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Cafer İşler MKÜ Vet\2023.01.02\"/>
    </mc:Choice>
  </mc:AlternateContent>
  <xr:revisionPtr revIDLastSave="0" documentId="13_ncr:1_{7BDAEA35-EC92-433F-8A73-DC136FF3E5F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lorimetric" sheetId="6" r:id="rId1"/>
    <sheet name="MDA" sheetId="11" r:id="rId2"/>
    <sheet name="MMP-2" sheetId="13" r:id="rId3"/>
    <sheet name="Materyal-metod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3" l="1"/>
  <c r="E33" i="13" s="1"/>
  <c r="D34" i="13"/>
  <c r="E34" i="13" s="1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 s="1"/>
  <c r="D47" i="13"/>
  <c r="E47" i="13" s="1"/>
  <c r="D48" i="13"/>
  <c r="E48" i="13" s="1"/>
  <c r="D49" i="13"/>
  <c r="E49" i="13" s="1"/>
  <c r="D50" i="13"/>
  <c r="E50" i="13" s="1"/>
  <c r="D51" i="13"/>
  <c r="E51" i="13" s="1"/>
  <c r="D52" i="13"/>
  <c r="E52" i="13" s="1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 s="1"/>
  <c r="D65" i="13"/>
  <c r="E65" i="13" s="1"/>
  <c r="D66" i="13"/>
  <c r="E66" i="13" s="1"/>
  <c r="D67" i="13"/>
  <c r="E67" i="13" s="1"/>
  <c r="D68" i="13"/>
  <c r="E68" i="13" s="1"/>
  <c r="D69" i="13"/>
  <c r="E69" i="13" s="1"/>
  <c r="D70" i="13"/>
  <c r="E70" i="13" s="1"/>
  <c r="D71" i="13"/>
  <c r="E71" i="13" s="1"/>
  <c r="D72" i="13"/>
  <c r="E72" i="13" s="1"/>
  <c r="D73" i="13"/>
  <c r="E73" i="13" s="1"/>
  <c r="D74" i="13"/>
  <c r="E74" i="13" s="1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C18" i="13"/>
  <c r="E18" i="13" s="1"/>
  <c r="C19" i="13"/>
  <c r="E19" i="13" s="1"/>
  <c r="C20" i="13"/>
  <c r="E20" i="13" s="1"/>
  <c r="C21" i="13"/>
  <c r="E21" i="13" s="1"/>
  <c r="C22" i="13"/>
  <c r="E22" i="13" s="1"/>
  <c r="C17" i="13"/>
  <c r="E17" i="13" s="1"/>
  <c r="D21" i="11"/>
  <c r="E21" i="11" s="1"/>
  <c r="D22" i="11"/>
  <c r="E22" i="11" s="1"/>
  <c r="D23" i="11"/>
  <c r="E23" i="11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69" i="11"/>
  <c r="E69" i="11"/>
  <c r="D68" i="11"/>
  <c r="E68" i="11"/>
  <c r="D67" i="11"/>
  <c r="E67" i="11"/>
  <c r="D66" i="11"/>
  <c r="E66" i="11"/>
  <c r="D65" i="11"/>
  <c r="E65" i="11"/>
  <c r="D64" i="11"/>
  <c r="E64" i="11"/>
  <c r="D63" i="11"/>
  <c r="E63" i="11"/>
  <c r="D62" i="11"/>
  <c r="E62" i="11"/>
  <c r="D61" i="11"/>
  <c r="E61" i="11"/>
  <c r="D60" i="11"/>
  <c r="E60" i="11"/>
  <c r="D59" i="11"/>
  <c r="E59" i="11"/>
  <c r="D58" i="11"/>
  <c r="E58" i="11"/>
  <c r="D57" i="11"/>
  <c r="E57" i="11"/>
  <c r="D56" i="11"/>
  <c r="E56" i="11"/>
  <c r="D55" i="11"/>
  <c r="E55" i="11"/>
  <c r="D54" i="11"/>
  <c r="E54" i="11"/>
  <c r="D53" i="11"/>
  <c r="E53" i="11"/>
  <c r="D52" i="11"/>
  <c r="E52" i="11"/>
  <c r="D51" i="11"/>
  <c r="E51" i="11"/>
  <c r="D50" i="11"/>
  <c r="E50" i="11"/>
  <c r="D49" i="11"/>
  <c r="E49" i="11"/>
  <c r="D48" i="11"/>
  <c r="E48" i="11"/>
  <c r="D47" i="11"/>
  <c r="E47" i="11"/>
  <c r="D46" i="11"/>
  <c r="E46" i="11"/>
  <c r="D45" i="11"/>
  <c r="E45" i="11"/>
  <c r="D44" i="11"/>
  <c r="E44" i="11"/>
  <c r="D43" i="11"/>
  <c r="E43" i="11"/>
  <c r="D42" i="11"/>
  <c r="E42" i="11"/>
  <c r="D41" i="11"/>
  <c r="E41" i="11"/>
  <c r="D40" i="11"/>
  <c r="E40" i="11"/>
  <c r="D39" i="11"/>
  <c r="E39" i="11"/>
  <c r="D38" i="11"/>
  <c r="E38" i="11"/>
  <c r="D37" i="11"/>
  <c r="E37" i="11"/>
  <c r="D36" i="11"/>
  <c r="E36" i="11"/>
  <c r="D35" i="11"/>
  <c r="E35" i="11"/>
  <c r="D34" i="11"/>
  <c r="E34" i="11"/>
  <c r="D33" i="11"/>
  <c r="E33" i="11"/>
  <c r="D32" i="11"/>
  <c r="E32" i="11"/>
  <c r="D31" i="11"/>
  <c r="E31" i="11"/>
  <c r="D30" i="11"/>
  <c r="E30" i="11"/>
  <c r="D29" i="11"/>
  <c r="E29" i="11"/>
  <c r="D28" i="11"/>
  <c r="E28" i="11"/>
  <c r="D27" i="11"/>
  <c r="E27" i="11"/>
  <c r="D26" i="11"/>
  <c r="E26" i="11"/>
  <c r="D25" i="11"/>
  <c r="E25" i="11"/>
  <c r="D24" i="11"/>
  <c r="E24" i="11"/>
  <c r="C9" i="11"/>
  <c r="E9" i="11"/>
  <c r="C8" i="11"/>
  <c r="E8" i="11"/>
  <c r="C7" i="11"/>
  <c r="E7" i="11"/>
  <c r="C6" i="11"/>
  <c r="E6" i="11"/>
  <c r="C5" i="11"/>
  <c r="E5" i="11"/>
  <c r="C4" i="11"/>
  <c r="E4" i="11"/>
  <c r="C3" i="11"/>
  <c r="E3" i="11"/>
  <c r="D2" i="6"/>
</calcChain>
</file>

<file path=xl/sharedStrings.xml><?xml version="1.0" encoding="utf-8"?>
<sst xmlns="http://schemas.openxmlformats.org/spreadsheetml/2006/main" count="327" uniqueCount="171">
  <si>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</si>
  <si>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</si>
  <si>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</si>
  <si>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</si>
  <si>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</si>
  <si>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</si>
  <si>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</si>
  <si>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</si>
  <si>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</si>
  <si>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</si>
  <si>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</si>
  <si>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Numune Adı</t>
  </si>
  <si>
    <t>TAS(mmol/L)</t>
  </si>
  <si>
    <t>TOS (µmol/L)</t>
  </si>
  <si>
    <t>OSI</t>
  </si>
  <si>
    <t>MPO (U/L)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</si>
  <si>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</si>
  <si>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</si>
  <si>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</si>
  <si>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</si>
  <si>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</si>
  <si>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</si>
  <si>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</si>
  <si>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</si>
  <si>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REL ASSAY</t>
  </si>
  <si>
    <t>MINDRAY-BS400</t>
  </si>
  <si>
    <t>MPO: Myeloperoxidase</t>
  </si>
  <si>
    <t>Otto3048</t>
  </si>
  <si>
    <t>TAS(Total Antioxidant Status)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</si>
  <si>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</si>
  <si>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</si>
  <si>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</si>
  <si>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</si>
  <si>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</si>
  <si>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</si>
  <si>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</si>
  <si>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</si>
  <si>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</si>
  <si>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</si>
  <si>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</si>
  <si>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</si>
  <si>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</si>
  <si>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</si>
  <si>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</si>
  <si>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</si>
  <si>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</si>
  <si>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</si>
  <si>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</si>
  <si>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</si>
  <si>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</si>
  <si>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</si>
  <si>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</si>
  <si>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</si>
  <si>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</si>
  <si>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</si>
  <si>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</si>
  <si>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</si>
  <si>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</si>
  <si>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</si>
  <si>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</si>
  <si>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</si>
  <si>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</si>
  <si>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</si>
  <si>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</si>
  <si>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</si>
  <si>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</si>
  <si>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</si>
  <si>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</si>
  <si>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</si>
  <si>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</si>
  <si>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</si>
  <si>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</si>
  <si>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</si>
  <si>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</si>
  <si>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</si>
  <si>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</si>
  <si>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</si>
  <si>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</si>
  <si>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</si>
  <si>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</si>
  <si>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r>
      <t xml:space="preserve">Myeloperoxidase (MPO)            </t>
    </r>
    <r>
      <rPr>
        <sz val="12"/>
        <color theme="1"/>
        <rFont val="Calibri"/>
        <family val="2"/>
        <charset val="162"/>
        <scheme val="minor"/>
      </rPr>
      <t>U/L</t>
    </r>
  </si>
  <si>
    <t>Ottoscientific</t>
  </si>
  <si>
    <t>Otto Scientific</t>
  </si>
  <si>
    <t>std6</t>
  </si>
  <si>
    <t>concentratıon (nmol/L)</t>
  </si>
  <si>
    <t>result(nmol/L)</t>
  </si>
  <si>
    <t>Numune Türü</t>
  </si>
  <si>
    <t>MDA: Malondialdehit</t>
  </si>
  <si>
    <t>Otto1001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</si>
  <si>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</si>
  <si>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</si>
  <si>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</si>
  <si>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</si>
  <si>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</si>
  <si>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</si>
  <si>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</si>
  <si>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</si>
  <si>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</si>
  <si>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</si>
  <si>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</si>
  <si>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</si>
  <si>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</si>
  <si>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</si>
  <si>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</si>
  <si>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</si>
  <si>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</si>
  <si>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</si>
  <si>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</si>
  <si>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</si>
  <si>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</si>
  <si>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</si>
  <si>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</si>
  <si>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</si>
  <si>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SHAM-1</t>
  </si>
  <si>
    <t>SHAM-2</t>
  </si>
  <si>
    <t>SHAM-3</t>
  </si>
  <si>
    <t>SHAM-4</t>
  </si>
  <si>
    <t>SHAM-6</t>
  </si>
  <si>
    <t>SHAM-7</t>
  </si>
  <si>
    <t>SHAM-8</t>
  </si>
  <si>
    <t>SHAM-9</t>
  </si>
  <si>
    <t>SHAM-10</t>
  </si>
  <si>
    <t>E100-1</t>
  </si>
  <si>
    <t>E100-2</t>
  </si>
  <si>
    <t>E100-3</t>
  </si>
  <si>
    <t>E100-4</t>
  </si>
  <si>
    <t>E100-5</t>
  </si>
  <si>
    <t>E100-6</t>
  </si>
  <si>
    <t>E100-7</t>
  </si>
  <si>
    <t>E100-8</t>
  </si>
  <si>
    <t>E100-9</t>
  </si>
  <si>
    <t>E100-10</t>
  </si>
  <si>
    <t>E200-1</t>
  </si>
  <si>
    <t>E200-2</t>
  </si>
  <si>
    <t>E200-3</t>
  </si>
  <si>
    <t>E200-4</t>
  </si>
  <si>
    <t>E200-5</t>
  </si>
  <si>
    <t>E200-6</t>
  </si>
  <si>
    <t>E200-7</t>
  </si>
  <si>
    <t>E200-8</t>
  </si>
  <si>
    <t>E200-9</t>
  </si>
  <si>
    <t>E200-10</t>
  </si>
  <si>
    <t>E400-1</t>
  </si>
  <si>
    <t>E400-2</t>
  </si>
  <si>
    <t>E400-3</t>
  </si>
  <si>
    <t>E400-4</t>
  </si>
  <si>
    <t>E400-5</t>
  </si>
  <si>
    <t>E400-6</t>
  </si>
  <si>
    <t>E400-7</t>
  </si>
  <si>
    <t>E400-8</t>
  </si>
  <si>
    <t>E400-9</t>
  </si>
  <si>
    <t>E400-10</t>
  </si>
  <si>
    <t>NOT</t>
  </si>
  <si>
    <t>hemolizli</t>
  </si>
  <si>
    <t>yüksek hemolizli</t>
  </si>
  <si>
    <t>hafif hemolizli</t>
  </si>
  <si>
    <t>abs</t>
  </si>
  <si>
    <t>concentration (ng/ml)</t>
  </si>
  <si>
    <t>result(ng/ml)</t>
  </si>
  <si>
    <t>Serum</t>
  </si>
  <si>
    <t>Rat</t>
  </si>
  <si>
    <t>BT-lab</t>
  </si>
  <si>
    <t>ELİSA</t>
  </si>
  <si>
    <t>Mıcroplate reader: BIO-TEK EL X 800-Aotu strıp washer:BIO TEK EL X 50</t>
  </si>
  <si>
    <t>E0315Ra</t>
  </si>
  <si>
    <t>Matrix metalloproteinase 2; Gelatinase A (MMP-2)</t>
  </si>
  <si>
    <t xml:space="preserve"> The reaction is terminated by addition of acidic stop solution and absorbance is measured at 450 nm. </t>
  </si>
  <si>
    <t>MMP-2 Assay Principle</t>
  </si>
  <si>
    <t>This kit is an Enzyme-Linked Immunosorbent Assay (ELISA). The plate has been pre-coated with Rat MMP-2 antibody.  MMP-2 present in the sample is added and binds to antibodies coated on the wells.</t>
  </si>
  <si>
    <t>And then biotinylated Rat MMP-2 Antibody is added and binds to MMP-2 in the sample. Then Streptavidin-HRP is added and binds to the Biotinylated  MMP-2 antibody.</t>
  </si>
  <si>
    <t>After incubation unbound Streptavidin-HRP is washed away during a washing step. Substrate solution is then added and color develops in proportion to the amount of Rat  MMP-2.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</si>
</sst>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4716-9AFB-C322574F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796391076115484"/>
                  <c:y val="0.126036016331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'MMP-2'!$C$17:$C$22</c:f>
              <c:numCache>
                <c:formatCode>General</c:formatCode>
                <c:ptCount val="6"/>
                <c:pt idx="0">
                  <c:v>2.4260000000000002</c:v>
                </c:pt>
                <c:pt idx="1">
                  <c:v>1.5130000000000001</c:v>
                </c:pt>
                <c:pt idx="2">
                  <c:v>0.752</c:v>
                </c:pt>
                <c:pt idx="3">
                  <c:v>0.36899999999999999</c:v>
                </c:pt>
                <c:pt idx="4">
                  <c:v>0.23100000000000001</c:v>
                </c:pt>
                <c:pt idx="5">
                  <c:v>0</c:v>
                </c:pt>
              </c:numCache>
            </c:numRef>
          </c:xVal>
          <c:yVal>
            <c:numRef>
              <c:f>'MMP-2'!$D$17:$D$22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0-4BF5-8A67-29E47357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56352"/>
        <c:axId val="458660288"/>
      </c:scatterChart>
      <c:valAx>
        <c:axId val="4586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660288"/>
        <c:crosses val="autoZero"/>
        <c:crossBetween val="midCat"/>
      </c:valAx>
      <c:valAx>
        <c:axId val="4586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6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10</xdr:row>
      <xdr:rowOff>179070</xdr:rowOff>
    </xdr:from>
    <xdr:to>
      <xdr:col>14</xdr:col>
      <xdr:colOff>594360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922020</xdr:colOff>
      <xdr:row>48</xdr:row>
      <xdr:rowOff>50546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10058400" cy="7548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45720</xdr:rowOff>
    </xdr:from>
    <xdr:to>
      <xdr:col>4</xdr:col>
      <xdr:colOff>944880</xdr:colOff>
      <xdr:row>103</xdr:row>
      <xdr:rowOff>4286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23020"/>
          <a:ext cx="7810500" cy="100169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C8" sqref="C8"/>
    </sheetView>
  </sheetViews>
  <sheetFormatPr defaultRowHeight="15" x14ac:dyDescent="0.25"/>
  <cols>
    <col min="1" max="1" width="20.140625" customWidth="1"/>
    <col min="2" max="2" width="17.85546875" customWidth="1"/>
    <col min="3" max="3" width="16.140625" customWidth="1"/>
    <col min="4" max="4" width="14.7109375" customWidth="1"/>
    <col min="5" max="5" width="17.28515625" customWidth="1"/>
    <col min="6" max="6" width="21.7109375" customWidth="1"/>
    <col min="7" max="7" width="17.42578125" customWidth="1"/>
    <col min="8" max="8" width="18" customWidth="1"/>
  </cols>
  <sheetData>
    <row r="1" spans="1:6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152</v>
      </c>
    </row>
    <row r="2" spans="1:6" x14ac:dyDescent="0.25">
      <c r="A2" s="5" t="s">
        <v>103</v>
      </c>
      <c r="B2" s="6">
        <v>1.49</v>
      </c>
      <c r="C2" s="6">
        <v>20.5</v>
      </c>
      <c r="D2" s="7">
        <f>(C2/(B2*1000))*100</f>
        <v>1.3758389261744968</v>
      </c>
      <c r="E2" s="6">
        <v>50.8</v>
      </c>
      <c r="F2" s="18" t="s">
        <v>153</v>
      </c>
    </row>
    <row r="3" spans="1:6" x14ac:dyDescent="0.25">
      <c r="A3" s="5" t="s">
        <v>104</v>
      </c>
      <c r="B3" s="6">
        <v>2.09</v>
      </c>
      <c r="C3" s="6">
        <v>49.2</v>
      </c>
      <c r="D3" s="7">
        <f t="shared" ref="D3:D50" si="0">(C3/(B3*1000))*100</f>
        <v>2.3540669856459329</v>
      </c>
      <c r="E3" s="6">
        <v>42.5</v>
      </c>
      <c r="F3" s="18" t="s">
        <v>154</v>
      </c>
    </row>
    <row r="4" spans="1:6" x14ac:dyDescent="0.25">
      <c r="A4" s="5" t="s">
        <v>105</v>
      </c>
      <c r="B4" s="6">
        <v>1.61</v>
      </c>
      <c r="C4" s="6">
        <v>13.6</v>
      </c>
      <c r="D4" s="7">
        <f t="shared" si="0"/>
        <v>0.84472049689440987</v>
      </c>
      <c r="E4" s="6">
        <v>76.400000000000006</v>
      </c>
      <c r="F4" s="18" t="s">
        <v>153</v>
      </c>
    </row>
    <row r="5" spans="1:6" x14ac:dyDescent="0.25">
      <c r="A5" s="5" t="s">
        <v>106</v>
      </c>
      <c r="B5" s="6">
        <v>1.67</v>
      </c>
      <c r="C5" s="6">
        <v>29.4</v>
      </c>
      <c r="D5" s="7">
        <f t="shared" si="0"/>
        <v>1.7604790419161676</v>
      </c>
      <c r="E5" s="6">
        <v>26.1</v>
      </c>
      <c r="F5" s="18" t="s">
        <v>153</v>
      </c>
    </row>
    <row r="6" spans="1:6" x14ac:dyDescent="0.25">
      <c r="A6" s="5" t="s">
        <v>107</v>
      </c>
      <c r="B6" s="6">
        <v>1.72</v>
      </c>
      <c r="C6" s="6">
        <v>23.8</v>
      </c>
      <c r="D6" s="7">
        <f t="shared" si="0"/>
        <v>1.3837209302325582</v>
      </c>
      <c r="E6" s="6">
        <v>35.9</v>
      </c>
      <c r="F6" s="18" t="s">
        <v>153</v>
      </c>
    </row>
    <row r="7" spans="1:6" x14ac:dyDescent="0.25">
      <c r="A7" s="5" t="s">
        <v>108</v>
      </c>
      <c r="B7" s="6">
        <v>2.0099999999999998</v>
      </c>
      <c r="C7" s="6">
        <v>54.6</v>
      </c>
      <c r="D7" s="7">
        <f t="shared" si="0"/>
        <v>2.7164179104477615</v>
      </c>
      <c r="E7" s="6">
        <v>26.4</v>
      </c>
      <c r="F7" s="18" t="s">
        <v>154</v>
      </c>
    </row>
    <row r="8" spans="1:6" x14ac:dyDescent="0.25">
      <c r="A8" s="5" t="s">
        <v>109</v>
      </c>
      <c r="B8" s="6">
        <v>1.48</v>
      </c>
      <c r="C8" s="6">
        <v>6.41</v>
      </c>
      <c r="D8" s="7">
        <f t="shared" si="0"/>
        <v>0.43310810810810818</v>
      </c>
      <c r="E8" s="6">
        <v>58.3</v>
      </c>
      <c r="F8" s="18"/>
    </row>
    <row r="9" spans="1:6" x14ac:dyDescent="0.25">
      <c r="A9" s="5" t="s">
        <v>110</v>
      </c>
      <c r="B9" s="6">
        <v>2.2200000000000002</v>
      </c>
      <c r="C9" s="6">
        <v>67.400000000000006</v>
      </c>
      <c r="D9" s="7">
        <f t="shared" si="0"/>
        <v>3.0360360360360361</v>
      </c>
      <c r="E9" s="6">
        <v>34.5</v>
      </c>
      <c r="F9" s="18" t="s">
        <v>154</v>
      </c>
    </row>
    <row r="10" spans="1:6" x14ac:dyDescent="0.25">
      <c r="A10" s="5" t="s">
        <v>111</v>
      </c>
      <c r="B10" s="6">
        <v>1.42</v>
      </c>
      <c r="C10" s="6">
        <v>15.8</v>
      </c>
      <c r="D10" s="7">
        <f t="shared" si="0"/>
        <v>1.1126760563380282</v>
      </c>
      <c r="E10" s="6">
        <v>63.3</v>
      </c>
      <c r="F10" s="18" t="s">
        <v>153</v>
      </c>
    </row>
    <row r="11" spans="1:6" x14ac:dyDescent="0.25">
      <c r="A11" s="5" t="s">
        <v>112</v>
      </c>
      <c r="B11" s="6">
        <v>1.5</v>
      </c>
      <c r="C11" s="6">
        <v>13.5</v>
      </c>
      <c r="D11" s="7">
        <f t="shared" si="0"/>
        <v>0.89999999999999991</v>
      </c>
      <c r="E11" s="6">
        <v>76.2</v>
      </c>
      <c r="F11" s="18" t="s">
        <v>153</v>
      </c>
    </row>
    <row r="12" spans="1:6" x14ac:dyDescent="0.25">
      <c r="A12" s="5" t="s">
        <v>113</v>
      </c>
      <c r="B12" s="6">
        <v>1.49</v>
      </c>
      <c r="C12" s="6">
        <v>3.69</v>
      </c>
      <c r="D12" s="7">
        <f t="shared" si="0"/>
        <v>0.24765100671140941</v>
      </c>
      <c r="E12" s="6">
        <v>26</v>
      </c>
      <c r="F12" s="18"/>
    </row>
    <row r="13" spans="1:6" x14ac:dyDescent="0.25">
      <c r="A13" s="5" t="s">
        <v>114</v>
      </c>
      <c r="B13" s="6">
        <v>1.37</v>
      </c>
      <c r="C13" s="6">
        <v>8.2899999999999991</v>
      </c>
      <c r="D13" s="7">
        <f t="shared" si="0"/>
        <v>0.60510948905109474</v>
      </c>
      <c r="E13" s="6">
        <v>68</v>
      </c>
      <c r="F13" s="18" t="s">
        <v>155</v>
      </c>
    </row>
    <row r="14" spans="1:6" x14ac:dyDescent="0.25">
      <c r="A14" s="5" t="s">
        <v>115</v>
      </c>
      <c r="B14" s="6">
        <v>1.59</v>
      </c>
      <c r="C14" s="6">
        <v>7.54</v>
      </c>
      <c r="D14" s="7">
        <f t="shared" si="0"/>
        <v>0.47421383647798748</v>
      </c>
      <c r="E14" s="6">
        <v>60.2</v>
      </c>
      <c r="F14" s="18" t="s">
        <v>155</v>
      </c>
    </row>
    <row r="15" spans="1:6" x14ac:dyDescent="0.25">
      <c r="A15" s="5" t="s">
        <v>116</v>
      </c>
      <c r="B15" s="6">
        <v>1.35</v>
      </c>
      <c r="C15" s="6">
        <v>3.4</v>
      </c>
      <c r="D15" s="7">
        <f t="shared" si="0"/>
        <v>0.25185185185185183</v>
      </c>
      <c r="E15" s="6">
        <v>25.1</v>
      </c>
      <c r="F15" s="18"/>
    </row>
    <row r="16" spans="1:6" x14ac:dyDescent="0.25">
      <c r="A16" s="5" t="s">
        <v>117</v>
      </c>
      <c r="B16" s="6">
        <v>1.31</v>
      </c>
      <c r="C16" s="6">
        <v>5.26</v>
      </c>
      <c r="D16" s="7">
        <f t="shared" si="0"/>
        <v>0.40152671755725189</v>
      </c>
      <c r="E16" s="6">
        <v>56.4</v>
      </c>
      <c r="F16" s="18"/>
    </row>
    <row r="17" spans="1:6" x14ac:dyDescent="0.25">
      <c r="A17" s="5" t="s">
        <v>118</v>
      </c>
      <c r="B17" s="6">
        <v>1.48</v>
      </c>
      <c r="C17" s="6">
        <v>4.1100000000000003</v>
      </c>
      <c r="D17" s="7">
        <f t="shared" si="0"/>
        <v>0.27770270270270275</v>
      </c>
      <c r="E17" s="6">
        <v>43</v>
      </c>
      <c r="F17" s="18"/>
    </row>
    <row r="18" spans="1:6" x14ac:dyDescent="0.25">
      <c r="A18" s="5" t="s">
        <v>119</v>
      </c>
      <c r="B18" s="6">
        <v>1.52</v>
      </c>
      <c r="C18" s="6">
        <v>6.18</v>
      </c>
      <c r="D18" s="7">
        <f t="shared" si="0"/>
        <v>0.40657894736842104</v>
      </c>
      <c r="E18" s="6">
        <v>45.3</v>
      </c>
      <c r="F18" s="18"/>
    </row>
    <row r="19" spans="1:6" x14ac:dyDescent="0.25">
      <c r="A19" s="5" t="s">
        <v>120</v>
      </c>
      <c r="B19" s="6">
        <v>1.54</v>
      </c>
      <c r="C19" s="6">
        <v>10.210000000000001</v>
      </c>
      <c r="D19" s="7">
        <f t="shared" si="0"/>
        <v>0.66298701298701301</v>
      </c>
      <c r="E19" s="6">
        <v>64.900000000000006</v>
      </c>
      <c r="F19" s="18" t="s">
        <v>153</v>
      </c>
    </row>
    <row r="20" spans="1:6" x14ac:dyDescent="0.25">
      <c r="A20" s="5" t="s">
        <v>121</v>
      </c>
      <c r="B20" s="6">
        <v>1.53</v>
      </c>
      <c r="C20" s="6">
        <v>8.02</v>
      </c>
      <c r="D20" s="7">
        <f t="shared" si="0"/>
        <v>0.52418300653594763</v>
      </c>
      <c r="E20" s="6">
        <v>60.2</v>
      </c>
      <c r="F20" s="18" t="s">
        <v>155</v>
      </c>
    </row>
    <row r="21" spans="1:6" x14ac:dyDescent="0.25">
      <c r="A21" s="5" t="s">
        <v>122</v>
      </c>
      <c r="B21" s="6">
        <v>1.59</v>
      </c>
      <c r="C21" s="6">
        <v>19.3</v>
      </c>
      <c r="D21" s="7">
        <f t="shared" si="0"/>
        <v>1.2138364779874213</v>
      </c>
      <c r="E21" s="6">
        <v>66</v>
      </c>
      <c r="F21" s="18" t="s">
        <v>153</v>
      </c>
    </row>
    <row r="22" spans="1:6" x14ac:dyDescent="0.25">
      <c r="A22" s="5" t="s">
        <v>123</v>
      </c>
      <c r="B22" s="6">
        <v>1.57</v>
      </c>
      <c r="C22" s="6">
        <v>12.9</v>
      </c>
      <c r="D22" s="7">
        <f t="shared" si="0"/>
        <v>0.82165605095541394</v>
      </c>
      <c r="E22" s="6">
        <v>70.3</v>
      </c>
      <c r="F22" s="18" t="s">
        <v>153</v>
      </c>
    </row>
    <row r="23" spans="1:6" x14ac:dyDescent="0.25">
      <c r="A23" s="5" t="s">
        <v>124</v>
      </c>
      <c r="B23" s="6">
        <v>1.41</v>
      </c>
      <c r="C23" s="6">
        <v>4.51</v>
      </c>
      <c r="D23" s="7">
        <f t="shared" si="0"/>
        <v>0.31985815602836876</v>
      </c>
      <c r="E23" s="6">
        <v>50.6</v>
      </c>
      <c r="F23" s="18"/>
    </row>
    <row r="24" spans="1:6" x14ac:dyDescent="0.25">
      <c r="A24" s="5" t="s">
        <v>125</v>
      </c>
      <c r="B24" s="6">
        <v>1.56</v>
      </c>
      <c r="C24" s="6">
        <v>7.81</v>
      </c>
      <c r="D24" s="7">
        <f t="shared" si="0"/>
        <v>0.50064102564102564</v>
      </c>
      <c r="E24" s="6">
        <v>76.3</v>
      </c>
      <c r="F24" s="18"/>
    </row>
    <row r="25" spans="1:6" x14ac:dyDescent="0.25">
      <c r="A25" s="5" t="s">
        <v>126</v>
      </c>
      <c r="B25" s="6">
        <v>1.78</v>
      </c>
      <c r="C25" s="6">
        <v>19.399999999999999</v>
      </c>
      <c r="D25" s="7">
        <f t="shared" si="0"/>
        <v>1.089887640449438</v>
      </c>
      <c r="E25" s="6">
        <v>59.1</v>
      </c>
      <c r="F25" s="18" t="s">
        <v>153</v>
      </c>
    </row>
    <row r="26" spans="1:6" x14ac:dyDescent="0.25">
      <c r="A26" s="5" t="s">
        <v>127</v>
      </c>
      <c r="B26" s="6">
        <v>1.56</v>
      </c>
      <c r="C26" s="6">
        <v>13.8</v>
      </c>
      <c r="D26" s="7">
        <f t="shared" si="0"/>
        <v>0.88461538461538469</v>
      </c>
      <c r="E26" s="6">
        <v>77.5</v>
      </c>
      <c r="F26" s="18" t="s">
        <v>153</v>
      </c>
    </row>
    <row r="27" spans="1:6" x14ac:dyDescent="0.25">
      <c r="A27" s="5" t="s">
        <v>128</v>
      </c>
      <c r="B27" s="6">
        <v>1.55</v>
      </c>
      <c r="C27" s="6">
        <v>13.2</v>
      </c>
      <c r="D27" s="7">
        <f t="shared" si="0"/>
        <v>0.85161290322580629</v>
      </c>
      <c r="E27" s="6">
        <v>67.3</v>
      </c>
      <c r="F27" s="18" t="s">
        <v>153</v>
      </c>
    </row>
    <row r="28" spans="1:6" x14ac:dyDescent="0.25">
      <c r="A28" s="5" t="s">
        <v>129</v>
      </c>
      <c r="B28" s="6">
        <v>1.85</v>
      </c>
      <c r="C28" s="6">
        <v>24.09</v>
      </c>
      <c r="D28" s="7">
        <f t="shared" si="0"/>
        <v>1.3021621621621622</v>
      </c>
      <c r="E28" s="6">
        <v>51</v>
      </c>
      <c r="F28" s="18" t="s">
        <v>154</v>
      </c>
    </row>
    <row r="29" spans="1:6" x14ac:dyDescent="0.25">
      <c r="A29" s="5" t="s">
        <v>130</v>
      </c>
      <c r="B29" s="6">
        <v>1.61</v>
      </c>
      <c r="C29" s="6">
        <v>24.2</v>
      </c>
      <c r="D29" s="7">
        <f t="shared" si="0"/>
        <v>1.5031055900621118</v>
      </c>
      <c r="E29" s="6">
        <v>35.299999999999997</v>
      </c>
      <c r="F29" s="18" t="s">
        <v>154</v>
      </c>
    </row>
    <row r="30" spans="1:6" x14ac:dyDescent="0.25">
      <c r="A30" s="5" t="s">
        <v>131</v>
      </c>
      <c r="B30" s="6">
        <v>2.0099999999999998</v>
      </c>
      <c r="C30" s="6">
        <v>49.4</v>
      </c>
      <c r="D30" s="7">
        <f t="shared" si="0"/>
        <v>2.4577114427860698</v>
      </c>
      <c r="E30" s="6">
        <v>25.1</v>
      </c>
      <c r="F30" s="18" t="s">
        <v>154</v>
      </c>
    </row>
    <row r="31" spans="1:6" x14ac:dyDescent="0.25">
      <c r="A31" s="5" t="s">
        <v>132</v>
      </c>
      <c r="B31" s="6">
        <v>1.69</v>
      </c>
      <c r="C31" s="6">
        <v>31.3</v>
      </c>
      <c r="D31" s="7">
        <f t="shared" si="0"/>
        <v>1.8520710059171597</v>
      </c>
      <c r="E31" s="6">
        <v>24.5</v>
      </c>
      <c r="F31" s="18" t="s">
        <v>154</v>
      </c>
    </row>
    <row r="32" spans="1:6" x14ac:dyDescent="0.25">
      <c r="A32" s="5" t="s">
        <v>133</v>
      </c>
      <c r="B32" s="6">
        <v>1.28</v>
      </c>
      <c r="C32" s="6">
        <v>9.08</v>
      </c>
      <c r="D32" s="7">
        <f t="shared" si="0"/>
        <v>0.70937499999999998</v>
      </c>
      <c r="E32" s="6">
        <v>75.099999999999994</v>
      </c>
      <c r="F32" s="18" t="s">
        <v>155</v>
      </c>
    </row>
    <row r="33" spans="1:6" x14ac:dyDescent="0.25">
      <c r="A33" s="5" t="s">
        <v>134</v>
      </c>
      <c r="B33" s="6">
        <v>1.45</v>
      </c>
      <c r="C33" s="6">
        <v>3.12</v>
      </c>
      <c r="D33" s="7">
        <f t="shared" si="0"/>
        <v>0.21517241379310345</v>
      </c>
      <c r="E33" s="6">
        <v>36.799999999999997</v>
      </c>
      <c r="F33" s="18"/>
    </row>
    <row r="34" spans="1:6" x14ac:dyDescent="0.25">
      <c r="A34" s="5" t="s">
        <v>135</v>
      </c>
      <c r="B34" s="6">
        <v>1.37</v>
      </c>
      <c r="C34" s="6">
        <v>7.01</v>
      </c>
      <c r="D34" s="7">
        <f t="shared" si="0"/>
        <v>0.51167883211678833</v>
      </c>
      <c r="E34" s="6">
        <v>66.3</v>
      </c>
      <c r="F34" s="18"/>
    </row>
    <row r="35" spans="1:6" x14ac:dyDescent="0.25">
      <c r="A35" s="5" t="s">
        <v>136</v>
      </c>
      <c r="B35" s="6">
        <v>1.34</v>
      </c>
      <c r="C35" s="6">
        <v>2.88</v>
      </c>
      <c r="D35" s="7">
        <f t="shared" si="0"/>
        <v>0.21492537313432836</v>
      </c>
      <c r="E35" s="6">
        <v>18</v>
      </c>
      <c r="F35" s="18"/>
    </row>
    <row r="36" spans="1:6" x14ac:dyDescent="0.25">
      <c r="A36" s="5" t="s">
        <v>137</v>
      </c>
      <c r="B36" s="6">
        <v>1.31</v>
      </c>
      <c r="C36" s="6">
        <v>9.83</v>
      </c>
      <c r="D36" s="7">
        <f t="shared" si="0"/>
        <v>0.75038167938931299</v>
      </c>
      <c r="E36" s="6">
        <v>72.900000000000006</v>
      </c>
      <c r="F36" s="18" t="s">
        <v>155</v>
      </c>
    </row>
    <row r="37" spans="1:6" x14ac:dyDescent="0.25">
      <c r="A37" s="5" t="s">
        <v>138</v>
      </c>
      <c r="B37" s="6">
        <v>2.0499999999999998</v>
      </c>
      <c r="C37" s="6">
        <v>7.71</v>
      </c>
      <c r="D37" s="7">
        <f t="shared" si="0"/>
        <v>0.37609756097560976</v>
      </c>
      <c r="E37" s="6">
        <v>54.2</v>
      </c>
      <c r="F37" s="18"/>
    </row>
    <row r="38" spans="1:6" x14ac:dyDescent="0.25">
      <c r="A38" s="5" t="s">
        <v>139</v>
      </c>
      <c r="B38" s="6">
        <v>1.66</v>
      </c>
      <c r="C38" s="6">
        <v>6.98</v>
      </c>
      <c r="D38" s="7">
        <f t="shared" si="0"/>
        <v>0.42048192771084336</v>
      </c>
      <c r="E38" s="6">
        <v>42.2</v>
      </c>
      <c r="F38" s="18"/>
    </row>
    <row r="39" spans="1:6" x14ac:dyDescent="0.25">
      <c r="A39" s="5" t="s">
        <v>140</v>
      </c>
      <c r="B39" s="6">
        <v>1.38</v>
      </c>
      <c r="C39" s="6">
        <v>6.56</v>
      </c>
      <c r="D39" s="7">
        <f t="shared" si="0"/>
        <v>0.47536231884057967</v>
      </c>
      <c r="E39" s="6">
        <v>58.1</v>
      </c>
      <c r="F39" s="18"/>
    </row>
    <row r="40" spans="1:6" x14ac:dyDescent="0.25">
      <c r="A40" s="5" t="s">
        <v>141</v>
      </c>
      <c r="B40" s="6">
        <v>1.49</v>
      </c>
      <c r="C40" s="6">
        <v>13.7</v>
      </c>
      <c r="D40" s="7">
        <f t="shared" si="0"/>
        <v>0.91946308724832215</v>
      </c>
      <c r="E40" s="6">
        <v>76.2</v>
      </c>
      <c r="F40" s="18" t="s">
        <v>153</v>
      </c>
    </row>
    <row r="41" spans="1:6" x14ac:dyDescent="0.25">
      <c r="A41" s="5" t="s">
        <v>142</v>
      </c>
      <c r="B41" s="6">
        <v>1.52</v>
      </c>
      <c r="C41" s="6">
        <v>6.48</v>
      </c>
      <c r="D41" s="7">
        <f t="shared" si="0"/>
        <v>0.4263157894736842</v>
      </c>
      <c r="E41" s="6">
        <v>65.7</v>
      </c>
      <c r="F41" s="18"/>
    </row>
    <row r="42" spans="1:6" x14ac:dyDescent="0.25">
      <c r="A42" s="5" t="s">
        <v>143</v>
      </c>
      <c r="B42" s="6">
        <v>1.25</v>
      </c>
      <c r="C42" s="6">
        <v>7.21</v>
      </c>
      <c r="D42" s="7">
        <f t="shared" si="0"/>
        <v>0.57679999999999998</v>
      </c>
      <c r="E42" s="6">
        <v>77</v>
      </c>
      <c r="F42" s="18"/>
    </row>
    <row r="43" spans="1:6" x14ac:dyDescent="0.25">
      <c r="A43" s="5" t="s">
        <v>144</v>
      </c>
      <c r="B43" s="6">
        <v>1.65</v>
      </c>
      <c r="C43" s="6">
        <v>17.2</v>
      </c>
      <c r="D43" s="7">
        <f t="shared" si="0"/>
        <v>1.0424242424242425</v>
      </c>
      <c r="E43" s="6">
        <v>74.900000000000006</v>
      </c>
      <c r="F43" s="18" t="s">
        <v>153</v>
      </c>
    </row>
    <row r="44" spans="1:6" x14ac:dyDescent="0.25">
      <c r="A44" s="5" t="s">
        <v>145</v>
      </c>
      <c r="B44" s="6">
        <v>1.47</v>
      </c>
      <c r="C44" s="6">
        <v>17.2</v>
      </c>
      <c r="D44" s="7">
        <f t="shared" si="0"/>
        <v>1.1700680272108843</v>
      </c>
      <c r="E44" s="6">
        <v>74</v>
      </c>
      <c r="F44" s="18" t="s">
        <v>153</v>
      </c>
    </row>
    <row r="45" spans="1:6" x14ac:dyDescent="0.25">
      <c r="A45" s="5" t="s">
        <v>146</v>
      </c>
      <c r="B45" s="6">
        <v>1.37</v>
      </c>
      <c r="C45" s="6">
        <v>10.4</v>
      </c>
      <c r="D45" s="7">
        <f t="shared" si="0"/>
        <v>0.75912408759124095</v>
      </c>
      <c r="E45" s="6">
        <v>76.400000000000006</v>
      </c>
      <c r="F45" s="18" t="s">
        <v>153</v>
      </c>
    </row>
    <row r="46" spans="1:6" x14ac:dyDescent="0.25">
      <c r="A46" s="5" t="s">
        <v>147</v>
      </c>
      <c r="B46" s="6">
        <v>1.46</v>
      </c>
      <c r="C46" s="6">
        <v>13.1</v>
      </c>
      <c r="D46" s="7">
        <f t="shared" si="0"/>
        <v>0.89726027397260266</v>
      </c>
      <c r="E46" s="6">
        <v>75.400000000000006</v>
      </c>
      <c r="F46" s="18" t="s">
        <v>153</v>
      </c>
    </row>
    <row r="47" spans="1:6" x14ac:dyDescent="0.25">
      <c r="A47" s="5" t="s">
        <v>148</v>
      </c>
      <c r="B47" s="6">
        <v>1.49</v>
      </c>
      <c r="C47" s="6">
        <v>9.51</v>
      </c>
      <c r="D47" s="7">
        <f t="shared" si="0"/>
        <v>0.63825503355704694</v>
      </c>
      <c r="E47" s="6">
        <v>76.8</v>
      </c>
      <c r="F47" s="18" t="s">
        <v>153</v>
      </c>
    </row>
    <row r="48" spans="1:6" x14ac:dyDescent="0.25">
      <c r="A48" s="5" t="s">
        <v>149</v>
      </c>
      <c r="B48" s="6">
        <v>1.52</v>
      </c>
      <c r="C48" s="6">
        <v>4.53</v>
      </c>
      <c r="D48" s="7">
        <f t="shared" si="0"/>
        <v>0.29802631578947369</v>
      </c>
      <c r="E48" s="6">
        <v>41.2</v>
      </c>
      <c r="F48" s="18"/>
    </row>
    <row r="49" spans="1:6" x14ac:dyDescent="0.25">
      <c r="A49" s="5" t="s">
        <v>150</v>
      </c>
      <c r="B49" s="6">
        <v>1.43</v>
      </c>
      <c r="C49" s="6">
        <v>12.4</v>
      </c>
      <c r="D49" s="7">
        <f t="shared" si="0"/>
        <v>0.86713286713286719</v>
      </c>
      <c r="E49" s="6">
        <v>86.2</v>
      </c>
      <c r="F49" s="18" t="s">
        <v>153</v>
      </c>
    </row>
    <row r="50" spans="1:6" x14ac:dyDescent="0.25">
      <c r="A50" s="5" t="s">
        <v>151</v>
      </c>
      <c r="B50" s="6">
        <v>1.31</v>
      </c>
      <c r="C50" s="6">
        <v>2.83</v>
      </c>
      <c r="D50" s="7">
        <f t="shared" si="0"/>
        <v>0.21603053435114505</v>
      </c>
      <c r="E50" s="6">
        <v>21.8</v>
      </c>
      <c r="F50" s="1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9"/>
  <sheetViews>
    <sheetView workbookViewId="0">
      <selection activeCell="Q3" sqref="Q3"/>
    </sheetView>
  </sheetViews>
  <sheetFormatPr defaultRowHeight="15" x14ac:dyDescent="0.25"/>
  <cols>
    <col min="1" max="1" width="25" customWidth="1"/>
    <col min="2" max="2" width="13.28515625" customWidth="1"/>
    <col min="3" max="3" width="13.42578125" customWidth="1"/>
    <col min="4" max="4" width="12.85546875" customWidth="1"/>
    <col min="5" max="5" width="17.85546875" customWidth="1"/>
  </cols>
  <sheetData>
    <row r="2" spans="1:12" x14ac:dyDescent="0.25">
      <c r="B2" s="2" t="s">
        <v>10</v>
      </c>
      <c r="C2" s="2" t="s">
        <v>0</v>
      </c>
      <c r="D2" s="2" t="s">
        <v>1</v>
      </c>
      <c r="E2" s="2" t="s">
        <v>2</v>
      </c>
    </row>
    <row r="3" spans="1:12" x14ac:dyDescent="0.25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16">
        <f>(11.04*C3*C3)+(11.948*C3)+(1.5134)</f>
        <v>99.111573440000015</v>
      </c>
    </row>
    <row r="4" spans="1:12" x14ac:dyDescent="0.25">
      <c r="A4" t="s">
        <v>4</v>
      </c>
      <c r="B4" s="1">
        <v>1.7030000000000001</v>
      </c>
      <c r="C4" s="1">
        <f>B4-B9</f>
        <v>1.673</v>
      </c>
      <c r="D4" s="1">
        <v>50</v>
      </c>
      <c r="E4" s="16">
        <f t="shared" ref="E4:E9" si="0">(11.04*C4*C4)+(11.948*C4)+(1.5134)</f>
        <v>52.402580159999992</v>
      </c>
    </row>
    <row r="5" spans="1:12" x14ac:dyDescent="0.25">
      <c r="A5" t="s">
        <v>5</v>
      </c>
      <c r="B5" s="1">
        <v>1.024</v>
      </c>
      <c r="C5" s="1">
        <f>B5-B9</f>
        <v>0.99399999999999999</v>
      </c>
      <c r="D5" s="1">
        <v>25</v>
      </c>
      <c r="E5" s="16">
        <f t="shared" si="0"/>
        <v>24.297629439999998</v>
      </c>
    </row>
    <row r="6" spans="1:12" x14ac:dyDescent="0.25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16">
        <f t="shared" si="0"/>
        <v>10.548109760000001</v>
      </c>
    </row>
    <row r="7" spans="1:12" x14ac:dyDescent="0.25">
      <c r="A7" t="s">
        <v>7</v>
      </c>
      <c r="B7" s="1">
        <v>0.318</v>
      </c>
      <c r="C7" s="1">
        <f>B7-B9</f>
        <v>0.28800000000000003</v>
      </c>
      <c r="D7" s="1">
        <v>6.25</v>
      </c>
      <c r="E7" s="16">
        <f t="shared" si="0"/>
        <v>5.8701257600000005</v>
      </c>
    </row>
    <row r="8" spans="1:12" x14ac:dyDescent="0.25">
      <c r="A8" t="s">
        <v>83</v>
      </c>
      <c r="B8" s="1">
        <v>0.152</v>
      </c>
      <c r="C8" s="1">
        <f>B8-B9</f>
        <v>0.122</v>
      </c>
      <c r="D8" s="1">
        <v>3.125</v>
      </c>
      <c r="E8" s="16">
        <f t="shared" si="0"/>
        <v>3.1353753600000003</v>
      </c>
    </row>
    <row r="9" spans="1:12" x14ac:dyDescent="0.25">
      <c r="A9" t="s">
        <v>8</v>
      </c>
      <c r="B9" s="1">
        <v>0.03</v>
      </c>
      <c r="C9" s="1">
        <f>B9-B9</f>
        <v>0</v>
      </c>
      <c r="D9" s="1">
        <v>0</v>
      </c>
      <c r="E9" s="16">
        <f t="shared" si="0"/>
        <v>1.5134000000000001</v>
      </c>
    </row>
    <row r="15" spans="1:12" x14ac:dyDescent="0.25">
      <c r="J15" s="4" t="s">
        <v>84</v>
      </c>
      <c r="K15" s="4"/>
      <c r="L15" s="4"/>
    </row>
    <row r="20" spans="1:5" x14ac:dyDescent="0.25">
      <c r="A20" s="2" t="s">
        <v>9</v>
      </c>
      <c r="B20" s="2" t="s">
        <v>10</v>
      </c>
      <c r="C20" s="2" t="s">
        <v>8</v>
      </c>
      <c r="D20" s="2" t="s">
        <v>0</v>
      </c>
      <c r="E20" s="2" t="s">
        <v>85</v>
      </c>
    </row>
    <row r="21" spans="1:5" x14ac:dyDescent="0.25">
      <c r="A21" s="5" t="s">
        <v>103</v>
      </c>
      <c r="B21" s="1">
        <v>0.746</v>
      </c>
      <c r="C21" s="1">
        <v>0.03</v>
      </c>
      <c r="D21" s="1">
        <f t="shared" ref="D21:D69" si="1">(B21-C21)</f>
        <v>0.71599999999999997</v>
      </c>
      <c r="E21" s="3">
        <f t="shared" ref="E21:E69" si="2">(11.04*D21*D21)+(11.948*D21)+(1.5134)</f>
        <v>15.727890239999999</v>
      </c>
    </row>
    <row r="22" spans="1:5" x14ac:dyDescent="0.25">
      <c r="A22" s="5" t="s">
        <v>104</v>
      </c>
      <c r="B22" s="1">
        <v>1.772</v>
      </c>
      <c r="C22" s="1">
        <v>0.03</v>
      </c>
      <c r="D22" s="1">
        <f t="shared" si="1"/>
        <v>1.742</v>
      </c>
      <c r="E22" s="3">
        <f t="shared" si="2"/>
        <v>55.828402559999994</v>
      </c>
    </row>
    <row r="23" spans="1:5" x14ac:dyDescent="0.25">
      <c r="A23" s="5" t="s">
        <v>105</v>
      </c>
      <c r="B23" s="1">
        <v>0.60499999999999998</v>
      </c>
      <c r="C23" s="1">
        <v>0.03</v>
      </c>
      <c r="D23" s="1">
        <f t="shared" si="1"/>
        <v>0.57499999999999996</v>
      </c>
      <c r="E23" s="3">
        <f t="shared" si="2"/>
        <v>12.0336</v>
      </c>
    </row>
    <row r="24" spans="1:5" x14ac:dyDescent="0.25">
      <c r="A24" s="5" t="s">
        <v>106</v>
      </c>
      <c r="B24" s="1">
        <v>0.80300000000000005</v>
      </c>
      <c r="C24" s="1">
        <v>0.03</v>
      </c>
      <c r="D24" s="1">
        <f t="shared" si="1"/>
        <v>0.77300000000000002</v>
      </c>
      <c r="E24" s="3">
        <f t="shared" si="2"/>
        <v>17.345924159999999</v>
      </c>
    </row>
    <row r="25" spans="1:5" x14ac:dyDescent="0.25">
      <c r="A25" s="5" t="s">
        <v>107</v>
      </c>
      <c r="B25" s="1">
        <v>0.61899999999999999</v>
      </c>
      <c r="C25" s="1">
        <v>0.03</v>
      </c>
      <c r="D25" s="1">
        <f t="shared" si="1"/>
        <v>0.58899999999999997</v>
      </c>
      <c r="E25" s="3">
        <f t="shared" si="2"/>
        <v>12.380779839999999</v>
      </c>
    </row>
    <row r="26" spans="1:5" x14ac:dyDescent="0.25">
      <c r="A26" s="5" t="s">
        <v>108</v>
      </c>
      <c r="B26" s="1">
        <v>0.80400000000000005</v>
      </c>
      <c r="C26" s="1">
        <v>0.03</v>
      </c>
      <c r="D26" s="1">
        <f t="shared" si="1"/>
        <v>0.77400000000000002</v>
      </c>
      <c r="E26" s="3">
        <f t="shared" si="2"/>
        <v>17.374951039999999</v>
      </c>
    </row>
    <row r="27" spans="1:5" x14ac:dyDescent="0.25">
      <c r="A27" s="5" t="s">
        <v>109</v>
      </c>
      <c r="B27" s="1">
        <v>1.1819999999999999</v>
      </c>
      <c r="C27" s="1">
        <v>0.03</v>
      </c>
      <c r="D27" s="1">
        <f t="shared" si="1"/>
        <v>1.1519999999999999</v>
      </c>
      <c r="E27" s="3">
        <f t="shared" si="2"/>
        <v>29.928724159999998</v>
      </c>
    </row>
    <row r="28" spans="1:5" x14ac:dyDescent="0.25">
      <c r="A28" s="5" t="s">
        <v>110</v>
      </c>
      <c r="B28" s="1">
        <v>1.2330000000000001</v>
      </c>
      <c r="C28" s="1">
        <v>0.03</v>
      </c>
      <c r="D28" s="1">
        <f t="shared" si="1"/>
        <v>1.2030000000000001</v>
      </c>
      <c r="E28" s="3">
        <f t="shared" si="2"/>
        <v>31.864031360000002</v>
      </c>
    </row>
    <row r="29" spans="1:5" x14ac:dyDescent="0.25">
      <c r="A29" s="5" t="s">
        <v>111</v>
      </c>
      <c r="B29" s="1">
        <v>0.8</v>
      </c>
      <c r="C29" s="1">
        <v>0.03</v>
      </c>
      <c r="D29" s="1">
        <f t="shared" si="1"/>
        <v>0.77</v>
      </c>
      <c r="E29" s="3">
        <f t="shared" si="2"/>
        <v>17.258976000000001</v>
      </c>
    </row>
    <row r="30" spans="1:5" x14ac:dyDescent="0.25">
      <c r="A30" s="5" t="s">
        <v>112</v>
      </c>
      <c r="B30" s="1">
        <v>0.374</v>
      </c>
      <c r="C30" s="1">
        <v>0.03</v>
      </c>
      <c r="D30" s="1">
        <f t="shared" si="1"/>
        <v>0.34399999999999997</v>
      </c>
      <c r="E30" s="3">
        <f t="shared" si="2"/>
        <v>6.9299414399999995</v>
      </c>
    </row>
    <row r="31" spans="1:5" x14ac:dyDescent="0.25">
      <c r="A31" s="5" t="s">
        <v>113</v>
      </c>
      <c r="B31" s="1">
        <v>0.60899999999999999</v>
      </c>
      <c r="C31" s="1">
        <v>0.03</v>
      </c>
      <c r="D31" s="1">
        <f t="shared" si="1"/>
        <v>0.57899999999999996</v>
      </c>
      <c r="E31" s="3">
        <f t="shared" si="2"/>
        <v>12.132352640000001</v>
      </c>
    </row>
    <row r="32" spans="1:5" x14ac:dyDescent="0.25">
      <c r="A32" s="5" t="s">
        <v>114</v>
      </c>
      <c r="B32" s="1">
        <v>0.69199999999999995</v>
      </c>
      <c r="C32" s="1">
        <v>0.03</v>
      </c>
      <c r="D32" s="1">
        <f t="shared" si="1"/>
        <v>0.66199999999999992</v>
      </c>
      <c r="E32" s="3">
        <f t="shared" si="2"/>
        <v>14.261189759999999</v>
      </c>
    </row>
    <row r="33" spans="1:5" x14ac:dyDescent="0.25">
      <c r="A33" s="5" t="s">
        <v>115</v>
      </c>
      <c r="B33" s="1">
        <v>0.7</v>
      </c>
      <c r="C33" s="1">
        <v>0.03</v>
      </c>
      <c r="D33" s="1">
        <f t="shared" si="1"/>
        <v>0.66999999999999993</v>
      </c>
      <c r="E33" s="3">
        <f t="shared" si="2"/>
        <v>14.474416</v>
      </c>
    </row>
    <row r="34" spans="1:5" x14ac:dyDescent="0.25">
      <c r="A34" s="5" t="s">
        <v>116</v>
      </c>
      <c r="B34" s="1">
        <v>0.40799999999999997</v>
      </c>
      <c r="C34" s="1">
        <v>0.03</v>
      </c>
      <c r="D34" s="1">
        <f t="shared" si="1"/>
        <v>0.378</v>
      </c>
      <c r="E34" s="3">
        <f t="shared" si="2"/>
        <v>7.6071833599999996</v>
      </c>
    </row>
    <row r="35" spans="1:5" x14ac:dyDescent="0.25">
      <c r="A35" s="5" t="s">
        <v>117</v>
      </c>
      <c r="B35" s="1">
        <v>1.63</v>
      </c>
      <c r="C35" s="1">
        <v>0.03</v>
      </c>
      <c r="D35" s="1">
        <f t="shared" si="1"/>
        <v>1.5999999999999999</v>
      </c>
      <c r="E35" s="3">
        <f t="shared" si="2"/>
        <v>48.892599999999995</v>
      </c>
    </row>
    <row r="36" spans="1:5" x14ac:dyDescent="0.25">
      <c r="A36" s="5" t="s">
        <v>118</v>
      </c>
      <c r="B36" s="1">
        <v>0.24399999999999999</v>
      </c>
      <c r="C36" s="1">
        <v>0.03</v>
      </c>
      <c r="D36" s="1">
        <f t="shared" si="1"/>
        <v>0.214</v>
      </c>
      <c r="E36" s="3">
        <f t="shared" si="2"/>
        <v>4.5758598400000006</v>
      </c>
    </row>
    <row r="37" spans="1:5" x14ac:dyDescent="0.25">
      <c r="A37" s="5" t="s">
        <v>119</v>
      </c>
      <c r="B37" s="1">
        <v>0.45700000000000002</v>
      </c>
      <c r="C37" s="1">
        <v>0.03</v>
      </c>
      <c r="D37" s="1">
        <f t="shared" si="1"/>
        <v>0.42700000000000005</v>
      </c>
      <c r="E37" s="3">
        <f t="shared" si="2"/>
        <v>8.6281081600000018</v>
      </c>
    </row>
    <row r="38" spans="1:5" x14ac:dyDescent="0.25">
      <c r="A38" s="5" t="s">
        <v>120</v>
      </c>
      <c r="B38" s="1">
        <v>0.68100000000000005</v>
      </c>
      <c r="C38" s="1">
        <v>0.03</v>
      </c>
      <c r="D38" s="1">
        <f t="shared" si="1"/>
        <v>0.65100000000000002</v>
      </c>
      <c r="E38" s="3">
        <f t="shared" si="2"/>
        <v>13.970311040000002</v>
      </c>
    </row>
    <row r="39" spans="1:5" x14ac:dyDescent="0.25">
      <c r="A39" s="5" t="s">
        <v>121</v>
      </c>
      <c r="B39" s="1">
        <v>0.51900000000000002</v>
      </c>
      <c r="C39" s="1">
        <v>0.03</v>
      </c>
      <c r="D39" s="1">
        <f t="shared" si="1"/>
        <v>0.48899999999999999</v>
      </c>
      <c r="E39" s="3">
        <f t="shared" si="2"/>
        <v>9.9958678400000007</v>
      </c>
    </row>
    <row r="40" spans="1:5" x14ac:dyDescent="0.25">
      <c r="A40" s="5" t="s">
        <v>122</v>
      </c>
      <c r="B40" s="1">
        <v>0.93200000000000005</v>
      </c>
      <c r="C40" s="1">
        <v>0.03</v>
      </c>
      <c r="D40" s="1">
        <f t="shared" si="1"/>
        <v>0.90200000000000002</v>
      </c>
      <c r="E40" s="3">
        <f t="shared" si="2"/>
        <v>21.272684160000001</v>
      </c>
    </row>
    <row r="41" spans="1:5" x14ac:dyDescent="0.25">
      <c r="A41" s="5" t="s">
        <v>123</v>
      </c>
      <c r="B41" s="1">
        <v>0.39600000000000002</v>
      </c>
      <c r="C41" s="1">
        <v>0.03</v>
      </c>
      <c r="D41" s="1">
        <f t="shared" si="1"/>
        <v>0.36599999999999999</v>
      </c>
      <c r="E41" s="3">
        <f t="shared" si="2"/>
        <v>7.3652422399999997</v>
      </c>
    </row>
    <row r="42" spans="1:5" x14ac:dyDescent="0.25">
      <c r="A42" s="5" t="s">
        <v>124</v>
      </c>
      <c r="B42" s="1">
        <v>1.375</v>
      </c>
      <c r="C42" s="1">
        <v>0.03</v>
      </c>
      <c r="D42" s="1">
        <f t="shared" si="1"/>
        <v>1.345</v>
      </c>
      <c r="E42" s="3">
        <f t="shared" si="2"/>
        <v>37.555095999999999</v>
      </c>
    </row>
    <row r="43" spans="1:5" x14ac:dyDescent="0.25">
      <c r="A43" s="5" t="s">
        <v>125</v>
      </c>
      <c r="B43" s="1">
        <v>0.44500000000000001</v>
      </c>
      <c r="C43" s="1">
        <v>0.03</v>
      </c>
      <c r="D43" s="1">
        <f t="shared" si="1"/>
        <v>0.41500000000000004</v>
      </c>
      <c r="E43" s="3">
        <f t="shared" si="2"/>
        <v>8.3731840000000002</v>
      </c>
    </row>
    <row r="44" spans="1:5" x14ac:dyDescent="0.25">
      <c r="A44" s="5" t="s">
        <v>126</v>
      </c>
      <c r="B44" s="1">
        <v>0.63700000000000001</v>
      </c>
      <c r="C44" s="1">
        <v>0.03</v>
      </c>
      <c r="D44" s="1">
        <f t="shared" si="1"/>
        <v>0.60699999999999998</v>
      </c>
      <c r="E44" s="3">
        <f t="shared" si="2"/>
        <v>12.83351296</v>
      </c>
    </row>
    <row r="45" spans="1:5" x14ac:dyDescent="0.25">
      <c r="A45" s="5" t="s">
        <v>127</v>
      </c>
      <c r="B45" s="1">
        <v>0.69799999999999995</v>
      </c>
      <c r="C45" s="1">
        <v>0.03</v>
      </c>
      <c r="D45" s="1">
        <f t="shared" si="1"/>
        <v>0.66799999999999993</v>
      </c>
      <c r="E45" s="3">
        <f t="shared" si="2"/>
        <v>14.420976959999999</v>
      </c>
    </row>
    <row r="46" spans="1:5" x14ac:dyDescent="0.25">
      <c r="A46" s="5" t="s">
        <v>128</v>
      </c>
      <c r="B46" s="1">
        <v>0.32200000000000001</v>
      </c>
      <c r="C46" s="1">
        <v>0.03</v>
      </c>
      <c r="D46" s="1">
        <f t="shared" si="1"/>
        <v>0.29200000000000004</v>
      </c>
      <c r="E46" s="3">
        <f t="shared" si="2"/>
        <v>5.9435305600000001</v>
      </c>
    </row>
    <row r="47" spans="1:5" x14ac:dyDescent="0.25">
      <c r="A47" s="5" t="s">
        <v>129</v>
      </c>
      <c r="B47" s="1">
        <v>0.46500000000000002</v>
      </c>
      <c r="C47" s="1">
        <v>0.03</v>
      </c>
      <c r="D47" s="1">
        <f t="shared" si="1"/>
        <v>0.43500000000000005</v>
      </c>
      <c r="E47" s="3">
        <f t="shared" si="2"/>
        <v>8.799824000000001</v>
      </c>
    </row>
    <row r="48" spans="1:5" x14ac:dyDescent="0.25">
      <c r="A48" s="5" t="s">
        <v>130</v>
      </c>
      <c r="B48" s="1">
        <v>0.56499999999999995</v>
      </c>
      <c r="C48" s="1">
        <v>0.03</v>
      </c>
      <c r="D48" s="1">
        <f t="shared" si="1"/>
        <v>0.53499999999999992</v>
      </c>
      <c r="E48" s="3">
        <f t="shared" si="2"/>
        <v>11.065503999999999</v>
      </c>
    </row>
    <row r="49" spans="1:5" x14ac:dyDescent="0.25">
      <c r="A49" s="5" t="s">
        <v>131</v>
      </c>
      <c r="B49" s="1">
        <v>1.4119999999999999</v>
      </c>
      <c r="C49" s="1">
        <v>0.03</v>
      </c>
      <c r="D49" s="1">
        <f t="shared" si="1"/>
        <v>1.3819999999999999</v>
      </c>
      <c r="E49" s="3">
        <f t="shared" si="2"/>
        <v>39.11109695999999</v>
      </c>
    </row>
    <row r="50" spans="1:5" x14ac:dyDescent="0.25">
      <c r="A50" s="5" t="s">
        <v>132</v>
      </c>
      <c r="B50" s="1">
        <v>1.498</v>
      </c>
      <c r="C50" s="1">
        <v>0.03</v>
      </c>
      <c r="D50" s="1">
        <f t="shared" si="1"/>
        <v>1.468</v>
      </c>
      <c r="E50" s="3">
        <f t="shared" si="2"/>
        <v>42.844528959999998</v>
      </c>
    </row>
    <row r="51" spans="1:5" x14ac:dyDescent="0.25">
      <c r="A51" s="5" t="s">
        <v>133</v>
      </c>
      <c r="B51" s="1">
        <v>1.4850000000000001</v>
      </c>
      <c r="C51" s="1">
        <v>0.03</v>
      </c>
      <c r="D51" s="1">
        <f t="shared" si="1"/>
        <v>1.4550000000000001</v>
      </c>
      <c r="E51" s="3">
        <f t="shared" si="2"/>
        <v>42.269695999999996</v>
      </c>
    </row>
    <row r="52" spans="1:5" x14ac:dyDescent="0.25">
      <c r="A52" s="5" t="s">
        <v>134</v>
      </c>
      <c r="B52" s="1">
        <v>1.375</v>
      </c>
      <c r="C52" s="1">
        <v>0.03</v>
      </c>
      <c r="D52" s="1">
        <f t="shared" si="1"/>
        <v>1.345</v>
      </c>
      <c r="E52" s="3">
        <f t="shared" si="2"/>
        <v>37.555095999999999</v>
      </c>
    </row>
    <row r="53" spans="1:5" x14ac:dyDescent="0.25">
      <c r="A53" s="5" t="s">
        <v>135</v>
      </c>
      <c r="B53" s="1">
        <v>1.6930000000000001</v>
      </c>
      <c r="C53" s="1">
        <v>0.03</v>
      </c>
      <c r="D53" s="1">
        <f t="shared" si="1"/>
        <v>1.663</v>
      </c>
      <c r="E53" s="3">
        <f t="shared" si="2"/>
        <v>51.91480576</v>
      </c>
    </row>
    <row r="54" spans="1:5" x14ac:dyDescent="0.25">
      <c r="A54" s="5" t="s">
        <v>136</v>
      </c>
      <c r="B54" s="1">
        <v>1.0880000000000001</v>
      </c>
      <c r="C54" s="1">
        <v>0.03</v>
      </c>
      <c r="D54" s="1">
        <f t="shared" si="1"/>
        <v>1.0580000000000001</v>
      </c>
      <c r="E54" s="3">
        <f t="shared" si="2"/>
        <v>26.512162560000004</v>
      </c>
    </row>
    <row r="55" spans="1:5" x14ac:dyDescent="0.25">
      <c r="A55" s="5" t="s">
        <v>137</v>
      </c>
      <c r="B55" s="1">
        <v>0.58199999999999996</v>
      </c>
      <c r="C55" s="1">
        <v>0.03</v>
      </c>
      <c r="D55" s="1">
        <f t="shared" si="1"/>
        <v>0.55199999999999994</v>
      </c>
      <c r="E55" s="3">
        <f t="shared" si="2"/>
        <v>11.472628159999999</v>
      </c>
    </row>
    <row r="56" spans="1:5" x14ac:dyDescent="0.25">
      <c r="A56" s="5" t="s">
        <v>138</v>
      </c>
      <c r="B56" s="1">
        <v>0.86</v>
      </c>
      <c r="C56" s="1">
        <v>0.03</v>
      </c>
      <c r="D56" s="1">
        <f t="shared" si="1"/>
        <v>0.83</v>
      </c>
      <c r="E56" s="3">
        <f t="shared" si="2"/>
        <v>19.035695999999998</v>
      </c>
    </row>
    <row r="57" spans="1:5" x14ac:dyDescent="0.25">
      <c r="A57" s="5" t="s">
        <v>139</v>
      </c>
      <c r="B57" s="1">
        <v>1.25</v>
      </c>
      <c r="C57" s="1">
        <v>0.03</v>
      </c>
      <c r="D57" s="1">
        <f t="shared" si="1"/>
        <v>1.22</v>
      </c>
      <c r="E57" s="3">
        <f t="shared" si="2"/>
        <v>32.521895999999998</v>
      </c>
    </row>
    <row r="58" spans="1:5" x14ac:dyDescent="0.25">
      <c r="A58" s="5" t="s">
        <v>140</v>
      </c>
      <c r="B58" s="1">
        <v>0.98699999999999999</v>
      </c>
      <c r="C58" s="1">
        <v>0.03</v>
      </c>
      <c r="D58" s="1">
        <f t="shared" si="1"/>
        <v>0.95699999999999996</v>
      </c>
      <c r="E58" s="3">
        <f t="shared" si="2"/>
        <v>23.058608960000001</v>
      </c>
    </row>
    <row r="59" spans="1:5" x14ac:dyDescent="0.25">
      <c r="A59" s="5" t="s">
        <v>141</v>
      </c>
      <c r="B59" s="1">
        <v>0.77700000000000002</v>
      </c>
      <c r="C59" s="1">
        <v>0.03</v>
      </c>
      <c r="D59" s="1">
        <f t="shared" si="1"/>
        <v>0.747</v>
      </c>
      <c r="E59" s="3">
        <f t="shared" si="2"/>
        <v>16.598975360000001</v>
      </c>
    </row>
    <row r="60" spans="1:5" x14ac:dyDescent="0.25">
      <c r="A60" s="5" t="s">
        <v>142</v>
      </c>
      <c r="B60" s="1">
        <v>1.119</v>
      </c>
      <c r="C60" s="1">
        <v>0.03</v>
      </c>
      <c r="D60" s="1">
        <f t="shared" si="1"/>
        <v>1.089</v>
      </c>
      <c r="E60" s="3">
        <f t="shared" si="2"/>
        <v>27.617339839999996</v>
      </c>
    </row>
    <row r="61" spans="1:5" x14ac:dyDescent="0.25">
      <c r="A61" s="5" t="s">
        <v>143</v>
      </c>
      <c r="B61" s="1">
        <v>0.503</v>
      </c>
      <c r="C61" s="1">
        <v>0.03</v>
      </c>
      <c r="D61" s="1">
        <f t="shared" si="1"/>
        <v>0.47299999999999998</v>
      </c>
      <c r="E61" s="3">
        <f t="shared" si="2"/>
        <v>9.6347721600000007</v>
      </c>
    </row>
    <row r="62" spans="1:5" x14ac:dyDescent="0.25">
      <c r="A62" s="5" t="s">
        <v>144</v>
      </c>
      <c r="B62" s="1">
        <v>0.40100000000000002</v>
      </c>
      <c r="C62" s="1">
        <v>0.03</v>
      </c>
      <c r="D62" s="1">
        <f t="shared" si="1"/>
        <v>0.371</v>
      </c>
      <c r="E62" s="3">
        <f t="shared" si="2"/>
        <v>7.46566464</v>
      </c>
    </row>
    <row r="63" spans="1:5" x14ac:dyDescent="0.25">
      <c r="A63" s="5" t="s">
        <v>145</v>
      </c>
      <c r="B63" s="1">
        <v>1.385</v>
      </c>
      <c r="C63" s="1">
        <v>0.03</v>
      </c>
      <c r="D63" s="1">
        <f t="shared" si="1"/>
        <v>1.355</v>
      </c>
      <c r="E63" s="3">
        <f t="shared" si="2"/>
        <v>37.972655999999994</v>
      </c>
    </row>
    <row r="64" spans="1:5" x14ac:dyDescent="0.25">
      <c r="A64" s="5" t="s">
        <v>146</v>
      </c>
      <c r="B64" s="1">
        <v>1.1060000000000001</v>
      </c>
      <c r="C64" s="1">
        <v>0.03</v>
      </c>
      <c r="D64" s="1">
        <f t="shared" si="1"/>
        <v>1.0760000000000001</v>
      </c>
      <c r="E64" s="3">
        <f t="shared" si="2"/>
        <v>27.151295040000004</v>
      </c>
    </row>
    <row r="65" spans="1:5" x14ac:dyDescent="0.25">
      <c r="A65" s="5" t="s">
        <v>147</v>
      </c>
      <c r="B65" s="1">
        <v>1.968</v>
      </c>
      <c r="C65" s="1">
        <v>0.03</v>
      </c>
      <c r="D65" s="1">
        <f t="shared" si="1"/>
        <v>1.9379999999999999</v>
      </c>
      <c r="E65" s="3">
        <f t="shared" si="2"/>
        <v>66.133141760000001</v>
      </c>
    </row>
    <row r="66" spans="1:5" x14ac:dyDescent="0.25">
      <c r="A66" s="5" t="s">
        <v>148</v>
      </c>
      <c r="B66" s="1">
        <v>0.56399999999999995</v>
      </c>
      <c r="C66" s="1">
        <v>0.03</v>
      </c>
      <c r="D66" s="1">
        <f t="shared" si="1"/>
        <v>0.53399999999999992</v>
      </c>
      <c r="E66" s="3">
        <f t="shared" si="2"/>
        <v>11.041754239999999</v>
      </c>
    </row>
    <row r="67" spans="1:5" x14ac:dyDescent="0.25">
      <c r="A67" s="5" t="s">
        <v>149</v>
      </c>
      <c r="B67" s="1">
        <v>0.90800000000000003</v>
      </c>
      <c r="C67" s="1">
        <v>0.03</v>
      </c>
      <c r="D67" s="1">
        <f t="shared" si="1"/>
        <v>0.878</v>
      </c>
      <c r="E67" s="3">
        <f t="shared" si="2"/>
        <v>20.51430336</v>
      </c>
    </row>
    <row r="68" spans="1:5" x14ac:dyDescent="0.25">
      <c r="A68" s="5" t="s">
        <v>150</v>
      </c>
      <c r="B68" s="1">
        <v>0.68700000000000006</v>
      </c>
      <c r="C68" s="1">
        <v>0.03</v>
      </c>
      <c r="D68" s="1">
        <f t="shared" si="1"/>
        <v>0.65700000000000003</v>
      </c>
      <c r="E68" s="3">
        <f t="shared" si="2"/>
        <v>14.128640960000002</v>
      </c>
    </row>
    <row r="69" spans="1:5" x14ac:dyDescent="0.25">
      <c r="A69" s="5" t="s">
        <v>151</v>
      </c>
      <c r="B69" s="1">
        <v>1.4590000000000001</v>
      </c>
      <c r="C69" s="1">
        <v>0.03</v>
      </c>
      <c r="D69" s="1">
        <f t="shared" si="1"/>
        <v>1.429</v>
      </c>
      <c r="E69" s="3">
        <f t="shared" si="2"/>
        <v>41.131224639999999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1"/>
  <sheetViews>
    <sheetView topLeftCell="A48" workbookViewId="0">
      <selection activeCell="A33" sqref="A33:A81"/>
    </sheetView>
  </sheetViews>
  <sheetFormatPr defaultRowHeight="15" x14ac:dyDescent="0.25"/>
  <cols>
    <col min="1" max="1" width="19.85546875" customWidth="1"/>
    <col min="2" max="2" width="12.7109375" customWidth="1"/>
    <col min="3" max="3" width="12.85546875" customWidth="1"/>
    <col min="4" max="4" width="11.85546875" customWidth="1"/>
    <col min="5" max="5" width="21.28515625" customWidth="1"/>
  </cols>
  <sheetData>
    <row r="2" spans="1:7" x14ac:dyDescent="0.25">
      <c r="A2" s="20">
        <v>2.5150000000000001</v>
      </c>
      <c r="B2" s="19">
        <v>1.8860000000000001</v>
      </c>
      <c r="C2" s="19">
        <v>1.5629999999999999</v>
      </c>
      <c r="D2" s="19">
        <v>1.8540000000000001</v>
      </c>
      <c r="E2" s="19">
        <v>1.909</v>
      </c>
      <c r="F2" s="19">
        <v>2.0110000000000001</v>
      </c>
      <c r="G2" s="19">
        <v>1.95</v>
      </c>
    </row>
    <row r="3" spans="1:7" x14ac:dyDescent="0.25">
      <c r="A3" s="20">
        <v>1.6020000000000001</v>
      </c>
      <c r="B3" s="19">
        <v>2.036</v>
      </c>
      <c r="C3" s="19">
        <v>1.7570000000000001</v>
      </c>
      <c r="D3" s="19">
        <v>2.0470000000000002</v>
      </c>
      <c r="E3" s="19">
        <v>1.806</v>
      </c>
      <c r="F3" s="19">
        <v>1.9319999999999999</v>
      </c>
      <c r="G3" s="19">
        <v>1.615</v>
      </c>
    </row>
    <row r="4" spans="1:7" x14ac:dyDescent="0.25">
      <c r="A4" s="20">
        <v>0.84099999999999997</v>
      </c>
      <c r="B4" s="19">
        <v>2.073</v>
      </c>
      <c r="C4" s="19">
        <v>1.865</v>
      </c>
      <c r="D4" s="19">
        <v>1.931</v>
      </c>
      <c r="E4" s="19">
        <v>1.407</v>
      </c>
      <c r="F4" s="19">
        <v>2.024</v>
      </c>
      <c r="G4" s="19">
        <v>1.651</v>
      </c>
    </row>
    <row r="5" spans="1:7" x14ac:dyDescent="0.25">
      <c r="A5" s="20">
        <v>0.45800000000000002</v>
      </c>
      <c r="B5" s="19">
        <v>2.4390000000000001</v>
      </c>
      <c r="C5" s="19">
        <v>2.1139999999999999</v>
      </c>
      <c r="D5" s="19">
        <v>2.0150000000000001</v>
      </c>
      <c r="E5" s="19">
        <v>1.919</v>
      </c>
      <c r="F5" s="19">
        <v>1.8460000000000001</v>
      </c>
      <c r="G5" s="19">
        <v>1.5529999999999999</v>
      </c>
    </row>
    <row r="6" spans="1:7" x14ac:dyDescent="0.25">
      <c r="A6" s="20">
        <v>0.32</v>
      </c>
      <c r="B6" s="19">
        <v>2.2050000000000001</v>
      </c>
      <c r="C6" s="19">
        <v>2</v>
      </c>
      <c r="D6" s="19">
        <v>2.0990000000000002</v>
      </c>
      <c r="E6" s="19">
        <v>1.8740000000000001</v>
      </c>
      <c r="F6" s="19">
        <v>1.6919999999999999</v>
      </c>
      <c r="G6" s="19">
        <v>1.52</v>
      </c>
    </row>
    <row r="7" spans="1:7" x14ac:dyDescent="0.25">
      <c r="A7" s="21">
        <v>8.8999999999999996E-2</v>
      </c>
      <c r="B7" s="19">
        <v>1.7949999999999999</v>
      </c>
      <c r="C7" s="19">
        <v>1.994</v>
      </c>
      <c r="D7" s="19">
        <v>1.887</v>
      </c>
      <c r="E7" s="19">
        <v>1.766</v>
      </c>
      <c r="F7" s="19">
        <v>1.7250000000000001</v>
      </c>
      <c r="G7" s="19">
        <v>1.5640000000000001</v>
      </c>
    </row>
    <row r="8" spans="1:7" x14ac:dyDescent="0.25">
      <c r="A8" s="19">
        <v>2.109</v>
      </c>
      <c r="B8" s="19">
        <v>1.9239999999999999</v>
      </c>
      <c r="C8" s="19">
        <v>2.044</v>
      </c>
      <c r="D8" s="19">
        <v>1.9510000000000001</v>
      </c>
      <c r="E8" s="19">
        <v>1.661</v>
      </c>
      <c r="F8" s="19">
        <v>1.645</v>
      </c>
      <c r="G8" s="19">
        <v>1.649</v>
      </c>
    </row>
    <row r="9" spans="1:7" x14ac:dyDescent="0.25">
      <c r="A9" s="19">
        <v>2.0089999999999999</v>
      </c>
      <c r="B9" s="19">
        <v>2.012</v>
      </c>
      <c r="C9" s="19">
        <v>2.351</v>
      </c>
      <c r="D9" s="19">
        <v>2.133</v>
      </c>
      <c r="E9" s="19">
        <v>1.798</v>
      </c>
      <c r="F9" s="19">
        <v>1.5760000000000001</v>
      </c>
      <c r="G9" s="19">
        <v>1.423</v>
      </c>
    </row>
    <row r="16" spans="1:7" x14ac:dyDescent="0.25">
      <c r="B16" s="2" t="s">
        <v>156</v>
      </c>
      <c r="C16" s="2" t="s">
        <v>0</v>
      </c>
      <c r="D16" s="2" t="s">
        <v>1</v>
      </c>
      <c r="E16" s="2" t="s">
        <v>2</v>
      </c>
    </row>
    <row r="17" spans="1:12" x14ac:dyDescent="0.25">
      <c r="A17" t="s">
        <v>3</v>
      </c>
      <c r="B17" s="20">
        <v>2.5150000000000001</v>
      </c>
      <c r="C17" s="1">
        <f>B17-B22</f>
        <v>2.4260000000000002</v>
      </c>
      <c r="D17" s="1">
        <v>40</v>
      </c>
      <c r="E17" s="3">
        <f>(2.806*C17*C17)+(9.3446*C17)+(0.5002)</f>
        <v>39.684845256000003</v>
      </c>
    </row>
    <row r="18" spans="1:12" x14ac:dyDescent="0.25">
      <c r="A18" t="s">
        <v>4</v>
      </c>
      <c r="B18" s="20">
        <v>1.6020000000000001</v>
      </c>
      <c r="C18" s="1">
        <f>B18-B22</f>
        <v>1.5130000000000001</v>
      </c>
      <c r="D18" s="1">
        <v>20</v>
      </c>
      <c r="E18" s="3">
        <f t="shared" ref="E18:E22" si="0">(2.806*C18*C18)+(9.3446*C18)+(0.5002)</f>
        <v>21.061988014000001</v>
      </c>
    </row>
    <row r="19" spans="1:12" x14ac:dyDescent="0.25">
      <c r="A19" t="s">
        <v>5</v>
      </c>
      <c r="B19" s="20">
        <v>0.84099999999999997</v>
      </c>
      <c r="C19" s="1">
        <f>B19-B22</f>
        <v>0.752</v>
      </c>
      <c r="D19" s="1">
        <v>10</v>
      </c>
      <c r="E19" s="3">
        <f t="shared" si="0"/>
        <v>9.1141434239999999</v>
      </c>
    </row>
    <row r="20" spans="1:12" x14ac:dyDescent="0.25">
      <c r="A20" t="s">
        <v>6</v>
      </c>
      <c r="B20" s="20">
        <v>0.45800000000000002</v>
      </c>
      <c r="C20" s="1">
        <f>B20-B22</f>
        <v>0.36899999999999999</v>
      </c>
      <c r="D20" s="1">
        <v>5</v>
      </c>
      <c r="E20" s="3">
        <f t="shared" si="0"/>
        <v>4.3304251659999995</v>
      </c>
    </row>
    <row r="21" spans="1:12" x14ac:dyDescent="0.25">
      <c r="A21" t="s">
        <v>7</v>
      </c>
      <c r="B21" s="20">
        <v>0.32</v>
      </c>
      <c r="C21" s="1">
        <f>B21-B22</f>
        <v>0.23100000000000001</v>
      </c>
      <c r="D21" s="1">
        <v>2.5</v>
      </c>
      <c r="E21" s="3">
        <f t="shared" si="0"/>
        <v>2.8085335659999999</v>
      </c>
    </row>
    <row r="22" spans="1:12" x14ac:dyDescent="0.25">
      <c r="A22" t="s">
        <v>8</v>
      </c>
      <c r="B22" s="21">
        <v>8.8999999999999996E-2</v>
      </c>
      <c r="C22" s="1">
        <f>B22-B22</f>
        <v>0</v>
      </c>
      <c r="D22" s="1">
        <v>0</v>
      </c>
      <c r="E22" s="3">
        <f t="shared" si="0"/>
        <v>0.50019999999999998</v>
      </c>
    </row>
    <row r="27" spans="1:12" x14ac:dyDescent="0.25">
      <c r="K27" s="4" t="s">
        <v>157</v>
      </c>
      <c r="L27" s="4"/>
    </row>
    <row r="32" spans="1:12" x14ac:dyDescent="0.25">
      <c r="A32" s="22" t="s">
        <v>9</v>
      </c>
      <c r="B32" s="19" t="s">
        <v>10</v>
      </c>
      <c r="C32" s="18" t="s">
        <v>8</v>
      </c>
      <c r="D32" s="1" t="s">
        <v>0</v>
      </c>
      <c r="E32" s="23" t="s">
        <v>158</v>
      </c>
    </row>
    <row r="33" spans="1:5" x14ac:dyDescent="0.25">
      <c r="A33" s="22" t="s">
        <v>103</v>
      </c>
      <c r="B33" s="19">
        <v>2.109</v>
      </c>
      <c r="C33" s="21">
        <v>8.8999999999999996E-2</v>
      </c>
      <c r="D33" s="1">
        <f t="shared" ref="D33:D64" si="1">(B33-C33)</f>
        <v>2.02</v>
      </c>
      <c r="E33" s="3">
        <f t="shared" ref="E33:E64" si="2">(2.806*D33*D33)+(9.3446*D33)+(0.5002)</f>
        <v>30.825894399999999</v>
      </c>
    </row>
    <row r="34" spans="1:5" x14ac:dyDescent="0.25">
      <c r="A34" s="22" t="s">
        <v>104</v>
      </c>
      <c r="B34" s="19">
        <v>2.0089999999999999</v>
      </c>
      <c r="C34" s="21">
        <v>8.8999999999999996E-2</v>
      </c>
      <c r="D34" s="1">
        <f t="shared" si="1"/>
        <v>1.92</v>
      </c>
      <c r="E34" s="3">
        <f t="shared" si="2"/>
        <v>28.7858704</v>
      </c>
    </row>
    <row r="35" spans="1:5" x14ac:dyDescent="0.25">
      <c r="A35" s="22" t="s">
        <v>105</v>
      </c>
      <c r="B35" s="19">
        <v>1.8860000000000001</v>
      </c>
      <c r="C35" s="21">
        <v>8.8999999999999996E-2</v>
      </c>
      <c r="D35" s="1">
        <f t="shared" si="1"/>
        <v>1.7970000000000002</v>
      </c>
      <c r="E35" s="3">
        <f t="shared" si="2"/>
        <v>26.353606654000004</v>
      </c>
    </row>
    <row r="36" spans="1:5" x14ac:dyDescent="0.25">
      <c r="A36" s="22" t="s">
        <v>106</v>
      </c>
      <c r="B36" s="19">
        <v>2.036</v>
      </c>
      <c r="C36" s="21">
        <v>8.8999999999999996E-2</v>
      </c>
      <c r="D36" s="1">
        <f t="shared" si="1"/>
        <v>1.9470000000000001</v>
      </c>
      <c r="E36" s="3">
        <f t="shared" si="2"/>
        <v>29.331146254</v>
      </c>
    </row>
    <row r="37" spans="1:5" x14ac:dyDescent="0.25">
      <c r="A37" s="22" t="s">
        <v>107</v>
      </c>
      <c r="B37" s="19">
        <v>2.073</v>
      </c>
      <c r="C37" s="21">
        <v>8.8999999999999996E-2</v>
      </c>
      <c r="D37" s="1">
        <f t="shared" si="1"/>
        <v>1.984</v>
      </c>
      <c r="E37" s="3">
        <f t="shared" si="2"/>
        <v>30.085020736000001</v>
      </c>
    </row>
    <row r="38" spans="1:5" x14ac:dyDescent="0.25">
      <c r="A38" s="22" t="s">
        <v>108</v>
      </c>
      <c r="B38" s="19">
        <v>2.4390000000000001</v>
      </c>
      <c r="C38" s="21">
        <v>8.8999999999999996E-2</v>
      </c>
      <c r="D38" s="1">
        <f t="shared" si="1"/>
        <v>2.35</v>
      </c>
      <c r="E38" s="3">
        <f t="shared" si="2"/>
        <v>37.956144999999999</v>
      </c>
    </row>
    <row r="39" spans="1:5" x14ac:dyDescent="0.25">
      <c r="A39" s="22" t="s">
        <v>109</v>
      </c>
      <c r="B39" s="19">
        <v>2.2050000000000001</v>
      </c>
      <c r="C39" s="21">
        <v>8.8999999999999996E-2</v>
      </c>
      <c r="D39" s="1">
        <f t="shared" si="1"/>
        <v>2.1160000000000001</v>
      </c>
      <c r="E39" s="3">
        <f t="shared" si="2"/>
        <v>32.837115136000001</v>
      </c>
    </row>
    <row r="40" spans="1:5" x14ac:dyDescent="0.25">
      <c r="A40" s="22" t="s">
        <v>110</v>
      </c>
      <c r="B40" s="19">
        <v>1.7949999999999999</v>
      </c>
      <c r="C40" s="21">
        <v>8.8999999999999996E-2</v>
      </c>
      <c r="D40" s="1">
        <f t="shared" si="1"/>
        <v>1.706</v>
      </c>
      <c r="E40" s="3">
        <f t="shared" si="2"/>
        <v>24.608771015999999</v>
      </c>
    </row>
    <row r="41" spans="1:5" x14ac:dyDescent="0.25">
      <c r="A41" s="22" t="s">
        <v>111</v>
      </c>
      <c r="B41" s="19">
        <v>1.9239999999999999</v>
      </c>
      <c r="C41" s="21">
        <v>8.8999999999999996E-2</v>
      </c>
      <c r="D41" s="1">
        <f t="shared" si="1"/>
        <v>1.835</v>
      </c>
      <c r="E41" s="3">
        <f t="shared" si="2"/>
        <v>27.095974349999999</v>
      </c>
    </row>
    <row r="42" spans="1:5" x14ac:dyDescent="0.25">
      <c r="A42" s="22" t="s">
        <v>112</v>
      </c>
      <c r="B42" s="19">
        <v>2.012</v>
      </c>
      <c r="C42" s="21">
        <v>8.8999999999999996E-2</v>
      </c>
      <c r="D42" s="1">
        <f t="shared" si="1"/>
        <v>1.923</v>
      </c>
      <c r="E42" s="3">
        <f t="shared" si="2"/>
        <v>28.846254574</v>
      </c>
    </row>
    <row r="43" spans="1:5" x14ac:dyDescent="0.25">
      <c r="A43" s="22" t="s">
        <v>113</v>
      </c>
      <c r="B43" s="19">
        <v>1.5629999999999999</v>
      </c>
      <c r="C43" s="21">
        <v>8.8999999999999996E-2</v>
      </c>
      <c r="D43" s="1">
        <f t="shared" si="1"/>
        <v>1.474</v>
      </c>
      <c r="E43" s="3">
        <f t="shared" si="2"/>
        <v>20.370669255999999</v>
      </c>
    </row>
    <row r="44" spans="1:5" x14ac:dyDescent="0.25">
      <c r="A44" s="22" t="s">
        <v>114</v>
      </c>
      <c r="B44" s="19">
        <v>1.7570000000000001</v>
      </c>
      <c r="C44" s="21">
        <v>8.8999999999999996E-2</v>
      </c>
      <c r="D44" s="1">
        <f t="shared" si="1"/>
        <v>1.6680000000000001</v>
      </c>
      <c r="E44" s="3">
        <f t="shared" si="2"/>
        <v>23.893913344000005</v>
      </c>
    </row>
    <row r="45" spans="1:5" x14ac:dyDescent="0.25">
      <c r="A45" s="22" t="s">
        <v>115</v>
      </c>
      <c r="B45" s="19">
        <v>1.865</v>
      </c>
      <c r="C45" s="21">
        <v>8.8999999999999996E-2</v>
      </c>
      <c r="D45" s="1">
        <f t="shared" si="1"/>
        <v>1.776</v>
      </c>
      <c r="E45" s="3">
        <f t="shared" si="2"/>
        <v>25.946827456000001</v>
      </c>
    </row>
    <row r="46" spans="1:5" x14ac:dyDescent="0.25">
      <c r="A46" s="22" t="s">
        <v>116</v>
      </c>
      <c r="B46" s="19">
        <v>2.1139999999999999</v>
      </c>
      <c r="C46" s="21">
        <v>8.8999999999999996E-2</v>
      </c>
      <c r="D46" s="1">
        <f t="shared" si="1"/>
        <v>2.0249999999999999</v>
      </c>
      <c r="E46" s="3">
        <f t="shared" si="2"/>
        <v>30.929368749999998</v>
      </c>
    </row>
    <row r="47" spans="1:5" x14ac:dyDescent="0.25">
      <c r="A47" s="22" t="s">
        <v>117</v>
      </c>
      <c r="B47" s="19">
        <v>2</v>
      </c>
      <c r="C47" s="21">
        <v>8.8999999999999996E-2</v>
      </c>
      <c r="D47" s="1">
        <f t="shared" si="1"/>
        <v>1.911</v>
      </c>
      <c r="E47" s="3">
        <f t="shared" si="2"/>
        <v>28.605020926000002</v>
      </c>
    </row>
    <row r="48" spans="1:5" x14ac:dyDescent="0.25">
      <c r="A48" s="22" t="s">
        <v>118</v>
      </c>
      <c r="B48" s="19">
        <v>1.994</v>
      </c>
      <c r="C48" s="21">
        <v>8.8999999999999996E-2</v>
      </c>
      <c r="D48" s="1">
        <f t="shared" si="1"/>
        <v>1.905</v>
      </c>
      <c r="E48" s="3">
        <f t="shared" si="2"/>
        <v>28.484707149999998</v>
      </c>
    </row>
    <row r="49" spans="1:5" x14ac:dyDescent="0.25">
      <c r="A49" s="22" t="s">
        <v>119</v>
      </c>
      <c r="B49" s="19">
        <v>2.044</v>
      </c>
      <c r="C49" s="21">
        <v>8.8999999999999996E-2</v>
      </c>
      <c r="D49" s="1">
        <f t="shared" si="1"/>
        <v>1.9550000000000001</v>
      </c>
      <c r="E49" s="3">
        <f t="shared" si="2"/>
        <v>29.493495150000001</v>
      </c>
    </row>
    <row r="50" spans="1:5" x14ac:dyDescent="0.25">
      <c r="A50" s="22" t="s">
        <v>120</v>
      </c>
      <c r="B50" s="19">
        <v>2.351</v>
      </c>
      <c r="C50" s="21">
        <v>8.8999999999999996E-2</v>
      </c>
      <c r="D50" s="1">
        <f t="shared" si="1"/>
        <v>2.262</v>
      </c>
      <c r="E50" s="3">
        <f t="shared" si="2"/>
        <v>35.994988264</v>
      </c>
    </row>
    <row r="51" spans="1:5" x14ac:dyDescent="0.25">
      <c r="A51" s="22" t="s">
        <v>121</v>
      </c>
      <c r="B51" s="19">
        <v>1.8540000000000001</v>
      </c>
      <c r="C51" s="21">
        <v>8.8999999999999996E-2</v>
      </c>
      <c r="D51" s="1">
        <f t="shared" si="1"/>
        <v>1.7650000000000001</v>
      </c>
      <c r="E51" s="3">
        <f t="shared" si="2"/>
        <v>25.734740350000003</v>
      </c>
    </row>
    <row r="52" spans="1:5" x14ac:dyDescent="0.25">
      <c r="A52" s="22" t="s">
        <v>122</v>
      </c>
      <c r="B52" s="19">
        <v>2.0470000000000002</v>
      </c>
      <c r="C52" s="21">
        <v>8.8999999999999996E-2</v>
      </c>
      <c r="D52" s="1">
        <f t="shared" si="1"/>
        <v>1.9580000000000002</v>
      </c>
      <c r="E52" s="3">
        <f t="shared" si="2"/>
        <v>29.554468584000006</v>
      </c>
    </row>
    <row r="53" spans="1:5" x14ac:dyDescent="0.25">
      <c r="A53" s="22" t="s">
        <v>123</v>
      </c>
      <c r="B53" s="19">
        <v>1.931</v>
      </c>
      <c r="C53" s="21">
        <v>8.8999999999999996E-2</v>
      </c>
      <c r="D53" s="1">
        <f t="shared" si="1"/>
        <v>1.8420000000000001</v>
      </c>
      <c r="E53" s="3">
        <f t="shared" si="2"/>
        <v>27.233610184000003</v>
      </c>
    </row>
    <row r="54" spans="1:5" x14ac:dyDescent="0.25">
      <c r="A54" s="22" t="s">
        <v>124</v>
      </c>
      <c r="B54" s="19">
        <v>2.0150000000000001</v>
      </c>
      <c r="C54" s="21">
        <v>8.8999999999999996E-2</v>
      </c>
      <c r="D54" s="1">
        <f t="shared" si="1"/>
        <v>1.9260000000000002</v>
      </c>
      <c r="E54" s="3">
        <f t="shared" si="2"/>
        <v>28.906689256000003</v>
      </c>
    </row>
    <row r="55" spans="1:5" x14ac:dyDescent="0.25">
      <c r="A55" s="22" t="s">
        <v>125</v>
      </c>
      <c r="B55" s="19">
        <v>2.0990000000000002</v>
      </c>
      <c r="C55" s="21">
        <v>8.8999999999999996E-2</v>
      </c>
      <c r="D55" s="1">
        <f t="shared" si="1"/>
        <v>2.0100000000000002</v>
      </c>
      <c r="E55" s="3">
        <f t="shared" si="2"/>
        <v>30.619366600000006</v>
      </c>
    </row>
    <row r="56" spans="1:5" x14ac:dyDescent="0.25">
      <c r="A56" s="22" t="s">
        <v>126</v>
      </c>
      <c r="B56" s="19">
        <v>1.887</v>
      </c>
      <c r="C56" s="21">
        <v>8.8999999999999996E-2</v>
      </c>
      <c r="D56" s="1">
        <f t="shared" si="1"/>
        <v>1.798</v>
      </c>
      <c r="E56" s="3">
        <f t="shared" si="2"/>
        <v>26.373038823999998</v>
      </c>
    </row>
    <row r="57" spans="1:5" x14ac:dyDescent="0.25">
      <c r="A57" s="22" t="s">
        <v>127</v>
      </c>
      <c r="B57" s="19">
        <v>1.9510000000000001</v>
      </c>
      <c r="C57" s="21">
        <v>8.8999999999999996E-2</v>
      </c>
      <c r="D57" s="1">
        <f t="shared" si="1"/>
        <v>1.8620000000000001</v>
      </c>
      <c r="E57" s="3">
        <f t="shared" si="2"/>
        <v>27.628370664000002</v>
      </c>
    </row>
    <row r="58" spans="1:5" x14ac:dyDescent="0.25">
      <c r="A58" s="22" t="s">
        <v>128</v>
      </c>
      <c r="B58" s="19">
        <v>2.133</v>
      </c>
      <c r="C58" s="21">
        <v>8.8999999999999996E-2</v>
      </c>
      <c r="D58" s="1">
        <f t="shared" si="1"/>
        <v>2.044</v>
      </c>
      <c r="E58" s="3">
        <f t="shared" si="2"/>
        <v>31.323850816000004</v>
      </c>
    </row>
    <row r="59" spans="1:5" x14ac:dyDescent="0.25">
      <c r="A59" s="22" t="s">
        <v>129</v>
      </c>
      <c r="B59" s="19">
        <v>1.909</v>
      </c>
      <c r="C59" s="21">
        <v>8.8999999999999996E-2</v>
      </c>
      <c r="D59" s="1">
        <f t="shared" si="1"/>
        <v>1.82</v>
      </c>
      <c r="E59" s="3">
        <f t="shared" si="2"/>
        <v>26.801966400000001</v>
      </c>
    </row>
    <row r="60" spans="1:5" x14ac:dyDescent="0.25">
      <c r="A60" s="22" t="s">
        <v>130</v>
      </c>
      <c r="B60" s="19">
        <v>1.806</v>
      </c>
      <c r="C60" s="21">
        <v>8.8999999999999996E-2</v>
      </c>
      <c r="D60" s="1">
        <f t="shared" si="1"/>
        <v>1.7170000000000001</v>
      </c>
      <c r="E60" s="3">
        <f t="shared" si="2"/>
        <v>24.817215934</v>
      </c>
    </row>
    <row r="61" spans="1:5" x14ac:dyDescent="0.25">
      <c r="A61" s="22" t="s">
        <v>131</v>
      </c>
      <c r="B61" s="19">
        <v>1.407</v>
      </c>
      <c r="C61" s="21">
        <v>8.8999999999999996E-2</v>
      </c>
      <c r="D61" s="1">
        <f t="shared" si="1"/>
        <v>1.3180000000000001</v>
      </c>
      <c r="E61" s="3">
        <f t="shared" si="2"/>
        <v>17.690752744000001</v>
      </c>
    </row>
    <row r="62" spans="1:5" x14ac:dyDescent="0.25">
      <c r="A62" s="22" t="s">
        <v>132</v>
      </c>
      <c r="B62" s="19">
        <v>1.919</v>
      </c>
      <c r="C62" s="21">
        <v>8.8999999999999996E-2</v>
      </c>
      <c r="D62" s="1">
        <f t="shared" si="1"/>
        <v>1.83</v>
      </c>
      <c r="E62" s="3">
        <f t="shared" si="2"/>
        <v>26.997831400000003</v>
      </c>
    </row>
    <row r="63" spans="1:5" x14ac:dyDescent="0.25">
      <c r="A63" s="22" t="s">
        <v>133</v>
      </c>
      <c r="B63" s="19">
        <v>1.8740000000000001</v>
      </c>
      <c r="C63" s="21">
        <v>8.8999999999999996E-2</v>
      </c>
      <c r="D63" s="1">
        <f t="shared" si="1"/>
        <v>1.7850000000000001</v>
      </c>
      <c r="E63" s="3">
        <f t="shared" si="2"/>
        <v>26.120858350000002</v>
      </c>
    </row>
    <row r="64" spans="1:5" x14ac:dyDescent="0.25">
      <c r="A64" s="22" t="s">
        <v>134</v>
      </c>
      <c r="B64" s="19">
        <v>1.766</v>
      </c>
      <c r="C64" s="21">
        <v>8.8999999999999996E-2</v>
      </c>
      <c r="D64" s="1">
        <f t="shared" si="1"/>
        <v>1.677</v>
      </c>
      <c r="E64" s="3">
        <f t="shared" si="2"/>
        <v>24.062489373999998</v>
      </c>
    </row>
    <row r="65" spans="1:5" x14ac:dyDescent="0.25">
      <c r="A65" s="22" t="s">
        <v>135</v>
      </c>
      <c r="B65" s="19">
        <v>1.661</v>
      </c>
      <c r="C65" s="21">
        <v>8.8999999999999996E-2</v>
      </c>
      <c r="D65" s="1">
        <f t="shared" ref="D65:D96" si="3">(B65-C65)</f>
        <v>1.5720000000000001</v>
      </c>
      <c r="E65" s="3">
        <f t="shared" ref="E65:E96" si="4">(2.806*D65*D65)+(9.3446*D65)+(0.5002)</f>
        <v>22.124053503999999</v>
      </c>
    </row>
    <row r="66" spans="1:5" x14ac:dyDescent="0.25">
      <c r="A66" s="22" t="s">
        <v>136</v>
      </c>
      <c r="B66" s="19">
        <v>1.798</v>
      </c>
      <c r="C66" s="21">
        <v>8.8999999999999996E-2</v>
      </c>
      <c r="D66" s="1">
        <f t="shared" si="3"/>
        <v>1.7090000000000001</v>
      </c>
      <c r="E66" s="3">
        <f t="shared" si="4"/>
        <v>24.665552286</v>
      </c>
    </row>
    <row r="67" spans="1:5" x14ac:dyDescent="0.25">
      <c r="A67" s="22" t="s">
        <v>137</v>
      </c>
      <c r="B67" s="19">
        <v>2.0110000000000001</v>
      </c>
      <c r="C67" s="21">
        <v>8.8999999999999996E-2</v>
      </c>
      <c r="D67" s="1">
        <f t="shared" si="3"/>
        <v>1.9220000000000002</v>
      </c>
      <c r="E67" s="3">
        <f t="shared" si="4"/>
        <v>28.826120904000003</v>
      </c>
    </row>
    <row r="68" spans="1:5" x14ac:dyDescent="0.25">
      <c r="A68" s="22" t="s">
        <v>138</v>
      </c>
      <c r="B68" s="19">
        <v>1.9319999999999999</v>
      </c>
      <c r="C68" s="21">
        <v>8.8999999999999996E-2</v>
      </c>
      <c r="D68" s="1">
        <f t="shared" si="3"/>
        <v>1.843</v>
      </c>
      <c r="E68" s="3">
        <f t="shared" si="4"/>
        <v>27.253294894</v>
      </c>
    </row>
    <row r="69" spans="1:5" x14ac:dyDescent="0.25">
      <c r="A69" s="22" t="s">
        <v>139</v>
      </c>
      <c r="B69" s="19">
        <v>2.024</v>
      </c>
      <c r="C69" s="21">
        <v>8.8999999999999996E-2</v>
      </c>
      <c r="D69" s="1">
        <f t="shared" si="3"/>
        <v>1.9350000000000001</v>
      </c>
      <c r="E69" s="3">
        <f t="shared" si="4"/>
        <v>29.08829635</v>
      </c>
    </row>
    <row r="70" spans="1:5" x14ac:dyDescent="0.25">
      <c r="A70" s="22" t="s">
        <v>140</v>
      </c>
      <c r="B70" s="19">
        <v>1.8460000000000001</v>
      </c>
      <c r="C70" s="21">
        <v>8.8999999999999996E-2</v>
      </c>
      <c r="D70" s="1">
        <f t="shared" si="3"/>
        <v>1.7570000000000001</v>
      </c>
      <c r="E70" s="3">
        <f t="shared" si="4"/>
        <v>25.580921694000001</v>
      </c>
    </row>
    <row r="71" spans="1:5" x14ac:dyDescent="0.25">
      <c r="A71" s="22" t="s">
        <v>141</v>
      </c>
      <c r="B71" s="19">
        <v>1.6919999999999999</v>
      </c>
      <c r="C71" s="21">
        <v>8.8999999999999996E-2</v>
      </c>
      <c r="D71" s="1">
        <f t="shared" si="3"/>
        <v>1.603</v>
      </c>
      <c r="E71" s="3">
        <f t="shared" si="4"/>
        <v>22.689916653999997</v>
      </c>
    </row>
    <row r="72" spans="1:5" x14ac:dyDescent="0.25">
      <c r="A72" s="22" t="s">
        <v>142</v>
      </c>
      <c r="B72" s="19">
        <v>1.7250000000000001</v>
      </c>
      <c r="C72" s="21">
        <v>8.8999999999999996E-2</v>
      </c>
      <c r="D72" s="1">
        <f t="shared" si="3"/>
        <v>1.6360000000000001</v>
      </c>
      <c r="E72" s="3">
        <f t="shared" si="4"/>
        <v>23.298213376</v>
      </c>
    </row>
    <row r="73" spans="1:5" x14ac:dyDescent="0.25">
      <c r="A73" s="22" t="s">
        <v>143</v>
      </c>
      <c r="B73" s="19">
        <v>1.645</v>
      </c>
      <c r="C73" s="21">
        <v>8.8999999999999996E-2</v>
      </c>
      <c r="D73" s="1">
        <f t="shared" si="3"/>
        <v>1.556</v>
      </c>
      <c r="E73" s="3">
        <f t="shared" si="4"/>
        <v>21.834105216000001</v>
      </c>
    </row>
    <row r="74" spans="1:5" x14ac:dyDescent="0.25">
      <c r="A74" s="22" t="s">
        <v>144</v>
      </c>
      <c r="B74" s="19">
        <v>1.5760000000000001</v>
      </c>
      <c r="C74" s="21">
        <v>8.8999999999999996E-2</v>
      </c>
      <c r="D74" s="1">
        <f t="shared" si="3"/>
        <v>1.4870000000000001</v>
      </c>
      <c r="E74" s="3">
        <f t="shared" si="4"/>
        <v>20.600160414000001</v>
      </c>
    </row>
    <row r="75" spans="1:5" x14ac:dyDescent="0.25">
      <c r="A75" s="22" t="s">
        <v>145</v>
      </c>
      <c r="B75" s="19">
        <v>1.95</v>
      </c>
      <c r="C75" s="21">
        <v>8.8999999999999996E-2</v>
      </c>
      <c r="D75" s="1">
        <f t="shared" si="3"/>
        <v>1.861</v>
      </c>
      <c r="E75" s="3">
        <f t="shared" si="4"/>
        <v>27.608579325999997</v>
      </c>
    </row>
    <row r="76" spans="1:5" x14ac:dyDescent="0.25">
      <c r="A76" s="22" t="s">
        <v>146</v>
      </c>
      <c r="B76" s="19">
        <v>1.615</v>
      </c>
      <c r="C76" s="21">
        <v>8.8999999999999996E-2</v>
      </c>
      <c r="D76" s="1">
        <f t="shared" si="3"/>
        <v>1.526</v>
      </c>
      <c r="E76" s="3">
        <f t="shared" si="4"/>
        <v>21.294324455999998</v>
      </c>
    </row>
    <row r="77" spans="1:5" x14ac:dyDescent="0.25">
      <c r="A77" s="22" t="s">
        <v>147</v>
      </c>
      <c r="B77" s="19">
        <v>1.651</v>
      </c>
      <c r="C77" s="21">
        <v>8.8999999999999996E-2</v>
      </c>
      <c r="D77" s="1">
        <f t="shared" si="3"/>
        <v>1.5620000000000001</v>
      </c>
      <c r="E77" s="3">
        <f t="shared" si="4"/>
        <v>21.942667463999999</v>
      </c>
    </row>
    <row r="78" spans="1:5" x14ac:dyDescent="0.25">
      <c r="A78" s="22" t="s">
        <v>148</v>
      </c>
      <c r="B78" s="19">
        <v>1.5529999999999999</v>
      </c>
      <c r="C78" s="21">
        <v>8.8999999999999996E-2</v>
      </c>
      <c r="D78" s="1">
        <f t="shared" si="3"/>
        <v>1.464</v>
      </c>
      <c r="E78" s="3">
        <f t="shared" si="4"/>
        <v>20.194782975999999</v>
      </c>
    </row>
    <row r="79" spans="1:5" x14ac:dyDescent="0.25">
      <c r="A79" s="22" t="s">
        <v>149</v>
      </c>
      <c r="B79" s="19">
        <v>1.52</v>
      </c>
      <c r="C79" s="21">
        <v>8.8999999999999996E-2</v>
      </c>
      <c r="D79" s="1">
        <f t="shared" si="3"/>
        <v>1.431</v>
      </c>
      <c r="E79" s="3">
        <f t="shared" si="4"/>
        <v>19.618339966000001</v>
      </c>
    </row>
    <row r="80" spans="1:5" x14ac:dyDescent="0.25">
      <c r="A80" s="22" t="s">
        <v>150</v>
      </c>
      <c r="B80" s="19">
        <v>1.5640000000000001</v>
      </c>
      <c r="C80" s="21">
        <v>8.8999999999999996E-2</v>
      </c>
      <c r="D80" s="1">
        <f t="shared" si="3"/>
        <v>1.4750000000000001</v>
      </c>
      <c r="E80" s="3">
        <f t="shared" si="4"/>
        <v>20.388288750000001</v>
      </c>
    </row>
    <row r="81" spans="1:5" x14ac:dyDescent="0.25">
      <c r="A81" s="22" t="s">
        <v>151</v>
      </c>
      <c r="B81" s="19">
        <v>1.649</v>
      </c>
      <c r="C81" s="21">
        <v>8.8999999999999996E-2</v>
      </c>
      <c r="D81" s="1">
        <f t="shared" si="3"/>
        <v>1.56</v>
      </c>
      <c r="E81" s="3">
        <f t="shared" si="4"/>
        <v>21.906457600000003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5"/>
  <sheetViews>
    <sheetView tabSelected="1" workbookViewId="0">
      <selection activeCell="G15" sqref="G15"/>
    </sheetView>
  </sheetViews>
  <sheetFormatPr defaultRowHeight="15" x14ac:dyDescent="0.25"/>
  <cols>
    <col min="1" max="1" width="48.28515625" customWidth="1"/>
    <col min="2" max="2" width="17.5703125" customWidth="1"/>
    <col min="3" max="3" width="17.28515625" customWidth="1"/>
    <col min="4" max="4" width="17.140625" customWidth="1"/>
    <col min="5" max="5" width="13.85546875" customWidth="1"/>
    <col min="6" max="6" width="19.28515625" customWidth="1"/>
    <col min="7" max="7" width="65.28515625" customWidth="1"/>
  </cols>
  <sheetData>
    <row r="1" spans="1:7" ht="16.5" thickTop="1" thickBot="1" x14ac:dyDescent="0.3">
      <c r="A1" s="8" t="s">
        <v>16</v>
      </c>
      <c r="B1" s="8" t="s">
        <v>17</v>
      </c>
      <c r="C1" s="17" t="s">
        <v>86</v>
      </c>
      <c r="D1" s="8" t="s">
        <v>18</v>
      </c>
      <c r="E1" s="8" t="s">
        <v>19</v>
      </c>
      <c r="F1" s="8" t="s">
        <v>20</v>
      </c>
      <c r="G1" s="8" t="s">
        <v>21</v>
      </c>
    </row>
    <row r="2" spans="1:7" ht="16.5" thickTop="1" thickBot="1" x14ac:dyDescent="0.3">
      <c r="A2" s="9" t="s">
        <v>26</v>
      </c>
      <c r="B2" s="10" t="s">
        <v>22</v>
      </c>
      <c r="C2" s="11" t="s">
        <v>159</v>
      </c>
      <c r="D2" s="11" t="s">
        <v>81</v>
      </c>
      <c r="E2" s="11" t="s">
        <v>27</v>
      </c>
      <c r="F2" s="11" t="s">
        <v>23</v>
      </c>
      <c r="G2" s="11" t="s">
        <v>25</v>
      </c>
    </row>
    <row r="3" spans="1:7" ht="16.5" thickTop="1" thickBot="1" x14ac:dyDescent="0.3">
      <c r="A3" s="10" t="s">
        <v>28</v>
      </c>
      <c r="B3" s="10" t="s">
        <v>22</v>
      </c>
      <c r="C3" s="11" t="s">
        <v>159</v>
      </c>
      <c r="D3" s="11" t="s">
        <v>24</v>
      </c>
      <c r="E3" s="11" t="s">
        <v>29</v>
      </c>
      <c r="F3" s="11" t="s">
        <v>23</v>
      </c>
      <c r="G3" s="11" t="s">
        <v>25</v>
      </c>
    </row>
    <row r="4" spans="1:7" ht="16.5" thickTop="1" thickBot="1" x14ac:dyDescent="0.3">
      <c r="A4" s="10" t="s">
        <v>30</v>
      </c>
      <c r="B4" s="10" t="s">
        <v>22</v>
      </c>
      <c r="C4" s="11" t="s">
        <v>159</v>
      </c>
      <c r="D4" s="11" t="s">
        <v>24</v>
      </c>
      <c r="E4" s="11" t="s">
        <v>31</v>
      </c>
      <c r="F4" s="11" t="s">
        <v>23</v>
      </c>
      <c r="G4" s="11" t="s">
        <v>25</v>
      </c>
    </row>
    <row r="5" spans="1:7" ht="16.5" thickTop="1" thickBot="1" x14ac:dyDescent="0.3">
      <c r="A5" s="9" t="s">
        <v>87</v>
      </c>
      <c r="B5" s="10" t="s">
        <v>22</v>
      </c>
      <c r="C5" s="11" t="s">
        <v>159</v>
      </c>
      <c r="D5" s="11" t="s">
        <v>82</v>
      </c>
      <c r="E5" s="11" t="s">
        <v>88</v>
      </c>
      <c r="F5" s="11" t="s">
        <v>23</v>
      </c>
      <c r="G5" s="11" t="s">
        <v>89</v>
      </c>
    </row>
    <row r="6" spans="1:7" ht="16.5" thickTop="1" thickBot="1" x14ac:dyDescent="0.3">
      <c r="A6" s="9" t="s">
        <v>165</v>
      </c>
      <c r="B6" s="10" t="s">
        <v>160</v>
      </c>
      <c r="C6" s="11" t="s">
        <v>159</v>
      </c>
      <c r="D6" s="11" t="s">
        <v>161</v>
      </c>
      <c r="E6" s="11" t="s">
        <v>164</v>
      </c>
      <c r="F6" s="11" t="s">
        <v>162</v>
      </c>
      <c r="G6" s="11" t="s">
        <v>163</v>
      </c>
    </row>
    <row r="7" spans="1:7" ht="15.75" thickTop="1" x14ac:dyDescent="0.25"/>
    <row r="105" spans="1:4" ht="15.75" x14ac:dyDescent="0.25">
      <c r="A105" s="12" t="s">
        <v>32</v>
      </c>
      <c r="B105" s="13"/>
      <c r="C105" s="13"/>
      <c r="D105" s="13"/>
    </row>
    <row r="106" spans="1:4" ht="15.75" x14ac:dyDescent="0.25">
      <c r="A106" s="13" t="s">
        <v>33</v>
      </c>
      <c r="B106" s="13"/>
      <c r="C106" s="13"/>
      <c r="D106" s="13"/>
    </row>
    <row r="107" spans="1:4" ht="15.75" x14ac:dyDescent="0.25">
      <c r="A107" s="13" t="s">
        <v>34</v>
      </c>
      <c r="B107" s="13"/>
      <c r="C107" s="13"/>
      <c r="D107" s="13"/>
    </row>
    <row r="108" spans="1:4" ht="15.75" x14ac:dyDescent="0.25">
      <c r="A108" s="13" t="s">
        <v>35</v>
      </c>
      <c r="B108" s="13"/>
      <c r="C108" s="13"/>
      <c r="D108" s="13"/>
    </row>
    <row r="109" spans="1:4" ht="15.75" x14ac:dyDescent="0.25">
      <c r="A109" s="13" t="s">
        <v>36</v>
      </c>
      <c r="B109" s="13"/>
      <c r="C109" s="13"/>
      <c r="D109" s="13"/>
    </row>
    <row r="110" spans="1:4" ht="15.75" x14ac:dyDescent="0.25">
      <c r="A110" s="13" t="s">
        <v>37</v>
      </c>
      <c r="B110" s="13"/>
      <c r="C110" s="13"/>
      <c r="D110" s="13"/>
    </row>
    <row r="111" spans="1:4" ht="15.75" x14ac:dyDescent="0.25">
      <c r="A111" s="13" t="s">
        <v>38</v>
      </c>
      <c r="B111" s="13"/>
      <c r="C111" s="13"/>
      <c r="D111" s="13"/>
    </row>
    <row r="112" spans="1:4" ht="15.75" x14ac:dyDescent="0.25">
      <c r="A112" s="13" t="s">
        <v>39</v>
      </c>
      <c r="B112" s="13"/>
      <c r="C112" s="13"/>
      <c r="D112" s="13"/>
    </row>
    <row r="113" spans="1:4" ht="15.75" x14ac:dyDescent="0.25">
      <c r="A113" s="13" t="s">
        <v>40</v>
      </c>
      <c r="B113" s="13"/>
      <c r="C113" s="13"/>
      <c r="D113" s="13"/>
    </row>
    <row r="115" spans="1:4" ht="15.75" x14ac:dyDescent="0.25">
      <c r="A115" s="12" t="s">
        <v>41</v>
      </c>
      <c r="B115" s="13"/>
      <c r="C115" s="13"/>
      <c r="D115" s="13"/>
    </row>
    <row r="116" spans="1:4" ht="15.75" x14ac:dyDescent="0.25">
      <c r="A116" s="13" t="s">
        <v>42</v>
      </c>
      <c r="B116" s="13"/>
      <c r="C116" s="13"/>
      <c r="D116" s="13"/>
    </row>
    <row r="117" spans="1:4" ht="15.75" x14ac:dyDescent="0.25">
      <c r="A117" s="13" t="s">
        <v>43</v>
      </c>
      <c r="B117" s="13"/>
      <c r="C117" s="13"/>
      <c r="D117" s="13"/>
    </row>
    <row r="118" spans="1:4" ht="15.75" x14ac:dyDescent="0.25">
      <c r="A118" s="13" t="s">
        <v>44</v>
      </c>
      <c r="B118" s="13"/>
      <c r="C118" s="13"/>
      <c r="D118" s="13"/>
    </row>
    <row r="119" spans="1:4" ht="15.75" x14ac:dyDescent="0.25">
      <c r="A119" s="13" t="s">
        <v>45</v>
      </c>
      <c r="B119" s="13"/>
      <c r="C119" s="13"/>
      <c r="D119" s="13"/>
    </row>
    <row r="120" spans="1:4" ht="15.75" x14ac:dyDescent="0.25">
      <c r="A120" s="13" t="s">
        <v>46</v>
      </c>
      <c r="B120" s="13"/>
      <c r="C120" s="13"/>
      <c r="D120" s="13"/>
    </row>
    <row r="121" spans="1:4" ht="15.75" x14ac:dyDescent="0.25">
      <c r="A121" s="13" t="s">
        <v>47</v>
      </c>
      <c r="B121" s="13"/>
      <c r="C121" s="13"/>
      <c r="D121" s="13"/>
    </row>
    <row r="122" spans="1:4" ht="15.75" x14ac:dyDescent="0.25">
      <c r="A122" s="13" t="s">
        <v>48</v>
      </c>
      <c r="B122" s="13"/>
      <c r="C122" s="13"/>
      <c r="D122" s="13"/>
    </row>
    <row r="123" spans="1:4" ht="15.75" x14ac:dyDescent="0.25">
      <c r="A123" s="13" t="s">
        <v>49</v>
      </c>
      <c r="B123" s="13"/>
      <c r="C123" s="13"/>
      <c r="D123" s="13"/>
    </row>
    <row r="124" spans="1:4" ht="15.75" x14ac:dyDescent="0.25">
      <c r="A124" s="13" t="s">
        <v>50</v>
      </c>
      <c r="B124" s="13"/>
      <c r="C124" s="13"/>
      <c r="D124" s="13"/>
    </row>
    <row r="125" spans="1:4" ht="15.75" x14ac:dyDescent="0.25">
      <c r="A125" s="13" t="s">
        <v>51</v>
      </c>
      <c r="B125" s="13"/>
      <c r="C125" s="13"/>
      <c r="D125" s="13"/>
    </row>
    <row r="126" spans="1:4" ht="15.75" x14ac:dyDescent="0.25">
      <c r="A126" s="13" t="s">
        <v>40</v>
      </c>
      <c r="B126" s="13"/>
      <c r="C126" s="13"/>
      <c r="D126" s="13"/>
    </row>
    <row r="128" spans="1:4" ht="15.75" x14ac:dyDescent="0.25">
      <c r="A128" s="12" t="s">
        <v>52</v>
      </c>
      <c r="B128" s="13"/>
      <c r="C128" s="13"/>
      <c r="D128" s="13"/>
    </row>
    <row r="129" spans="1:4" ht="15.75" x14ac:dyDescent="0.25">
      <c r="A129" s="13" t="s">
        <v>53</v>
      </c>
      <c r="B129" s="13"/>
      <c r="C129" s="13"/>
      <c r="D129" s="13"/>
    </row>
    <row r="130" spans="1:4" ht="15.75" x14ac:dyDescent="0.25">
      <c r="A130" s="13" t="s">
        <v>54</v>
      </c>
      <c r="B130" s="13"/>
      <c r="C130" s="13"/>
      <c r="D130" s="13"/>
    </row>
    <row r="131" spans="1:4" ht="15.75" x14ac:dyDescent="0.25">
      <c r="A131" s="13" t="s">
        <v>55</v>
      </c>
      <c r="B131" s="13"/>
      <c r="C131" s="13"/>
      <c r="D131" s="13"/>
    </row>
    <row r="132" spans="1:4" ht="15.75" x14ac:dyDescent="0.25">
      <c r="A132" s="13" t="s">
        <v>56</v>
      </c>
      <c r="B132" s="13"/>
      <c r="C132" s="13"/>
      <c r="D132" s="13"/>
    </row>
    <row r="133" spans="1:4" ht="15.75" x14ac:dyDescent="0.25">
      <c r="A133" s="13" t="s">
        <v>57</v>
      </c>
      <c r="B133" s="13"/>
      <c r="C133" s="13"/>
      <c r="D133" s="13"/>
    </row>
    <row r="134" spans="1:4" ht="15.75" x14ac:dyDescent="0.25">
      <c r="A134" s="13" t="s">
        <v>58</v>
      </c>
      <c r="B134" s="13"/>
      <c r="C134" s="13"/>
      <c r="D134" s="13"/>
    </row>
    <row r="135" spans="1:4" ht="15.75" x14ac:dyDescent="0.25">
      <c r="A135" s="13" t="s">
        <v>59</v>
      </c>
      <c r="B135" s="13"/>
      <c r="C135" s="13"/>
      <c r="D135" s="13"/>
    </row>
    <row r="136" spans="1:4" ht="15.75" x14ac:dyDescent="0.25">
      <c r="A136" s="13" t="s">
        <v>60</v>
      </c>
      <c r="B136" s="13"/>
      <c r="C136" s="13"/>
      <c r="D136" s="13"/>
    </row>
    <row r="137" spans="1:4" ht="15.75" x14ac:dyDescent="0.25">
      <c r="A137" s="13" t="s">
        <v>61</v>
      </c>
      <c r="B137" s="13"/>
      <c r="C137" s="13"/>
      <c r="D137" s="13"/>
    </row>
    <row r="138" spans="1:4" ht="15.75" x14ac:dyDescent="0.25">
      <c r="A138" s="13" t="s">
        <v>62</v>
      </c>
      <c r="B138" s="13"/>
      <c r="C138" s="13"/>
      <c r="D138" s="13"/>
    </row>
    <row r="139" spans="1:4" ht="15.75" x14ac:dyDescent="0.25">
      <c r="A139" s="13" t="s">
        <v>63</v>
      </c>
      <c r="B139" s="13"/>
      <c r="C139" s="13"/>
      <c r="D139" s="13"/>
    </row>
    <row r="141" spans="1:4" ht="15.75" x14ac:dyDescent="0.25">
      <c r="A141" s="14" t="s">
        <v>80</v>
      </c>
    </row>
    <row r="142" spans="1:4" ht="15.75" x14ac:dyDescent="0.25">
      <c r="A142" s="15" t="s">
        <v>64</v>
      </c>
    </row>
    <row r="143" spans="1:4" ht="15.75" x14ac:dyDescent="0.25">
      <c r="A143" s="13" t="s">
        <v>65</v>
      </c>
    </row>
    <row r="144" spans="1:4" ht="15.75" x14ac:dyDescent="0.25">
      <c r="A144" s="13" t="s">
        <v>66</v>
      </c>
    </row>
    <row r="145" spans="1:3" ht="15.75" x14ac:dyDescent="0.25">
      <c r="A145" s="13" t="s">
        <v>67</v>
      </c>
    </row>
    <row r="146" spans="1:3" ht="15.75" x14ac:dyDescent="0.25">
      <c r="A146" s="13" t="s">
        <v>68</v>
      </c>
    </row>
    <row r="147" spans="1:3" ht="15.75" x14ac:dyDescent="0.25">
      <c r="A147" s="13" t="s">
        <v>69</v>
      </c>
    </row>
    <row r="148" spans="1:3" ht="15.75" x14ac:dyDescent="0.25">
      <c r="A148" s="13" t="s">
        <v>70</v>
      </c>
    </row>
    <row r="149" spans="1:3" ht="15.75" x14ac:dyDescent="0.25">
      <c r="A149" s="13" t="s">
        <v>71</v>
      </c>
    </row>
    <row r="150" spans="1:3" ht="15.75" x14ac:dyDescent="0.25">
      <c r="A150" s="13" t="s">
        <v>72</v>
      </c>
    </row>
    <row r="151" spans="1:3" ht="15.75" x14ac:dyDescent="0.25">
      <c r="A151" s="13" t="s">
        <v>73</v>
      </c>
    </row>
    <row r="152" spans="1:3" ht="15.75" x14ac:dyDescent="0.25">
      <c r="A152" s="13" t="s">
        <v>74</v>
      </c>
    </row>
    <row r="153" spans="1:3" ht="15.75" x14ac:dyDescent="0.25">
      <c r="A153" s="13" t="s">
        <v>75</v>
      </c>
    </row>
    <row r="154" spans="1:3" ht="15.75" x14ac:dyDescent="0.25">
      <c r="A154" s="13" t="s">
        <v>76</v>
      </c>
    </row>
    <row r="155" spans="1:3" ht="15.75" x14ac:dyDescent="0.25">
      <c r="A155" s="13" t="s">
        <v>77</v>
      </c>
    </row>
    <row r="156" spans="1:3" ht="15.75" x14ac:dyDescent="0.25">
      <c r="A156" s="13" t="s">
        <v>78</v>
      </c>
    </row>
    <row r="157" spans="1:3" ht="15.75" x14ac:dyDescent="0.25">
      <c r="A157" s="13" t="s">
        <v>79</v>
      </c>
    </row>
    <row r="159" spans="1:3" ht="15.75" x14ac:dyDescent="0.25">
      <c r="A159" s="12" t="s">
        <v>90</v>
      </c>
      <c r="B159" s="13"/>
      <c r="C159" s="13"/>
    </row>
    <row r="160" spans="1:3" ht="15.75" x14ac:dyDescent="0.25">
      <c r="A160" s="13" t="s">
        <v>91</v>
      </c>
      <c r="B160" s="13"/>
      <c r="C160" s="13"/>
    </row>
    <row r="161" spans="1:3" ht="15.75" x14ac:dyDescent="0.25">
      <c r="A161" s="13" t="s">
        <v>92</v>
      </c>
      <c r="B161" s="13"/>
      <c r="C161" s="13"/>
    </row>
    <row r="162" spans="1:3" ht="15.75" x14ac:dyDescent="0.25">
      <c r="A162" s="13" t="s">
        <v>93</v>
      </c>
      <c r="B162" s="13"/>
      <c r="C162" s="13"/>
    </row>
    <row r="163" spans="1:3" ht="15.75" x14ac:dyDescent="0.25">
      <c r="A163" s="13" t="s">
        <v>94</v>
      </c>
      <c r="B163" s="13"/>
      <c r="C163" s="13"/>
    </row>
    <row r="164" spans="1:3" ht="15.75" x14ac:dyDescent="0.25">
      <c r="A164" s="13" t="s">
        <v>95</v>
      </c>
      <c r="B164" s="13"/>
      <c r="C164" s="13"/>
    </row>
    <row r="165" spans="1:3" ht="15.75" x14ac:dyDescent="0.25">
      <c r="A165" s="13" t="s">
        <v>96</v>
      </c>
      <c r="B165" s="13"/>
      <c r="C165" s="13"/>
    </row>
    <row r="166" spans="1:3" ht="15.75" x14ac:dyDescent="0.25">
      <c r="A166" s="13" t="s">
        <v>97</v>
      </c>
      <c r="B166" s="13"/>
      <c r="C166" s="13"/>
    </row>
    <row r="167" spans="1:3" ht="15.75" x14ac:dyDescent="0.25">
      <c r="A167" s="13" t="s">
        <v>98</v>
      </c>
      <c r="B167" s="13"/>
      <c r="C167" s="13"/>
    </row>
    <row r="168" spans="1:3" ht="15.75" x14ac:dyDescent="0.25">
      <c r="A168" s="13" t="s">
        <v>99</v>
      </c>
      <c r="B168" s="13"/>
      <c r="C168" s="13"/>
    </row>
    <row r="169" spans="1:3" ht="15.75" x14ac:dyDescent="0.25">
      <c r="A169" s="13" t="s">
        <v>100</v>
      </c>
      <c r="B169" s="13"/>
      <c r="C169" s="13"/>
    </row>
    <row r="170" spans="1:3" ht="15.75" x14ac:dyDescent="0.25">
      <c r="A170" s="13" t="s">
        <v>101</v>
      </c>
      <c r="B170" s="13"/>
      <c r="C170" s="13"/>
    </row>
    <row r="171" spans="1:3" ht="15.75" x14ac:dyDescent="0.25">
      <c r="A171" s="13" t="s">
        <v>102</v>
      </c>
      <c r="B171" s="13"/>
      <c r="C171" s="13"/>
    </row>
    <row r="173" spans="1:3" x14ac:dyDescent="0.25">
      <c r="A173" s="24" t="s">
        <v>167</v>
      </c>
    </row>
    <row r="174" spans="1:3" x14ac:dyDescent="0.25">
      <c r="A174" t="s">
        <v>168</v>
      </c>
    </row>
    <row r="175" spans="1:3" x14ac:dyDescent="0.25">
      <c r="A175" t="s">
        <v>169</v>
      </c>
    </row>
    <row r="176" spans="1:3" x14ac:dyDescent="0.25">
      <c r="A176" t="s">
        <v>170</v>
      </c>
    </row>
    <row r="177" spans="1:5" x14ac:dyDescent="0.25">
      <c r="A177" t="s">
        <v>166</v>
      </c>
    </row>
    <row r="178" spans="1:5" ht="15.75" x14ac:dyDescent="0.25">
      <c r="D178" s="13"/>
      <c r="E178" s="13"/>
    </row>
    <row r="179" spans="1:5" ht="15.75" x14ac:dyDescent="0.25">
      <c r="D179" s="13"/>
      <c r="E179" s="13"/>
    </row>
    <row r="180" spans="1:5" ht="15.75" x14ac:dyDescent="0.25">
      <c r="D180" s="13"/>
      <c r="E180" s="13"/>
    </row>
    <row r="181" spans="1:5" ht="15.75" x14ac:dyDescent="0.25">
      <c r="D181" s="13"/>
      <c r="E181" s="13"/>
    </row>
    <row r="182" spans="1:5" ht="15.75" x14ac:dyDescent="0.25">
      <c r="D182" s="13"/>
      <c r="E182" s="13"/>
    </row>
    <row r="183" spans="1:5" ht="15.75" x14ac:dyDescent="0.25">
      <c r="D183" s="13"/>
      <c r="E183" s="13"/>
    </row>
    <row r="184" spans="1:5" ht="15.75" x14ac:dyDescent="0.25">
      <c r="D184" s="13"/>
      <c r="E184" s="13"/>
    </row>
    <row r="185" spans="1:5" ht="15.75" x14ac:dyDescent="0.25">
      <c r="D185" s="13"/>
      <c r="E185" s="13"/>
    </row>
    <row r="186" spans="1:5" ht="15.75" x14ac:dyDescent="0.25">
      <c r="D186" s="13"/>
      <c r="E186" s="13"/>
    </row>
    <row r="197" spans="6:6" ht="15.75" x14ac:dyDescent="0.25">
      <c r="F197" s="13"/>
    </row>
    <row r="198" spans="6:6" ht="15.75" x14ac:dyDescent="0.25">
      <c r="F198" s="13"/>
    </row>
    <row r="199" spans="6:6" ht="15.75" x14ac:dyDescent="0.25">
      <c r="F199" s="13"/>
    </row>
    <row r="200" spans="6:6" ht="15.75" x14ac:dyDescent="0.25">
      <c r="F200" s="13"/>
    </row>
    <row r="201" spans="6:6" ht="15.75" x14ac:dyDescent="0.25">
      <c r="F201" s="13"/>
    </row>
    <row r="202" spans="6:6" ht="15.75" x14ac:dyDescent="0.25">
      <c r="F202" s="13"/>
    </row>
    <row r="203" spans="6:6" ht="15.75" x14ac:dyDescent="0.25">
      <c r="F203" s="13"/>
    </row>
    <row r="204" spans="6:6" ht="15.75" x14ac:dyDescent="0.25">
      <c r="F204" s="13"/>
    </row>
    <row r="205" spans="6:6" ht="15.75" x14ac:dyDescent="0.25">
      <c r="F20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Colorimetric</vt:lpstr>
      <vt:lpstr>MDA</vt:lpstr>
      <vt:lpstr>MMP-2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2022-09-08T12:40:25Z</cp:lastPrinted>
  <dcterms:created xsi:type="dcterms:W3CDTF">2022-09-08T12:40:12Z</dcterms:created>
  <dcterms:modified xsi:type="dcterms:W3CDTF">2023-01-02T14:34:48Z</dcterms:modified>
</cp:coreProperties>
</file>