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D:\Google Drive\2022\Hizmet alımları\webe yüklenenler\Merve Alpay Düzce Üni\2022.08.10\"/>
    </mc:Choice>
  </mc:AlternateContent>
  <xr:revisionPtr revIDLastSave="0" documentId="13_ncr:1_{0162D4B8-D50A-4894-A28D-1D7AFF13EA70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CoQ10" sheetId="1" r:id="rId1"/>
    <sheet name="FSH" sheetId="2" r:id="rId2"/>
    <sheet name="LH" sheetId="3" r:id="rId3"/>
    <sheet name="TAS-TOS-OSI" sheetId="4" r:id="rId4"/>
    <sheet name="Materyal-metod" sheetId="5" r:id="rId5"/>
  </sheets>
  <externalReferences>
    <externalReference r:id="rId6"/>
  </externalReferences>
  <calcPr calcId="191029" iterate="1" iterateDelta="1.0000000000000001E-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4" l="1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2" i="4"/>
  <c r="D31" i="3" l="1"/>
  <c r="E31" i="3" s="1"/>
  <c r="D32" i="3"/>
  <c r="E32" i="3" s="1"/>
  <c r="D33" i="3"/>
  <c r="E33" i="3" s="1"/>
  <c r="D34" i="3"/>
  <c r="E34" i="3" s="1"/>
  <c r="D35" i="3"/>
  <c r="E35" i="3" s="1"/>
  <c r="D36" i="3"/>
  <c r="E36" i="3" s="1"/>
  <c r="D37" i="3"/>
  <c r="E37" i="3" s="1"/>
  <c r="D38" i="3"/>
  <c r="E38" i="3" s="1"/>
  <c r="D39" i="3"/>
  <c r="E39" i="3" s="1"/>
  <c r="D40" i="3"/>
  <c r="E40" i="3" s="1"/>
  <c r="D41" i="3"/>
  <c r="E41" i="3" s="1"/>
  <c r="D42" i="3"/>
  <c r="E42" i="3" s="1"/>
  <c r="D43" i="3"/>
  <c r="E43" i="3" s="1"/>
  <c r="D44" i="3"/>
  <c r="E44" i="3" s="1"/>
  <c r="D45" i="3"/>
  <c r="E45" i="3" s="1"/>
  <c r="D46" i="3"/>
  <c r="E46" i="3" s="1"/>
  <c r="D47" i="3"/>
  <c r="E47" i="3" s="1"/>
  <c r="D48" i="3"/>
  <c r="E48" i="3" s="1"/>
  <c r="D49" i="3"/>
  <c r="E49" i="3" s="1"/>
  <c r="D50" i="3"/>
  <c r="E50" i="3" s="1"/>
  <c r="D51" i="3"/>
  <c r="E51" i="3" s="1"/>
  <c r="D52" i="3"/>
  <c r="E52" i="3" s="1"/>
  <c r="D53" i="3"/>
  <c r="E53" i="3" s="1"/>
  <c r="D54" i="3"/>
  <c r="E54" i="3" s="1"/>
  <c r="D55" i="3"/>
  <c r="E55" i="3" s="1"/>
  <c r="D56" i="3"/>
  <c r="E56" i="3" s="1"/>
  <c r="D57" i="3"/>
  <c r="E57" i="3" s="1"/>
  <c r="D58" i="3"/>
  <c r="E58" i="3" s="1"/>
  <c r="D59" i="3"/>
  <c r="E59" i="3" s="1"/>
  <c r="D60" i="3"/>
  <c r="E60" i="3" s="1"/>
  <c r="D61" i="3"/>
  <c r="E61" i="3" s="1"/>
  <c r="D30" i="3"/>
  <c r="E30" i="3" s="1"/>
  <c r="C21" i="3"/>
  <c r="C20" i="3"/>
  <c r="E20" i="3" s="1"/>
  <c r="C19" i="3"/>
  <c r="E19" i="3" s="1"/>
  <c r="C18" i="3"/>
  <c r="E18" i="3" s="1"/>
  <c r="C17" i="3"/>
  <c r="E17" i="3" s="1"/>
  <c r="C16" i="3"/>
  <c r="E16" i="3" s="1"/>
  <c r="D33" i="2"/>
  <c r="E33" i="2" s="1"/>
  <c r="D34" i="2"/>
  <c r="E34" i="2" s="1"/>
  <c r="D35" i="2"/>
  <c r="E35" i="2" s="1"/>
  <c r="D36" i="2"/>
  <c r="E36" i="2" s="1"/>
  <c r="D37" i="2"/>
  <c r="E37" i="2" s="1"/>
  <c r="D38" i="2"/>
  <c r="E38" i="2" s="1"/>
  <c r="D39" i="2"/>
  <c r="E39" i="2" s="1"/>
  <c r="D40" i="2"/>
  <c r="E40" i="2" s="1"/>
  <c r="D41" i="2"/>
  <c r="E41" i="2" s="1"/>
  <c r="D42" i="2"/>
  <c r="E42" i="2" s="1"/>
  <c r="D43" i="2"/>
  <c r="E43" i="2" s="1"/>
  <c r="D44" i="2"/>
  <c r="E44" i="2" s="1"/>
  <c r="D45" i="2"/>
  <c r="E45" i="2" s="1"/>
  <c r="D46" i="2"/>
  <c r="E46" i="2" s="1"/>
  <c r="D47" i="2"/>
  <c r="E47" i="2" s="1"/>
  <c r="D48" i="2"/>
  <c r="E48" i="2" s="1"/>
  <c r="D49" i="2"/>
  <c r="E49" i="2" s="1"/>
  <c r="D50" i="2"/>
  <c r="E50" i="2" s="1"/>
  <c r="D51" i="2"/>
  <c r="E51" i="2" s="1"/>
  <c r="D52" i="2"/>
  <c r="E52" i="2" s="1"/>
  <c r="D53" i="2"/>
  <c r="E53" i="2" s="1"/>
  <c r="D54" i="2"/>
  <c r="E54" i="2" s="1"/>
  <c r="D55" i="2"/>
  <c r="E55" i="2" s="1"/>
  <c r="D56" i="2"/>
  <c r="E56" i="2" s="1"/>
  <c r="D57" i="2"/>
  <c r="E57" i="2" s="1"/>
  <c r="D58" i="2"/>
  <c r="E58" i="2" s="1"/>
  <c r="D59" i="2"/>
  <c r="E59" i="2" s="1"/>
  <c r="D60" i="2"/>
  <c r="E60" i="2" s="1"/>
  <c r="D61" i="2"/>
  <c r="E61" i="2" s="1"/>
  <c r="D62" i="2"/>
  <c r="E62" i="2" s="1"/>
  <c r="D63" i="2"/>
  <c r="E63" i="2" s="1"/>
  <c r="D32" i="2"/>
  <c r="E32" i="2" s="1"/>
  <c r="E17" i="2"/>
  <c r="C22" i="2"/>
  <c r="C21" i="2"/>
  <c r="E21" i="2" s="1"/>
  <c r="C20" i="2"/>
  <c r="E20" i="2" s="1"/>
  <c r="C19" i="2"/>
  <c r="E19" i="2" s="1"/>
  <c r="C18" i="2"/>
  <c r="E18" i="2" s="1"/>
  <c r="C17" i="2"/>
  <c r="E47" i="1"/>
  <c r="D33" i="1"/>
  <c r="E33" i="1" s="1"/>
  <c r="D34" i="1"/>
  <c r="E34" i="1" s="1"/>
  <c r="D35" i="1"/>
  <c r="E35" i="1" s="1"/>
  <c r="D36" i="1"/>
  <c r="E36" i="1" s="1"/>
  <c r="D37" i="1"/>
  <c r="E37" i="1" s="1"/>
  <c r="D38" i="1"/>
  <c r="E38" i="1" s="1"/>
  <c r="D39" i="1"/>
  <c r="E39" i="1" s="1"/>
  <c r="D40" i="1"/>
  <c r="E40" i="1" s="1"/>
  <c r="D41" i="1"/>
  <c r="E41" i="1" s="1"/>
  <c r="D42" i="1"/>
  <c r="E42" i="1" s="1"/>
  <c r="D43" i="1"/>
  <c r="E43" i="1" s="1"/>
  <c r="D44" i="1"/>
  <c r="E44" i="1" s="1"/>
  <c r="D45" i="1"/>
  <c r="E45" i="1" s="1"/>
  <c r="D46" i="1"/>
  <c r="E46" i="1" s="1"/>
  <c r="D47" i="1"/>
  <c r="D48" i="1"/>
  <c r="E48" i="1" s="1"/>
  <c r="D49" i="1"/>
  <c r="E49" i="1" s="1"/>
  <c r="D50" i="1"/>
  <c r="E50" i="1" s="1"/>
  <c r="D51" i="1"/>
  <c r="E51" i="1" s="1"/>
  <c r="D52" i="1"/>
  <c r="E52" i="1" s="1"/>
  <c r="D53" i="1"/>
  <c r="E53" i="1" s="1"/>
  <c r="D54" i="1"/>
  <c r="E54" i="1" s="1"/>
  <c r="D55" i="1"/>
  <c r="E55" i="1" s="1"/>
  <c r="D56" i="1"/>
  <c r="E56" i="1" s="1"/>
  <c r="D57" i="1"/>
  <c r="E57" i="1" s="1"/>
  <c r="D58" i="1"/>
  <c r="E58" i="1" s="1"/>
  <c r="D59" i="1"/>
  <c r="E59" i="1" s="1"/>
  <c r="D60" i="1"/>
  <c r="E60" i="1" s="1"/>
  <c r="D61" i="1"/>
  <c r="E61" i="1" s="1"/>
  <c r="D62" i="1"/>
  <c r="E62" i="1" s="1"/>
  <c r="D63" i="1"/>
  <c r="E63" i="1" s="1"/>
  <c r="D32" i="1"/>
  <c r="E32" i="1" s="1"/>
  <c r="C22" i="1" l="1"/>
  <c r="E22" i="1" s="1"/>
  <c r="C21" i="1"/>
  <c r="E21" i="1" s="1"/>
  <c r="C20" i="1"/>
  <c r="E20" i="1" s="1"/>
  <c r="C19" i="1"/>
  <c r="E19" i="1" s="1"/>
  <c r="C18" i="1"/>
  <c r="E18" i="1" s="1"/>
  <c r="C17" i="1"/>
  <c r="E17" i="1" s="1"/>
</calcChain>
</file>

<file path=xl/sharedStrings.xml><?xml version="1.0" encoding="utf-8"?>
<sst xmlns="http://schemas.openxmlformats.org/spreadsheetml/2006/main" count="265" uniqueCount="122">
  <si>
    <t xml:space="preserve"> </t>
  </si>
  <si>
    <t>abs</t>
  </si>
  <si>
    <t>abs-blank</t>
  </si>
  <si>
    <t>expected</t>
  </si>
  <si>
    <t>result</t>
  </si>
  <si>
    <t>std1</t>
  </si>
  <si>
    <t>std2</t>
  </si>
  <si>
    <t>std3</t>
  </si>
  <si>
    <t>std4</t>
  </si>
  <si>
    <t>std5</t>
  </si>
  <si>
    <t>blank</t>
  </si>
  <si>
    <t>Numune</t>
  </si>
  <si>
    <t>absorbans</t>
  </si>
  <si>
    <t>concentration (ng/ml)</t>
  </si>
  <si>
    <t>result(ng/ml)</t>
  </si>
  <si>
    <t>concentration (mlU/ml)</t>
  </si>
  <si>
    <t>result(mlU/ml)</t>
  </si>
  <si>
    <t>TAS(mmol/L)</t>
  </si>
  <si>
    <t>TOS (µmol/L)</t>
  </si>
  <si>
    <t>OSI</t>
  </si>
  <si>
    <t>Numune Adı</t>
  </si>
  <si>
    <t>KONTROL-GENÇ-4</t>
  </si>
  <si>
    <t>KONTROL-GENÇ-15</t>
  </si>
  <si>
    <t>KONTROL-GENÇ-16</t>
  </si>
  <si>
    <t>KONTROL-GENÇ-17</t>
  </si>
  <si>
    <t>KONTROL-GENÇ-18</t>
  </si>
  <si>
    <t>KONTROL-GENÇ-19</t>
  </si>
  <si>
    <t>KONTROL-GENÇ-29</t>
  </si>
  <si>
    <t>KONTROL-GENÇ-30</t>
  </si>
  <si>
    <t>KONTROL-YAŞLI-5</t>
  </si>
  <si>
    <t>KONTROL-YAŞLI-20</t>
  </si>
  <si>
    <t>KONTROL-YAŞLI-21</t>
  </si>
  <si>
    <t>KONTROL-YAŞLI-22</t>
  </si>
  <si>
    <t>KONTROL-YAŞLI-23</t>
  </si>
  <si>
    <t>KONTROL-YAŞLI-24</t>
  </si>
  <si>
    <t>KONTROL-YAŞLI-31</t>
  </si>
  <si>
    <t>KONTROL-YAŞLI-32</t>
  </si>
  <si>
    <t>DENEY-GENÇ-3</t>
  </si>
  <si>
    <t>DENEY-GENÇ-10</t>
  </si>
  <si>
    <t>DENEY-GENÇ-11</t>
  </si>
  <si>
    <t>DENEY-GENÇ-12</t>
  </si>
  <si>
    <t>DENEY-GENÇ-13</t>
  </si>
  <si>
    <t>DENEY-GENÇ-14</t>
  </si>
  <si>
    <t>DENEY-GENÇ-25</t>
  </si>
  <si>
    <t>DENEY-GENÇ-26</t>
  </si>
  <si>
    <t>DENEY-YAŞLI-1</t>
  </si>
  <si>
    <t>DENEY-YAŞLI-2</t>
  </si>
  <si>
    <t>DENEY-YAŞLI-6</t>
  </si>
  <si>
    <t>DENEY-YAŞLI-7</t>
  </si>
  <si>
    <t>DENEY-YAŞLI-8</t>
  </si>
  <si>
    <t>DENEY-YAŞLI-9</t>
  </si>
  <si>
    <t>DENEY-YAŞLI-27</t>
  </si>
  <si>
    <t>DENEY-YAŞLI-28</t>
  </si>
  <si>
    <t>KİT ADI</t>
  </si>
  <si>
    <t>TÜR</t>
  </si>
  <si>
    <t>MARKA</t>
  </si>
  <si>
    <t>CAT. NO</t>
  </si>
  <si>
    <t>Yöntem</t>
  </si>
  <si>
    <t>Kullanılan Cihaz</t>
  </si>
  <si>
    <t>Coenzyme Q10</t>
  </si>
  <si>
    <t>Rat</t>
  </si>
  <si>
    <t>BT-lab</t>
  </si>
  <si>
    <t>E2429Ra</t>
  </si>
  <si>
    <t>ELİSA</t>
  </si>
  <si>
    <t>Mıcroplate reader: BIO-TEK EL X 800-Aotu strıp washer:BIO TEK EL X 50</t>
  </si>
  <si>
    <t>TAS(Total Antioxidant Status)</t>
  </si>
  <si>
    <t>Universal</t>
  </si>
  <si>
    <t>REL ASSAY</t>
  </si>
  <si>
    <t>RL0017</t>
  </si>
  <si>
    <t>Kolorimetrik</t>
  </si>
  <si>
    <t>MINDRAY-BS400</t>
  </si>
  <si>
    <t>TOS(Total Oxidant Status)</t>
  </si>
  <si>
    <t>RL0024</t>
  </si>
  <si>
    <t>Follicle-stimulating hormone</t>
  </si>
  <si>
    <t>EA0015Ra</t>
  </si>
  <si>
    <t>Luteinizing Hormone</t>
  </si>
  <si>
    <t>EA0013Ra</t>
  </si>
  <si>
    <r>
      <t xml:space="preserve">TOTAL ANTIOXDANT STATUS (TAS)   </t>
    </r>
    <r>
      <rPr>
        <sz val="12"/>
        <color theme="1"/>
        <rFont val="Times New Roman"/>
        <family val="1"/>
        <charset val="162"/>
      </rPr>
      <t xml:space="preserve"> (mmol/L)</t>
    </r>
  </si>
  <si>
    <t>TAS levels were measured using commercially available kits (Relassay, Turkey). The novel</t>
  </si>
  <si>
    <t>automated method is based on the bleaching of characteristic color of a more stable ABTS</t>
  </si>
  <si>
    <t>(2,2 ′ - Azino-bis(3-ethylbenzothiazoline-6-sulfonic acid)) radical cation by antioxidants. The</t>
  </si>
  <si>
    <t>assay has excellent precision values, which are lower than 3%. The results were expressed as</t>
  </si>
  <si>
    <t>mmol Trolox equivalent/L (Erel O. A novel automated direct measurement method for total</t>
  </si>
  <si>
    <t>antioxidant capacity using a new generation, more stable ABTS radicalcation. Clin Biochem</t>
  </si>
  <si>
    <t>2004;37:277-85.)</t>
  </si>
  <si>
    <t>(Relassay,Turkey)</t>
  </si>
  <si>
    <r>
      <t xml:space="preserve">TOTAL OXIDANT STATUS (TOS)    </t>
    </r>
    <r>
      <rPr>
        <sz val="12"/>
        <color theme="1"/>
        <rFont val="Times New Roman"/>
        <family val="1"/>
        <charset val="162"/>
      </rPr>
      <t>(µmol/L)</t>
    </r>
  </si>
  <si>
    <t>TOS levels were measured using commercially available kits (Relassay, Turkey. In the new</t>
  </si>
  <si>
    <t>method, oxidants present in the sample oxidized the ferrous ion-o-dianisidine complex to</t>
  </si>
  <si>
    <t>ferric ion. The oxidation reaction was enhanced by glycerol molecules abundantly present in</t>
  </si>
  <si>
    <t>the reaction medium. The ferric ion produced a colored complex with xylenol orange in an</t>
  </si>
  <si>
    <t>acidic medium. The color intensity, which could be measured spectrophotometrically, was</t>
  </si>
  <si>
    <t>related to the total amount of oxidant molecules present in the sample. The assay was</t>
  </si>
  <si>
    <t>calibrated with hydrogen peroxide and the results were expressed in terms of</t>
  </si>
  <si>
    <t>micromolar hydrogen peroxide equivalent per liter (μmol H2O2 equivalent/L). ( Erel O. A</t>
  </si>
  <si>
    <t>new automated colorimetric method for measuringtotal oxidant status. Clin Biochem</t>
  </si>
  <si>
    <t>2005;38:1103-11. ).</t>
  </si>
  <si>
    <t>OXIDATIVE STRESS INDEX (OSI)</t>
  </si>
  <si>
    <t>The ratio of TOS to TAS was accepted as the oxidative stress index (OSI). For calculation, the</t>
  </si>
  <si>
    <t>resulting unit of TAS was converted to μmol/L, and the OSI value was calculated according to</t>
  </si>
  <si>
    <t>the following Formula : OSI (arbitrary unit) =</t>
  </si>
  <si>
    <t>TOS (μmol H2O2 equivalent/L) / TAC (μmol Trolox equivalent/L). (1-3).</t>
  </si>
  <si>
    <t>1. Yumru M, Savas HA, Kalenderoglu A, Bulut M, Celik H, Erel O. Oxidative imbalance in</t>
  </si>
  <si>
    <t>bipolar disorder subtypes: a comparative study. Prog Neuropsychopharmacol Biol Psychiatry.</t>
  </si>
  <si>
    <t>2009 Aug 31;33(6):1070-4.</t>
  </si>
  <si>
    <t>2. Kosecik M, Erel O, Sevinc E, Selek S. Increased oxidative stress in children exposed to</t>
  </si>
  <si>
    <t>passive smoking. Int J Cardiol 2005;100:61–4.</t>
  </si>
  <si>
    <t>3. (Harma M, Harma M, Erel O (2003) Increased oxidative stress in patients with</t>
  </si>
  <si>
    <t>hydatidiform mole. Swiss Med Wkly 133:563-536).</t>
  </si>
  <si>
    <t>CoQ10 Assay Principle</t>
  </si>
  <si>
    <t>This kit is an Enzyme-Linked Immunosorbent Assay (ELISA). The plate has been pre-coated with Rat CoQ10 antibody. CoQ10  present in the sample is added and binds to antibodies coated on the wells.</t>
  </si>
  <si>
    <t>And then biotinylated Rat CoQ10  Antibody is added and binds to  CoQ10 in the sample. Then Streptavidin-HRP is added and binds to the Biotinylated  CoQ10 antibody.</t>
  </si>
  <si>
    <t>After incubation unbound Streptavidin-HRP is washed away during a washing step. Substrate solution is then added and color develops in proportion to the amount of Rat  CoQ10.</t>
  </si>
  <si>
    <t xml:space="preserve"> The reaction is terminated by addition of acidic stop solution and absorbance is measured at 450 nm. </t>
  </si>
  <si>
    <t>Luteinizing Hormone Assay Principle</t>
  </si>
  <si>
    <t>This kit is an Enzyme-Linked Immunosorbent Assay (ELISA). The plate has been pre-coated with Rat LH antibody. Rat  LH  present in the sample is added and binds to antibodies coated on the wells.</t>
  </si>
  <si>
    <t>And then biotinylated Rat LH  Antibody is added and binds to Rat  LH  in the sample. Then Streptavidin-HRP is added and binds to the Biotinylated Rat LH  antibody.</t>
  </si>
  <si>
    <t>After incubation unbound Streptavidin-HRP is washed away during a washing step. Substrate solution is then added and color develops in proportion to the amount of Rat  LH .</t>
  </si>
  <si>
    <t>This kit is an Enzyme-Linked Immunosorbent Assay (ELISA). The plate has been pre-coated with Rat FSH antibody. Rat FSH  present in the sample is added and binds to antibodies coated on the wells.</t>
  </si>
  <si>
    <t>And then biotinylated Rat FSH  Antibody is added and binds to Rat FSH  in the sample. Then Streptavidin-HRP is added and binds to the Biotinylated Rat FSH  antibody.</t>
  </si>
  <si>
    <t>After incubation unbound Streptavidin-HRP is washed away during a washing step. Substrate solution is then added and color develops in proportion to the amount of Rat FSH .</t>
  </si>
  <si>
    <t>Follicle-stimulating Hormone Assay Principle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</si>
</sst>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2"/>
      <color theme="1"/>
      <name val="Times New Roman"/>
      <family val="1"/>
      <charset val="162"/>
    </font>
    <font>
      <sz val="12"/>
      <color theme="1"/>
      <name val="Times New Roman"/>
      <family val="1"/>
      <charset val="162"/>
    </font>
    <font>
      <b/>
      <sz val="11"/>
      <color rgb="FF000000"/>
      <name val="Times New Roman"/>
      <family val="1"/>
      <charset val="162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450666829432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2" fontId="2" fillId="2" borderId="1" xfId="0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0" xfId="0"/>
    <xf numFmtId="0" fontId="0" fillId="0" borderId="0" xfId="0"/>
    <xf numFmtId="0" fontId="2" fillId="7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0" borderId="0" xfId="0" applyFont="1"/>
    <xf numFmtId="0" fontId="0" fillId="8" borderId="1" xfId="0" applyFill="1" applyBorder="1" applyAlignment="1">
      <alignment horizontal="center"/>
    </xf>
    <xf numFmtId="0" fontId="0" fillId="0" borderId="0" xfId="0"/>
    <xf numFmtId="0" fontId="0" fillId="0" borderId="0" xfId="0"/>
    <xf numFmtId="164" fontId="0" fillId="8" borderId="1" xfId="0" applyNumberForma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9" borderId="2" xfId="0" applyFont="1" applyFill="1" applyBorder="1" applyAlignment="1">
      <alignment horizontal="center"/>
    </xf>
    <xf numFmtId="0" fontId="2" fillId="8" borderId="2" xfId="0" applyFont="1" applyFill="1" applyBorder="1" applyAlignment="1">
      <alignment horizontal="center"/>
    </xf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CoQ10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1957961504811899"/>
                  <c:y val="7.755905511811023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[1]Sayfa2!$C$14:$C$19</c:f>
              <c:numCache>
                <c:formatCode>General</c:formatCode>
                <c:ptCount val="6"/>
                <c:pt idx="0">
                  <c:v>2.444</c:v>
                </c:pt>
                <c:pt idx="1">
                  <c:v>1.2729999999999999</c:v>
                </c:pt>
                <c:pt idx="2">
                  <c:v>0.77</c:v>
                </c:pt>
                <c:pt idx="3">
                  <c:v>0.29499999999999998</c:v>
                </c:pt>
                <c:pt idx="4">
                  <c:v>0.18099999999999999</c:v>
                </c:pt>
                <c:pt idx="5">
                  <c:v>0</c:v>
                </c:pt>
              </c:numCache>
            </c:numRef>
          </c:xVal>
          <c:yVal>
            <c:numRef>
              <c:f>[1]Sayfa2!$D$14:$D$19</c:f>
              <c:numCache>
                <c:formatCode>General</c:formatCode>
                <c:ptCount val="6"/>
                <c:pt idx="0">
                  <c:v>100</c:v>
                </c:pt>
                <c:pt idx="1">
                  <c:v>50</c:v>
                </c:pt>
                <c:pt idx="2">
                  <c:v>25</c:v>
                </c:pt>
                <c:pt idx="3">
                  <c:v>12.5</c:v>
                </c:pt>
                <c:pt idx="4">
                  <c:v>6.25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A7-4008-96D5-2185AA4B9A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4403728"/>
        <c:axId val="474405040"/>
      </c:scatterChart>
      <c:valAx>
        <c:axId val="474403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74405040"/>
        <c:crosses val="autoZero"/>
        <c:crossBetween val="midCat"/>
      </c:valAx>
      <c:valAx>
        <c:axId val="47440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74403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FSH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14937860892388458"/>
                  <c:y val="-0.462183945756780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FSH!$C$17:$C$21</c:f>
              <c:numCache>
                <c:formatCode>General</c:formatCode>
                <c:ptCount val="5"/>
                <c:pt idx="0">
                  <c:v>4.6999999999999986E-2</c:v>
                </c:pt>
                <c:pt idx="1">
                  <c:v>0.49399999999999999</c:v>
                </c:pt>
                <c:pt idx="2">
                  <c:v>0.80400000000000005</c:v>
                </c:pt>
                <c:pt idx="3">
                  <c:v>1.141</c:v>
                </c:pt>
                <c:pt idx="4">
                  <c:v>1.5170000000000001</c:v>
                </c:pt>
              </c:numCache>
            </c:numRef>
          </c:xVal>
          <c:yVal>
            <c:numRef>
              <c:f>FSH!$D$17:$D$21</c:f>
              <c:numCache>
                <c:formatCode>General</c:formatCode>
                <c:ptCount val="5"/>
                <c:pt idx="0">
                  <c:v>12.8</c:v>
                </c:pt>
                <c:pt idx="1">
                  <c:v>6.4</c:v>
                </c:pt>
                <c:pt idx="2">
                  <c:v>3.2</c:v>
                </c:pt>
                <c:pt idx="3">
                  <c:v>1.6</c:v>
                </c:pt>
                <c:pt idx="4">
                  <c:v>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BF-4B8A-A9CE-A95E150ADA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3721120"/>
        <c:axId val="343713904"/>
      </c:scatterChart>
      <c:valAx>
        <c:axId val="343721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43713904"/>
        <c:crosses val="autoZero"/>
        <c:crossBetween val="midCat"/>
      </c:valAx>
      <c:valAx>
        <c:axId val="34371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43721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LH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12747703412073491"/>
                  <c:y val="-0.4436654272382619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LH!$C$16:$C$20</c:f>
              <c:numCache>
                <c:formatCode>General</c:formatCode>
                <c:ptCount val="5"/>
                <c:pt idx="0">
                  <c:v>2.8000000000000011E-2</c:v>
                </c:pt>
                <c:pt idx="1">
                  <c:v>0.47500000000000003</c:v>
                </c:pt>
                <c:pt idx="2">
                  <c:v>0.9</c:v>
                </c:pt>
                <c:pt idx="3">
                  <c:v>1.2889999999999999</c:v>
                </c:pt>
                <c:pt idx="4">
                  <c:v>1.5719999999999998</c:v>
                </c:pt>
              </c:numCache>
            </c:numRef>
          </c:xVal>
          <c:yVal>
            <c:numRef>
              <c:f>LH!$D$16:$D$20</c:f>
              <c:numCache>
                <c:formatCode>General</c:formatCode>
                <c:ptCount val="5"/>
                <c:pt idx="0">
                  <c:v>64</c:v>
                </c:pt>
                <c:pt idx="1">
                  <c:v>32</c:v>
                </c:pt>
                <c:pt idx="2">
                  <c:v>16</c:v>
                </c:pt>
                <c:pt idx="3">
                  <c:v>8</c:v>
                </c:pt>
                <c:pt idx="4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B1-4D90-8C14-7E89F2529D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3713576"/>
        <c:axId val="343720792"/>
      </c:scatterChart>
      <c:valAx>
        <c:axId val="343713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43720792"/>
        <c:crosses val="autoZero"/>
        <c:crossBetween val="midCat"/>
      </c:valAx>
      <c:valAx>
        <c:axId val="343720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43713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358140</xdr:colOff>
      <xdr:row>10</xdr:row>
      <xdr:rowOff>15240</xdr:rowOff>
    </xdr:from>
    <xdr:to>
      <xdr:col>14</xdr:col>
      <xdr:colOff>53340</xdr:colOff>
      <xdr:row>25</xdr:row>
      <xdr:rowOff>15240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243840</xdr:colOff>
      <xdr:row>7</xdr:row>
      <xdr:rowOff>22860</xdr:rowOff>
    </xdr:from>
    <xdr:to>
      <xdr:col>14</xdr:col>
      <xdr:colOff>548640</xdr:colOff>
      <xdr:row>22</xdr:row>
      <xdr:rowOff>22860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281940</xdr:colOff>
      <xdr:row>7</xdr:row>
      <xdr:rowOff>0</xdr:rowOff>
    </xdr:from>
    <xdr:to>
      <xdr:col>15</xdr:col>
      <xdr:colOff>586740</xdr:colOff>
      <xdr:row>22</xdr:row>
      <xdr:rowOff>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7</xdr:row>
      <xdr:rowOff>0</xdr:rowOff>
    </xdr:from>
    <xdr:to>
      <xdr:col>5</xdr:col>
      <xdr:colOff>533400</xdr:colOff>
      <xdr:row>60</xdr:row>
      <xdr:rowOff>37445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79220"/>
          <a:ext cx="7772400" cy="973008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info\Desktop\Kopya%20EMRAH%20&#214;ZDEM&#304;R-CATAL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yfa1"/>
      <sheetName val="Sayfa2"/>
      <sheetName val="Sayfa3"/>
    </sheetNames>
    <sheetDataSet>
      <sheetData sheetId="0"/>
      <sheetData sheetId="1">
        <row r="14">
          <cell r="C14">
            <v>2.444</v>
          </cell>
          <cell r="D14">
            <v>100</v>
          </cell>
        </row>
        <row r="15">
          <cell r="C15">
            <v>1.2729999999999999</v>
          </cell>
          <cell r="D15">
            <v>50</v>
          </cell>
        </row>
        <row r="16">
          <cell r="C16">
            <v>0.77</v>
          </cell>
          <cell r="D16">
            <v>25</v>
          </cell>
        </row>
        <row r="17">
          <cell r="C17">
            <v>0.29499999999999998</v>
          </cell>
          <cell r="D17">
            <v>12.5</v>
          </cell>
        </row>
        <row r="18">
          <cell r="C18">
            <v>0.18099999999999999</v>
          </cell>
          <cell r="D18">
            <v>6.25</v>
          </cell>
        </row>
        <row r="19">
          <cell r="C19">
            <v>0</v>
          </cell>
          <cell r="D19">
            <v>0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N63"/>
  <sheetViews>
    <sheetView topLeftCell="A16" workbookViewId="0">
      <selection activeCell="J48" sqref="J48"/>
    </sheetView>
  </sheetViews>
  <sheetFormatPr defaultRowHeight="15" x14ac:dyDescent="0.25"/>
  <cols>
    <col min="1" max="1" width="21.7109375" customWidth="1"/>
    <col min="2" max="2" width="12.7109375" customWidth="1"/>
    <col min="3" max="3" width="11.42578125" customWidth="1"/>
    <col min="4" max="4" width="12.5703125" customWidth="1"/>
    <col min="5" max="5" width="13.5703125" customWidth="1"/>
  </cols>
  <sheetData>
    <row r="2" spans="1:5" x14ac:dyDescent="0.25">
      <c r="A2" s="10">
        <v>2.52</v>
      </c>
      <c r="B2" s="5">
        <v>0.14400000000000002</v>
      </c>
      <c r="C2" s="5">
        <v>0.16200000000000001</v>
      </c>
      <c r="D2" s="5">
        <v>0.13400000000000001</v>
      </c>
      <c r="E2" s="5">
        <v>0.14599999999999999</v>
      </c>
    </row>
    <row r="3" spans="1:5" x14ac:dyDescent="0.25">
      <c r="A3" s="10">
        <v>1.349</v>
      </c>
      <c r="B3" s="5">
        <v>0.17699999999999999</v>
      </c>
      <c r="C3" s="5">
        <v>0.14599999999999999</v>
      </c>
      <c r="D3" s="5">
        <v>0.14499999999999999</v>
      </c>
      <c r="E3" s="5">
        <v>0.14899999999999999</v>
      </c>
    </row>
    <row r="4" spans="1:5" x14ac:dyDescent="0.25">
      <c r="A4" s="10">
        <v>0.84599999999999997</v>
      </c>
      <c r="B4" s="5">
        <v>0.155</v>
      </c>
      <c r="C4" s="5">
        <v>0.154</v>
      </c>
      <c r="D4" s="5">
        <v>0.16</v>
      </c>
      <c r="E4" s="5">
        <v>0.16800000000000001</v>
      </c>
    </row>
    <row r="5" spans="1:5" x14ac:dyDescent="0.25">
      <c r="A5" s="10">
        <v>0.371</v>
      </c>
      <c r="B5" s="5">
        <v>0.14100000000000001</v>
      </c>
      <c r="C5" s="5">
        <v>0.16300000000000001</v>
      </c>
      <c r="D5" s="5">
        <v>0.156</v>
      </c>
      <c r="E5" s="5">
        <v>0.151</v>
      </c>
    </row>
    <row r="6" spans="1:5" x14ac:dyDescent="0.25">
      <c r="A6" s="10">
        <v>0.25700000000000001</v>
      </c>
      <c r="B6" s="5">
        <v>0.14599999999999999</v>
      </c>
      <c r="C6" s="5">
        <v>0.17500000000000002</v>
      </c>
      <c r="D6" s="5">
        <v>0.16200000000000001</v>
      </c>
      <c r="E6" s="5">
        <v>0.13300000000000001</v>
      </c>
    </row>
    <row r="7" spans="1:5" x14ac:dyDescent="0.25">
      <c r="A7" s="11">
        <v>7.5999999999999998E-2</v>
      </c>
      <c r="B7" s="5">
        <v>0.14899999999999999</v>
      </c>
      <c r="C7" s="5">
        <v>0.13200000000000001</v>
      </c>
      <c r="D7" s="5">
        <v>0.16800000000000001</v>
      </c>
      <c r="E7" s="5">
        <v>0.13900000000000001</v>
      </c>
    </row>
    <row r="8" spans="1:5" x14ac:dyDescent="0.25">
      <c r="A8" s="5">
        <v>0.16500000000000001</v>
      </c>
      <c r="B8" s="5">
        <v>0.151</v>
      </c>
      <c r="C8" s="5">
        <v>0.154</v>
      </c>
      <c r="D8" s="5">
        <v>0.13700000000000001</v>
      </c>
      <c r="E8" s="5"/>
    </row>
    <row r="9" spans="1:5" x14ac:dyDescent="0.25">
      <c r="A9" s="5">
        <v>0.14300000000000002</v>
      </c>
      <c r="B9" s="5">
        <v>0.14599999999999999</v>
      </c>
      <c r="C9" s="5">
        <v>0.151</v>
      </c>
      <c r="D9" s="5">
        <v>0.14100000000000001</v>
      </c>
      <c r="E9" s="5"/>
    </row>
    <row r="12" spans="1:5" x14ac:dyDescent="0.25">
      <c r="A12" t="s">
        <v>0</v>
      </c>
    </row>
    <row r="16" spans="1:5" x14ac:dyDescent="0.25">
      <c r="B16" s="1" t="s">
        <v>1</v>
      </c>
      <c r="C16" s="1" t="s">
        <v>2</v>
      </c>
      <c r="D16" s="1" t="s">
        <v>3</v>
      </c>
      <c r="E16" s="1" t="s">
        <v>4</v>
      </c>
    </row>
    <row r="17" spans="1:12" x14ac:dyDescent="0.25">
      <c r="A17" t="s">
        <v>5</v>
      </c>
      <c r="B17" s="10">
        <v>2.52</v>
      </c>
      <c r="C17" s="2">
        <f>B17-B22</f>
        <v>2.444</v>
      </c>
      <c r="D17" s="2">
        <v>100</v>
      </c>
      <c r="E17" s="3">
        <f>(2.8555*C17*C17)+(33.921*C17)+(0.2806)</f>
        <v>100.239813848</v>
      </c>
    </row>
    <row r="18" spans="1:12" x14ac:dyDescent="0.25">
      <c r="A18" t="s">
        <v>6</v>
      </c>
      <c r="B18" s="10">
        <v>1.349</v>
      </c>
      <c r="C18" s="2">
        <f>B18-B22</f>
        <v>1.2729999999999999</v>
      </c>
      <c r="D18" s="2">
        <v>50</v>
      </c>
      <c r="E18" s="3">
        <f t="shared" ref="E18:E22" si="0">(2.8555*C18*C18)+(33.921*C18)+(0.2806)</f>
        <v>48.089453559499994</v>
      </c>
    </row>
    <row r="19" spans="1:12" x14ac:dyDescent="0.25">
      <c r="A19" t="s">
        <v>7</v>
      </c>
      <c r="B19" s="10">
        <v>0.84599999999999997</v>
      </c>
      <c r="C19" s="2">
        <f>B19-B22</f>
        <v>0.77</v>
      </c>
      <c r="D19" s="2">
        <v>25</v>
      </c>
      <c r="E19" s="3">
        <f t="shared" si="0"/>
        <v>28.092795949999999</v>
      </c>
    </row>
    <row r="20" spans="1:12" x14ac:dyDescent="0.25">
      <c r="A20" t="s">
        <v>8</v>
      </c>
      <c r="B20" s="10">
        <v>0.371</v>
      </c>
      <c r="C20" s="2">
        <f>B20-B22</f>
        <v>0.29499999999999998</v>
      </c>
      <c r="D20" s="2">
        <v>12.5</v>
      </c>
      <c r="E20" s="3">
        <f t="shared" si="0"/>
        <v>10.535794887499998</v>
      </c>
    </row>
    <row r="21" spans="1:12" x14ac:dyDescent="0.25">
      <c r="A21" t="s">
        <v>9</v>
      </c>
      <c r="B21" s="10">
        <v>0.25700000000000001</v>
      </c>
      <c r="C21" s="2">
        <f>B21-B22</f>
        <v>0.18099999999999999</v>
      </c>
      <c r="D21" s="2">
        <v>6.25</v>
      </c>
      <c r="E21" s="3">
        <f t="shared" si="0"/>
        <v>6.5138500354999991</v>
      </c>
    </row>
    <row r="22" spans="1:12" x14ac:dyDescent="0.25">
      <c r="A22" t="s">
        <v>10</v>
      </c>
      <c r="B22" s="11">
        <v>7.5999999999999998E-2</v>
      </c>
      <c r="C22" s="2">
        <f>B22-B22</f>
        <v>0</v>
      </c>
      <c r="D22" s="2">
        <v>0</v>
      </c>
      <c r="E22" s="3">
        <f t="shared" si="0"/>
        <v>0.28060000000000002</v>
      </c>
    </row>
    <row r="26" spans="1:12" x14ac:dyDescent="0.25">
      <c r="H26" s="12"/>
      <c r="J26" s="12" t="s">
        <v>13</v>
      </c>
      <c r="K26" s="12"/>
      <c r="L26" s="12"/>
    </row>
    <row r="31" spans="1:12" x14ac:dyDescent="0.25">
      <c r="A31" s="4" t="s">
        <v>11</v>
      </c>
      <c r="B31" s="5" t="s">
        <v>12</v>
      </c>
      <c r="C31" s="7" t="s">
        <v>10</v>
      </c>
      <c r="D31" s="2" t="s">
        <v>2</v>
      </c>
      <c r="E31" s="6" t="s">
        <v>14</v>
      </c>
    </row>
    <row r="32" spans="1:12" x14ac:dyDescent="0.25">
      <c r="A32" s="4" t="s">
        <v>21</v>
      </c>
      <c r="B32" s="5">
        <v>0.16500000000000001</v>
      </c>
      <c r="C32" s="11">
        <v>7.5999999999999998E-2</v>
      </c>
      <c r="D32" s="2">
        <f t="shared" ref="D32:D63" si="1">(B32-C32)</f>
        <v>8.900000000000001E-2</v>
      </c>
      <c r="E32" s="3">
        <f t="shared" ref="E32:E63" si="2">(2.8555*D32*D32)+(33.921*D32)+(0.2806)</f>
        <v>3.3221874155000006</v>
      </c>
    </row>
    <row r="33" spans="1:14" x14ac:dyDescent="0.25">
      <c r="A33" s="4" t="s">
        <v>22</v>
      </c>
      <c r="B33" s="5">
        <v>0.14300000000000002</v>
      </c>
      <c r="C33" s="11">
        <v>7.5999999999999998E-2</v>
      </c>
      <c r="D33" s="2">
        <f t="shared" si="1"/>
        <v>6.7000000000000018E-2</v>
      </c>
      <c r="E33" s="3">
        <f t="shared" si="2"/>
        <v>2.5661253395000005</v>
      </c>
    </row>
    <row r="34" spans="1:14" x14ac:dyDescent="0.25">
      <c r="A34" s="4" t="s">
        <v>23</v>
      </c>
      <c r="B34" s="5">
        <v>0.14400000000000002</v>
      </c>
      <c r="C34" s="11">
        <v>7.5999999999999998E-2</v>
      </c>
      <c r="D34" s="2">
        <f t="shared" si="1"/>
        <v>6.8000000000000019E-2</v>
      </c>
      <c r="E34" s="3">
        <f t="shared" si="2"/>
        <v>2.6004318320000008</v>
      </c>
    </row>
    <row r="35" spans="1:14" x14ac:dyDescent="0.25">
      <c r="A35" s="4" t="s">
        <v>24</v>
      </c>
      <c r="B35" s="5">
        <v>0.17699999999999999</v>
      </c>
      <c r="C35" s="11">
        <v>7.5999999999999998E-2</v>
      </c>
      <c r="D35" s="2">
        <f t="shared" si="1"/>
        <v>0.10099999999999999</v>
      </c>
      <c r="E35" s="3">
        <f t="shared" si="2"/>
        <v>3.7357499554999998</v>
      </c>
    </row>
    <row r="36" spans="1:14" x14ac:dyDescent="0.25">
      <c r="A36" s="4" t="s">
        <v>25</v>
      </c>
      <c r="B36" s="5">
        <v>0.155</v>
      </c>
      <c r="C36" s="11">
        <v>7.5999999999999998E-2</v>
      </c>
      <c r="D36" s="2">
        <f t="shared" si="1"/>
        <v>7.9000000000000001E-2</v>
      </c>
      <c r="E36" s="3">
        <f t="shared" si="2"/>
        <v>2.9781801754999999</v>
      </c>
    </row>
    <row r="37" spans="1:14" x14ac:dyDescent="0.25">
      <c r="A37" s="4" t="s">
        <v>26</v>
      </c>
      <c r="B37" s="5">
        <v>0.14100000000000001</v>
      </c>
      <c r="C37" s="11">
        <v>7.5999999999999998E-2</v>
      </c>
      <c r="D37" s="2">
        <f t="shared" si="1"/>
        <v>6.5000000000000016E-2</v>
      </c>
      <c r="E37" s="3">
        <f t="shared" si="2"/>
        <v>2.4975294875000005</v>
      </c>
    </row>
    <row r="38" spans="1:14" x14ac:dyDescent="0.25">
      <c r="A38" s="4" t="s">
        <v>27</v>
      </c>
      <c r="B38" s="5">
        <v>0.14599999999999999</v>
      </c>
      <c r="C38" s="11">
        <v>7.5999999999999998E-2</v>
      </c>
      <c r="D38" s="2">
        <f t="shared" si="1"/>
        <v>6.9999999999999993E-2</v>
      </c>
      <c r="E38" s="3">
        <f t="shared" si="2"/>
        <v>2.6690619499999997</v>
      </c>
    </row>
    <row r="39" spans="1:14" x14ac:dyDescent="0.25">
      <c r="A39" s="4" t="s">
        <v>28</v>
      </c>
      <c r="B39" s="5">
        <v>0.14899999999999999</v>
      </c>
      <c r="C39" s="11">
        <v>7.5999999999999998E-2</v>
      </c>
      <c r="D39" s="2">
        <f t="shared" si="1"/>
        <v>7.2999999999999995E-2</v>
      </c>
      <c r="E39" s="3">
        <f t="shared" si="2"/>
        <v>2.7720499594999999</v>
      </c>
      <c r="L39" s="8"/>
      <c r="M39" s="8"/>
      <c r="N39" s="9"/>
    </row>
    <row r="40" spans="1:14" x14ac:dyDescent="0.25">
      <c r="A40" s="4" t="s">
        <v>29</v>
      </c>
      <c r="B40" s="5">
        <v>0.151</v>
      </c>
      <c r="C40" s="11">
        <v>7.5999999999999998E-2</v>
      </c>
      <c r="D40" s="2">
        <f t="shared" si="1"/>
        <v>7.4999999999999997E-2</v>
      </c>
      <c r="E40" s="3">
        <f t="shared" si="2"/>
        <v>2.8407371875000003</v>
      </c>
      <c r="L40" s="8"/>
      <c r="M40" s="8"/>
      <c r="N40" s="9"/>
    </row>
    <row r="41" spans="1:14" x14ac:dyDescent="0.25">
      <c r="A41" s="4" t="s">
        <v>30</v>
      </c>
      <c r="B41" s="5">
        <v>0.14599999999999999</v>
      </c>
      <c r="C41" s="11">
        <v>7.5999999999999998E-2</v>
      </c>
      <c r="D41" s="2">
        <f t="shared" si="1"/>
        <v>6.9999999999999993E-2</v>
      </c>
      <c r="E41" s="3">
        <f t="shared" si="2"/>
        <v>2.6690619499999997</v>
      </c>
      <c r="L41" s="8"/>
      <c r="M41" s="8"/>
    </row>
    <row r="42" spans="1:14" x14ac:dyDescent="0.25">
      <c r="A42" s="4" t="s">
        <v>31</v>
      </c>
      <c r="B42" s="5">
        <v>0.16200000000000001</v>
      </c>
      <c r="C42" s="11">
        <v>7.5999999999999998E-2</v>
      </c>
      <c r="D42" s="2">
        <f t="shared" si="1"/>
        <v>8.6000000000000007E-2</v>
      </c>
      <c r="E42" s="3">
        <f t="shared" si="2"/>
        <v>3.2189252780000004</v>
      </c>
      <c r="L42" s="8"/>
      <c r="M42" s="8"/>
    </row>
    <row r="43" spans="1:14" x14ac:dyDescent="0.25">
      <c r="A43" s="4" t="s">
        <v>32</v>
      </c>
      <c r="B43" s="5">
        <v>0.14599999999999999</v>
      </c>
      <c r="C43" s="11">
        <v>7.5999999999999998E-2</v>
      </c>
      <c r="D43" s="2">
        <f t="shared" si="1"/>
        <v>6.9999999999999993E-2</v>
      </c>
      <c r="E43" s="3">
        <f t="shared" si="2"/>
        <v>2.6690619499999997</v>
      </c>
      <c r="L43" s="8"/>
      <c r="M43" s="8"/>
    </row>
    <row r="44" spans="1:14" x14ac:dyDescent="0.25">
      <c r="A44" s="4" t="s">
        <v>33</v>
      </c>
      <c r="B44" s="5">
        <v>0.154</v>
      </c>
      <c r="C44" s="11">
        <v>7.5999999999999998E-2</v>
      </c>
      <c r="D44" s="2">
        <f t="shared" si="1"/>
        <v>7.8E-2</v>
      </c>
      <c r="E44" s="3">
        <f t="shared" si="2"/>
        <v>2.9438108620000003</v>
      </c>
      <c r="L44" s="8"/>
      <c r="M44" s="8"/>
    </row>
    <row r="45" spans="1:14" x14ac:dyDescent="0.25">
      <c r="A45" s="4" t="s">
        <v>34</v>
      </c>
      <c r="B45" s="5">
        <v>0.16300000000000001</v>
      </c>
      <c r="C45" s="11">
        <v>7.5999999999999998E-2</v>
      </c>
      <c r="D45" s="2">
        <f t="shared" si="1"/>
        <v>8.7000000000000008E-2</v>
      </c>
      <c r="E45" s="3">
        <f t="shared" si="2"/>
        <v>3.2533402795000002</v>
      </c>
      <c r="L45" s="8"/>
      <c r="M45" s="8"/>
    </row>
    <row r="46" spans="1:14" x14ac:dyDescent="0.25">
      <c r="A46" s="4" t="s">
        <v>35</v>
      </c>
      <c r="B46" s="5">
        <v>0.17500000000000002</v>
      </c>
      <c r="C46" s="11">
        <v>7.5999999999999998E-2</v>
      </c>
      <c r="D46" s="2">
        <f t="shared" si="1"/>
        <v>9.9000000000000019E-2</v>
      </c>
      <c r="E46" s="3">
        <f t="shared" si="2"/>
        <v>3.6667657555000011</v>
      </c>
      <c r="L46" s="8"/>
      <c r="M46" s="8"/>
    </row>
    <row r="47" spans="1:14" x14ac:dyDescent="0.25">
      <c r="A47" s="4" t="s">
        <v>36</v>
      </c>
      <c r="B47" s="5">
        <v>0.13200000000000001</v>
      </c>
      <c r="C47" s="11">
        <v>7.5999999999999998E-2</v>
      </c>
      <c r="D47" s="2">
        <f t="shared" si="1"/>
        <v>5.6000000000000008E-2</v>
      </c>
      <c r="E47" s="3">
        <f t="shared" si="2"/>
        <v>2.189130848</v>
      </c>
    </row>
    <row r="48" spans="1:14" x14ac:dyDescent="0.25">
      <c r="A48" s="4" t="s">
        <v>37</v>
      </c>
      <c r="B48" s="5">
        <v>0.154</v>
      </c>
      <c r="C48" s="11">
        <v>7.5999999999999998E-2</v>
      </c>
      <c r="D48" s="2">
        <f t="shared" si="1"/>
        <v>7.8E-2</v>
      </c>
      <c r="E48" s="3">
        <f t="shared" si="2"/>
        <v>2.9438108620000003</v>
      </c>
    </row>
    <row r="49" spans="1:5" x14ac:dyDescent="0.25">
      <c r="A49" s="4" t="s">
        <v>38</v>
      </c>
      <c r="B49" s="5">
        <v>0.151</v>
      </c>
      <c r="C49" s="11">
        <v>7.5999999999999998E-2</v>
      </c>
      <c r="D49" s="2">
        <f t="shared" si="1"/>
        <v>7.4999999999999997E-2</v>
      </c>
      <c r="E49" s="3">
        <f t="shared" si="2"/>
        <v>2.8407371875000003</v>
      </c>
    </row>
    <row r="50" spans="1:5" x14ac:dyDescent="0.25">
      <c r="A50" s="4" t="s">
        <v>39</v>
      </c>
      <c r="B50" s="5">
        <v>0.13400000000000001</v>
      </c>
      <c r="C50" s="11">
        <v>7.5999999999999998E-2</v>
      </c>
      <c r="D50" s="2">
        <f t="shared" si="1"/>
        <v>5.800000000000001E-2</v>
      </c>
      <c r="E50" s="3">
        <f t="shared" si="2"/>
        <v>2.2576239020000006</v>
      </c>
    </row>
    <row r="51" spans="1:5" x14ac:dyDescent="0.25">
      <c r="A51" s="4" t="s">
        <v>40</v>
      </c>
      <c r="B51" s="5">
        <v>0.14499999999999999</v>
      </c>
      <c r="C51" s="11">
        <v>7.5999999999999998E-2</v>
      </c>
      <c r="D51" s="2">
        <f t="shared" si="1"/>
        <v>6.8999999999999992E-2</v>
      </c>
      <c r="E51" s="3">
        <f t="shared" si="2"/>
        <v>2.6347440354999998</v>
      </c>
    </row>
    <row r="52" spans="1:5" x14ac:dyDescent="0.25">
      <c r="A52" s="4" t="s">
        <v>41</v>
      </c>
      <c r="B52" s="5">
        <v>0.16</v>
      </c>
      <c r="C52" s="11">
        <v>7.5999999999999998E-2</v>
      </c>
      <c r="D52" s="2">
        <f t="shared" si="1"/>
        <v>8.4000000000000005E-2</v>
      </c>
      <c r="E52" s="3">
        <f t="shared" si="2"/>
        <v>3.150112408</v>
      </c>
    </row>
    <row r="53" spans="1:5" x14ac:dyDescent="0.25">
      <c r="A53" s="4" t="s">
        <v>42</v>
      </c>
      <c r="B53" s="5">
        <v>0.156</v>
      </c>
      <c r="C53" s="11">
        <v>7.5999999999999998E-2</v>
      </c>
      <c r="D53" s="2">
        <f t="shared" si="1"/>
        <v>0.08</v>
      </c>
      <c r="E53" s="3">
        <f t="shared" si="2"/>
        <v>3.0125552000000004</v>
      </c>
    </row>
    <row r="54" spans="1:5" x14ac:dyDescent="0.25">
      <c r="A54" s="4" t="s">
        <v>43</v>
      </c>
      <c r="B54" s="5">
        <v>0.16200000000000001</v>
      </c>
      <c r="C54" s="11">
        <v>7.5999999999999998E-2</v>
      </c>
      <c r="D54" s="2">
        <f t="shared" si="1"/>
        <v>8.6000000000000007E-2</v>
      </c>
      <c r="E54" s="3">
        <f t="shared" si="2"/>
        <v>3.2189252780000004</v>
      </c>
    </row>
    <row r="55" spans="1:5" x14ac:dyDescent="0.25">
      <c r="A55" s="4" t="s">
        <v>44</v>
      </c>
      <c r="B55" s="5">
        <v>0.16800000000000001</v>
      </c>
      <c r="C55" s="11">
        <v>7.5999999999999998E-2</v>
      </c>
      <c r="D55" s="2">
        <f t="shared" si="1"/>
        <v>9.2000000000000012E-2</v>
      </c>
      <c r="E55" s="3">
        <f t="shared" si="2"/>
        <v>3.4255009520000006</v>
      </c>
    </row>
    <row r="56" spans="1:5" x14ac:dyDescent="0.25">
      <c r="A56" s="4" t="s">
        <v>45</v>
      </c>
      <c r="B56" s="5">
        <v>0.13700000000000001</v>
      </c>
      <c r="C56" s="11">
        <v>7.5999999999999998E-2</v>
      </c>
      <c r="D56" s="2">
        <f t="shared" si="1"/>
        <v>6.1000000000000013E-2</v>
      </c>
      <c r="E56" s="3">
        <f t="shared" si="2"/>
        <v>2.3604063155000006</v>
      </c>
    </row>
    <row r="57" spans="1:5" x14ac:dyDescent="0.25">
      <c r="A57" s="4" t="s">
        <v>46</v>
      </c>
      <c r="B57" s="5">
        <v>0.14100000000000001</v>
      </c>
      <c r="C57" s="11">
        <v>7.5999999999999998E-2</v>
      </c>
      <c r="D57" s="2">
        <f t="shared" si="1"/>
        <v>6.5000000000000016E-2</v>
      </c>
      <c r="E57" s="3">
        <f t="shared" si="2"/>
        <v>2.4975294875000005</v>
      </c>
    </row>
    <row r="58" spans="1:5" x14ac:dyDescent="0.25">
      <c r="A58" s="4" t="s">
        <v>47</v>
      </c>
      <c r="B58" s="5">
        <v>0.14599999999999999</v>
      </c>
      <c r="C58" s="11">
        <v>7.5999999999999998E-2</v>
      </c>
      <c r="D58" s="2">
        <f t="shared" si="1"/>
        <v>6.9999999999999993E-2</v>
      </c>
      <c r="E58" s="3">
        <f t="shared" si="2"/>
        <v>2.6690619499999997</v>
      </c>
    </row>
    <row r="59" spans="1:5" x14ac:dyDescent="0.25">
      <c r="A59" s="4" t="s">
        <v>48</v>
      </c>
      <c r="B59" s="5">
        <v>0.14899999999999999</v>
      </c>
      <c r="C59" s="11">
        <v>7.5999999999999998E-2</v>
      </c>
      <c r="D59" s="2">
        <f t="shared" si="1"/>
        <v>7.2999999999999995E-2</v>
      </c>
      <c r="E59" s="3">
        <f t="shared" si="2"/>
        <v>2.7720499594999999</v>
      </c>
    </row>
    <row r="60" spans="1:5" x14ac:dyDescent="0.25">
      <c r="A60" s="4" t="s">
        <v>49</v>
      </c>
      <c r="B60" s="5">
        <v>0.16800000000000001</v>
      </c>
      <c r="C60" s="11">
        <v>7.5999999999999998E-2</v>
      </c>
      <c r="D60" s="2">
        <f t="shared" si="1"/>
        <v>9.2000000000000012E-2</v>
      </c>
      <c r="E60" s="3">
        <f t="shared" si="2"/>
        <v>3.4255009520000006</v>
      </c>
    </row>
    <row r="61" spans="1:5" x14ac:dyDescent="0.25">
      <c r="A61" s="4" t="s">
        <v>50</v>
      </c>
      <c r="B61" s="5">
        <v>0.151</v>
      </c>
      <c r="C61" s="11">
        <v>7.5999999999999998E-2</v>
      </c>
      <c r="D61" s="2">
        <f t="shared" si="1"/>
        <v>7.4999999999999997E-2</v>
      </c>
      <c r="E61" s="3">
        <f t="shared" si="2"/>
        <v>2.8407371875000003</v>
      </c>
    </row>
    <row r="62" spans="1:5" x14ac:dyDescent="0.25">
      <c r="A62" s="4" t="s">
        <v>51</v>
      </c>
      <c r="B62" s="5">
        <v>0.13300000000000001</v>
      </c>
      <c r="C62" s="11">
        <v>7.5999999999999998E-2</v>
      </c>
      <c r="D62" s="2">
        <f t="shared" si="1"/>
        <v>5.7000000000000009E-2</v>
      </c>
      <c r="E62" s="3">
        <f t="shared" si="2"/>
        <v>2.2233745195000005</v>
      </c>
    </row>
    <row r="63" spans="1:5" x14ac:dyDescent="0.25">
      <c r="A63" s="4" t="s">
        <v>52</v>
      </c>
      <c r="B63" s="5">
        <v>0.13900000000000001</v>
      </c>
      <c r="C63" s="11">
        <v>7.5999999999999998E-2</v>
      </c>
      <c r="D63" s="2">
        <f t="shared" si="1"/>
        <v>6.3000000000000014E-2</v>
      </c>
      <c r="E63" s="3">
        <f t="shared" si="2"/>
        <v>2.4289564795000009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M63"/>
  <sheetViews>
    <sheetView workbookViewId="0">
      <selection activeCell="F6" sqref="F6"/>
    </sheetView>
  </sheetViews>
  <sheetFormatPr defaultRowHeight="15" x14ac:dyDescent="0.25"/>
  <cols>
    <col min="1" max="1" width="22.85546875" customWidth="1"/>
    <col min="2" max="2" width="12" customWidth="1"/>
    <col min="3" max="3" width="12.42578125" customWidth="1"/>
    <col min="4" max="4" width="12.5703125" customWidth="1"/>
    <col min="5" max="5" width="18.28515625" customWidth="1"/>
  </cols>
  <sheetData>
    <row r="2" spans="1:5" x14ac:dyDescent="0.25">
      <c r="A2" s="10">
        <v>0.14599999999999999</v>
      </c>
      <c r="B2" s="5">
        <v>1.6160000000000001</v>
      </c>
      <c r="C2" s="5">
        <v>1.534</v>
      </c>
      <c r="D2" s="5">
        <v>1.266</v>
      </c>
      <c r="E2" s="5">
        <v>1.3129999999999999</v>
      </c>
    </row>
    <row r="3" spans="1:5" x14ac:dyDescent="0.25">
      <c r="A3" s="10">
        <v>0.59299999999999997</v>
      </c>
      <c r="B3" s="5">
        <v>1.1779999999999999</v>
      </c>
      <c r="C3" s="5">
        <v>1.226</v>
      </c>
      <c r="D3" s="5">
        <v>1.2730000000000001</v>
      </c>
      <c r="E3" s="5">
        <v>1.264</v>
      </c>
    </row>
    <row r="4" spans="1:5" x14ac:dyDescent="0.25">
      <c r="A4" s="10">
        <v>0.90300000000000002</v>
      </c>
      <c r="B4" s="5">
        <v>1.865</v>
      </c>
      <c r="C4" s="5">
        <v>1.365</v>
      </c>
      <c r="D4" s="5">
        <v>2.0779999999999998</v>
      </c>
      <c r="E4" s="5">
        <v>1.2809999999999999</v>
      </c>
    </row>
    <row r="5" spans="1:5" x14ac:dyDescent="0.25">
      <c r="A5" s="10">
        <v>1.24</v>
      </c>
      <c r="B5" s="5">
        <v>2.3890000000000002</v>
      </c>
      <c r="C5" s="5">
        <v>1.3880000000000001</v>
      </c>
      <c r="D5" s="5">
        <v>1.861</v>
      </c>
      <c r="E5" s="5">
        <v>1.1859999999999999</v>
      </c>
    </row>
    <row r="6" spans="1:5" x14ac:dyDescent="0.25">
      <c r="A6" s="10">
        <v>1.6160000000000001</v>
      </c>
      <c r="B6" s="5">
        <v>1.4950000000000001</v>
      </c>
      <c r="C6" s="5">
        <v>1.5369999999999999</v>
      </c>
      <c r="D6" s="5">
        <v>1.3420000000000001</v>
      </c>
      <c r="E6" s="5">
        <v>1.3009999999999999</v>
      </c>
    </row>
    <row r="7" spans="1:5" x14ac:dyDescent="0.25">
      <c r="A7" s="11">
        <v>9.9000000000000005E-2</v>
      </c>
      <c r="B7" s="5">
        <v>1.3069999999999999</v>
      </c>
      <c r="C7" s="5">
        <v>1.2869999999999999</v>
      </c>
      <c r="D7" s="5">
        <v>1.554</v>
      </c>
      <c r="E7" s="5">
        <v>1.4770000000000001</v>
      </c>
    </row>
    <row r="8" spans="1:5" x14ac:dyDescent="0.25">
      <c r="A8" s="5">
        <v>1.3879999999999999</v>
      </c>
      <c r="B8" s="5">
        <v>2.4489999999999998</v>
      </c>
      <c r="C8" s="5">
        <v>1.321</v>
      </c>
      <c r="D8" s="5">
        <v>1.5880000000000001</v>
      </c>
      <c r="E8" s="5">
        <v>3.9E-2</v>
      </c>
    </row>
    <row r="9" spans="1:5" x14ac:dyDescent="0.25">
      <c r="A9" s="5">
        <v>1.268</v>
      </c>
      <c r="B9" s="5">
        <v>1.724</v>
      </c>
      <c r="C9" s="5">
        <v>1.4319999999999999</v>
      </c>
      <c r="D9" s="5">
        <v>1.764</v>
      </c>
      <c r="E9" s="5">
        <v>0.04</v>
      </c>
    </row>
    <row r="16" spans="1:5" x14ac:dyDescent="0.25">
      <c r="A16" s="14"/>
      <c r="B16" s="1" t="s">
        <v>1</v>
      </c>
      <c r="C16" s="1" t="s">
        <v>2</v>
      </c>
      <c r="D16" s="1" t="s">
        <v>3</v>
      </c>
      <c r="E16" s="1" t="s">
        <v>4</v>
      </c>
    </row>
    <row r="17" spans="1:13" x14ac:dyDescent="0.25">
      <c r="A17" s="14" t="s">
        <v>5</v>
      </c>
      <c r="B17" s="10">
        <v>0.14599999999999999</v>
      </c>
      <c r="C17" s="2">
        <f>B17-B22</f>
        <v>4.6999999999999986E-2</v>
      </c>
      <c r="D17" s="2">
        <v>12.8</v>
      </c>
      <c r="E17" s="3">
        <f>(6.0827*C17*C17)-(17.623*C17)+(13.6)</f>
        <v>12.785155684299999</v>
      </c>
    </row>
    <row r="18" spans="1:13" x14ac:dyDescent="0.25">
      <c r="A18" s="14" t="s">
        <v>6</v>
      </c>
      <c r="B18" s="10">
        <v>0.59299999999999997</v>
      </c>
      <c r="C18" s="2">
        <f>B18-B22</f>
        <v>0.49399999999999999</v>
      </c>
      <c r="D18" s="2">
        <v>6.4</v>
      </c>
      <c r="E18" s="3">
        <f t="shared" ref="E18:E21" si="0">(6.0827*C18*C18)-(17.623*C18)+(13.6)</f>
        <v>6.3786357771999995</v>
      </c>
    </row>
    <row r="19" spans="1:13" x14ac:dyDescent="0.25">
      <c r="A19" s="14" t="s">
        <v>7</v>
      </c>
      <c r="B19" s="10">
        <v>0.90300000000000002</v>
      </c>
      <c r="C19" s="2">
        <f>B19-B22</f>
        <v>0.80400000000000005</v>
      </c>
      <c r="D19" s="2">
        <v>3.2</v>
      </c>
      <c r="E19" s="3">
        <f t="shared" si="0"/>
        <v>3.3630626031999977</v>
      </c>
    </row>
    <row r="20" spans="1:13" x14ac:dyDescent="0.25">
      <c r="A20" s="14" t="s">
        <v>8</v>
      </c>
      <c r="B20" s="10">
        <v>1.24</v>
      </c>
      <c r="C20" s="2">
        <f>B20-B22</f>
        <v>1.141</v>
      </c>
      <c r="D20" s="2">
        <v>1.6</v>
      </c>
      <c r="E20" s="3">
        <f t="shared" si="0"/>
        <v>1.4111085586999987</v>
      </c>
    </row>
    <row r="21" spans="1:13" x14ac:dyDescent="0.25">
      <c r="A21" s="14" t="s">
        <v>9</v>
      </c>
      <c r="B21" s="10">
        <v>1.6160000000000001</v>
      </c>
      <c r="C21" s="2">
        <f>B21-B22</f>
        <v>1.5170000000000001</v>
      </c>
      <c r="D21" s="2">
        <v>0.8</v>
      </c>
      <c r="E21" s="3">
        <f t="shared" si="0"/>
        <v>0.86395960029999941</v>
      </c>
    </row>
    <row r="22" spans="1:13" x14ac:dyDescent="0.25">
      <c r="A22" s="14" t="s">
        <v>10</v>
      </c>
      <c r="B22" s="11">
        <v>9.9000000000000005E-2</v>
      </c>
      <c r="C22" s="2">
        <f>B22-B22</f>
        <v>0</v>
      </c>
      <c r="D22" s="2">
        <v>0</v>
      </c>
      <c r="E22" s="3">
        <v>0</v>
      </c>
    </row>
    <row r="23" spans="1:13" x14ac:dyDescent="0.25">
      <c r="K23" s="12" t="s">
        <v>15</v>
      </c>
      <c r="L23" s="12"/>
      <c r="M23" s="12"/>
    </row>
    <row r="31" spans="1:13" x14ac:dyDescent="0.25">
      <c r="A31" s="4" t="s">
        <v>11</v>
      </c>
      <c r="B31" s="5" t="s">
        <v>12</v>
      </c>
      <c r="C31" s="7" t="s">
        <v>10</v>
      </c>
      <c r="D31" s="2" t="s">
        <v>2</v>
      </c>
      <c r="E31" s="6" t="s">
        <v>16</v>
      </c>
    </row>
    <row r="32" spans="1:13" x14ac:dyDescent="0.25">
      <c r="A32" s="4" t="s">
        <v>21</v>
      </c>
      <c r="B32" s="5">
        <v>1.3879999999999999</v>
      </c>
      <c r="C32" s="11">
        <v>9.9000000000000005E-2</v>
      </c>
      <c r="D32" s="2">
        <f t="shared" ref="D32:D63" si="1">(B32-C32)</f>
        <v>1.2889999999999999</v>
      </c>
      <c r="E32" s="3">
        <f t="shared" ref="E32:E63" si="2">(6.0827*D32*D32)-(17.623*D32)+(13.6)</f>
        <v>0.99048678669999823</v>
      </c>
    </row>
    <row r="33" spans="1:5" x14ac:dyDescent="0.25">
      <c r="A33" s="4" t="s">
        <v>22</v>
      </c>
      <c r="B33" s="5">
        <v>1.268</v>
      </c>
      <c r="C33" s="11">
        <v>9.9000000000000005E-2</v>
      </c>
      <c r="D33" s="2">
        <f t="shared" si="1"/>
        <v>1.169</v>
      </c>
      <c r="E33" s="3">
        <f t="shared" si="2"/>
        <v>1.3110935946999973</v>
      </c>
    </row>
    <row r="34" spans="1:5" x14ac:dyDescent="0.25">
      <c r="A34" s="4" t="s">
        <v>23</v>
      </c>
      <c r="B34" s="5">
        <v>1.6160000000000001</v>
      </c>
      <c r="C34" s="11">
        <v>9.9000000000000005E-2</v>
      </c>
      <c r="D34" s="2">
        <f t="shared" si="1"/>
        <v>1.5170000000000001</v>
      </c>
      <c r="E34" s="3">
        <f t="shared" si="2"/>
        <v>0.86395960029999941</v>
      </c>
    </row>
    <row r="35" spans="1:5" x14ac:dyDescent="0.25">
      <c r="A35" s="4" t="s">
        <v>24</v>
      </c>
      <c r="B35" s="5">
        <v>1.1779999999999999</v>
      </c>
      <c r="C35" s="11">
        <v>9.9000000000000005E-2</v>
      </c>
      <c r="D35" s="2">
        <f t="shared" si="1"/>
        <v>1.079</v>
      </c>
      <c r="E35" s="3">
        <f t="shared" si="2"/>
        <v>1.6665117306999999</v>
      </c>
    </row>
    <row r="36" spans="1:5" x14ac:dyDescent="0.25">
      <c r="A36" s="4" t="s">
        <v>25</v>
      </c>
      <c r="B36" s="5">
        <v>1.865</v>
      </c>
      <c r="C36" s="11">
        <v>9.9000000000000005E-2</v>
      </c>
      <c r="D36" s="2">
        <f t="shared" si="1"/>
        <v>1.766</v>
      </c>
      <c r="E36" s="3">
        <f t="shared" si="2"/>
        <v>1.448239121199995</v>
      </c>
    </row>
    <row r="37" spans="1:5" x14ac:dyDescent="0.25">
      <c r="A37" s="4" t="s">
        <v>26</v>
      </c>
      <c r="B37" s="5">
        <v>2.3890000000000002</v>
      </c>
      <c r="C37" s="11">
        <v>9.9000000000000005E-2</v>
      </c>
      <c r="D37" s="2">
        <f t="shared" si="1"/>
        <v>2.29</v>
      </c>
      <c r="E37" s="3">
        <f t="shared" si="2"/>
        <v>5.141617069999997</v>
      </c>
    </row>
    <row r="38" spans="1:5" x14ac:dyDescent="0.25">
      <c r="A38" s="4" t="s">
        <v>27</v>
      </c>
      <c r="B38" s="5">
        <v>1.4950000000000001</v>
      </c>
      <c r="C38" s="11">
        <v>9.9000000000000005E-2</v>
      </c>
      <c r="D38" s="2">
        <f t="shared" si="1"/>
        <v>1.3960000000000001</v>
      </c>
      <c r="E38" s="3">
        <f t="shared" si="2"/>
        <v>0.85235508319999909</v>
      </c>
    </row>
    <row r="39" spans="1:5" x14ac:dyDescent="0.25">
      <c r="A39" s="4" t="s">
        <v>28</v>
      </c>
      <c r="B39" s="5">
        <v>1.3069999999999999</v>
      </c>
      <c r="C39" s="11">
        <v>9.9000000000000005E-2</v>
      </c>
      <c r="D39" s="2">
        <f t="shared" si="1"/>
        <v>1.208</v>
      </c>
      <c r="E39" s="3">
        <f t="shared" si="2"/>
        <v>1.1876811327999999</v>
      </c>
    </row>
    <row r="40" spans="1:5" x14ac:dyDescent="0.25">
      <c r="A40" s="4" t="s">
        <v>29</v>
      </c>
      <c r="B40" s="5">
        <v>2.4489999999999998</v>
      </c>
      <c r="C40" s="11">
        <v>9.9000000000000005E-2</v>
      </c>
      <c r="D40" s="2">
        <f t="shared" si="1"/>
        <v>2.3499999999999996</v>
      </c>
      <c r="E40" s="3">
        <f t="shared" si="2"/>
        <v>5.7776607499999937</v>
      </c>
    </row>
    <row r="41" spans="1:5" x14ac:dyDescent="0.25">
      <c r="A41" s="4" t="s">
        <v>30</v>
      </c>
      <c r="B41" s="5">
        <v>1.724</v>
      </c>
      <c r="C41" s="11">
        <v>9.9000000000000005E-2</v>
      </c>
      <c r="D41" s="2">
        <f t="shared" si="1"/>
        <v>1.625</v>
      </c>
      <c r="E41" s="3">
        <f t="shared" si="2"/>
        <v>1.024754687499998</v>
      </c>
    </row>
    <row r="42" spans="1:5" x14ac:dyDescent="0.25">
      <c r="A42" s="4" t="s">
        <v>31</v>
      </c>
      <c r="B42" s="5">
        <v>1.534</v>
      </c>
      <c r="C42" s="11">
        <v>9.9000000000000005E-2</v>
      </c>
      <c r="D42" s="2">
        <f t="shared" si="1"/>
        <v>1.4350000000000001</v>
      </c>
      <c r="E42" s="3">
        <f t="shared" si="2"/>
        <v>0.83664290749999815</v>
      </c>
    </row>
    <row r="43" spans="1:5" x14ac:dyDescent="0.25">
      <c r="A43" s="4" t="s">
        <v>32</v>
      </c>
      <c r="B43" s="5">
        <v>1.226</v>
      </c>
      <c r="C43" s="11">
        <v>9.9000000000000005E-2</v>
      </c>
      <c r="D43" s="2">
        <f t="shared" si="1"/>
        <v>1.127</v>
      </c>
      <c r="E43" s="3">
        <f t="shared" si="2"/>
        <v>1.4646926682999979</v>
      </c>
    </row>
    <row r="44" spans="1:5" x14ac:dyDescent="0.25">
      <c r="A44" s="4" t="s">
        <v>33</v>
      </c>
      <c r="B44" s="5">
        <v>1.365</v>
      </c>
      <c r="C44" s="11">
        <v>9.9000000000000005E-2</v>
      </c>
      <c r="D44" s="2">
        <f t="shared" si="1"/>
        <v>1.266</v>
      </c>
      <c r="E44" s="3">
        <f t="shared" si="2"/>
        <v>1.0383659211999987</v>
      </c>
    </row>
    <row r="45" spans="1:5" x14ac:dyDescent="0.25">
      <c r="A45" s="4" t="s">
        <v>34</v>
      </c>
      <c r="B45" s="5">
        <v>1.3880000000000001</v>
      </c>
      <c r="C45" s="11">
        <v>9.9000000000000005E-2</v>
      </c>
      <c r="D45" s="2">
        <f t="shared" si="1"/>
        <v>1.2890000000000001</v>
      </c>
      <c r="E45" s="3">
        <f t="shared" si="2"/>
        <v>0.99048678669999823</v>
      </c>
    </row>
    <row r="46" spans="1:5" x14ac:dyDescent="0.25">
      <c r="A46" s="4" t="s">
        <v>35</v>
      </c>
      <c r="B46" s="5">
        <v>1.5369999999999999</v>
      </c>
      <c r="C46" s="11">
        <v>9.9000000000000005E-2</v>
      </c>
      <c r="D46" s="2">
        <f t="shared" si="1"/>
        <v>1.4379999999999999</v>
      </c>
      <c r="E46" s="3">
        <f t="shared" si="2"/>
        <v>0.83620069879999726</v>
      </c>
    </row>
    <row r="47" spans="1:5" x14ac:dyDescent="0.25">
      <c r="A47" s="4" t="s">
        <v>36</v>
      </c>
      <c r="B47" s="5">
        <v>1.2869999999999999</v>
      </c>
      <c r="C47" s="11">
        <v>9.9000000000000005E-2</v>
      </c>
      <c r="D47" s="2">
        <f t="shared" si="1"/>
        <v>1.1879999999999999</v>
      </c>
      <c r="E47" s="3">
        <f t="shared" si="2"/>
        <v>1.2486581487999988</v>
      </c>
    </row>
    <row r="48" spans="1:5" x14ac:dyDescent="0.25">
      <c r="A48" s="4" t="s">
        <v>37</v>
      </c>
      <c r="B48" s="5">
        <v>1.321</v>
      </c>
      <c r="C48" s="11">
        <v>9.9000000000000005E-2</v>
      </c>
      <c r="D48" s="2">
        <f t="shared" si="1"/>
        <v>1.222</v>
      </c>
      <c r="E48" s="3">
        <f t="shared" si="2"/>
        <v>1.1478925867999958</v>
      </c>
    </row>
    <row r="49" spans="1:5" x14ac:dyDescent="0.25">
      <c r="A49" s="4" t="s">
        <v>38</v>
      </c>
      <c r="B49" s="5">
        <v>1.4319999999999999</v>
      </c>
      <c r="C49" s="11">
        <v>9.9000000000000005E-2</v>
      </c>
      <c r="D49" s="2">
        <f t="shared" si="1"/>
        <v>1.333</v>
      </c>
      <c r="E49" s="3">
        <f t="shared" si="2"/>
        <v>0.91682372029999826</v>
      </c>
    </row>
    <row r="50" spans="1:5" x14ac:dyDescent="0.25">
      <c r="A50" s="4" t="s">
        <v>39</v>
      </c>
      <c r="B50" s="5">
        <v>1.266</v>
      </c>
      <c r="C50" s="11">
        <v>9.9000000000000005E-2</v>
      </c>
      <c r="D50" s="2">
        <f t="shared" si="1"/>
        <v>1.167</v>
      </c>
      <c r="E50" s="3">
        <f t="shared" si="2"/>
        <v>1.317921220299997</v>
      </c>
    </row>
    <row r="51" spans="1:5" x14ac:dyDescent="0.25">
      <c r="A51" s="4" t="s">
        <v>40</v>
      </c>
      <c r="B51" s="5">
        <v>1.2730000000000001</v>
      </c>
      <c r="C51" s="11">
        <v>9.9000000000000005E-2</v>
      </c>
      <c r="D51" s="2">
        <f t="shared" si="1"/>
        <v>1.1740000000000002</v>
      </c>
      <c r="E51" s="3">
        <f t="shared" si="2"/>
        <v>1.2942374251999968</v>
      </c>
    </row>
    <row r="52" spans="1:5" x14ac:dyDescent="0.25">
      <c r="A52" s="4" t="s">
        <v>41</v>
      </c>
      <c r="B52" s="5">
        <v>2.0779999999999998</v>
      </c>
      <c r="C52" s="11">
        <v>9.9000000000000005E-2</v>
      </c>
      <c r="D52" s="2">
        <f t="shared" si="1"/>
        <v>1.9789999999999999</v>
      </c>
      <c r="E52" s="3">
        <f t="shared" si="2"/>
        <v>2.5466186706999938</v>
      </c>
    </row>
    <row r="53" spans="1:5" x14ac:dyDescent="0.25">
      <c r="A53" s="4" t="s">
        <v>42</v>
      </c>
      <c r="B53" s="5">
        <v>1.861</v>
      </c>
      <c r="C53" s="11">
        <v>9.9000000000000005E-2</v>
      </c>
      <c r="D53" s="2">
        <f t="shared" si="1"/>
        <v>1.762</v>
      </c>
      <c r="E53" s="3">
        <f t="shared" si="2"/>
        <v>1.4328920587999985</v>
      </c>
    </row>
    <row r="54" spans="1:5" x14ac:dyDescent="0.25">
      <c r="A54" s="4" t="s">
        <v>43</v>
      </c>
      <c r="B54" s="5">
        <v>1.3420000000000001</v>
      </c>
      <c r="C54" s="11">
        <v>9.9000000000000005E-2</v>
      </c>
      <c r="D54" s="2">
        <f t="shared" si="1"/>
        <v>1.2430000000000001</v>
      </c>
      <c r="E54" s="3">
        <f t="shared" si="2"/>
        <v>1.0926805522999992</v>
      </c>
    </row>
    <row r="55" spans="1:5" x14ac:dyDescent="0.25">
      <c r="A55" s="4" t="s">
        <v>44</v>
      </c>
      <c r="B55" s="5">
        <v>1.554</v>
      </c>
      <c r="C55" s="11">
        <v>9.9000000000000005E-2</v>
      </c>
      <c r="D55" s="2">
        <f t="shared" si="1"/>
        <v>1.4550000000000001</v>
      </c>
      <c r="E55" s="3">
        <f t="shared" si="2"/>
        <v>0.83576296749999557</v>
      </c>
    </row>
    <row r="56" spans="1:5" x14ac:dyDescent="0.25">
      <c r="A56" s="4" t="s">
        <v>45</v>
      </c>
      <c r="B56" s="5">
        <v>1.5880000000000001</v>
      </c>
      <c r="C56" s="11">
        <v>9.9000000000000005E-2</v>
      </c>
      <c r="D56" s="2">
        <f t="shared" si="1"/>
        <v>1.4890000000000001</v>
      </c>
      <c r="E56" s="3">
        <f t="shared" si="2"/>
        <v>0.84543490669999777</v>
      </c>
    </row>
    <row r="57" spans="1:5" x14ac:dyDescent="0.25">
      <c r="A57" s="4" t="s">
        <v>46</v>
      </c>
      <c r="B57" s="5">
        <v>1.764</v>
      </c>
      <c r="C57" s="11">
        <v>9.9000000000000005E-2</v>
      </c>
      <c r="D57" s="2">
        <f t="shared" si="1"/>
        <v>1.665</v>
      </c>
      <c r="E57" s="3">
        <f t="shared" si="2"/>
        <v>1.1203180074999946</v>
      </c>
    </row>
    <row r="58" spans="1:5" x14ac:dyDescent="0.25">
      <c r="A58" s="4" t="s">
        <v>47</v>
      </c>
      <c r="B58" s="5">
        <v>1.3129999999999999</v>
      </c>
      <c r="C58" s="11">
        <v>9.9000000000000005E-2</v>
      </c>
      <c r="D58" s="2">
        <f t="shared" si="1"/>
        <v>1.214</v>
      </c>
      <c r="E58" s="3">
        <f t="shared" si="2"/>
        <v>1.1703369291999959</v>
      </c>
    </row>
    <row r="59" spans="1:5" x14ac:dyDescent="0.25">
      <c r="A59" s="4" t="s">
        <v>48</v>
      </c>
      <c r="B59" s="5">
        <v>1.264</v>
      </c>
      <c r="C59" s="11">
        <v>9.9000000000000005E-2</v>
      </c>
      <c r="D59" s="2">
        <f t="shared" si="1"/>
        <v>1.165</v>
      </c>
      <c r="E59" s="3">
        <f t="shared" si="2"/>
        <v>1.3247975074999996</v>
      </c>
    </row>
    <row r="60" spans="1:5" x14ac:dyDescent="0.25">
      <c r="A60" s="4" t="s">
        <v>49</v>
      </c>
      <c r="B60" s="5">
        <v>1.2809999999999999</v>
      </c>
      <c r="C60" s="11">
        <v>9.9000000000000005E-2</v>
      </c>
      <c r="D60" s="2">
        <f t="shared" si="1"/>
        <v>1.1819999999999999</v>
      </c>
      <c r="E60" s="3">
        <f t="shared" si="2"/>
        <v>1.2679001547999977</v>
      </c>
    </row>
    <row r="61" spans="1:5" x14ac:dyDescent="0.25">
      <c r="A61" s="4" t="s">
        <v>50</v>
      </c>
      <c r="B61" s="5">
        <v>1.1859999999999999</v>
      </c>
      <c r="C61" s="11">
        <v>9.9000000000000005E-2</v>
      </c>
      <c r="D61" s="2">
        <f t="shared" si="1"/>
        <v>1.087</v>
      </c>
      <c r="E61" s="3">
        <f t="shared" si="2"/>
        <v>1.6309287562999994</v>
      </c>
    </row>
    <row r="62" spans="1:5" x14ac:dyDescent="0.25">
      <c r="A62" s="4" t="s">
        <v>51</v>
      </c>
      <c r="B62" s="5">
        <v>1.3009999999999999</v>
      </c>
      <c r="C62" s="11">
        <v>9.9000000000000005E-2</v>
      </c>
      <c r="D62" s="2">
        <f t="shared" si="1"/>
        <v>1.202</v>
      </c>
      <c r="E62" s="3">
        <f t="shared" si="2"/>
        <v>1.2054632907999974</v>
      </c>
    </row>
    <row r="63" spans="1:5" x14ac:dyDescent="0.25">
      <c r="A63" s="4" t="s">
        <v>52</v>
      </c>
      <c r="B63" s="5">
        <v>1.4770000000000001</v>
      </c>
      <c r="C63" s="11">
        <v>9.9000000000000005E-2</v>
      </c>
      <c r="D63" s="2">
        <f t="shared" si="1"/>
        <v>1.3780000000000001</v>
      </c>
      <c r="E63" s="3">
        <f t="shared" si="2"/>
        <v>0.86584770680000034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N61"/>
  <sheetViews>
    <sheetView workbookViewId="0">
      <selection activeCell="G11" sqref="G11"/>
    </sheetView>
  </sheetViews>
  <sheetFormatPr defaultRowHeight="15" x14ac:dyDescent="0.25"/>
  <cols>
    <col min="1" max="1" width="21.28515625" customWidth="1"/>
    <col min="2" max="2" width="12.28515625" customWidth="1"/>
    <col min="3" max="3" width="11.7109375" customWidth="1"/>
    <col min="4" max="4" width="13" customWidth="1"/>
    <col min="5" max="5" width="15.28515625" customWidth="1"/>
  </cols>
  <sheetData>
    <row r="2" spans="1:5" x14ac:dyDescent="0.25">
      <c r="A2" s="10">
        <v>0.10200000000000001</v>
      </c>
      <c r="B2" s="5">
        <v>1.5150000000000001</v>
      </c>
      <c r="C2" s="5">
        <v>1.548</v>
      </c>
      <c r="D2" s="5">
        <v>1.083</v>
      </c>
      <c r="E2" s="5">
        <v>1.165</v>
      </c>
    </row>
    <row r="3" spans="1:5" x14ac:dyDescent="0.25">
      <c r="A3" s="10">
        <v>0.54900000000000004</v>
      </c>
      <c r="B3" s="5">
        <v>1.083</v>
      </c>
      <c r="C3" s="5">
        <v>0.99299999999999999</v>
      </c>
      <c r="D3" s="5">
        <v>0.996</v>
      </c>
      <c r="E3" s="5">
        <v>1.0190000000000001</v>
      </c>
    </row>
    <row r="4" spans="1:5" x14ac:dyDescent="0.25">
      <c r="A4" s="10">
        <v>0.97399999999999998</v>
      </c>
      <c r="B4" s="5">
        <v>1.4159999999999999</v>
      </c>
      <c r="C4" s="5">
        <v>1.099</v>
      </c>
      <c r="D4" s="5">
        <v>1.714</v>
      </c>
      <c r="E4" s="5">
        <v>0.96</v>
      </c>
    </row>
    <row r="5" spans="1:5" x14ac:dyDescent="0.25">
      <c r="A5" s="10">
        <v>1.363</v>
      </c>
      <c r="B5" s="5">
        <v>1.9379999999999999</v>
      </c>
      <c r="C5" s="5">
        <v>1.1240000000000001</v>
      </c>
      <c r="D5" s="5">
        <v>1.831</v>
      </c>
      <c r="E5" s="5">
        <v>1.0840000000000001</v>
      </c>
    </row>
    <row r="6" spans="1:5" x14ac:dyDescent="0.25">
      <c r="A6" s="10">
        <v>1.6459999999999999</v>
      </c>
      <c r="B6" s="5">
        <v>1.179</v>
      </c>
      <c r="C6" s="5">
        <v>1.1910000000000001</v>
      </c>
      <c r="D6" s="5">
        <v>1.103</v>
      </c>
      <c r="E6" s="5">
        <v>1.1060000000000001</v>
      </c>
    </row>
    <row r="7" spans="1:5" x14ac:dyDescent="0.25">
      <c r="A7" s="11">
        <v>7.3999999999999996E-2</v>
      </c>
      <c r="B7" s="5">
        <v>0.95800000000000007</v>
      </c>
      <c r="C7" s="5">
        <v>1.038</v>
      </c>
      <c r="D7" s="5">
        <v>1.474</v>
      </c>
      <c r="E7" s="5">
        <v>1.3380000000000001</v>
      </c>
    </row>
    <row r="8" spans="1:5" x14ac:dyDescent="0.25">
      <c r="A8" s="5">
        <v>1.9140000000000001</v>
      </c>
      <c r="B8" s="5">
        <v>2.0190000000000001</v>
      </c>
      <c r="C8" s="5">
        <v>0.89800000000000002</v>
      </c>
      <c r="D8" s="5">
        <v>1.3029999999999999</v>
      </c>
      <c r="E8" s="5">
        <v>4.1000000000000002E-2</v>
      </c>
    </row>
    <row r="9" spans="1:5" x14ac:dyDescent="0.25">
      <c r="A9" s="5">
        <v>0.95900000000000007</v>
      </c>
      <c r="B9" s="5">
        <v>1.3760000000000001</v>
      </c>
      <c r="C9" s="5">
        <v>1.0840000000000001</v>
      </c>
      <c r="D9" s="5">
        <v>1.4279999999999999</v>
      </c>
      <c r="E9" s="5">
        <v>4.3000000000000003E-2</v>
      </c>
    </row>
    <row r="15" spans="1:5" x14ac:dyDescent="0.25">
      <c r="A15" s="15"/>
      <c r="B15" s="1" t="s">
        <v>1</v>
      </c>
      <c r="C15" s="1" t="s">
        <v>2</v>
      </c>
      <c r="D15" s="1" t="s">
        <v>3</v>
      </c>
      <c r="E15" s="1" t="s">
        <v>4</v>
      </c>
    </row>
    <row r="16" spans="1:5" x14ac:dyDescent="0.25">
      <c r="A16" s="15" t="s">
        <v>5</v>
      </c>
      <c r="B16" s="10">
        <v>0.10200000000000001</v>
      </c>
      <c r="C16" s="2">
        <f>B16-B21</f>
        <v>2.8000000000000011E-2</v>
      </c>
      <c r="D16" s="2">
        <v>64</v>
      </c>
      <c r="E16" s="3">
        <f>(25.617*C16*C16)-(78.699*C16)+(65.432)</f>
        <v>63.248511728000004</v>
      </c>
    </row>
    <row r="17" spans="1:14" x14ac:dyDescent="0.25">
      <c r="A17" s="15" t="s">
        <v>6</v>
      </c>
      <c r="B17" s="10">
        <v>0.54900000000000004</v>
      </c>
      <c r="C17" s="2">
        <f>B17-B21</f>
        <v>0.47500000000000003</v>
      </c>
      <c r="D17" s="2">
        <v>32</v>
      </c>
      <c r="E17" s="3">
        <f t="shared" ref="E17:E20" si="0">(25.617*C17*C17)-(78.699*C17)+(65.432)</f>
        <v>33.829810625000007</v>
      </c>
    </row>
    <row r="18" spans="1:14" x14ac:dyDescent="0.25">
      <c r="A18" s="15" t="s">
        <v>7</v>
      </c>
      <c r="B18" s="10">
        <v>0.97399999999999998</v>
      </c>
      <c r="C18" s="2">
        <f>B18-B21</f>
        <v>0.9</v>
      </c>
      <c r="D18" s="2">
        <v>16</v>
      </c>
      <c r="E18" s="3">
        <f t="shared" si="0"/>
        <v>15.352670000000003</v>
      </c>
    </row>
    <row r="19" spans="1:14" x14ac:dyDescent="0.25">
      <c r="A19" s="15" t="s">
        <v>8</v>
      </c>
      <c r="B19" s="10">
        <v>1.363</v>
      </c>
      <c r="C19" s="2">
        <f>B19-B21</f>
        <v>1.2889999999999999</v>
      </c>
      <c r="D19" s="2">
        <v>8</v>
      </c>
      <c r="E19" s="3">
        <f t="shared" si="0"/>
        <v>6.5521724570000046</v>
      </c>
    </row>
    <row r="20" spans="1:14" x14ac:dyDescent="0.25">
      <c r="A20" s="15" t="s">
        <v>9</v>
      </c>
      <c r="B20" s="10">
        <v>1.6459999999999999</v>
      </c>
      <c r="C20" s="2">
        <f>B20-B21</f>
        <v>1.5719999999999998</v>
      </c>
      <c r="D20" s="2">
        <v>4</v>
      </c>
      <c r="E20" s="3">
        <f t="shared" si="0"/>
        <v>5.0214925280000102</v>
      </c>
    </row>
    <row r="21" spans="1:14" x14ac:dyDescent="0.25">
      <c r="A21" s="15" t="s">
        <v>10</v>
      </c>
      <c r="B21" s="11">
        <v>7.3999999999999996E-2</v>
      </c>
      <c r="C21" s="2">
        <f>B21-B21</f>
        <v>0</v>
      </c>
      <c r="D21" s="2">
        <v>0</v>
      </c>
      <c r="E21" s="3">
        <v>0</v>
      </c>
    </row>
    <row r="23" spans="1:14" x14ac:dyDescent="0.25">
      <c r="J23" s="15"/>
      <c r="L23" s="12" t="s">
        <v>15</v>
      </c>
      <c r="M23" s="12"/>
      <c r="N23" s="12"/>
    </row>
    <row r="29" spans="1:14" x14ac:dyDescent="0.25">
      <c r="A29" s="4" t="s">
        <v>11</v>
      </c>
      <c r="B29" s="5" t="s">
        <v>12</v>
      </c>
      <c r="C29" s="7" t="s">
        <v>10</v>
      </c>
      <c r="D29" s="2" t="s">
        <v>2</v>
      </c>
      <c r="E29" s="6" t="s">
        <v>16</v>
      </c>
    </row>
    <row r="30" spans="1:14" x14ac:dyDescent="0.25">
      <c r="A30" s="4" t="s">
        <v>21</v>
      </c>
      <c r="B30" s="5">
        <v>1.9140000000000001</v>
      </c>
      <c r="C30" s="11">
        <v>7.3999999999999996E-2</v>
      </c>
      <c r="D30" s="2">
        <f t="shared" ref="D30:D61" si="1">(B30-C30)</f>
        <v>1.84</v>
      </c>
      <c r="E30" s="3">
        <f t="shared" ref="E30:E61" si="2">(25.617*D30*D30)-(78.699*D30)+(65.432)</f>
        <v>7.3547551999999996</v>
      </c>
    </row>
    <row r="31" spans="1:14" x14ac:dyDescent="0.25">
      <c r="A31" s="4" t="s">
        <v>22</v>
      </c>
      <c r="B31" s="5">
        <v>0.95900000000000007</v>
      </c>
      <c r="C31" s="11">
        <v>7.3999999999999996E-2</v>
      </c>
      <c r="D31" s="2">
        <f t="shared" si="1"/>
        <v>0.88500000000000012</v>
      </c>
      <c r="E31" s="3">
        <f t="shared" si="2"/>
        <v>15.847259825000002</v>
      </c>
    </row>
    <row r="32" spans="1:14" x14ac:dyDescent="0.25">
      <c r="A32" s="4" t="s">
        <v>23</v>
      </c>
      <c r="B32" s="5">
        <v>1.5150000000000001</v>
      </c>
      <c r="C32" s="11">
        <v>7.3999999999999996E-2</v>
      </c>
      <c r="D32" s="2">
        <f t="shared" si="1"/>
        <v>1.4410000000000001</v>
      </c>
      <c r="E32" s="3">
        <f t="shared" si="2"/>
        <v>5.2199547770000123</v>
      </c>
    </row>
    <row r="33" spans="1:5" x14ac:dyDescent="0.25">
      <c r="A33" s="4" t="s">
        <v>24</v>
      </c>
      <c r="B33" s="5">
        <v>1.083</v>
      </c>
      <c r="C33" s="11">
        <v>7.3999999999999996E-2</v>
      </c>
      <c r="D33" s="2">
        <f t="shared" si="1"/>
        <v>1.0089999999999999</v>
      </c>
      <c r="E33" s="3">
        <f t="shared" si="2"/>
        <v>12.104889977000013</v>
      </c>
    </row>
    <row r="34" spans="1:5" x14ac:dyDescent="0.25">
      <c r="A34" s="4" t="s">
        <v>25</v>
      </c>
      <c r="B34" s="5">
        <v>1.4159999999999999</v>
      </c>
      <c r="C34" s="11">
        <v>7.3999999999999996E-2</v>
      </c>
      <c r="D34" s="2">
        <f t="shared" si="1"/>
        <v>1.3419999999999999</v>
      </c>
      <c r="E34" s="3">
        <f t="shared" si="2"/>
        <v>5.9532367880000123</v>
      </c>
    </row>
    <row r="35" spans="1:5" x14ac:dyDescent="0.25">
      <c r="A35" s="4" t="s">
        <v>26</v>
      </c>
      <c r="B35" s="5">
        <v>1.9379999999999999</v>
      </c>
      <c r="C35" s="11">
        <v>7.3999999999999996E-2</v>
      </c>
      <c r="D35" s="2">
        <f t="shared" si="1"/>
        <v>1.8639999999999999</v>
      </c>
      <c r="E35" s="3">
        <f t="shared" si="2"/>
        <v>7.7432280320000046</v>
      </c>
    </row>
    <row r="36" spans="1:5" x14ac:dyDescent="0.25">
      <c r="A36" s="4" t="s">
        <v>27</v>
      </c>
      <c r="B36" s="5">
        <v>1.179</v>
      </c>
      <c r="C36" s="11">
        <v>7.3999999999999996E-2</v>
      </c>
      <c r="D36" s="2">
        <f t="shared" si="1"/>
        <v>1.105</v>
      </c>
      <c r="E36" s="3">
        <f t="shared" si="2"/>
        <v>9.7486024250000014</v>
      </c>
    </row>
    <row r="37" spans="1:5" x14ac:dyDescent="0.25">
      <c r="A37" s="4" t="s">
        <v>28</v>
      </c>
      <c r="B37" s="5">
        <v>0.95800000000000007</v>
      </c>
      <c r="C37" s="11">
        <v>7.3999999999999996E-2</v>
      </c>
      <c r="D37" s="2">
        <f t="shared" si="1"/>
        <v>0.88400000000000012</v>
      </c>
      <c r="E37" s="3">
        <f t="shared" si="2"/>
        <v>15.880642352000002</v>
      </c>
    </row>
    <row r="38" spans="1:5" x14ac:dyDescent="0.25">
      <c r="A38" s="4" t="s">
        <v>29</v>
      </c>
      <c r="B38" s="5">
        <v>2.0190000000000001</v>
      </c>
      <c r="C38" s="11">
        <v>7.3999999999999996E-2</v>
      </c>
      <c r="D38" s="2">
        <f t="shared" si="1"/>
        <v>1.9450000000000001</v>
      </c>
      <c r="E38" s="3">
        <f t="shared" si="2"/>
        <v>9.2721964250000042</v>
      </c>
    </row>
    <row r="39" spans="1:5" x14ac:dyDescent="0.25">
      <c r="A39" s="4" t="s">
        <v>30</v>
      </c>
      <c r="B39" s="5">
        <v>1.3760000000000001</v>
      </c>
      <c r="C39" s="11">
        <v>7.3999999999999996E-2</v>
      </c>
      <c r="D39" s="2">
        <f t="shared" si="1"/>
        <v>1.302</v>
      </c>
      <c r="E39" s="3">
        <f t="shared" si="2"/>
        <v>6.3919428680000081</v>
      </c>
    </row>
    <row r="40" spans="1:5" x14ac:dyDescent="0.25">
      <c r="A40" s="4" t="s">
        <v>31</v>
      </c>
      <c r="B40" s="5">
        <v>1.548</v>
      </c>
      <c r="C40" s="11">
        <v>7.3999999999999996E-2</v>
      </c>
      <c r="D40" s="2">
        <f t="shared" si="1"/>
        <v>1.474</v>
      </c>
      <c r="E40" s="3">
        <f t="shared" si="2"/>
        <v>5.0871150920000048</v>
      </c>
    </row>
    <row r="41" spans="1:5" x14ac:dyDescent="0.25">
      <c r="A41" s="4" t="s">
        <v>32</v>
      </c>
      <c r="B41" s="5">
        <v>0.99299999999999999</v>
      </c>
      <c r="C41" s="11">
        <v>7.3999999999999996E-2</v>
      </c>
      <c r="D41" s="2">
        <f t="shared" si="1"/>
        <v>0.91900000000000004</v>
      </c>
      <c r="E41" s="3">
        <f t="shared" si="2"/>
        <v>14.742738137000003</v>
      </c>
    </row>
    <row r="42" spans="1:5" x14ac:dyDescent="0.25">
      <c r="A42" s="4" t="s">
        <v>33</v>
      </c>
      <c r="B42" s="5">
        <v>1.099</v>
      </c>
      <c r="C42" s="11">
        <v>7.3999999999999996E-2</v>
      </c>
      <c r="D42" s="2">
        <f t="shared" si="1"/>
        <v>1.0249999999999999</v>
      </c>
      <c r="E42" s="3">
        <f t="shared" si="2"/>
        <v>11.679385625000009</v>
      </c>
    </row>
    <row r="43" spans="1:5" x14ac:dyDescent="0.25">
      <c r="A43" s="4" t="s">
        <v>34</v>
      </c>
      <c r="B43" s="5">
        <v>1.1240000000000001</v>
      </c>
      <c r="C43" s="11">
        <v>7.3999999999999996E-2</v>
      </c>
      <c r="D43" s="2">
        <f t="shared" si="1"/>
        <v>1.05</v>
      </c>
      <c r="E43" s="3">
        <f t="shared" si="2"/>
        <v>11.040792500000009</v>
      </c>
    </row>
    <row r="44" spans="1:5" x14ac:dyDescent="0.25">
      <c r="A44" s="4" t="s">
        <v>35</v>
      </c>
      <c r="B44" s="5">
        <v>1.1910000000000001</v>
      </c>
      <c r="C44" s="11">
        <v>7.3999999999999996E-2</v>
      </c>
      <c r="D44" s="2">
        <f t="shared" si="1"/>
        <v>1.117</v>
      </c>
      <c r="E44" s="3">
        <f t="shared" si="2"/>
        <v>9.4872661129999969</v>
      </c>
    </row>
    <row r="45" spans="1:5" x14ac:dyDescent="0.25">
      <c r="A45" s="4" t="s">
        <v>36</v>
      </c>
      <c r="B45" s="5">
        <v>1.038</v>
      </c>
      <c r="C45" s="11">
        <v>7.3999999999999996E-2</v>
      </c>
      <c r="D45" s="2">
        <f t="shared" si="1"/>
        <v>0.96400000000000008</v>
      </c>
      <c r="E45" s="3">
        <f t="shared" si="2"/>
        <v>13.371939632000007</v>
      </c>
    </row>
    <row r="46" spans="1:5" x14ac:dyDescent="0.25">
      <c r="A46" s="4" t="s">
        <v>37</v>
      </c>
      <c r="B46" s="5">
        <v>0.89800000000000002</v>
      </c>
      <c r="C46" s="11">
        <v>7.3999999999999996E-2</v>
      </c>
      <c r="D46" s="2">
        <f t="shared" si="1"/>
        <v>0.82400000000000007</v>
      </c>
      <c r="E46" s="3">
        <f t="shared" si="2"/>
        <v>17.977352191999998</v>
      </c>
    </row>
    <row r="47" spans="1:5" x14ac:dyDescent="0.25">
      <c r="A47" s="4" t="s">
        <v>38</v>
      </c>
      <c r="B47" s="5">
        <v>1.0840000000000001</v>
      </c>
      <c r="C47" s="11">
        <v>7.3999999999999996E-2</v>
      </c>
      <c r="D47" s="2">
        <f t="shared" si="1"/>
        <v>1.01</v>
      </c>
      <c r="E47" s="3">
        <f t="shared" si="2"/>
        <v>12.077911700000001</v>
      </c>
    </row>
    <row r="48" spans="1:5" x14ac:dyDescent="0.25">
      <c r="A48" s="4" t="s">
        <v>39</v>
      </c>
      <c r="B48" s="5">
        <v>1.083</v>
      </c>
      <c r="C48" s="11">
        <v>7.3999999999999996E-2</v>
      </c>
      <c r="D48" s="2">
        <f t="shared" si="1"/>
        <v>1.0089999999999999</v>
      </c>
      <c r="E48" s="3">
        <f t="shared" si="2"/>
        <v>12.104889977000013</v>
      </c>
    </row>
    <row r="49" spans="1:5" x14ac:dyDescent="0.25">
      <c r="A49" s="4" t="s">
        <v>40</v>
      </c>
      <c r="B49" s="5">
        <v>0.996</v>
      </c>
      <c r="C49" s="11">
        <v>7.3999999999999996E-2</v>
      </c>
      <c r="D49" s="2">
        <f t="shared" si="1"/>
        <v>0.92200000000000004</v>
      </c>
      <c r="E49" s="3">
        <f t="shared" si="2"/>
        <v>14.648123828000003</v>
      </c>
    </row>
    <row r="50" spans="1:5" x14ac:dyDescent="0.25">
      <c r="A50" s="4" t="s">
        <v>41</v>
      </c>
      <c r="B50" s="5">
        <v>1.714</v>
      </c>
      <c r="C50" s="11">
        <v>7.3999999999999996E-2</v>
      </c>
      <c r="D50" s="2">
        <f t="shared" si="1"/>
        <v>1.64</v>
      </c>
      <c r="E50" s="3">
        <f t="shared" si="2"/>
        <v>5.2651231999999908</v>
      </c>
    </row>
    <row r="51" spans="1:5" x14ac:dyDescent="0.25">
      <c r="A51" s="4" t="s">
        <v>42</v>
      </c>
      <c r="B51" s="5">
        <v>1.831</v>
      </c>
      <c r="C51" s="11">
        <v>7.3999999999999996E-2</v>
      </c>
      <c r="D51" s="2">
        <f t="shared" si="1"/>
        <v>1.7569999999999999</v>
      </c>
      <c r="E51" s="3">
        <f t="shared" si="2"/>
        <v>6.2387912330000148</v>
      </c>
    </row>
    <row r="52" spans="1:5" x14ac:dyDescent="0.25">
      <c r="A52" s="4" t="s">
        <v>43</v>
      </c>
      <c r="B52" s="5">
        <v>1.103</v>
      </c>
      <c r="C52" s="11">
        <v>7.3999999999999996E-2</v>
      </c>
      <c r="D52" s="2">
        <f t="shared" si="1"/>
        <v>1.0289999999999999</v>
      </c>
      <c r="E52" s="3">
        <f t="shared" si="2"/>
        <v>11.575058897000005</v>
      </c>
    </row>
    <row r="53" spans="1:5" x14ac:dyDescent="0.25">
      <c r="A53" s="4" t="s">
        <v>44</v>
      </c>
      <c r="B53" s="5">
        <v>1.474</v>
      </c>
      <c r="C53" s="11">
        <v>7.3999999999999996E-2</v>
      </c>
      <c r="D53" s="2">
        <f t="shared" si="1"/>
        <v>1.4</v>
      </c>
      <c r="E53" s="3">
        <f t="shared" si="2"/>
        <v>5.4627200000000045</v>
      </c>
    </row>
    <row r="54" spans="1:5" x14ac:dyDescent="0.25">
      <c r="A54" s="4" t="s">
        <v>45</v>
      </c>
      <c r="B54" s="5">
        <v>1.3029999999999999</v>
      </c>
      <c r="C54" s="11">
        <v>7.3999999999999996E-2</v>
      </c>
      <c r="D54" s="2">
        <f t="shared" si="1"/>
        <v>1.2289999999999999</v>
      </c>
      <c r="E54" s="3">
        <f t="shared" si="2"/>
        <v>7.4038960970000147</v>
      </c>
    </row>
    <row r="55" spans="1:5" x14ac:dyDescent="0.25">
      <c r="A55" s="4" t="s">
        <v>46</v>
      </c>
      <c r="B55" s="5">
        <v>1.4279999999999999</v>
      </c>
      <c r="C55" s="11">
        <v>7.3999999999999996E-2</v>
      </c>
      <c r="D55" s="2">
        <f t="shared" si="1"/>
        <v>1.3539999999999999</v>
      </c>
      <c r="E55" s="3">
        <f t="shared" si="2"/>
        <v>5.8376099720000099</v>
      </c>
    </row>
    <row r="56" spans="1:5" x14ac:dyDescent="0.25">
      <c r="A56" s="4" t="s">
        <v>47</v>
      </c>
      <c r="B56" s="5">
        <v>1.165</v>
      </c>
      <c r="C56" s="11">
        <v>7.3999999999999996E-2</v>
      </c>
      <c r="D56" s="2">
        <f t="shared" si="1"/>
        <v>1.091</v>
      </c>
      <c r="E56" s="3">
        <f t="shared" si="2"/>
        <v>10.062819377000004</v>
      </c>
    </row>
    <row r="57" spans="1:5" x14ac:dyDescent="0.25">
      <c r="A57" s="4" t="s">
        <v>48</v>
      </c>
      <c r="B57" s="5">
        <v>1.0190000000000001</v>
      </c>
      <c r="C57" s="11">
        <v>7.3999999999999996E-2</v>
      </c>
      <c r="D57" s="2">
        <f t="shared" si="1"/>
        <v>0.94500000000000017</v>
      </c>
      <c r="E57" s="3">
        <f t="shared" si="2"/>
        <v>13.938066425000002</v>
      </c>
    </row>
    <row r="58" spans="1:5" x14ac:dyDescent="0.25">
      <c r="A58" s="4" t="s">
        <v>49</v>
      </c>
      <c r="B58" s="5">
        <v>0.96</v>
      </c>
      <c r="C58" s="11">
        <v>7.3999999999999996E-2</v>
      </c>
      <c r="D58" s="2">
        <f t="shared" si="1"/>
        <v>0.88600000000000001</v>
      </c>
      <c r="E58" s="3">
        <f t="shared" si="2"/>
        <v>15.813928532000006</v>
      </c>
    </row>
    <row r="59" spans="1:5" x14ac:dyDescent="0.25">
      <c r="A59" s="4" t="s">
        <v>50</v>
      </c>
      <c r="B59" s="5">
        <v>1.0840000000000001</v>
      </c>
      <c r="C59" s="11">
        <v>7.3999999999999996E-2</v>
      </c>
      <c r="D59" s="2">
        <f t="shared" si="1"/>
        <v>1.01</v>
      </c>
      <c r="E59" s="3">
        <f t="shared" si="2"/>
        <v>12.077911700000001</v>
      </c>
    </row>
    <row r="60" spans="1:5" x14ac:dyDescent="0.25">
      <c r="A60" s="4" t="s">
        <v>51</v>
      </c>
      <c r="B60" s="5">
        <v>1.1060000000000001</v>
      </c>
      <c r="C60" s="11">
        <v>7.3999999999999996E-2</v>
      </c>
      <c r="D60" s="2">
        <f t="shared" si="1"/>
        <v>1.032</v>
      </c>
      <c r="E60" s="3">
        <f t="shared" si="2"/>
        <v>11.497351808000012</v>
      </c>
    </row>
    <row r="61" spans="1:5" x14ac:dyDescent="0.25">
      <c r="A61" s="4" t="s">
        <v>52</v>
      </c>
      <c r="B61" s="5">
        <v>1.3380000000000001</v>
      </c>
      <c r="C61" s="11">
        <v>7.3999999999999996E-2</v>
      </c>
      <c r="D61" s="2">
        <f t="shared" si="1"/>
        <v>1.264</v>
      </c>
      <c r="E61" s="3">
        <f t="shared" si="2"/>
        <v>6.8846424319999997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33"/>
  <sheetViews>
    <sheetView workbookViewId="0">
      <selection activeCell="A20" sqref="A20"/>
    </sheetView>
  </sheetViews>
  <sheetFormatPr defaultRowHeight="15" x14ac:dyDescent="0.25"/>
  <cols>
    <col min="1" max="1" width="21.7109375" customWidth="1"/>
    <col min="2" max="2" width="14" customWidth="1"/>
    <col min="3" max="3" width="13.140625" customWidth="1"/>
    <col min="4" max="4" width="14" customWidth="1"/>
  </cols>
  <sheetData>
    <row r="1" spans="1:4" x14ac:dyDescent="0.25">
      <c r="A1" s="1" t="s">
        <v>20</v>
      </c>
      <c r="B1" s="1" t="s">
        <v>17</v>
      </c>
      <c r="C1" s="1" t="s">
        <v>18</v>
      </c>
      <c r="D1" s="1" t="s">
        <v>19</v>
      </c>
    </row>
    <row r="2" spans="1:4" x14ac:dyDescent="0.25">
      <c r="A2" s="17" t="s">
        <v>21</v>
      </c>
      <c r="B2" s="13">
        <v>0.56000000000000005</v>
      </c>
      <c r="C2" s="13">
        <v>17.100000000000001</v>
      </c>
      <c r="D2" s="16">
        <f t="shared" ref="D2:D33" si="0">(C2/(B2*1000))*100</f>
        <v>3.0535714285714288</v>
      </c>
    </row>
    <row r="3" spans="1:4" x14ac:dyDescent="0.25">
      <c r="A3" s="17" t="s">
        <v>22</v>
      </c>
      <c r="B3" s="13">
        <v>0.81</v>
      </c>
      <c r="C3" s="13">
        <v>14.1</v>
      </c>
      <c r="D3" s="16">
        <f t="shared" si="0"/>
        <v>1.7407407407407407</v>
      </c>
    </row>
    <row r="4" spans="1:4" x14ac:dyDescent="0.25">
      <c r="A4" s="17" t="s">
        <v>23</v>
      </c>
      <c r="B4" s="13">
        <v>0.66</v>
      </c>
      <c r="C4" s="13">
        <v>10.7</v>
      </c>
      <c r="D4" s="16">
        <f t="shared" si="0"/>
        <v>1.6212121212121213</v>
      </c>
    </row>
    <row r="5" spans="1:4" x14ac:dyDescent="0.25">
      <c r="A5" s="17" t="s">
        <v>24</v>
      </c>
      <c r="B5" s="13">
        <v>0.69</v>
      </c>
      <c r="C5" s="13">
        <v>8.0500000000000007</v>
      </c>
      <c r="D5" s="16">
        <f t="shared" si="0"/>
        <v>1.1666666666666667</v>
      </c>
    </row>
    <row r="6" spans="1:4" x14ac:dyDescent="0.25">
      <c r="A6" s="17" t="s">
        <v>25</v>
      </c>
      <c r="B6" s="13">
        <v>0.79</v>
      </c>
      <c r="C6" s="13">
        <v>14.4</v>
      </c>
      <c r="D6" s="16">
        <f t="shared" si="0"/>
        <v>1.8227848101265824</v>
      </c>
    </row>
    <row r="7" spans="1:4" x14ac:dyDescent="0.25">
      <c r="A7" s="17" t="s">
        <v>26</v>
      </c>
      <c r="B7" s="13">
        <v>0.79</v>
      </c>
      <c r="C7" s="13">
        <v>14.1</v>
      </c>
      <c r="D7" s="16">
        <f t="shared" si="0"/>
        <v>1.7848101265822787</v>
      </c>
    </row>
    <row r="8" spans="1:4" x14ac:dyDescent="0.25">
      <c r="A8" s="17" t="s">
        <v>27</v>
      </c>
      <c r="B8" s="13">
        <v>0.91</v>
      </c>
      <c r="C8" s="13">
        <v>9.8699999999999992</v>
      </c>
      <c r="D8" s="16">
        <f t="shared" si="0"/>
        <v>1.0846153846153845</v>
      </c>
    </row>
    <row r="9" spans="1:4" x14ac:dyDescent="0.25">
      <c r="A9" s="17" t="s">
        <v>28</v>
      </c>
      <c r="B9" s="13">
        <v>0.82</v>
      </c>
      <c r="C9" s="13">
        <v>14.5</v>
      </c>
      <c r="D9" s="16">
        <f t="shared" si="0"/>
        <v>1.7682926829268291</v>
      </c>
    </row>
    <row r="10" spans="1:4" x14ac:dyDescent="0.25">
      <c r="A10" s="17" t="s">
        <v>29</v>
      </c>
      <c r="B10" s="13">
        <v>0.73</v>
      </c>
      <c r="C10" s="13">
        <v>8.01</v>
      </c>
      <c r="D10" s="16">
        <f t="shared" si="0"/>
        <v>1.0972602739726027</v>
      </c>
    </row>
    <row r="11" spans="1:4" x14ac:dyDescent="0.25">
      <c r="A11" s="17" t="s">
        <v>30</v>
      </c>
      <c r="B11" s="13">
        <v>0.57999999999999996</v>
      </c>
      <c r="C11" s="13">
        <v>11.9</v>
      </c>
      <c r="D11" s="16">
        <f t="shared" si="0"/>
        <v>2.0517241379310347</v>
      </c>
    </row>
    <row r="12" spans="1:4" x14ac:dyDescent="0.25">
      <c r="A12" s="17" t="s">
        <v>31</v>
      </c>
      <c r="B12" s="13">
        <v>0.95</v>
      </c>
      <c r="C12" s="13">
        <v>16.600000000000001</v>
      </c>
      <c r="D12" s="16">
        <f t="shared" si="0"/>
        <v>1.7473684210526319</v>
      </c>
    </row>
    <row r="13" spans="1:4" x14ac:dyDescent="0.25">
      <c r="A13" s="17" t="s">
        <v>32</v>
      </c>
      <c r="B13" s="13">
        <v>0.8</v>
      </c>
      <c r="C13" s="13">
        <v>12.1</v>
      </c>
      <c r="D13" s="16">
        <f t="shared" si="0"/>
        <v>1.5125</v>
      </c>
    </row>
    <row r="14" spans="1:4" x14ac:dyDescent="0.25">
      <c r="A14" s="17" t="s">
        <v>33</v>
      </c>
      <c r="B14" s="13">
        <v>0.79</v>
      </c>
      <c r="C14" s="13">
        <v>13.2</v>
      </c>
      <c r="D14" s="16">
        <f t="shared" si="0"/>
        <v>1.6708860759493669</v>
      </c>
    </row>
    <row r="15" spans="1:4" x14ac:dyDescent="0.25">
      <c r="A15" s="17" t="s">
        <v>34</v>
      </c>
      <c r="B15" s="13">
        <v>0.74</v>
      </c>
      <c r="C15" s="13">
        <v>25.8</v>
      </c>
      <c r="D15" s="16">
        <f t="shared" si="0"/>
        <v>3.4864864864864864</v>
      </c>
    </row>
    <row r="16" spans="1:4" x14ac:dyDescent="0.25">
      <c r="A16" s="17" t="s">
        <v>35</v>
      </c>
      <c r="B16" s="13">
        <v>0.91</v>
      </c>
      <c r="C16" s="13">
        <v>12.4</v>
      </c>
      <c r="D16" s="16">
        <f t="shared" si="0"/>
        <v>1.3626373626373627</v>
      </c>
    </row>
    <row r="17" spans="1:4" x14ac:dyDescent="0.25">
      <c r="A17" s="17" t="s">
        <v>36</v>
      </c>
      <c r="B17" s="13">
        <v>1.03</v>
      </c>
      <c r="C17" s="13">
        <v>9.6</v>
      </c>
      <c r="D17" s="16">
        <f t="shared" si="0"/>
        <v>0.93203883495145623</v>
      </c>
    </row>
    <row r="18" spans="1:4" x14ac:dyDescent="0.25">
      <c r="A18" s="17" t="s">
        <v>37</v>
      </c>
      <c r="B18" s="13">
        <v>0.76</v>
      </c>
      <c r="C18" s="13">
        <v>14.7</v>
      </c>
      <c r="D18" s="16">
        <f t="shared" si="0"/>
        <v>1.9342105263157894</v>
      </c>
    </row>
    <row r="19" spans="1:4" x14ac:dyDescent="0.25">
      <c r="A19" s="17" t="s">
        <v>38</v>
      </c>
      <c r="B19" s="13">
        <v>0.78</v>
      </c>
      <c r="C19" s="13">
        <v>13.2</v>
      </c>
      <c r="D19" s="16">
        <f t="shared" si="0"/>
        <v>1.6923076923076923</v>
      </c>
    </row>
    <row r="20" spans="1:4" x14ac:dyDescent="0.25">
      <c r="A20" s="17" t="s">
        <v>39</v>
      </c>
      <c r="B20" s="13">
        <v>0.8</v>
      </c>
      <c r="C20" s="13">
        <v>9.67</v>
      </c>
      <c r="D20" s="16">
        <f t="shared" si="0"/>
        <v>1.20875</v>
      </c>
    </row>
    <row r="21" spans="1:4" x14ac:dyDescent="0.25">
      <c r="A21" s="17" t="s">
        <v>40</v>
      </c>
      <c r="B21" s="13">
        <v>1.01</v>
      </c>
      <c r="C21" s="13">
        <v>12.7</v>
      </c>
      <c r="D21" s="16">
        <f t="shared" si="0"/>
        <v>1.2574257425742574</v>
      </c>
    </row>
    <row r="22" spans="1:4" x14ac:dyDescent="0.25">
      <c r="A22" s="17" t="s">
        <v>41</v>
      </c>
      <c r="B22" s="13">
        <v>0.81</v>
      </c>
      <c r="C22" s="13">
        <v>11.6</v>
      </c>
      <c r="D22" s="16">
        <f t="shared" si="0"/>
        <v>1.4320987654320987</v>
      </c>
    </row>
    <row r="23" spans="1:4" x14ac:dyDescent="0.25">
      <c r="A23" s="17" t="s">
        <v>42</v>
      </c>
      <c r="B23" s="13">
        <v>0.88</v>
      </c>
      <c r="C23" s="13">
        <v>12.3</v>
      </c>
      <c r="D23" s="16">
        <f t="shared" si="0"/>
        <v>1.3977272727272729</v>
      </c>
    </row>
    <row r="24" spans="1:4" x14ac:dyDescent="0.25">
      <c r="A24" s="17" t="s">
        <v>43</v>
      </c>
      <c r="B24" s="13">
        <v>1.08</v>
      </c>
      <c r="C24" s="13">
        <v>13.6</v>
      </c>
      <c r="D24" s="16">
        <f t="shared" si="0"/>
        <v>1.2592592592592593</v>
      </c>
    </row>
    <row r="25" spans="1:4" x14ac:dyDescent="0.25">
      <c r="A25" s="17" t="s">
        <v>44</v>
      </c>
      <c r="B25" s="13">
        <v>1.02</v>
      </c>
      <c r="C25" s="13">
        <v>10.8</v>
      </c>
      <c r="D25" s="16">
        <f t="shared" si="0"/>
        <v>1.0588235294117649</v>
      </c>
    </row>
    <row r="26" spans="1:4" x14ac:dyDescent="0.25">
      <c r="A26" s="17" t="s">
        <v>45</v>
      </c>
      <c r="B26" s="13">
        <v>0.62</v>
      </c>
      <c r="C26" s="13">
        <v>19.7</v>
      </c>
      <c r="D26" s="16">
        <f t="shared" si="0"/>
        <v>3.17741935483871</v>
      </c>
    </row>
    <row r="27" spans="1:4" x14ac:dyDescent="0.25">
      <c r="A27" s="17" t="s">
        <v>46</v>
      </c>
      <c r="B27" s="13">
        <v>0.75</v>
      </c>
      <c r="C27" s="13">
        <v>12.4</v>
      </c>
      <c r="D27" s="16">
        <f t="shared" si="0"/>
        <v>1.6533333333333333</v>
      </c>
    </row>
    <row r="28" spans="1:4" x14ac:dyDescent="0.25">
      <c r="A28" s="17" t="s">
        <v>47</v>
      </c>
      <c r="B28" s="13">
        <v>0.79</v>
      </c>
      <c r="C28" s="13">
        <v>25.7</v>
      </c>
      <c r="D28" s="16">
        <f t="shared" si="0"/>
        <v>3.2531645569620253</v>
      </c>
    </row>
    <row r="29" spans="1:4" x14ac:dyDescent="0.25">
      <c r="A29" s="17" t="s">
        <v>48</v>
      </c>
      <c r="B29" s="13">
        <v>0.85</v>
      </c>
      <c r="C29" s="13">
        <v>12.6</v>
      </c>
      <c r="D29" s="16">
        <f t="shared" si="0"/>
        <v>1.4823529411764707</v>
      </c>
    </row>
    <row r="30" spans="1:4" x14ac:dyDescent="0.25">
      <c r="A30" s="17" t="s">
        <v>49</v>
      </c>
      <c r="B30" s="13">
        <v>0.87</v>
      </c>
      <c r="C30" s="13">
        <v>13.5</v>
      </c>
      <c r="D30" s="16">
        <f t="shared" si="0"/>
        <v>1.5517241379310345</v>
      </c>
    </row>
    <row r="31" spans="1:4" x14ac:dyDescent="0.25">
      <c r="A31" s="17" t="s">
        <v>50</v>
      </c>
      <c r="B31" s="13">
        <v>0.77</v>
      </c>
      <c r="C31" s="13">
        <v>15.6</v>
      </c>
      <c r="D31" s="16">
        <f t="shared" si="0"/>
        <v>2.0259740259740258</v>
      </c>
    </row>
    <row r="32" spans="1:4" x14ac:dyDescent="0.25">
      <c r="A32" s="17" t="s">
        <v>51</v>
      </c>
      <c r="B32" s="13">
        <v>0.95</v>
      </c>
      <c r="C32" s="13">
        <v>17.010000000000002</v>
      </c>
      <c r="D32" s="16">
        <f t="shared" si="0"/>
        <v>1.790526315789474</v>
      </c>
    </row>
    <row r="33" spans="1:4" x14ac:dyDescent="0.25">
      <c r="A33" s="17" t="s">
        <v>52</v>
      </c>
      <c r="B33" s="13">
        <v>0.83</v>
      </c>
      <c r="C33" s="13">
        <v>26.3</v>
      </c>
      <c r="D33" s="16">
        <f t="shared" si="0"/>
        <v>3.1686746987951806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14"/>
  <sheetViews>
    <sheetView tabSelected="1" workbookViewId="0">
      <selection activeCell="F13" sqref="F13"/>
    </sheetView>
  </sheetViews>
  <sheetFormatPr defaultRowHeight="15" x14ac:dyDescent="0.25"/>
  <cols>
    <col min="1" max="1" width="40.85546875" customWidth="1"/>
    <col min="2" max="2" width="14.7109375" customWidth="1"/>
    <col min="3" max="3" width="15.7109375" customWidth="1"/>
    <col min="4" max="4" width="17.7109375" customWidth="1"/>
    <col min="5" max="5" width="16.28515625" customWidth="1"/>
    <col min="6" max="6" width="63.7109375" customWidth="1"/>
  </cols>
  <sheetData>
    <row r="1" spans="1:6" ht="16.5" thickTop="1" thickBot="1" x14ac:dyDescent="0.3">
      <c r="A1" s="18" t="s">
        <v>53</v>
      </c>
      <c r="B1" s="18" t="s">
        <v>54</v>
      </c>
      <c r="C1" s="18" t="s">
        <v>55</v>
      </c>
      <c r="D1" s="18" t="s">
        <v>56</v>
      </c>
      <c r="E1" s="18" t="s">
        <v>57</v>
      </c>
      <c r="F1" s="18" t="s">
        <v>58</v>
      </c>
    </row>
    <row r="2" spans="1:6" ht="16.5" thickTop="1" thickBot="1" x14ac:dyDescent="0.3">
      <c r="A2" s="19" t="s">
        <v>59</v>
      </c>
      <c r="B2" s="20" t="s">
        <v>60</v>
      </c>
      <c r="C2" s="21" t="s">
        <v>61</v>
      </c>
      <c r="D2" s="21" t="s">
        <v>62</v>
      </c>
      <c r="E2" s="21" t="s">
        <v>63</v>
      </c>
      <c r="F2" s="21" t="s">
        <v>64</v>
      </c>
    </row>
    <row r="3" spans="1:6" ht="16.5" thickTop="1" thickBot="1" x14ac:dyDescent="0.3">
      <c r="A3" s="19" t="s">
        <v>73</v>
      </c>
      <c r="B3" s="20" t="s">
        <v>60</v>
      </c>
      <c r="C3" s="21" t="s">
        <v>61</v>
      </c>
      <c r="D3" s="21" t="s">
        <v>74</v>
      </c>
      <c r="E3" s="21" t="s">
        <v>63</v>
      </c>
      <c r="F3" s="21" t="s">
        <v>64</v>
      </c>
    </row>
    <row r="4" spans="1:6" ht="16.5" thickTop="1" thickBot="1" x14ac:dyDescent="0.3">
      <c r="A4" s="19" t="s">
        <v>75</v>
      </c>
      <c r="B4" s="20" t="s">
        <v>60</v>
      </c>
      <c r="C4" s="21" t="s">
        <v>61</v>
      </c>
      <c r="D4" s="21" t="s">
        <v>76</v>
      </c>
      <c r="E4" s="21" t="s">
        <v>63</v>
      </c>
      <c r="F4" s="21" t="s">
        <v>64</v>
      </c>
    </row>
    <row r="5" spans="1:6" ht="16.5" thickTop="1" thickBot="1" x14ac:dyDescent="0.3">
      <c r="A5" s="20" t="s">
        <v>65</v>
      </c>
      <c r="B5" s="20" t="s">
        <v>66</v>
      </c>
      <c r="C5" s="21" t="s">
        <v>67</v>
      </c>
      <c r="D5" s="21" t="s">
        <v>68</v>
      </c>
      <c r="E5" s="21" t="s">
        <v>69</v>
      </c>
      <c r="F5" s="21" t="s">
        <v>70</v>
      </c>
    </row>
    <row r="6" spans="1:6" ht="16.5" thickTop="1" thickBot="1" x14ac:dyDescent="0.3">
      <c r="A6" s="20" t="s">
        <v>71</v>
      </c>
      <c r="B6" s="20" t="s">
        <v>66</v>
      </c>
      <c r="C6" s="21" t="s">
        <v>67</v>
      </c>
      <c r="D6" s="21" t="s">
        <v>72</v>
      </c>
      <c r="E6" s="21" t="s">
        <v>69</v>
      </c>
      <c r="F6" s="21" t="s">
        <v>70</v>
      </c>
    </row>
    <row r="7" spans="1:6" ht="15.75" thickTop="1" x14ac:dyDescent="0.25"/>
    <row r="62" spans="1:5" ht="15.75" x14ac:dyDescent="0.25">
      <c r="A62" s="22" t="s">
        <v>77</v>
      </c>
      <c r="B62" s="23"/>
      <c r="C62" s="23"/>
      <c r="D62" s="23"/>
      <c r="E62" s="15"/>
    </row>
    <row r="63" spans="1:5" ht="15.75" x14ac:dyDescent="0.25">
      <c r="A63" s="23" t="s">
        <v>78</v>
      </c>
      <c r="B63" s="23"/>
      <c r="C63" s="23"/>
      <c r="D63" s="23"/>
      <c r="E63" s="15"/>
    </row>
    <row r="64" spans="1:5" ht="15.75" x14ac:dyDescent="0.25">
      <c r="A64" s="23" t="s">
        <v>79</v>
      </c>
      <c r="B64" s="23"/>
      <c r="C64" s="23"/>
      <c r="D64" s="23"/>
      <c r="E64" s="15"/>
    </row>
    <row r="65" spans="1:5" ht="15.75" x14ac:dyDescent="0.25">
      <c r="A65" s="23" t="s">
        <v>80</v>
      </c>
      <c r="B65" s="23"/>
      <c r="C65" s="23"/>
      <c r="D65" s="23"/>
      <c r="E65" s="15"/>
    </row>
    <row r="66" spans="1:5" ht="15.75" x14ac:dyDescent="0.25">
      <c r="A66" s="23" t="s">
        <v>81</v>
      </c>
      <c r="B66" s="23"/>
      <c r="C66" s="23"/>
      <c r="D66" s="23"/>
      <c r="E66" s="15"/>
    </row>
    <row r="67" spans="1:5" ht="15.75" x14ac:dyDescent="0.25">
      <c r="A67" s="23" t="s">
        <v>82</v>
      </c>
      <c r="B67" s="23"/>
      <c r="C67" s="23"/>
      <c r="D67" s="23"/>
      <c r="E67" s="15"/>
    </row>
    <row r="68" spans="1:5" ht="15.75" x14ac:dyDescent="0.25">
      <c r="A68" s="23" t="s">
        <v>83</v>
      </c>
      <c r="B68" s="23"/>
      <c r="C68" s="23"/>
      <c r="D68" s="23"/>
      <c r="E68" s="15"/>
    </row>
    <row r="69" spans="1:5" ht="15.75" x14ac:dyDescent="0.25">
      <c r="A69" s="23" t="s">
        <v>84</v>
      </c>
      <c r="B69" s="23"/>
      <c r="C69" s="23"/>
      <c r="D69" s="23"/>
      <c r="E69" s="15"/>
    </row>
    <row r="70" spans="1:5" ht="15.75" x14ac:dyDescent="0.25">
      <c r="A70" s="23" t="s">
        <v>85</v>
      </c>
      <c r="B70" s="23"/>
      <c r="C70" s="23"/>
      <c r="D70" s="23"/>
      <c r="E70" s="15"/>
    </row>
    <row r="71" spans="1:5" ht="15.75" x14ac:dyDescent="0.25">
      <c r="A71" s="23"/>
      <c r="B71" s="23"/>
      <c r="C71" s="23"/>
      <c r="D71" s="23"/>
      <c r="E71" s="15"/>
    </row>
    <row r="72" spans="1:5" ht="15.75" x14ac:dyDescent="0.25">
      <c r="A72" s="22" t="s">
        <v>86</v>
      </c>
      <c r="B72" s="23"/>
      <c r="C72" s="23"/>
      <c r="D72" s="23"/>
      <c r="E72" s="15"/>
    </row>
    <row r="73" spans="1:5" ht="15.75" x14ac:dyDescent="0.25">
      <c r="A73" s="23" t="s">
        <v>87</v>
      </c>
      <c r="B73" s="23"/>
      <c r="C73" s="23"/>
      <c r="D73" s="23"/>
      <c r="E73" s="15"/>
    </row>
    <row r="74" spans="1:5" ht="15.75" x14ac:dyDescent="0.25">
      <c r="A74" s="23" t="s">
        <v>88</v>
      </c>
      <c r="B74" s="23"/>
      <c r="C74" s="23"/>
      <c r="D74" s="23"/>
      <c r="E74" s="15"/>
    </row>
    <row r="75" spans="1:5" ht="15.75" x14ac:dyDescent="0.25">
      <c r="A75" s="23" t="s">
        <v>89</v>
      </c>
      <c r="B75" s="23"/>
      <c r="C75" s="23"/>
      <c r="D75" s="23"/>
      <c r="E75" s="15"/>
    </row>
    <row r="76" spans="1:5" ht="15.75" x14ac:dyDescent="0.25">
      <c r="A76" s="23" t="s">
        <v>90</v>
      </c>
      <c r="B76" s="23"/>
      <c r="C76" s="23"/>
      <c r="D76" s="23"/>
      <c r="E76" s="15"/>
    </row>
    <row r="77" spans="1:5" ht="15.75" x14ac:dyDescent="0.25">
      <c r="A77" s="23" t="s">
        <v>91</v>
      </c>
      <c r="B77" s="23"/>
      <c r="C77" s="23"/>
      <c r="D77" s="23"/>
      <c r="E77" s="15"/>
    </row>
    <row r="78" spans="1:5" ht="15.75" x14ac:dyDescent="0.25">
      <c r="A78" s="23" t="s">
        <v>92</v>
      </c>
      <c r="B78" s="23"/>
      <c r="C78" s="23"/>
      <c r="D78" s="23"/>
      <c r="E78" s="15"/>
    </row>
    <row r="79" spans="1:5" ht="15.75" x14ac:dyDescent="0.25">
      <c r="A79" s="23" t="s">
        <v>93</v>
      </c>
      <c r="B79" s="23"/>
      <c r="C79" s="23"/>
      <c r="D79" s="23"/>
      <c r="E79" s="15"/>
    </row>
    <row r="80" spans="1:5" ht="15.75" x14ac:dyDescent="0.25">
      <c r="A80" s="23" t="s">
        <v>94</v>
      </c>
      <c r="B80" s="23"/>
      <c r="C80" s="23"/>
      <c r="D80" s="23"/>
      <c r="E80" s="15"/>
    </row>
    <row r="81" spans="1:5" ht="15.75" x14ac:dyDescent="0.25">
      <c r="A81" s="23" t="s">
        <v>95</v>
      </c>
      <c r="B81" s="23"/>
      <c r="C81" s="23"/>
      <c r="D81" s="23"/>
      <c r="E81" s="15"/>
    </row>
    <row r="82" spans="1:5" ht="15.75" x14ac:dyDescent="0.25">
      <c r="A82" s="23" t="s">
        <v>96</v>
      </c>
      <c r="B82" s="23"/>
      <c r="C82" s="23"/>
      <c r="D82" s="23"/>
      <c r="E82" s="15"/>
    </row>
    <row r="83" spans="1:5" ht="15.75" x14ac:dyDescent="0.25">
      <c r="A83" s="23" t="s">
        <v>85</v>
      </c>
      <c r="B83" s="23"/>
      <c r="C83" s="23"/>
      <c r="D83" s="23"/>
      <c r="E83" s="15"/>
    </row>
    <row r="84" spans="1:5" ht="15.75" x14ac:dyDescent="0.25">
      <c r="A84" s="23"/>
      <c r="B84" s="23"/>
      <c r="C84" s="23"/>
      <c r="D84" s="23"/>
      <c r="E84" s="15"/>
    </row>
    <row r="85" spans="1:5" ht="15.75" x14ac:dyDescent="0.25">
      <c r="A85" s="22" t="s">
        <v>97</v>
      </c>
      <c r="B85" s="23"/>
      <c r="C85" s="23"/>
      <c r="D85" s="23"/>
      <c r="E85" s="15"/>
    </row>
    <row r="86" spans="1:5" ht="15.75" x14ac:dyDescent="0.25">
      <c r="A86" s="23" t="s">
        <v>98</v>
      </c>
      <c r="B86" s="23"/>
      <c r="C86" s="23"/>
      <c r="D86" s="23"/>
      <c r="E86" s="15"/>
    </row>
    <row r="87" spans="1:5" ht="15.75" x14ac:dyDescent="0.25">
      <c r="A87" s="23" t="s">
        <v>99</v>
      </c>
      <c r="B87" s="23"/>
      <c r="C87" s="23"/>
      <c r="D87" s="23"/>
      <c r="E87" s="15"/>
    </row>
    <row r="88" spans="1:5" ht="15.75" x14ac:dyDescent="0.25">
      <c r="A88" s="23" t="s">
        <v>100</v>
      </c>
      <c r="B88" s="23"/>
      <c r="C88" s="23"/>
      <c r="D88" s="23"/>
      <c r="E88" s="15"/>
    </row>
    <row r="89" spans="1:5" ht="15.75" x14ac:dyDescent="0.25">
      <c r="A89" s="23" t="s">
        <v>101</v>
      </c>
      <c r="B89" s="23"/>
      <c r="C89" s="23"/>
      <c r="D89" s="23"/>
      <c r="E89" s="15"/>
    </row>
    <row r="90" spans="1:5" ht="15.75" x14ac:dyDescent="0.25">
      <c r="A90" s="23" t="s">
        <v>102</v>
      </c>
      <c r="B90" s="23"/>
      <c r="C90" s="23"/>
      <c r="D90" s="23"/>
      <c r="E90" s="15"/>
    </row>
    <row r="91" spans="1:5" ht="15.75" x14ac:dyDescent="0.25">
      <c r="A91" s="23" t="s">
        <v>103</v>
      </c>
      <c r="B91" s="23"/>
      <c r="C91" s="23"/>
      <c r="D91" s="23"/>
      <c r="E91" s="15"/>
    </row>
    <row r="92" spans="1:5" ht="15.75" x14ac:dyDescent="0.25">
      <c r="A92" s="23" t="s">
        <v>104</v>
      </c>
      <c r="B92" s="23"/>
      <c r="C92" s="23"/>
      <c r="D92" s="23"/>
      <c r="E92" s="15"/>
    </row>
    <row r="93" spans="1:5" ht="15.75" x14ac:dyDescent="0.25">
      <c r="A93" s="23" t="s">
        <v>105</v>
      </c>
      <c r="B93" s="23"/>
      <c r="C93" s="23"/>
      <c r="D93" s="23"/>
      <c r="E93" s="15"/>
    </row>
    <row r="94" spans="1:5" ht="15.75" x14ac:dyDescent="0.25">
      <c r="A94" s="23" t="s">
        <v>106</v>
      </c>
      <c r="B94" s="23"/>
      <c r="C94" s="23"/>
      <c r="D94" s="23"/>
      <c r="E94" s="15"/>
    </row>
    <row r="95" spans="1:5" ht="15.75" x14ac:dyDescent="0.25">
      <c r="A95" s="23" t="s">
        <v>107</v>
      </c>
      <c r="B95" s="23"/>
      <c r="C95" s="23"/>
      <c r="D95" s="23"/>
      <c r="E95" s="15"/>
    </row>
    <row r="96" spans="1:5" ht="15.75" x14ac:dyDescent="0.25">
      <c r="A96" s="23" t="s">
        <v>108</v>
      </c>
      <c r="B96" s="23"/>
      <c r="C96" s="23"/>
      <c r="D96" s="23"/>
      <c r="E96" s="15"/>
    </row>
    <row r="98" spans="1:6" x14ac:dyDescent="0.25">
      <c r="A98" s="12" t="s">
        <v>109</v>
      </c>
      <c r="B98" s="15"/>
      <c r="C98" s="15"/>
      <c r="D98" s="15"/>
      <c r="E98" s="15"/>
      <c r="F98" s="15"/>
    </row>
    <row r="99" spans="1:6" x14ac:dyDescent="0.25">
      <c r="A99" s="15" t="s">
        <v>110</v>
      </c>
      <c r="B99" s="15"/>
      <c r="C99" s="15"/>
      <c r="D99" s="15"/>
      <c r="E99" s="15"/>
      <c r="F99" s="15"/>
    </row>
    <row r="100" spans="1:6" x14ac:dyDescent="0.25">
      <c r="A100" s="15" t="s">
        <v>111</v>
      </c>
      <c r="B100" s="15"/>
      <c r="C100" s="15"/>
      <c r="D100" s="15"/>
      <c r="E100" s="15"/>
      <c r="F100" s="15"/>
    </row>
    <row r="101" spans="1:6" x14ac:dyDescent="0.25">
      <c r="A101" s="15" t="s">
        <v>112</v>
      </c>
      <c r="B101" s="15"/>
      <c r="C101" s="15"/>
      <c r="D101" s="15"/>
      <c r="E101" s="15"/>
      <c r="F101" s="15"/>
    </row>
    <row r="102" spans="1:6" x14ac:dyDescent="0.25">
      <c r="A102" s="15" t="s">
        <v>113</v>
      </c>
      <c r="B102" s="15"/>
      <c r="C102" s="15"/>
      <c r="D102" s="15"/>
      <c r="E102" s="15"/>
      <c r="F102" s="15"/>
    </row>
    <row r="104" spans="1:6" x14ac:dyDescent="0.25">
      <c r="A104" s="24" t="s">
        <v>114</v>
      </c>
      <c r="B104" s="15"/>
      <c r="C104" s="15"/>
      <c r="D104" s="15"/>
      <c r="E104" s="15"/>
      <c r="F104" s="15"/>
    </row>
    <row r="105" spans="1:6" x14ac:dyDescent="0.25">
      <c r="A105" s="15" t="s">
        <v>115</v>
      </c>
      <c r="B105" s="15"/>
      <c r="C105" s="15"/>
      <c r="D105" s="15"/>
      <c r="E105" s="15"/>
      <c r="F105" s="15"/>
    </row>
    <row r="106" spans="1:6" x14ac:dyDescent="0.25">
      <c r="A106" s="15" t="s">
        <v>116</v>
      </c>
      <c r="B106" s="15"/>
      <c r="C106" s="15"/>
      <c r="D106" s="15"/>
      <c r="E106" s="15"/>
      <c r="F106" s="15"/>
    </row>
    <row r="107" spans="1:6" x14ac:dyDescent="0.25">
      <c r="A107" s="15" t="s">
        <v>117</v>
      </c>
      <c r="B107" s="15"/>
      <c r="C107" s="15"/>
      <c r="D107" s="15"/>
      <c r="E107" s="15"/>
      <c r="F107" s="15"/>
    </row>
    <row r="108" spans="1:6" x14ac:dyDescent="0.25">
      <c r="A108" s="15" t="s">
        <v>113</v>
      </c>
      <c r="B108" s="15"/>
      <c r="C108" s="15"/>
      <c r="D108" s="15"/>
      <c r="E108" s="15"/>
      <c r="F108" s="15"/>
    </row>
    <row r="110" spans="1:6" x14ac:dyDescent="0.25">
      <c r="A110" s="24" t="s">
        <v>121</v>
      </c>
      <c r="B110" s="15"/>
      <c r="C110" s="15"/>
      <c r="D110" s="15"/>
      <c r="E110" s="15"/>
      <c r="F110" s="15"/>
    </row>
    <row r="111" spans="1:6" x14ac:dyDescent="0.25">
      <c r="A111" s="15" t="s">
        <v>118</v>
      </c>
      <c r="B111" s="15"/>
      <c r="C111" s="15"/>
      <c r="D111" s="15"/>
      <c r="E111" s="15"/>
      <c r="F111" s="15"/>
    </row>
    <row r="112" spans="1:6" x14ac:dyDescent="0.25">
      <c r="A112" s="15" t="s">
        <v>119</v>
      </c>
      <c r="B112" s="15"/>
      <c r="C112" s="15"/>
      <c r="D112" s="15"/>
      <c r="E112" s="15"/>
      <c r="F112" s="15"/>
    </row>
    <row r="113" spans="1:6" x14ac:dyDescent="0.25">
      <c r="A113" s="15" t="s">
        <v>120</v>
      </c>
      <c r="B113" s="15"/>
      <c r="C113" s="15"/>
      <c r="D113" s="15"/>
      <c r="E113" s="15"/>
      <c r="F113" s="15"/>
    </row>
    <row r="114" spans="1:6" x14ac:dyDescent="0.25">
      <c r="A114" s="15" t="s">
        <v>113</v>
      </c>
      <c r="B114" s="15"/>
      <c r="C114" s="15"/>
      <c r="D114" s="15"/>
      <c r="E114" s="15"/>
      <c r="F114" s="1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5</vt:i4>
      </vt:variant>
    </vt:vector>
  </HeadingPairs>
  <TitlesOfParts>
    <vt:vector size="5" baseType="lpstr">
      <vt:lpstr>CoQ10</vt:lpstr>
      <vt:lpstr>FSH</vt:lpstr>
      <vt:lpstr>LH</vt:lpstr>
      <vt:lpstr>TAS-TOS-OSI</vt:lpstr>
      <vt:lpstr>Materyal-metod</vt:lpstr>
    </vt:vector>
  </TitlesOfParts>
  <Company>NouS/TncTR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user</cp:lastModifiedBy>
  <dcterms:created xsi:type="dcterms:W3CDTF">2022-08-09T10:19:39Z</dcterms:created>
  <dcterms:modified xsi:type="dcterms:W3CDTF">2022-08-10T13:30:02Z</dcterms:modified>
</cp:coreProperties>
</file>