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Google Drive\2021\Hizmet alımları\webe yüklenenler\Dilan Acar\"/>
    </mc:Choice>
  </mc:AlternateContent>
  <xr:revisionPtr revIDLastSave="0" documentId="13_ncr:1_{91B837F8-E5A7-43C1-BC42-89AE6ECE3CE9}" xr6:coauthVersionLast="47" xr6:coauthVersionMax="47" xr10:uidLastSave="{00000000-0000-0000-0000-000000000000}"/>
  <bookViews>
    <workbookView xWindow="-110" yWindow="-110" windowWidth="21820" windowHeight="14020" activeTab="6" xr2:uid="{00000000-000D-0000-FFFF-FFFF00000000}"/>
  </bookViews>
  <sheets>
    <sheet name="TNF-A" sheetId="1" r:id="rId1"/>
    <sheet name="IL-6" sheetId="2" r:id="rId2"/>
    <sheet name="IL-1B" sheetId="3" r:id="rId3"/>
    <sheet name="GSH" sheetId="4" r:id="rId4"/>
    <sheet name="Biyokimya" sheetId="5" r:id="rId5"/>
    <sheet name="MDA" sheetId="6" r:id="rId6"/>
    <sheet name="Materyal-metod" sheetId="7"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6" l="1"/>
  <c r="E21" i="6" s="1"/>
  <c r="D22" i="6"/>
  <c r="E22" i="6" s="1"/>
  <c r="D23" i="6"/>
  <c r="E23" i="6" s="1"/>
  <c r="D24" i="6"/>
  <c r="E24" i="6" s="1"/>
  <c r="D25" i="6"/>
  <c r="E25" i="6" s="1"/>
  <c r="D26" i="6"/>
  <c r="E26" i="6" s="1"/>
  <c r="D27" i="6"/>
  <c r="E27" i="6" s="1"/>
  <c r="D28" i="6"/>
  <c r="E28" i="6" s="1"/>
  <c r="D29" i="6"/>
  <c r="E29" i="6" s="1"/>
  <c r="D30" i="6"/>
  <c r="E30" i="6" s="1"/>
  <c r="D31" i="6"/>
  <c r="E31" i="6" s="1"/>
  <c r="D32" i="6"/>
  <c r="E32" i="6" s="1"/>
  <c r="D33" i="6"/>
  <c r="E33" i="6" s="1"/>
  <c r="D34" i="6"/>
  <c r="E34" i="6" s="1"/>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E64" i="6" s="1"/>
  <c r="D65" i="6"/>
  <c r="E65" i="6" s="1"/>
  <c r="D66" i="6"/>
  <c r="E66" i="6" s="1"/>
  <c r="D67" i="6"/>
  <c r="E67" i="6" s="1"/>
  <c r="D68" i="6"/>
  <c r="E68" i="6" s="1"/>
  <c r="C9" i="6"/>
  <c r="E9" i="6" s="1"/>
  <c r="C8" i="6"/>
  <c r="E8" i="6" s="1"/>
  <c r="C7" i="6"/>
  <c r="E7" i="6" s="1"/>
  <c r="C6" i="6"/>
  <c r="E6" i="6" s="1"/>
  <c r="C5" i="6"/>
  <c r="E5" i="6" s="1"/>
  <c r="C4" i="6"/>
  <c r="E4" i="6" s="1"/>
  <c r="C3" i="6"/>
  <c r="E3" i="6"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2" i="5"/>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D15" i="4"/>
  <c r="D16" i="4"/>
  <c r="D17" i="4"/>
  <c r="D18" i="4"/>
  <c r="D19" i="4"/>
  <c r="D20" i="4"/>
  <c r="D21" i="4"/>
  <c r="D22" i="4"/>
  <c r="D35" i="3"/>
  <c r="E35" i="3" s="1"/>
  <c r="D36" i="3"/>
  <c r="E36" i="3" s="1"/>
  <c r="D37" i="3"/>
  <c r="E37" i="3"/>
  <c r="D38" i="3"/>
  <c r="E38" i="3" s="1"/>
  <c r="D39" i="3"/>
  <c r="E39" i="3" s="1"/>
  <c r="D40" i="3"/>
  <c r="E40" i="3" s="1"/>
  <c r="D41" i="3"/>
  <c r="E41" i="3"/>
  <c r="D42" i="3"/>
  <c r="E42" i="3" s="1"/>
  <c r="D43" i="3"/>
  <c r="E43" i="3" s="1"/>
  <c r="D44" i="3"/>
  <c r="E44" i="3" s="1"/>
  <c r="D45" i="3"/>
  <c r="E45" i="3"/>
  <c r="D46" i="3"/>
  <c r="E46" i="3" s="1"/>
  <c r="D47" i="3"/>
  <c r="E47" i="3" s="1"/>
  <c r="D48" i="3"/>
  <c r="E48" i="3" s="1"/>
  <c r="D49" i="3"/>
  <c r="E49" i="3"/>
  <c r="D50" i="3"/>
  <c r="E50" i="3" s="1"/>
  <c r="D51" i="3"/>
  <c r="E51" i="3" s="1"/>
  <c r="D52" i="3"/>
  <c r="E52" i="3" s="1"/>
  <c r="D53" i="3"/>
  <c r="E53" i="3"/>
  <c r="D54" i="3"/>
  <c r="E54" i="3" s="1"/>
  <c r="D55" i="3"/>
  <c r="E55" i="3" s="1"/>
  <c r="D56" i="3"/>
  <c r="E56" i="3" s="1"/>
  <c r="D57" i="3"/>
  <c r="E57" i="3"/>
  <c r="D58" i="3"/>
  <c r="E58" i="3" s="1"/>
  <c r="D59" i="3"/>
  <c r="E59" i="3" s="1"/>
  <c r="D60" i="3"/>
  <c r="E60" i="3" s="1"/>
  <c r="D61" i="3"/>
  <c r="E61" i="3"/>
  <c r="D62" i="3"/>
  <c r="E62" i="3" s="1"/>
  <c r="D63" i="3"/>
  <c r="E63" i="3" s="1"/>
  <c r="D64" i="3"/>
  <c r="E64" i="3" s="1"/>
  <c r="D65" i="3"/>
  <c r="E65" i="3"/>
  <c r="D66" i="3"/>
  <c r="E66" i="3" s="1"/>
  <c r="D67" i="3"/>
  <c r="E67" i="3" s="1"/>
  <c r="D68" i="3"/>
  <c r="E68" i="3" s="1"/>
  <c r="D69" i="3"/>
  <c r="E69" i="3"/>
  <c r="D70" i="3"/>
  <c r="E70" i="3" s="1"/>
  <c r="D71" i="3"/>
  <c r="E71" i="3" s="1"/>
  <c r="D72" i="3"/>
  <c r="E72" i="3" s="1"/>
  <c r="D73" i="3"/>
  <c r="E73" i="3"/>
  <c r="D74" i="3"/>
  <c r="E74" i="3" s="1"/>
  <c r="D75" i="3"/>
  <c r="E75" i="3" s="1"/>
  <c r="D76" i="3"/>
  <c r="E76" i="3" s="1"/>
  <c r="D77" i="3"/>
  <c r="E77" i="3"/>
  <c r="D78" i="3"/>
  <c r="E78" i="3" s="1"/>
  <c r="D79" i="3"/>
  <c r="E79" i="3" s="1"/>
  <c r="D80" i="3"/>
  <c r="E80" i="3" s="1"/>
  <c r="D81" i="3"/>
  <c r="E81" i="3"/>
  <c r="D82" i="3"/>
  <c r="E82" i="3" s="1"/>
  <c r="D83" i="3"/>
  <c r="E83" i="3" s="1"/>
  <c r="D84" i="3"/>
  <c r="E84" i="3" s="1"/>
  <c r="D85" i="3"/>
  <c r="E85" i="3"/>
  <c r="D86" i="3"/>
  <c r="E86" i="3" s="1"/>
  <c r="D87" i="3"/>
  <c r="E87" i="3" s="1"/>
  <c r="D88" i="3"/>
  <c r="E88" i="3" s="1"/>
  <c r="D89" i="3"/>
  <c r="E89" i="3"/>
  <c r="D90" i="3"/>
  <c r="E90" i="3" s="1"/>
  <c r="D91" i="3"/>
  <c r="E91" i="3" s="1"/>
  <c r="D92" i="3"/>
  <c r="E92" i="3" s="1"/>
  <c r="D93" i="3"/>
  <c r="E93" i="3"/>
  <c r="D94" i="3"/>
  <c r="E94" i="3" s="1"/>
  <c r="D95" i="3"/>
  <c r="E95" i="3" s="1"/>
  <c r="D96" i="3"/>
  <c r="E96" i="3" s="1"/>
  <c r="D97" i="3"/>
  <c r="E97" i="3"/>
  <c r="D98" i="3"/>
  <c r="E98" i="3" s="1"/>
  <c r="D99" i="3"/>
  <c r="E99" i="3" s="1"/>
  <c r="D100" i="3"/>
  <c r="E100" i="3" s="1"/>
  <c r="D101" i="3"/>
  <c r="E101" i="3"/>
  <c r="D102" i="3"/>
  <c r="E102" i="3" s="1"/>
  <c r="D103" i="3"/>
  <c r="E103" i="3" s="1"/>
  <c r="D104" i="3"/>
  <c r="E104" i="3" s="1"/>
  <c r="D105" i="3"/>
  <c r="E105" i="3"/>
  <c r="D106" i="3"/>
  <c r="E106" i="3" s="1"/>
  <c r="D107" i="3"/>
  <c r="E107" i="3" s="1"/>
  <c r="D108" i="3"/>
  <c r="E108" i="3" s="1"/>
  <c r="D109" i="3"/>
  <c r="E109" i="3"/>
  <c r="D110" i="3"/>
  <c r="E110" i="3" s="1"/>
  <c r="D111" i="3"/>
  <c r="E111" i="3" s="1"/>
  <c r="D112" i="3"/>
  <c r="E112" i="3" s="1"/>
  <c r="D113" i="3"/>
  <c r="E113" i="3"/>
  <c r="D114" i="3"/>
  <c r="E114" i="3" s="1"/>
  <c r="D115" i="3"/>
  <c r="E115" i="3" s="1"/>
  <c r="D116" i="3"/>
  <c r="E116" i="3" s="1"/>
  <c r="D117" i="3"/>
  <c r="E117" i="3"/>
  <c r="D118" i="3"/>
  <c r="E118" i="3" s="1"/>
  <c r="D119" i="3"/>
  <c r="E119" i="3" s="1"/>
  <c r="D120" i="3"/>
  <c r="E120" i="3" s="1"/>
  <c r="C15" i="3"/>
  <c r="E15" i="3"/>
  <c r="C16" i="3"/>
  <c r="E16" i="3" s="1"/>
  <c r="C17" i="3"/>
  <c r="E17" i="3" s="1"/>
  <c r="C18" i="3"/>
  <c r="E18" i="3" s="1"/>
  <c r="C19" i="3"/>
  <c r="E19" i="3"/>
  <c r="C14" i="3"/>
  <c r="E14" i="3" s="1"/>
  <c r="D35" i="2"/>
  <c r="E35" i="2" s="1"/>
  <c r="D36" i="2"/>
  <c r="E36" i="2" s="1"/>
  <c r="D37" i="2"/>
  <c r="E37" i="2"/>
  <c r="D38" i="2"/>
  <c r="E38" i="2" s="1"/>
  <c r="D39" i="2"/>
  <c r="E39" i="2" s="1"/>
  <c r="D40" i="2"/>
  <c r="E40" i="2" s="1"/>
  <c r="D41" i="2"/>
  <c r="E41" i="2"/>
  <c r="D42" i="2"/>
  <c r="E42" i="2" s="1"/>
  <c r="D43" i="2"/>
  <c r="E43" i="2" s="1"/>
  <c r="D44" i="2"/>
  <c r="E44" i="2" s="1"/>
  <c r="D45" i="2"/>
  <c r="E45" i="2"/>
  <c r="D46" i="2"/>
  <c r="E46" i="2" s="1"/>
  <c r="D47" i="2"/>
  <c r="E47" i="2" s="1"/>
  <c r="D48" i="2"/>
  <c r="E48" i="2" s="1"/>
  <c r="D49" i="2"/>
  <c r="E49" i="2"/>
  <c r="D50" i="2"/>
  <c r="E50" i="2" s="1"/>
  <c r="D51" i="2"/>
  <c r="E51" i="2" s="1"/>
  <c r="D52" i="2"/>
  <c r="E52" i="2" s="1"/>
  <c r="D53" i="2"/>
  <c r="E53" i="2"/>
  <c r="D54" i="2"/>
  <c r="E54" i="2" s="1"/>
  <c r="D55" i="2"/>
  <c r="E55" i="2" s="1"/>
  <c r="D56" i="2"/>
  <c r="E56" i="2" s="1"/>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C16" i="2"/>
  <c r="E16" i="2"/>
  <c r="C17" i="2"/>
  <c r="E17" i="2"/>
  <c r="C18" i="2"/>
  <c r="E18" i="2"/>
  <c r="C19" i="2"/>
  <c r="E19" i="2"/>
  <c r="C20" i="2"/>
  <c r="E20" i="2"/>
  <c r="C15" i="2"/>
  <c r="E15" i="2"/>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C15" i="1"/>
  <c r="E15" i="1"/>
  <c r="C16" i="1"/>
  <c r="E16" i="1"/>
  <c r="C17" i="1"/>
  <c r="E17" i="1"/>
  <c r="C18" i="1"/>
  <c r="E18" i="1"/>
  <c r="C19" i="1"/>
  <c r="E19" i="1"/>
  <c r="C14" i="1"/>
  <c r="E14" i="1"/>
</calcChain>
</file>

<file path=xl/sharedStrings.xml><?xml version="1.0" encoding="utf-8"?>
<sst xmlns="http://schemas.openxmlformats.org/spreadsheetml/2006/main" count="645" uniqueCount="225">
  <si>
    <t xml:space="preserve"> </t>
  </si>
  <si>
    <t>std1</t>
  </si>
  <si>
    <t>std2</t>
  </si>
  <si>
    <t>std3</t>
  </si>
  <si>
    <t>std4</t>
  </si>
  <si>
    <t>std5</t>
  </si>
  <si>
    <t>blank</t>
  </si>
  <si>
    <t>abs</t>
  </si>
  <si>
    <t>abs-blank</t>
  </si>
  <si>
    <t>expected</t>
  </si>
  <si>
    <t>result</t>
  </si>
  <si>
    <t>concentratıon /ng/L)</t>
  </si>
  <si>
    <t>Numune</t>
  </si>
  <si>
    <t>absorbans</t>
  </si>
  <si>
    <t>Serum-NC-1</t>
  </si>
  <si>
    <t>Serum-NC-2</t>
  </si>
  <si>
    <t>Serum-NC-3</t>
  </si>
  <si>
    <t>Serum-NC-4</t>
  </si>
  <si>
    <t>Serum-NC-5</t>
  </si>
  <si>
    <t>Serum-A4-1</t>
  </si>
  <si>
    <t>Serum-A4-2</t>
  </si>
  <si>
    <t>Serum-A4-3</t>
  </si>
  <si>
    <t>Serum-A4-4</t>
  </si>
  <si>
    <t>Serum-A4-5</t>
  </si>
  <si>
    <t>Serum-A4-6</t>
  </si>
  <si>
    <t>Serum-A4-7</t>
  </si>
  <si>
    <t>Serum-P4-1</t>
  </si>
  <si>
    <t>Serum-P4-2</t>
  </si>
  <si>
    <t>Serum-P4-3</t>
  </si>
  <si>
    <t>Serum-P4-4</t>
  </si>
  <si>
    <t>Serum-P4-5</t>
  </si>
  <si>
    <t>Serum-P4-6</t>
  </si>
  <si>
    <t>Serum-P4-7</t>
  </si>
  <si>
    <t>Karaciğer-NC-1</t>
  </si>
  <si>
    <t>Karaciğer-NC-2</t>
  </si>
  <si>
    <t>Karaciğer-NC-3</t>
  </si>
  <si>
    <t>Karaciğer-NC-4</t>
  </si>
  <si>
    <t>Karaciğer-NC-5</t>
  </si>
  <si>
    <t>Karaciğer-A4-1</t>
  </si>
  <si>
    <t>Karaciğer-A4-2</t>
  </si>
  <si>
    <t>Karaciğer-A4-3</t>
  </si>
  <si>
    <t>Karaciğer-A4-4</t>
  </si>
  <si>
    <t>Karaciğer-A4-5</t>
  </si>
  <si>
    <t>Karaciğer-A4-6</t>
  </si>
  <si>
    <t>Karaciğer-A4-7</t>
  </si>
  <si>
    <t>Karaciğer-P2-1</t>
  </si>
  <si>
    <t>Karaciğer-P2-2</t>
  </si>
  <si>
    <t>Karaciğer-P2-3</t>
  </si>
  <si>
    <t>Karaciğer-P2-4</t>
  </si>
  <si>
    <t>Karaciğer-P2-5</t>
  </si>
  <si>
    <t>Karaciğer-P4-1</t>
  </si>
  <si>
    <t>Karaciğer-P4-2</t>
  </si>
  <si>
    <t>Karaciğer-P4-3</t>
  </si>
  <si>
    <t>Karaciğer-P4-4</t>
  </si>
  <si>
    <t>Karaciğer-P4-5</t>
  </si>
  <si>
    <t>Karaciğer-P4-6</t>
  </si>
  <si>
    <t>Karaciğer-P4-7</t>
  </si>
  <si>
    <t>Yara-NC-1</t>
  </si>
  <si>
    <t>Yara-NC-2</t>
  </si>
  <si>
    <t>Yara-NC-3</t>
  </si>
  <si>
    <t>Yara-NC-4</t>
  </si>
  <si>
    <t>Yara-NC-5</t>
  </si>
  <si>
    <t>Yara-A4-1</t>
  </si>
  <si>
    <t>Yara-A4-2</t>
  </si>
  <si>
    <t>Yara-A4-3</t>
  </si>
  <si>
    <t>Yara-A4-4</t>
  </si>
  <si>
    <t>Yara-A4-5</t>
  </si>
  <si>
    <t>Yara-A4-6</t>
  </si>
  <si>
    <t>Yara-A4-7</t>
  </si>
  <si>
    <t>Yara-P2-1</t>
  </si>
  <si>
    <t>Yara-P2-2</t>
  </si>
  <si>
    <t>Yara-P2-3</t>
  </si>
  <si>
    <t>Yara-P2-4</t>
  </si>
  <si>
    <t>Yara-P2-5</t>
  </si>
  <si>
    <t>Yara-P4-1</t>
  </si>
  <si>
    <t>Yara-P4-2</t>
  </si>
  <si>
    <t>Yara-P4-3</t>
  </si>
  <si>
    <t>Yara-P4-4</t>
  </si>
  <si>
    <t>Yara-P4-5</t>
  </si>
  <si>
    <t>Yara-P4-6</t>
  </si>
  <si>
    <t>Yara-P4-7</t>
  </si>
  <si>
    <t>result(ng/L)</t>
  </si>
  <si>
    <t>**Plate'de boş yer kaldığı için serum numuneleri duplike çalışıldı.</t>
  </si>
  <si>
    <t>concentratıon (pg/ml)</t>
  </si>
  <si>
    <t>result(pg/ml)</t>
  </si>
  <si>
    <t>concentratıon (pg/L)</t>
  </si>
  <si>
    <t>result(pg/L)</t>
  </si>
  <si>
    <t>std6</t>
  </si>
  <si>
    <t>std7</t>
  </si>
  <si>
    <t>result(ug/ml)</t>
  </si>
  <si>
    <t>concentratıon (ug/ml)</t>
  </si>
  <si>
    <t>Numune Adı</t>
  </si>
  <si>
    <t>TAS(mmol/L)</t>
  </si>
  <si>
    <t>TOS (µmol/L)</t>
  </si>
  <si>
    <t>OSI</t>
  </si>
  <si>
    <t>MPO (U/L)</t>
  </si>
  <si>
    <t>SOD (U/ml)</t>
  </si>
  <si>
    <t>concentratıon (mmol/L)</t>
  </si>
  <si>
    <t>result(mmol/L)</t>
  </si>
  <si>
    <t>KİT ADI</t>
  </si>
  <si>
    <t>TÜR</t>
  </si>
  <si>
    <t>MARKA</t>
  </si>
  <si>
    <t>CAT. NO</t>
  </si>
  <si>
    <t>Yöntem</t>
  </si>
  <si>
    <t>Kullanılan Cihaz</t>
  </si>
  <si>
    <t>TAS(Total Antioxidant Status)</t>
  </si>
  <si>
    <t>Universal</t>
  </si>
  <si>
    <t>REL ASSAY</t>
  </si>
  <si>
    <t>RL0017</t>
  </si>
  <si>
    <t>Kolorimetrik</t>
  </si>
  <si>
    <t>MINDRAY-BS400</t>
  </si>
  <si>
    <t>REL BIOCHEM-REL ASSAY</t>
  </si>
  <si>
    <t>MDA: Malondialdehit</t>
  </si>
  <si>
    <t>TOS(Total Oxidant Status)</t>
  </si>
  <si>
    <t>RL0024</t>
  </si>
  <si>
    <t>SOD: Super Oxıde Dismutase</t>
  </si>
  <si>
    <t>MPO: Myeloperoxidase</t>
  </si>
  <si>
    <t>TNF-ALFA</t>
  </si>
  <si>
    <t>Interleukin-1 beta</t>
  </si>
  <si>
    <t>Interleukin-6</t>
  </si>
  <si>
    <t>Rat</t>
  </si>
  <si>
    <t>SUNRED</t>
  </si>
  <si>
    <t>ELİSA</t>
  </si>
  <si>
    <t>Mıcroplate reader: BIO-TEK EL X 800-Aotu strıp washer:BIO TEK EL X 50</t>
  </si>
  <si>
    <t>GSH(Glutathione)</t>
  </si>
  <si>
    <t>Elabscience</t>
  </si>
  <si>
    <t>DZE201110765</t>
  </si>
  <si>
    <t>DZE201110120</t>
  </si>
  <si>
    <t>DZE201110136</t>
  </si>
  <si>
    <t>E-EL-0026</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</si>
  <si>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</si>
  <si>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</si>
  <si>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</si>
  <si>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</si>
  <si>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</si>
  <si>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</si>
  <si>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</si>
  <si>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</si>
  <si>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</si>
  <si>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</si>
  <si>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</si>
  <si>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</si>
  <si>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</si>
  <si>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</si>
  <si>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</si>
  <si>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</si>
  <si>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</si>
  <si>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</si>
  <si>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</si>
  <si>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</si>
  <si>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</si>
  <si>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</si>
  <si>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</si>
  <si>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</si>
  <si>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</si>
  <si>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</si>
  <si>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</si>
  <si>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</si>
  <si>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</si>
  <si>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</si>
  <si>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</si>
  <si>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</si>
  <si>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</si>
  <si>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</si>
  <si>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</si>
  <si>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</si>
  <si>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</si>
  <si>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</si>
  <si>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</si>
  <si>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</si>
  <si>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</si>
  <si>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</si>
  <si>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</si>
  <si>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</si>
  <si>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</si>
  <si>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</si>
  <si>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</si>
  <si>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</si>
  <si>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</si>
  <si>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</si>
  <si>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</si>
  <si>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r>
      <t xml:space="preserve">Myeloperoxidase (MPO)            </t>
    </r>
    <r>
      <rPr>
        <sz val="12"/>
        <color theme="1"/>
        <rFont val="Times New Roman"/>
        <family val="1"/>
        <charset val="162"/>
      </rPr>
      <t>U/L</t>
    </r>
  </si>
  <si>
    <t>MPO posseses various catalytical activities. It exhibits the main catalytical activity by the</t>
  </si>
  <si>
    <t>production of hypochlorous acid (HClO) from hydrogen peroxide (H2O2) and chloride anion,</t>
  </si>
  <si>
    <t>Cl- (or halide). MPO also exhibits peroxidase activity that catalyzes oxidation of a number of</t>
  </si>
  <si>
    <t>substrates by H2O2. These reactions categories have been widely used to assess the</t>
  </si>
  <si>
    <t>activities of MPO.</t>
  </si>
  <si>
    <t>The Relassay Myeloperoxidase Chlorination Activity Assay Kit and The Relassay</t>
  </si>
  <si>
    <t>Myeloperoxidase Peroxidation Activity Assay Kit are quantitative and colorimetric assay kits</t>
  </si>
  <si>
    <t>for measuring the myeloperoxidase activity within a sample. In the The Relassay</t>
  </si>
  <si>
    <t>Myeloperoxidase Chlorination Activity Assay Kit, MPO catalyzes the formation of</t>
  </si>
  <si>
    <t>hypochlorous acid, which reacts with taurine to form taurine chloroamine. Taurine chloroamine reacts with the chromophore TNB, resulting in the formation of the colorless</t>
  </si>
  <si>
    <t>product DTNB. One unit of MPO activity is defined as the amount of enzyme that hydrolyzes</t>
  </si>
  <si>
    <t>the substrate and generates taurine chloramine to consume 1.0 μmole of TNB per minute.In</t>
  </si>
  <si>
    <t>the The Relassay Myeloperoxidase Peroxidation Activity Assay Kit, MPO catalyzes odianisidine</t>
  </si>
  <si>
    <t>to colored o-dianisidyl radical using H2O2. The increasing absorbance is</t>
  </si>
  <si>
    <t>monitored at 412 nm and the activity is measured kinetically. This kit can be used manually</t>
  </si>
  <si>
    <t>and easily adapted to automated analyzers.</t>
  </si>
  <si>
    <t>(Relassay, Turkey)</t>
  </si>
  <si>
    <t>This ELISA kit uses the Competitive-ELISA principle. The micro ELISA plate provided in this kit has been pre-coated with GSH.</t>
  </si>
  <si>
    <t>During the reaction, GSH in samples or Standard competes with a fixed amount of GSH on the solid phase supporter for sites on the Biotinylated Detection Ab specific to GSH.</t>
  </si>
  <si>
    <t xml:space="preserve"> Excess conjugate and unbound sample or standard are washed from the plate, and Avidin conjugated to Horseradish Peroxidase (HRP) are added to each microplate well and incubated.</t>
  </si>
  <si>
    <t>Then a TMB substrate solution is added to each well. The enzyme-substrate reaction is terminated by the addition of stop solution and the color change is measured spectrophotometrically at a wavelength of 450±2 nm.</t>
  </si>
  <si>
    <t>The concentration of GSH in the samples is then determined by comparing the OD of the samples to the standard curve.</t>
  </si>
  <si>
    <t>GSH Test Principle</t>
  </si>
  <si>
    <t>TNF-ALFA Test Principle</t>
  </si>
  <si>
    <t>The kit uses a double-antibody sandwich enzyme-linked immunosorbent assay to assay the level of rat Tumor necrosis factor a (TNF-a) in samples.</t>
  </si>
  <si>
    <t>Then add Chromogen Solutions A,B,the color of the liguid changes into the blue, and at he effect of acid, the color finally becomes yellow. The chroma of color and the concentration of the rat substance Tumor necrosis factor a of sample were positively correlated.</t>
  </si>
  <si>
    <t>Then, add Tumor necrosis factor a antibodies labeled with biotin, and combined with Stpertavidin-HRP to form immune coplex; then carry out incubation and washing again to remove the uncombined enzyme.</t>
  </si>
  <si>
    <t>Add Tumor necrosis factor a to monoclonal antibody Enzyme well which is pre-coated with rat Tumor necrosis factor a monoclonal antibody, incunbation.</t>
  </si>
  <si>
    <t>The kit uses a double-antibody sandwich enzyme-linked immunosorbent assay to assay the level of rat Interleukin 6 (IL-6) in samples.</t>
  </si>
  <si>
    <t>Add Interleukin 6 to monoclonal antibody Enzyme well which is pre-coated with rat Interleukin 6 monoclonal antibody, incunbation.</t>
  </si>
  <si>
    <t>Then, add Interleukin 6 antibodies labeled with biotin, and combined with Stpertavidin-HRP to form immune coplex; then carry out incubation and washing again to remove the uncombined enzyme.</t>
  </si>
  <si>
    <t>Then add Chromogen Solutions A,B,the color of the liguid changes into the blue, and at he effect of acid, the color finally becomes yellow. The chroma of color and the concentration of the rat substance Interleukin 6 of sample were positively correlated.</t>
  </si>
  <si>
    <t>Interleukin-6 Test Principle</t>
  </si>
  <si>
    <t>The kit uses a double-antibody sandwich enzyme-linked immunosorbent assay to assay the level of rat Interleukin 1 beta (IL-1beta) in samples.</t>
  </si>
  <si>
    <t>Then, add Interleukin 1 beta antibodies labeled with biotin, and combined with Stpertavidin-HRP to form immune coplex; then carry out incubation and washing again to remove the uncombined enzyme.</t>
  </si>
  <si>
    <t>Then add Chromogen Solutions A,B,the color of the liguid changes into the blue, and at he effect of acid, the color finally becomes yellow. The chroma of color and the concentration of the rat substance Interleukin 1 beta of sample were positively correlated.</t>
  </si>
  <si>
    <t>Add Interleukin 1 beta to monoclonal antibody Enzyme well which is pre-coated with rat Interleukin 1 beta monoclonal antibody, incunbation.</t>
  </si>
  <si>
    <t>Interleukin 1 beta Test Principle</t>
  </si>
  <si>
    <t>NOT: Dokular 1/9 oranında( 0,1 gr doku: 0,9ml 140 mmol. lık  KCl) Potasyum Klorür tamponu ile homojenize edildikten sonra 7000 rpm + 4' de 5 dk santrifüj edildi.</t>
  </si>
  <si>
    <t>Bize gönderilmiş olan kit</t>
  </si>
  <si>
    <t>RLMD0158</t>
  </si>
  <si>
    <t>RLD0123</t>
  </si>
  <si>
    <t>RLM95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</si>
</sst>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s>
  <cellStyleXfs count="1">
    <xf numFmtId="0" fontId="0" fillId="0" borderId="0"/>
  </cellStyleXfs>
  <cellXfs count="43">
    <xf numFmtId="0" fontId="0" fillId="0" borderId="0" xfId="0"/>
    <xf numFmtId="0" fontId="0" fillId="0" borderId="1" xfId="0"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0" fillId="5" borderId="1" xfId="0" applyFill="1" applyBorder="1" applyAlignment="1">
      <alignment horizontal="center"/>
    </xf>
    <xf numFmtId="0" fontId="2" fillId="5" borderId="1" xfId="0" applyFont="1" applyFill="1" applyBorder="1" applyAlignment="1">
      <alignment horizontal="center"/>
    </xf>
    <xf numFmtId="0" fontId="2" fillId="0" borderId="0" xfId="0" applyFont="1"/>
    <xf numFmtId="0" fontId="1" fillId="6" borderId="1" xfId="0" applyFont="1" applyFill="1" applyBorder="1" applyAlignment="1">
      <alignment horizontal="center"/>
    </xf>
    <xf numFmtId="2" fontId="0" fillId="0" borderId="1" xfId="0" applyNumberFormat="1" applyBorder="1" applyAlignment="1">
      <alignment horizontal="center"/>
    </xf>
    <xf numFmtId="2"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6" borderId="1" xfId="0"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1" fillId="6" borderId="1" xfId="0" applyFont="1" applyFill="1" applyBorder="1" applyAlignment="1">
      <alignment horizontal="center"/>
    </xf>
    <xf numFmtId="2" fontId="2" fillId="6" borderId="1" xfId="0" applyNumberFormat="1" applyFont="1" applyFill="1" applyBorder="1" applyAlignment="1">
      <alignment horizontal="center"/>
    </xf>
    <xf numFmtId="0" fontId="2" fillId="0" borderId="0" xfId="0" applyFont="1"/>
    <xf numFmtId="0" fontId="2" fillId="4" borderId="0" xfId="0" applyFont="1" applyFill="1" applyBorder="1" applyAlignment="1">
      <alignment horizontal="center"/>
    </xf>
    <xf numFmtId="0" fontId="2" fillId="8" borderId="1" xfId="0" applyFont="1" applyFill="1" applyBorder="1" applyAlignment="1">
      <alignment horizontal="center"/>
    </xf>
    <xf numFmtId="164" fontId="0" fillId="2" borderId="1" xfId="0" applyNumberFormat="1" applyFill="1" applyBorder="1" applyAlignment="1">
      <alignment horizontal="center" vertical="center"/>
    </xf>
    <xf numFmtId="0" fontId="1" fillId="6" borderId="2" xfId="0" applyFont="1" applyFill="1" applyBorder="1" applyAlignment="1">
      <alignment horizontal="center"/>
    </xf>
    <xf numFmtId="0" fontId="2" fillId="9" borderId="2" xfId="0" applyFont="1" applyFill="1" applyBorder="1" applyAlignment="1">
      <alignment horizontal="center"/>
    </xf>
    <xf numFmtId="0" fontId="2" fillId="2" borderId="2" xfId="0" applyFont="1" applyFill="1" applyBorder="1" applyAlignment="1">
      <alignment horizontal="center"/>
    </xf>
    <xf numFmtId="0" fontId="2" fillId="8" borderId="2" xfId="0" applyFont="1" applyFill="1" applyBorder="1" applyAlignment="1">
      <alignment horizontal="center"/>
    </xf>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0" fillId="0" borderId="0" xfId="0"/>
    <xf numFmtId="0" fontId="3" fillId="0" borderId="0" xfId="0" applyFont="1"/>
    <xf numFmtId="0" fontId="4" fillId="0" borderId="0" xfId="0" applyFont="1"/>
    <xf numFmtId="0" fontId="2" fillId="0" borderId="0" xfId="0" applyFont="1"/>
    <xf numFmtId="0" fontId="2" fillId="5" borderId="0" xfId="0" applyFont="1" applyFill="1"/>
    <xf numFmtId="0" fontId="2" fillId="5" borderId="0" xfId="0" applyFont="1" applyFill="1" applyAlignment="1">
      <alignment horizontal="center"/>
    </xf>
    <xf numFmtId="0" fontId="0" fillId="5" borderId="0" xfId="0" applyFill="1"/>
    <xf numFmtId="0" fontId="2" fillId="2" borderId="3"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TNF-ALFA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545581802274718"/>
                  <c:y val="0.129212962962962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'TNF-A'!$C$14:$C$19</c:f>
              <c:numCache>
                <c:formatCode>General</c:formatCode>
                <c:ptCount val="6"/>
                <c:pt idx="0">
                  <c:v>2.5620000000000003</c:v>
                </c:pt>
                <c:pt idx="1">
                  <c:v>1.4429999999999998</c:v>
                </c:pt>
                <c:pt idx="2">
                  <c:v>0.70499999999999996</c:v>
                </c:pt>
                <c:pt idx="3">
                  <c:v>0.28799999999999998</c:v>
                </c:pt>
                <c:pt idx="4">
                  <c:v>0.14300000000000002</c:v>
                </c:pt>
                <c:pt idx="5">
                  <c:v>0</c:v>
                </c:pt>
              </c:numCache>
            </c:numRef>
          </c:xVal>
          <c:yVal>
            <c:numRef>
              <c:f>'TNF-A'!$D$14:$D$19</c:f>
              <c:numCache>
                <c:formatCode>General</c:formatCode>
                <c:ptCount val="6"/>
                <c:pt idx="0">
                  <c:v>640</c:v>
                </c:pt>
                <c:pt idx="1">
                  <c:v>320</c:v>
                </c:pt>
                <c:pt idx="2">
                  <c:v>160</c:v>
                </c:pt>
                <c:pt idx="3">
                  <c:v>80</c:v>
                </c:pt>
                <c:pt idx="4">
                  <c:v>40</c:v>
                </c:pt>
                <c:pt idx="5">
                  <c:v>0</c:v>
                </c:pt>
              </c:numCache>
            </c:numRef>
          </c:yVal>
          <c:smooth val="0"/>
          <c:extLst>
            <c:ext xmlns:c16="http://schemas.microsoft.com/office/drawing/2014/chart" uri="{C3380CC4-5D6E-409C-BE32-E72D297353CC}">
              <c16:uniqueId val="{00000000-810C-4EDF-833E-6A22EEE7E591}"/>
            </c:ext>
          </c:extLst>
        </c:ser>
        <c:dLbls>
          <c:showLegendKey val="0"/>
          <c:showVal val="0"/>
          <c:showCatName val="0"/>
          <c:showSerName val="0"/>
          <c:showPercent val="0"/>
          <c:showBubbleSize val="0"/>
        </c:dLbls>
        <c:axId val="403491864"/>
        <c:axId val="338214096"/>
      </c:scatterChart>
      <c:valAx>
        <c:axId val="403491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8214096"/>
        <c:crosses val="autoZero"/>
        <c:crossBetween val="midCat"/>
      </c:valAx>
      <c:valAx>
        <c:axId val="33821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491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7756977252843396"/>
                  <c:y val="0.110694444444444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'IL-6'!$C$15:$C$20</c:f>
              <c:numCache>
                <c:formatCode>General</c:formatCode>
                <c:ptCount val="6"/>
                <c:pt idx="0">
                  <c:v>2.044</c:v>
                </c:pt>
                <c:pt idx="1">
                  <c:v>1.1700000000000002</c:v>
                </c:pt>
                <c:pt idx="2">
                  <c:v>0.746</c:v>
                </c:pt>
                <c:pt idx="3">
                  <c:v>0.49600000000000005</c:v>
                </c:pt>
                <c:pt idx="4">
                  <c:v>0.17899999999999999</c:v>
                </c:pt>
                <c:pt idx="5">
                  <c:v>0</c:v>
                </c:pt>
              </c:numCache>
            </c:numRef>
          </c:xVal>
          <c:yVal>
            <c:numRef>
              <c:f>'IL-6'!$D$15:$D$20</c:f>
              <c:numCache>
                <c:formatCode>General</c:formatCode>
                <c:ptCount val="6"/>
                <c:pt idx="0">
                  <c:v>320</c:v>
                </c:pt>
                <c:pt idx="1">
                  <c:v>160</c:v>
                </c:pt>
                <c:pt idx="2">
                  <c:v>80</c:v>
                </c:pt>
                <c:pt idx="3">
                  <c:v>40</c:v>
                </c:pt>
                <c:pt idx="4">
                  <c:v>20</c:v>
                </c:pt>
                <c:pt idx="5">
                  <c:v>0</c:v>
                </c:pt>
              </c:numCache>
            </c:numRef>
          </c:yVal>
          <c:smooth val="0"/>
          <c:extLst>
            <c:ext xmlns:c16="http://schemas.microsoft.com/office/drawing/2014/chart" uri="{C3380CC4-5D6E-409C-BE32-E72D297353CC}">
              <c16:uniqueId val="{00000000-66DC-43C2-BC91-54A3F3F603E4}"/>
            </c:ext>
          </c:extLst>
        </c:ser>
        <c:dLbls>
          <c:showLegendKey val="0"/>
          <c:showVal val="0"/>
          <c:showCatName val="0"/>
          <c:showSerName val="0"/>
          <c:showPercent val="0"/>
          <c:showBubbleSize val="0"/>
        </c:dLbls>
        <c:axId val="520149808"/>
        <c:axId val="336551624"/>
      </c:scatterChart>
      <c:valAx>
        <c:axId val="5201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6551624"/>
        <c:crosses val="autoZero"/>
        <c:crossBetween val="midCat"/>
      </c:valAx>
      <c:valAx>
        <c:axId val="336551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0149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959076990376204"/>
                  <c:y val="0.12984616506270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'IL-1B'!$C$14:$C$19</c:f>
              <c:numCache>
                <c:formatCode>General</c:formatCode>
                <c:ptCount val="6"/>
                <c:pt idx="0">
                  <c:v>2.5450000000000004</c:v>
                </c:pt>
                <c:pt idx="1">
                  <c:v>1.44</c:v>
                </c:pt>
                <c:pt idx="2">
                  <c:v>0.71700000000000008</c:v>
                </c:pt>
                <c:pt idx="3">
                  <c:v>0.41399999999999998</c:v>
                </c:pt>
                <c:pt idx="4">
                  <c:v>0.15700000000000003</c:v>
                </c:pt>
                <c:pt idx="5">
                  <c:v>0</c:v>
                </c:pt>
              </c:numCache>
            </c:numRef>
          </c:xVal>
          <c:yVal>
            <c:numRef>
              <c:f>'IL-1B'!$D$14:$D$19</c:f>
              <c:numCache>
                <c:formatCode>General</c:formatCode>
                <c:ptCount val="6"/>
                <c:pt idx="0">
                  <c:v>4800</c:v>
                </c:pt>
                <c:pt idx="1">
                  <c:v>2400</c:v>
                </c:pt>
                <c:pt idx="2">
                  <c:v>1200</c:v>
                </c:pt>
                <c:pt idx="3">
                  <c:v>600</c:v>
                </c:pt>
                <c:pt idx="4">
                  <c:v>300</c:v>
                </c:pt>
                <c:pt idx="5">
                  <c:v>0</c:v>
                </c:pt>
              </c:numCache>
            </c:numRef>
          </c:yVal>
          <c:smooth val="0"/>
          <c:extLst>
            <c:ext xmlns:c16="http://schemas.microsoft.com/office/drawing/2014/chart" uri="{C3380CC4-5D6E-409C-BE32-E72D297353CC}">
              <c16:uniqueId val="{00000000-0470-474B-B712-4976852B27E7}"/>
            </c:ext>
          </c:extLst>
        </c:ser>
        <c:dLbls>
          <c:showLegendKey val="0"/>
          <c:showVal val="0"/>
          <c:showCatName val="0"/>
          <c:showSerName val="0"/>
          <c:showPercent val="0"/>
          <c:showBubbleSize val="0"/>
        </c:dLbls>
        <c:axId val="403488256"/>
        <c:axId val="403489568"/>
      </c:scatterChart>
      <c:valAx>
        <c:axId val="40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489568"/>
        <c:crosses val="autoZero"/>
        <c:crossBetween val="midCat"/>
      </c:valAx>
      <c:valAx>
        <c:axId val="40348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488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GSH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4037839020122483"/>
                  <c:y val="-0.421937153689122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GSH!$B$15:$B$22</c:f>
              <c:numCache>
                <c:formatCode>General</c:formatCode>
                <c:ptCount val="8"/>
                <c:pt idx="0">
                  <c:v>7.1999999999999995E-2</c:v>
                </c:pt>
                <c:pt idx="1">
                  <c:v>0.52400000000000002</c:v>
                </c:pt>
                <c:pt idx="2">
                  <c:v>0.76500000000000001</c:v>
                </c:pt>
                <c:pt idx="3">
                  <c:v>0.998</c:v>
                </c:pt>
                <c:pt idx="4">
                  <c:v>1.222</c:v>
                </c:pt>
                <c:pt idx="5">
                  <c:v>1.343</c:v>
                </c:pt>
                <c:pt idx="6">
                  <c:v>1.643</c:v>
                </c:pt>
                <c:pt idx="7">
                  <c:v>1.8819999999999999</c:v>
                </c:pt>
              </c:numCache>
            </c:numRef>
          </c:xVal>
          <c:yVal>
            <c:numRef>
              <c:f>GSH!$C$15:$C$22</c:f>
              <c:numCache>
                <c:formatCode>General</c:formatCode>
                <c:ptCount val="8"/>
                <c:pt idx="0">
                  <c:v>100</c:v>
                </c:pt>
                <c:pt idx="1">
                  <c:v>50</c:v>
                </c:pt>
                <c:pt idx="2">
                  <c:v>25</c:v>
                </c:pt>
                <c:pt idx="3">
                  <c:v>12.5</c:v>
                </c:pt>
                <c:pt idx="4">
                  <c:v>6.25</c:v>
                </c:pt>
                <c:pt idx="5">
                  <c:v>3.13</c:v>
                </c:pt>
                <c:pt idx="6">
                  <c:v>1.56</c:v>
                </c:pt>
                <c:pt idx="7">
                  <c:v>0</c:v>
                </c:pt>
              </c:numCache>
            </c:numRef>
          </c:yVal>
          <c:smooth val="0"/>
          <c:extLst>
            <c:ext xmlns:c16="http://schemas.microsoft.com/office/drawing/2014/chart" uri="{C3380CC4-5D6E-409C-BE32-E72D297353CC}">
              <c16:uniqueId val="{00000000-B345-414B-8D38-DAB6A563564F}"/>
            </c:ext>
          </c:extLst>
        </c:ser>
        <c:dLbls>
          <c:showLegendKey val="0"/>
          <c:showVal val="0"/>
          <c:showCatName val="0"/>
          <c:showSerName val="0"/>
          <c:showPercent val="0"/>
          <c:showBubbleSize val="0"/>
        </c:dLbls>
        <c:axId val="405537536"/>
        <c:axId val="405538192"/>
      </c:scatterChart>
      <c:valAx>
        <c:axId val="405537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5538192"/>
        <c:crosses val="autoZero"/>
        <c:crossBetween val="midCat"/>
      </c:valAx>
      <c:valAx>
        <c:axId val="40553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55375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A28E-48DE-9F7A-41AED59BB19D}"/>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335280</xdr:colOff>
      <xdr:row>11</xdr:row>
      <xdr:rowOff>0</xdr:rowOff>
    </xdr:from>
    <xdr:to>
      <xdr:col>14</xdr:col>
      <xdr:colOff>30480</xdr:colOff>
      <xdr:row>26</xdr:row>
      <xdr:rowOff>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350520</xdr:colOff>
      <xdr:row>11</xdr:row>
      <xdr:rowOff>167640</xdr:rowOff>
    </xdr:from>
    <xdr:to>
      <xdr:col>14</xdr:col>
      <xdr:colOff>45720</xdr:colOff>
      <xdr:row>26</xdr:row>
      <xdr:rowOff>167640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320040</xdr:colOff>
      <xdr:row>11</xdr:row>
      <xdr:rowOff>15240</xdr:rowOff>
    </xdr:from>
    <xdr:to>
      <xdr:col>14</xdr:col>
      <xdr:colOff>15240</xdr:colOff>
      <xdr:row>26</xdr:row>
      <xdr:rowOff>15240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320040</xdr:colOff>
      <xdr:row>11</xdr:row>
      <xdr:rowOff>15240</xdr:rowOff>
    </xdr:from>
    <xdr:to>
      <xdr:col>13</xdr:col>
      <xdr:colOff>15240</xdr:colOff>
      <xdr:row>26</xdr:row>
      <xdr:rowOff>15240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10161</xdr:colOff>
      <xdr:row>38</xdr:row>
      <xdr:rowOff>80988</xdr:rowOff>
    </xdr:to>
    <xdr:pic>
      <xdr:nvPicPr>
        <xdr:cNvPr id="2" name="Resi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2171700"/>
          <a:ext cx="5501640" cy="5018748"/>
        </a:xfrm>
        <a:prstGeom prst="rect">
          <a:avLst/>
        </a:prstGeom>
      </xdr:spPr>
    </xdr:pic>
    <xdr:clientData/>
  </xdr:twoCellAnchor>
  <xdr:twoCellAnchor editAs="oneCell">
    <xdr:from>
      <xdr:col>4</xdr:col>
      <xdr:colOff>25400</xdr:colOff>
      <xdr:row>11</xdr:row>
      <xdr:rowOff>10444</xdr:rowOff>
    </xdr:from>
    <xdr:to>
      <xdr:col>10</xdr:col>
      <xdr:colOff>345280</xdr:colOff>
      <xdr:row>38</xdr:row>
      <xdr:rowOff>80009</xdr:rowOff>
    </xdr:to>
    <xdr:pic>
      <xdr:nvPicPr>
        <xdr:cNvPr id="3" name="Resim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94350" y="2169444"/>
          <a:ext cx="8422480" cy="5041615"/>
        </a:xfrm>
        <a:prstGeom prst="rect">
          <a:avLst/>
        </a:prstGeom>
      </xdr:spPr>
    </xdr:pic>
    <xdr:clientData/>
  </xdr:twoCellAnchor>
  <xdr:twoCellAnchor editAs="oneCell">
    <xdr:from>
      <xdr:col>0</xdr:col>
      <xdr:colOff>0</xdr:colOff>
      <xdr:row>38</xdr:row>
      <xdr:rowOff>99060</xdr:rowOff>
    </xdr:from>
    <xdr:to>
      <xdr:col>4</xdr:col>
      <xdr:colOff>962514</xdr:colOff>
      <xdr:row>72</xdr:row>
      <xdr:rowOff>30480</xdr:rowOff>
    </xdr:to>
    <xdr:pic>
      <xdr:nvPicPr>
        <xdr:cNvPr id="4" name="Resi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208520"/>
          <a:ext cx="6427324" cy="6149340"/>
        </a:xfrm>
        <a:prstGeom prst="rect">
          <a:avLst/>
        </a:prstGeom>
      </xdr:spPr>
    </xdr:pic>
    <xdr:clientData/>
  </xdr:twoCellAnchor>
  <xdr:twoCellAnchor editAs="oneCell">
    <xdr:from>
      <xdr:col>4</xdr:col>
      <xdr:colOff>1046059</xdr:colOff>
      <xdr:row>38</xdr:row>
      <xdr:rowOff>131998</xdr:rowOff>
    </xdr:from>
    <xdr:to>
      <xdr:col>9</xdr:col>
      <xdr:colOff>173212</xdr:colOff>
      <xdr:row>72</xdr:row>
      <xdr:rowOff>54610</xdr:rowOff>
    </xdr:to>
    <xdr:pic>
      <xdr:nvPicPr>
        <xdr:cNvPr id="5" name="Resim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15009" y="7263048"/>
          <a:ext cx="6620153" cy="6183712"/>
        </a:xfrm>
        <a:prstGeom prst="rect">
          <a:avLst/>
        </a:prstGeom>
      </xdr:spPr>
    </xdr:pic>
    <xdr:clientData/>
  </xdr:twoCellAnchor>
  <xdr:twoCellAnchor editAs="oneCell">
    <xdr:from>
      <xdr:col>0</xdr:col>
      <xdr:colOff>15240</xdr:colOff>
      <xdr:row>72</xdr:row>
      <xdr:rowOff>41672</xdr:rowOff>
    </xdr:from>
    <xdr:to>
      <xdr:col>5</xdr:col>
      <xdr:colOff>154940</xdr:colOff>
      <xdr:row>109</xdr:row>
      <xdr:rowOff>15240</xdr:rowOff>
    </xdr:to>
    <xdr:pic>
      <xdr:nvPicPr>
        <xdr:cNvPr id="6" name="Resim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240" y="13369052"/>
          <a:ext cx="6766560" cy="6740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24"/>
  <sheetViews>
    <sheetView topLeftCell="A11" workbookViewId="0">
      <selection activeCell="F12" sqref="F12"/>
    </sheetView>
  </sheetViews>
  <sheetFormatPr defaultRowHeight="14.5" x14ac:dyDescent="0.35"/>
  <cols>
    <col min="1" max="1" width="16.81640625" customWidth="1"/>
    <col min="2" max="2" width="11.1796875" customWidth="1"/>
    <col min="3" max="3" width="12.36328125" customWidth="1"/>
    <col min="4" max="4" width="11.81640625" customWidth="1"/>
    <col min="5" max="5" width="12.81640625" customWidth="1"/>
  </cols>
  <sheetData>
    <row r="2" spans="1:12" x14ac:dyDescent="0.35">
      <c r="A2" s="19">
        <v>2.62</v>
      </c>
      <c r="B2" s="2">
        <v>0.98699999999999999</v>
      </c>
      <c r="C2" s="2">
        <v>1.0289999999999999</v>
      </c>
      <c r="D2" s="2">
        <v>1.1340000000000001</v>
      </c>
      <c r="E2" s="2">
        <v>1.204</v>
      </c>
      <c r="F2" s="2">
        <v>1.06</v>
      </c>
      <c r="G2" s="2">
        <v>0.71699999999999997</v>
      </c>
      <c r="H2" s="2">
        <v>0.754</v>
      </c>
      <c r="I2" s="2">
        <v>0.76100000000000001</v>
      </c>
      <c r="J2" s="2">
        <v>1.0309999999999999</v>
      </c>
      <c r="K2" s="2">
        <v>1.3169999999999999</v>
      </c>
      <c r="L2" s="2">
        <v>1.0820000000000001</v>
      </c>
    </row>
    <row r="3" spans="1:12" x14ac:dyDescent="0.35">
      <c r="A3" s="19">
        <v>1.5009999999999999</v>
      </c>
      <c r="B3" s="2">
        <v>1.006</v>
      </c>
      <c r="C3" s="2">
        <v>0.98899999999999999</v>
      </c>
      <c r="D3" s="2">
        <v>1.0720000000000001</v>
      </c>
      <c r="E3" s="2">
        <v>1.111</v>
      </c>
      <c r="F3" s="2">
        <v>1.026</v>
      </c>
      <c r="G3" s="2">
        <v>0.71099999999999997</v>
      </c>
      <c r="H3" s="2">
        <v>0.47400000000000003</v>
      </c>
      <c r="I3" s="2">
        <v>0.52800000000000002</v>
      </c>
      <c r="J3" s="2">
        <v>0.94300000000000006</v>
      </c>
      <c r="K3" s="2">
        <v>0.97399999999999998</v>
      </c>
      <c r="L3" s="2">
        <v>1.006</v>
      </c>
    </row>
    <row r="4" spans="1:12" x14ac:dyDescent="0.35">
      <c r="A4" s="19">
        <v>0.76300000000000001</v>
      </c>
      <c r="B4" s="2">
        <v>1.2110000000000001</v>
      </c>
      <c r="C4" s="2">
        <v>0.78400000000000003</v>
      </c>
      <c r="D4" s="2">
        <v>1.014</v>
      </c>
      <c r="E4" s="2">
        <v>1.1180000000000001</v>
      </c>
      <c r="F4" s="2">
        <v>1.0110000000000001</v>
      </c>
      <c r="G4" s="2">
        <v>0.50700000000000001</v>
      </c>
      <c r="H4" s="2">
        <v>0.53800000000000003</v>
      </c>
      <c r="I4" s="2">
        <v>0.46200000000000002</v>
      </c>
      <c r="J4" s="2">
        <v>1.0070000000000001</v>
      </c>
      <c r="K4" s="2">
        <v>0.84699999999999998</v>
      </c>
      <c r="L4" s="2">
        <v>0.96899999999999997</v>
      </c>
    </row>
    <row r="5" spans="1:12" x14ac:dyDescent="0.35">
      <c r="A5" s="19">
        <v>0.34599999999999997</v>
      </c>
      <c r="B5" s="2">
        <v>1.0740000000000001</v>
      </c>
      <c r="C5" s="2">
        <v>0.58299999999999996</v>
      </c>
      <c r="D5" s="2">
        <v>1.089</v>
      </c>
      <c r="E5" s="2">
        <v>1.016</v>
      </c>
      <c r="F5" s="2">
        <v>0.96699999999999997</v>
      </c>
      <c r="G5" s="2">
        <v>0.46</v>
      </c>
      <c r="H5" s="2">
        <v>0.45200000000000001</v>
      </c>
      <c r="I5" s="2">
        <v>0.39500000000000002</v>
      </c>
      <c r="J5" s="2">
        <v>0.98599999999999999</v>
      </c>
      <c r="K5" s="2">
        <v>1.069</v>
      </c>
      <c r="L5" s="2">
        <v>1.113</v>
      </c>
    </row>
    <row r="6" spans="1:12" x14ac:dyDescent="0.35">
      <c r="A6" s="19">
        <v>0.20100000000000001</v>
      </c>
      <c r="B6" s="2">
        <v>1.1120000000000001</v>
      </c>
      <c r="C6" s="2">
        <v>1.0170000000000001</v>
      </c>
      <c r="D6" s="2">
        <v>1.0569999999999999</v>
      </c>
      <c r="E6" s="2">
        <v>0.97899999999999998</v>
      </c>
      <c r="F6" s="2">
        <v>0.96799999999999997</v>
      </c>
      <c r="G6" s="2">
        <v>0.53900000000000003</v>
      </c>
      <c r="H6" s="2">
        <v>0.46600000000000003</v>
      </c>
      <c r="I6" s="2">
        <v>0.41799999999999998</v>
      </c>
      <c r="J6" s="2">
        <v>0.94400000000000006</v>
      </c>
      <c r="K6" s="2">
        <v>1.323</v>
      </c>
      <c r="L6" s="2">
        <v>1.258</v>
      </c>
    </row>
    <row r="7" spans="1:12" x14ac:dyDescent="0.35">
      <c r="A7" s="20">
        <v>5.8000000000000003E-2</v>
      </c>
      <c r="B7" s="2">
        <v>0.83499999999999996</v>
      </c>
      <c r="C7" s="2">
        <v>1.1000000000000001</v>
      </c>
      <c r="D7" s="2">
        <v>1.0210000000000001</v>
      </c>
      <c r="E7" s="2">
        <v>1.0150000000000001</v>
      </c>
      <c r="F7" s="2">
        <v>0.89600000000000002</v>
      </c>
      <c r="G7" s="2">
        <v>0.498</v>
      </c>
      <c r="H7" s="2">
        <v>0.42199999999999999</v>
      </c>
      <c r="I7" s="2">
        <v>0.38600000000000001</v>
      </c>
      <c r="J7" s="2">
        <v>1.137</v>
      </c>
      <c r="K7" s="2">
        <v>1.0609999999999999</v>
      </c>
      <c r="L7" s="2">
        <v>1.0720000000000001</v>
      </c>
    </row>
    <row r="8" spans="1:12" x14ac:dyDescent="0.35">
      <c r="B8" s="2">
        <v>1.1639999999999999</v>
      </c>
      <c r="C8" s="2">
        <v>1.115</v>
      </c>
      <c r="D8" s="2">
        <v>1.1360000000000001</v>
      </c>
      <c r="E8" s="2">
        <v>0.81</v>
      </c>
      <c r="F8" s="2">
        <v>0.43099999999999999</v>
      </c>
      <c r="G8" s="2">
        <v>0.54800000000000004</v>
      </c>
      <c r="H8" s="2">
        <v>0.53900000000000003</v>
      </c>
      <c r="I8" s="2">
        <v>0.77400000000000002</v>
      </c>
      <c r="J8" s="2">
        <v>1.159</v>
      </c>
      <c r="K8" s="2">
        <v>1.1340000000000001</v>
      </c>
    </row>
    <row r="9" spans="1:12" x14ac:dyDescent="0.35">
      <c r="B9" s="2">
        <v>1.069</v>
      </c>
      <c r="C9" s="2">
        <v>1.07</v>
      </c>
      <c r="D9" s="2">
        <v>1.002</v>
      </c>
      <c r="E9" s="2">
        <v>0.84099999999999997</v>
      </c>
      <c r="F9" s="2">
        <v>0.63900000000000001</v>
      </c>
      <c r="G9" s="2">
        <v>0.48399999999999999</v>
      </c>
      <c r="H9" s="2">
        <v>0.51100000000000001</v>
      </c>
      <c r="I9" s="2">
        <v>0.33800000000000002</v>
      </c>
      <c r="J9" s="2">
        <v>0.98399999999999999</v>
      </c>
      <c r="K9" s="2">
        <v>0.84199999999999997</v>
      </c>
    </row>
    <row r="12" spans="1:12" x14ac:dyDescent="0.35">
      <c r="A12" t="s">
        <v>0</v>
      </c>
    </row>
    <row r="13" spans="1:12" x14ac:dyDescent="0.35">
      <c r="B13" s="8" t="s">
        <v>7</v>
      </c>
      <c r="C13" s="8" t="s">
        <v>8</v>
      </c>
      <c r="D13" s="8" t="s">
        <v>9</v>
      </c>
      <c r="E13" s="8" t="s">
        <v>10</v>
      </c>
    </row>
    <row r="14" spans="1:12" x14ac:dyDescent="0.35">
      <c r="A14" t="s">
        <v>1</v>
      </c>
      <c r="B14" s="3">
        <v>2.62</v>
      </c>
      <c r="C14" s="1">
        <f>B14-B19</f>
        <v>2.5620000000000003</v>
      </c>
      <c r="D14" s="1">
        <v>640</v>
      </c>
      <c r="E14" s="10">
        <f>(21.736*C14*C14)+(188.72*C14)+(11.467)</f>
        <v>637.63935318400002</v>
      </c>
    </row>
    <row r="15" spans="1:12" x14ac:dyDescent="0.35">
      <c r="A15" t="s">
        <v>2</v>
      </c>
      <c r="B15" s="3">
        <v>1.5009999999999999</v>
      </c>
      <c r="C15" s="1">
        <f>B15-B19</f>
        <v>1.4429999999999998</v>
      </c>
      <c r="D15" s="1">
        <v>320</v>
      </c>
      <c r="E15" s="10">
        <f t="shared" ref="E15:E19" si="0">(21.736*C15*C15)+(188.72*C15)+(11.467)</f>
        <v>329.04972426399996</v>
      </c>
    </row>
    <row r="16" spans="1:12" x14ac:dyDescent="0.35">
      <c r="A16" t="s">
        <v>3</v>
      </c>
      <c r="B16" s="3">
        <v>0.76300000000000001</v>
      </c>
      <c r="C16" s="1">
        <f>B16-B19</f>
        <v>0.70499999999999996</v>
      </c>
      <c r="D16" s="1">
        <v>160</v>
      </c>
      <c r="E16" s="10">
        <f t="shared" si="0"/>
        <v>155.31793540000001</v>
      </c>
    </row>
    <row r="17" spans="1:12" x14ac:dyDescent="0.35">
      <c r="A17" t="s">
        <v>4</v>
      </c>
      <c r="B17" s="3">
        <v>0.34599999999999997</v>
      </c>
      <c r="C17" s="1">
        <f>B17-B19</f>
        <v>0.28799999999999998</v>
      </c>
      <c r="D17" s="1">
        <v>80</v>
      </c>
      <c r="E17" s="10">
        <f t="shared" si="0"/>
        <v>67.621230783999991</v>
      </c>
    </row>
    <row r="18" spans="1:12" x14ac:dyDescent="0.35">
      <c r="A18" t="s">
        <v>5</v>
      </c>
      <c r="B18" s="3">
        <v>0.20100000000000001</v>
      </c>
      <c r="C18" s="1">
        <f>B18-B19</f>
        <v>0.14300000000000002</v>
      </c>
      <c r="D18" s="1">
        <v>40</v>
      </c>
      <c r="E18" s="10">
        <f t="shared" si="0"/>
        <v>38.898439464000006</v>
      </c>
    </row>
    <row r="19" spans="1:12" x14ac:dyDescent="0.35">
      <c r="A19" t="s">
        <v>6</v>
      </c>
      <c r="B19" s="6">
        <v>5.8000000000000003E-2</v>
      </c>
      <c r="C19" s="1">
        <f>B19-B19</f>
        <v>0</v>
      </c>
      <c r="D19" s="1">
        <v>0</v>
      </c>
      <c r="E19" s="10">
        <f t="shared" si="0"/>
        <v>11.467000000000001</v>
      </c>
    </row>
    <row r="27" spans="1:12" x14ac:dyDescent="0.35">
      <c r="I27" s="7"/>
      <c r="J27" s="7" t="s">
        <v>11</v>
      </c>
      <c r="K27" s="7"/>
      <c r="L27" s="7"/>
    </row>
    <row r="34" spans="1:5" x14ac:dyDescent="0.35">
      <c r="A34" s="11" t="s">
        <v>12</v>
      </c>
      <c r="B34" s="2" t="s">
        <v>13</v>
      </c>
      <c r="C34" s="5" t="s">
        <v>6</v>
      </c>
      <c r="D34" s="1" t="s">
        <v>8</v>
      </c>
      <c r="E34" s="12" t="s">
        <v>81</v>
      </c>
    </row>
    <row r="35" spans="1:5" x14ac:dyDescent="0.35">
      <c r="A35" s="11" t="s">
        <v>14</v>
      </c>
      <c r="B35" s="2">
        <v>0.98699999999999999</v>
      </c>
      <c r="C35" s="6">
        <v>5.8000000000000003E-2</v>
      </c>
      <c r="D35" s="1">
        <f t="shared" ref="D35:D66" si="1">(B35-C35)</f>
        <v>0.92899999999999994</v>
      </c>
      <c r="E35" s="10">
        <f t="shared" ref="E35:E66" si="2">(21.736*D35*D35)+(188.72*D35)+(11.467)</f>
        <v>205.546939176</v>
      </c>
    </row>
    <row r="36" spans="1:5" x14ac:dyDescent="0.35">
      <c r="A36" s="11" t="s">
        <v>14</v>
      </c>
      <c r="B36" s="2">
        <v>1.006</v>
      </c>
      <c r="C36" s="6">
        <v>5.8000000000000003E-2</v>
      </c>
      <c r="D36" s="1">
        <f t="shared" si="1"/>
        <v>0.94799999999999995</v>
      </c>
      <c r="E36" s="10">
        <f t="shared" si="2"/>
        <v>209.90779014399999</v>
      </c>
    </row>
    <row r="37" spans="1:5" x14ac:dyDescent="0.35">
      <c r="A37" s="11" t="s">
        <v>15</v>
      </c>
      <c r="B37" s="2">
        <v>1.2110000000000001</v>
      </c>
      <c r="C37" s="6">
        <v>5.8000000000000003E-2</v>
      </c>
      <c r="D37" s="1">
        <f t="shared" si="1"/>
        <v>1.153</v>
      </c>
      <c r="E37" s="10">
        <f t="shared" si="2"/>
        <v>257.95719402399999</v>
      </c>
    </row>
    <row r="38" spans="1:5" x14ac:dyDescent="0.35">
      <c r="A38" s="11" t="s">
        <v>15</v>
      </c>
      <c r="B38" s="2">
        <v>1.0740000000000001</v>
      </c>
      <c r="C38" s="6">
        <v>5.8000000000000003E-2</v>
      </c>
      <c r="D38" s="1">
        <f t="shared" si="1"/>
        <v>1.016</v>
      </c>
      <c r="E38" s="10">
        <f t="shared" si="2"/>
        <v>225.64363641600002</v>
      </c>
    </row>
    <row r="39" spans="1:5" x14ac:dyDescent="0.35">
      <c r="A39" s="11" t="s">
        <v>16</v>
      </c>
      <c r="B39" s="2">
        <v>1.1120000000000001</v>
      </c>
      <c r="C39" s="6">
        <v>5.8000000000000003E-2</v>
      </c>
      <c r="D39" s="1">
        <f t="shared" si="1"/>
        <v>1.054</v>
      </c>
      <c r="E39" s="10">
        <f t="shared" si="2"/>
        <v>234.52475017600003</v>
      </c>
    </row>
    <row r="40" spans="1:5" x14ac:dyDescent="0.35">
      <c r="A40" s="11" t="s">
        <v>16</v>
      </c>
      <c r="B40" s="2">
        <v>0.83499999999999996</v>
      </c>
      <c r="C40" s="6">
        <v>5.8000000000000003E-2</v>
      </c>
      <c r="D40" s="1">
        <f t="shared" si="1"/>
        <v>0.77699999999999991</v>
      </c>
      <c r="E40" s="10">
        <f t="shared" si="2"/>
        <v>171.225093544</v>
      </c>
    </row>
    <row r="41" spans="1:5" x14ac:dyDescent="0.35">
      <c r="A41" s="11" t="s">
        <v>17</v>
      </c>
      <c r="B41" s="2">
        <v>1.1639999999999999</v>
      </c>
      <c r="C41" s="6">
        <v>5.8000000000000003E-2</v>
      </c>
      <c r="D41" s="1">
        <f t="shared" si="1"/>
        <v>1.1059999999999999</v>
      </c>
      <c r="E41" s="10">
        <f t="shared" si="2"/>
        <v>246.77957769599999</v>
      </c>
    </row>
    <row r="42" spans="1:5" x14ac:dyDescent="0.35">
      <c r="A42" s="11" t="s">
        <v>17</v>
      </c>
      <c r="B42" s="2">
        <v>1.069</v>
      </c>
      <c r="C42" s="6">
        <v>5.8000000000000003E-2</v>
      </c>
      <c r="D42" s="1">
        <f t="shared" si="1"/>
        <v>1.0109999999999999</v>
      </c>
      <c r="E42" s="10">
        <f t="shared" si="2"/>
        <v>224.47974205599996</v>
      </c>
    </row>
    <row r="43" spans="1:5" x14ac:dyDescent="0.35">
      <c r="A43" s="11" t="s">
        <v>18</v>
      </c>
      <c r="B43" s="2">
        <v>1.0289999999999999</v>
      </c>
      <c r="C43" s="6">
        <v>5.8000000000000003E-2</v>
      </c>
      <c r="D43" s="1">
        <f t="shared" si="1"/>
        <v>0.97099999999999986</v>
      </c>
      <c r="E43" s="10">
        <f t="shared" si="2"/>
        <v>215.20771197599998</v>
      </c>
    </row>
    <row r="44" spans="1:5" x14ac:dyDescent="0.35">
      <c r="A44" s="11" t="s">
        <v>18</v>
      </c>
      <c r="B44" s="2">
        <v>0.98899999999999999</v>
      </c>
      <c r="C44" s="6">
        <v>5.8000000000000003E-2</v>
      </c>
      <c r="D44" s="1">
        <f t="shared" si="1"/>
        <v>0.93099999999999994</v>
      </c>
      <c r="E44" s="10">
        <f t="shared" si="2"/>
        <v>206.005237096</v>
      </c>
    </row>
    <row r="45" spans="1:5" x14ac:dyDescent="0.35">
      <c r="A45" s="11" t="s">
        <v>19</v>
      </c>
      <c r="B45" s="2">
        <v>0.78400000000000003</v>
      </c>
      <c r="C45" s="6">
        <v>5.8000000000000003E-2</v>
      </c>
      <c r="D45" s="1">
        <f t="shared" si="1"/>
        <v>0.72599999999999998</v>
      </c>
      <c r="E45" s="10">
        <f t="shared" si="2"/>
        <v>159.934243936</v>
      </c>
    </row>
    <row r="46" spans="1:5" x14ac:dyDescent="0.35">
      <c r="A46" s="11" t="s">
        <v>19</v>
      </c>
      <c r="B46" s="2">
        <v>0.58299999999999996</v>
      </c>
      <c r="C46" s="6">
        <v>5.8000000000000003E-2</v>
      </c>
      <c r="D46" s="1">
        <f t="shared" si="1"/>
        <v>0.52499999999999991</v>
      </c>
      <c r="E46" s="10">
        <f t="shared" si="2"/>
        <v>116.53598499999998</v>
      </c>
    </row>
    <row r="47" spans="1:5" x14ac:dyDescent="0.35">
      <c r="A47" s="11" t="s">
        <v>20</v>
      </c>
      <c r="B47" s="2">
        <v>1.0170000000000001</v>
      </c>
      <c r="C47" s="6">
        <v>5.8000000000000003E-2</v>
      </c>
      <c r="D47" s="1">
        <f t="shared" si="1"/>
        <v>0.95900000000000007</v>
      </c>
      <c r="E47" s="10">
        <f t="shared" si="2"/>
        <v>212.43966621600003</v>
      </c>
    </row>
    <row r="48" spans="1:5" x14ac:dyDescent="0.35">
      <c r="A48" s="11" t="s">
        <v>20</v>
      </c>
      <c r="B48" s="2">
        <v>1.1000000000000001</v>
      </c>
      <c r="C48" s="6">
        <v>5.8000000000000003E-2</v>
      </c>
      <c r="D48" s="1">
        <f t="shared" si="1"/>
        <v>1.042</v>
      </c>
      <c r="E48" s="10">
        <f t="shared" si="2"/>
        <v>231.71340630400002</v>
      </c>
    </row>
    <row r="49" spans="1:5" x14ac:dyDescent="0.35">
      <c r="A49" s="11" t="s">
        <v>21</v>
      </c>
      <c r="B49" s="2">
        <v>1.115</v>
      </c>
      <c r="C49" s="6">
        <v>5.8000000000000003E-2</v>
      </c>
      <c r="D49" s="1">
        <f t="shared" si="1"/>
        <v>1.0569999999999999</v>
      </c>
      <c r="E49" s="10">
        <f t="shared" si="2"/>
        <v>235.228564264</v>
      </c>
    </row>
    <row r="50" spans="1:5" x14ac:dyDescent="0.35">
      <c r="A50" s="11" t="s">
        <v>21</v>
      </c>
      <c r="B50" s="2">
        <v>1.07</v>
      </c>
      <c r="C50" s="6">
        <v>5.8000000000000003E-2</v>
      </c>
      <c r="D50" s="1">
        <f t="shared" si="1"/>
        <v>1.012</v>
      </c>
      <c r="E50" s="10">
        <f t="shared" si="2"/>
        <v>224.71243398400003</v>
      </c>
    </row>
    <row r="51" spans="1:5" x14ac:dyDescent="0.35">
      <c r="A51" s="11" t="s">
        <v>22</v>
      </c>
      <c r="B51" s="2">
        <v>1.1340000000000001</v>
      </c>
      <c r="C51" s="6">
        <v>5.8000000000000003E-2</v>
      </c>
      <c r="D51" s="1">
        <f t="shared" si="1"/>
        <v>1.0760000000000001</v>
      </c>
      <c r="E51" s="10">
        <f t="shared" si="2"/>
        <v>239.69513913600002</v>
      </c>
    </row>
    <row r="52" spans="1:5" x14ac:dyDescent="0.35">
      <c r="A52" s="11" t="s">
        <v>22</v>
      </c>
      <c r="B52" s="2">
        <v>1.0720000000000001</v>
      </c>
      <c r="C52" s="6">
        <v>5.8000000000000003E-2</v>
      </c>
      <c r="D52" s="1">
        <f t="shared" si="1"/>
        <v>1.014</v>
      </c>
      <c r="E52" s="10">
        <f t="shared" si="2"/>
        <v>225.17794825600001</v>
      </c>
    </row>
    <row r="53" spans="1:5" x14ac:dyDescent="0.35">
      <c r="A53" s="11" t="s">
        <v>23</v>
      </c>
      <c r="B53" s="2">
        <v>1.014</v>
      </c>
      <c r="C53" s="6">
        <v>5.8000000000000003E-2</v>
      </c>
      <c r="D53" s="1">
        <f t="shared" si="1"/>
        <v>0.95599999999999996</v>
      </c>
      <c r="E53" s="10">
        <f t="shared" si="2"/>
        <v>211.748632896</v>
      </c>
    </row>
    <row r="54" spans="1:5" x14ac:dyDescent="0.35">
      <c r="A54" s="11" t="s">
        <v>23</v>
      </c>
      <c r="B54" s="2">
        <v>1.089</v>
      </c>
      <c r="C54" s="6">
        <v>5.8000000000000003E-2</v>
      </c>
      <c r="D54" s="1">
        <f t="shared" si="1"/>
        <v>1.0309999999999999</v>
      </c>
      <c r="E54" s="10">
        <f t="shared" si="2"/>
        <v>229.141840296</v>
      </c>
    </row>
    <row r="55" spans="1:5" x14ac:dyDescent="0.35">
      <c r="A55" s="11" t="s">
        <v>24</v>
      </c>
      <c r="B55" s="2">
        <v>1.0569999999999999</v>
      </c>
      <c r="C55" s="6">
        <v>5.8000000000000003E-2</v>
      </c>
      <c r="D55" s="1">
        <f t="shared" si="1"/>
        <v>0.99899999999999989</v>
      </c>
      <c r="E55" s="10">
        <f t="shared" si="2"/>
        <v>221.69082973599998</v>
      </c>
    </row>
    <row r="56" spans="1:5" x14ac:dyDescent="0.35">
      <c r="A56" s="11" t="s">
        <v>24</v>
      </c>
      <c r="B56" s="2">
        <v>1.0210000000000001</v>
      </c>
      <c r="C56" s="6">
        <v>5.8000000000000003E-2</v>
      </c>
      <c r="D56" s="1">
        <f t="shared" si="1"/>
        <v>0.96300000000000008</v>
      </c>
      <c r="E56" s="10">
        <f t="shared" si="2"/>
        <v>213.36165258400004</v>
      </c>
    </row>
    <row r="57" spans="1:5" x14ac:dyDescent="0.35">
      <c r="A57" s="11" t="s">
        <v>25</v>
      </c>
      <c r="B57" s="2">
        <v>1.1360000000000001</v>
      </c>
      <c r="C57" s="6">
        <v>5.8000000000000003E-2</v>
      </c>
      <c r="D57" s="1">
        <f t="shared" si="1"/>
        <v>1.0780000000000001</v>
      </c>
      <c r="E57" s="10">
        <f t="shared" si="2"/>
        <v>240.16621782400003</v>
      </c>
    </row>
    <row r="58" spans="1:5" x14ac:dyDescent="0.35">
      <c r="A58" s="11" t="s">
        <v>25</v>
      </c>
      <c r="B58" s="2">
        <v>1.002</v>
      </c>
      <c r="C58" s="6">
        <v>5.8000000000000003E-2</v>
      </c>
      <c r="D58" s="1">
        <f t="shared" si="1"/>
        <v>0.94399999999999995</v>
      </c>
      <c r="E58" s="10">
        <f t="shared" si="2"/>
        <v>208.98841209600002</v>
      </c>
    </row>
    <row r="59" spans="1:5" x14ac:dyDescent="0.35">
      <c r="A59" s="11" t="s">
        <v>26</v>
      </c>
      <c r="B59" s="2">
        <v>1.204</v>
      </c>
      <c r="C59" s="6">
        <v>5.8000000000000003E-2</v>
      </c>
      <c r="D59" s="1">
        <f t="shared" si="1"/>
        <v>1.1459999999999999</v>
      </c>
      <c r="E59" s="10">
        <f t="shared" si="2"/>
        <v>256.28635657599995</v>
      </c>
    </row>
    <row r="60" spans="1:5" x14ac:dyDescent="0.35">
      <c r="A60" s="11" t="s">
        <v>26</v>
      </c>
      <c r="B60" s="2">
        <v>1.111</v>
      </c>
      <c r="C60" s="6">
        <v>5.8000000000000003E-2</v>
      </c>
      <c r="D60" s="1">
        <f t="shared" si="1"/>
        <v>1.0529999999999999</v>
      </c>
      <c r="E60" s="10">
        <f t="shared" si="2"/>
        <v>234.29023242399998</v>
      </c>
    </row>
    <row r="61" spans="1:5" x14ac:dyDescent="0.35">
      <c r="A61" s="11" t="s">
        <v>27</v>
      </c>
      <c r="B61" s="2">
        <v>1.1180000000000001</v>
      </c>
      <c r="C61" s="6">
        <v>5.8000000000000003E-2</v>
      </c>
      <c r="D61" s="1">
        <f t="shared" si="1"/>
        <v>1.06</v>
      </c>
      <c r="E61" s="10">
        <f t="shared" si="2"/>
        <v>235.93276960000003</v>
      </c>
    </row>
    <row r="62" spans="1:5" x14ac:dyDescent="0.35">
      <c r="A62" s="11" t="s">
        <v>27</v>
      </c>
      <c r="B62" s="2">
        <v>1.016</v>
      </c>
      <c r="C62" s="6">
        <v>5.8000000000000003E-2</v>
      </c>
      <c r="D62" s="1">
        <f t="shared" si="1"/>
        <v>0.95799999999999996</v>
      </c>
      <c r="E62" s="10">
        <f t="shared" si="2"/>
        <v>212.20927830400001</v>
      </c>
    </row>
    <row r="63" spans="1:5" x14ac:dyDescent="0.35">
      <c r="A63" s="11" t="s">
        <v>28</v>
      </c>
      <c r="B63" s="2">
        <v>0.97899999999999998</v>
      </c>
      <c r="C63" s="6">
        <v>5.8000000000000003E-2</v>
      </c>
      <c r="D63" s="1">
        <f t="shared" si="1"/>
        <v>0.92099999999999993</v>
      </c>
      <c r="E63" s="10">
        <f t="shared" si="2"/>
        <v>203.715486376</v>
      </c>
    </row>
    <row r="64" spans="1:5" x14ac:dyDescent="0.35">
      <c r="A64" s="11" t="s">
        <v>28</v>
      </c>
      <c r="B64" s="2">
        <v>1.0150000000000001</v>
      </c>
      <c r="C64" s="6">
        <v>5.8000000000000003E-2</v>
      </c>
      <c r="D64" s="1">
        <f t="shared" si="1"/>
        <v>0.95700000000000007</v>
      </c>
      <c r="E64" s="10">
        <f t="shared" si="2"/>
        <v>211.97893386400003</v>
      </c>
    </row>
    <row r="65" spans="1:5" x14ac:dyDescent="0.35">
      <c r="A65" s="11" t="s">
        <v>29</v>
      </c>
      <c r="B65" s="2">
        <v>0.81</v>
      </c>
      <c r="C65" s="6">
        <v>5.8000000000000003E-2</v>
      </c>
      <c r="D65" s="1">
        <f t="shared" si="1"/>
        <v>0.752</v>
      </c>
      <c r="E65" s="10">
        <f t="shared" si="2"/>
        <v>165.67623494400002</v>
      </c>
    </row>
    <row r="66" spans="1:5" x14ac:dyDescent="0.35">
      <c r="A66" s="11" t="s">
        <v>29</v>
      </c>
      <c r="B66" s="2">
        <v>0.84099999999999997</v>
      </c>
      <c r="C66" s="6">
        <v>5.8000000000000003E-2</v>
      </c>
      <c r="D66" s="1">
        <f t="shared" si="1"/>
        <v>0.78299999999999992</v>
      </c>
      <c r="E66" s="10">
        <f t="shared" si="2"/>
        <v>172.560862504</v>
      </c>
    </row>
    <row r="67" spans="1:5" x14ac:dyDescent="0.35">
      <c r="A67" s="11" t="s">
        <v>30</v>
      </c>
      <c r="B67" s="2">
        <v>1.06</v>
      </c>
      <c r="C67" s="6">
        <v>5.8000000000000003E-2</v>
      </c>
      <c r="D67" s="1">
        <f t="shared" ref="D67:D98" si="3">(B67-C67)</f>
        <v>1.002</v>
      </c>
      <c r="E67" s="10">
        <f t="shared" ref="E67:E98" si="4">(21.736*D67*D67)+(188.72*D67)+(11.467)</f>
        <v>222.38747094400003</v>
      </c>
    </row>
    <row r="68" spans="1:5" x14ac:dyDescent="0.35">
      <c r="A68" s="11" t="s">
        <v>30</v>
      </c>
      <c r="B68" s="2">
        <v>1.026</v>
      </c>
      <c r="C68" s="6">
        <v>5.8000000000000003E-2</v>
      </c>
      <c r="D68" s="1">
        <f t="shared" si="3"/>
        <v>0.96799999999999997</v>
      </c>
      <c r="E68" s="10">
        <f t="shared" si="4"/>
        <v>214.51511366400001</v>
      </c>
    </row>
    <row r="69" spans="1:5" x14ac:dyDescent="0.35">
      <c r="A69" s="11" t="s">
        <v>31</v>
      </c>
      <c r="B69" s="2">
        <v>1.0110000000000001</v>
      </c>
      <c r="C69" s="6">
        <v>5.8000000000000003E-2</v>
      </c>
      <c r="D69" s="1">
        <f t="shared" si="3"/>
        <v>0.95300000000000007</v>
      </c>
      <c r="E69" s="10">
        <f t="shared" si="4"/>
        <v>211.05799082400003</v>
      </c>
    </row>
    <row r="70" spans="1:5" x14ac:dyDescent="0.35">
      <c r="A70" s="11" t="s">
        <v>31</v>
      </c>
      <c r="B70" s="2">
        <v>0.96699999999999997</v>
      </c>
      <c r="C70" s="6">
        <v>5.8000000000000003E-2</v>
      </c>
      <c r="D70" s="1">
        <f t="shared" si="3"/>
        <v>0.90899999999999992</v>
      </c>
      <c r="E70" s="10">
        <f t="shared" si="4"/>
        <v>200.97352381599998</v>
      </c>
    </row>
    <row r="71" spans="1:5" x14ac:dyDescent="0.35">
      <c r="A71" s="11" t="s">
        <v>32</v>
      </c>
      <c r="B71" s="2">
        <v>0.96799999999999997</v>
      </c>
      <c r="C71" s="6">
        <v>5.8000000000000003E-2</v>
      </c>
      <c r="D71" s="1">
        <f t="shared" si="3"/>
        <v>0.90999999999999992</v>
      </c>
      <c r="E71" s="10">
        <f t="shared" si="4"/>
        <v>201.2017816</v>
      </c>
    </row>
    <row r="72" spans="1:5" x14ac:dyDescent="0.35">
      <c r="A72" s="11" t="s">
        <v>32</v>
      </c>
      <c r="B72" s="2">
        <v>0.89600000000000002</v>
      </c>
      <c r="C72" s="6">
        <v>5.8000000000000003E-2</v>
      </c>
      <c r="D72" s="1">
        <f t="shared" si="3"/>
        <v>0.83799999999999997</v>
      </c>
      <c r="E72" s="10">
        <f t="shared" si="4"/>
        <v>184.87833558400001</v>
      </c>
    </row>
    <row r="73" spans="1:5" x14ac:dyDescent="0.35">
      <c r="A73" s="11" t="s">
        <v>33</v>
      </c>
      <c r="B73" s="2">
        <v>0.43099999999999999</v>
      </c>
      <c r="C73" s="6">
        <v>5.8000000000000003E-2</v>
      </c>
      <c r="D73" s="1">
        <f t="shared" si="3"/>
        <v>0.373</v>
      </c>
      <c r="E73" s="10">
        <f t="shared" si="4"/>
        <v>84.883667943999995</v>
      </c>
    </row>
    <row r="74" spans="1:5" x14ac:dyDescent="0.35">
      <c r="A74" s="11" t="s">
        <v>34</v>
      </c>
      <c r="B74" s="2">
        <v>0.63900000000000001</v>
      </c>
      <c r="C74" s="6">
        <v>5.8000000000000003E-2</v>
      </c>
      <c r="D74" s="1">
        <f t="shared" si="3"/>
        <v>0.58099999999999996</v>
      </c>
      <c r="E74" s="10">
        <f t="shared" si="4"/>
        <v>128.45054589599999</v>
      </c>
    </row>
    <row r="75" spans="1:5" x14ac:dyDescent="0.35">
      <c r="A75" s="11" t="s">
        <v>35</v>
      </c>
      <c r="B75" s="2">
        <v>0.71699999999999997</v>
      </c>
      <c r="C75" s="6">
        <v>5.8000000000000003E-2</v>
      </c>
      <c r="D75" s="1">
        <f t="shared" si="3"/>
        <v>0.65899999999999992</v>
      </c>
      <c r="E75" s="10">
        <f t="shared" si="4"/>
        <v>145.27301181599998</v>
      </c>
    </row>
    <row r="76" spans="1:5" x14ac:dyDescent="0.35">
      <c r="A76" s="11" t="s">
        <v>36</v>
      </c>
      <c r="B76" s="2">
        <v>0.71099999999999997</v>
      </c>
      <c r="C76" s="6">
        <v>5.8000000000000003E-2</v>
      </c>
      <c r="D76" s="1">
        <f t="shared" si="3"/>
        <v>0.65299999999999991</v>
      </c>
      <c r="E76" s="10">
        <f t="shared" si="4"/>
        <v>143.96958602399999</v>
      </c>
    </row>
    <row r="77" spans="1:5" x14ac:dyDescent="0.35">
      <c r="A77" s="11" t="s">
        <v>37</v>
      </c>
      <c r="B77" s="2">
        <v>0.50700000000000001</v>
      </c>
      <c r="C77" s="6">
        <v>5.8000000000000003E-2</v>
      </c>
      <c r="D77" s="1">
        <f t="shared" si="3"/>
        <v>0.44900000000000001</v>
      </c>
      <c r="E77" s="10">
        <f t="shared" si="4"/>
        <v>100.58427933600001</v>
      </c>
    </row>
    <row r="78" spans="1:5" x14ac:dyDescent="0.35">
      <c r="A78" s="11" t="s">
        <v>38</v>
      </c>
      <c r="B78" s="2">
        <v>0.46</v>
      </c>
      <c r="C78" s="6">
        <v>5.8000000000000003E-2</v>
      </c>
      <c r="D78" s="1">
        <f t="shared" si="3"/>
        <v>0.40200000000000002</v>
      </c>
      <c r="E78" s="10">
        <f t="shared" si="4"/>
        <v>90.84506454400001</v>
      </c>
    </row>
    <row r="79" spans="1:5" x14ac:dyDescent="0.35">
      <c r="A79" s="11" t="s">
        <v>39</v>
      </c>
      <c r="B79" s="2">
        <v>0.53900000000000003</v>
      </c>
      <c r="C79" s="6">
        <v>5.8000000000000003E-2</v>
      </c>
      <c r="D79" s="1">
        <f t="shared" si="3"/>
        <v>0.48100000000000004</v>
      </c>
      <c r="E79" s="10">
        <f t="shared" si="4"/>
        <v>107.27018269600001</v>
      </c>
    </row>
    <row r="80" spans="1:5" x14ac:dyDescent="0.35">
      <c r="A80" s="11" t="s">
        <v>40</v>
      </c>
      <c r="B80" s="2">
        <v>0.498</v>
      </c>
      <c r="C80" s="6">
        <v>5.8000000000000003E-2</v>
      </c>
      <c r="D80" s="1">
        <f t="shared" si="3"/>
        <v>0.44</v>
      </c>
      <c r="E80" s="10">
        <f t="shared" si="4"/>
        <v>98.711889599999992</v>
      </c>
    </row>
    <row r="81" spans="1:5" x14ac:dyDescent="0.35">
      <c r="A81" s="11" t="s">
        <v>41</v>
      </c>
      <c r="B81" s="2">
        <v>0.54800000000000004</v>
      </c>
      <c r="C81" s="6">
        <v>5.8000000000000003E-2</v>
      </c>
      <c r="D81" s="1">
        <f t="shared" si="3"/>
        <v>0.49000000000000005</v>
      </c>
      <c r="E81" s="10">
        <f t="shared" si="4"/>
        <v>109.15861360000001</v>
      </c>
    </row>
    <row r="82" spans="1:5" x14ac:dyDescent="0.35">
      <c r="A82" s="11" t="s">
        <v>42</v>
      </c>
      <c r="B82" s="2">
        <v>0.48399999999999999</v>
      </c>
      <c r="C82" s="6">
        <v>5.8000000000000003E-2</v>
      </c>
      <c r="D82" s="1">
        <f t="shared" si="3"/>
        <v>0.42599999999999999</v>
      </c>
      <c r="E82" s="10">
        <f t="shared" si="4"/>
        <v>95.806282335999995</v>
      </c>
    </row>
    <row r="83" spans="1:5" x14ac:dyDescent="0.35">
      <c r="A83" s="11" t="s">
        <v>43</v>
      </c>
      <c r="B83" s="2">
        <v>0.754</v>
      </c>
      <c r="C83" s="6">
        <v>5.8000000000000003E-2</v>
      </c>
      <c r="D83" s="1">
        <f t="shared" si="3"/>
        <v>0.69599999999999995</v>
      </c>
      <c r="E83" s="10">
        <f t="shared" si="4"/>
        <v>153.34538617600001</v>
      </c>
    </row>
    <row r="84" spans="1:5" x14ac:dyDescent="0.35">
      <c r="A84" s="11" t="s">
        <v>44</v>
      </c>
      <c r="B84" s="2">
        <v>0.47400000000000003</v>
      </c>
      <c r="C84" s="6">
        <v>5.8000000000000003E-2</v>
      </c>
      <c r="D84" s="1">
        <f t="shared" si="3"/>
        <v>0.41600000000000004</v>
      </c>
      <c r="E84" s="10">
        <f t="shared" si="4"/>
        <v>93.736065216</v>
      </c>
    </row>
    <row r="85" spans="1:5" x14ac:dyDescent="0.35">
      <c r="A85" s="11" t="s">
        <v>45</v>
      </c>
      <c r="B85" s="2">
        <v>0.53800000000000003</v>
      </c>
      <c r="C85" s="6">
        <v>5.8000000000000003E-2</v>
      </c>
      <c r="D85" s="1">
        <f t="shared" si="3"/>
        <v>0.48000000000000004</v>
      </c>
      <c r="E85" s="10">
        <f t="shared" si="4"/>
        <v>107.06057440000001</v>
      </c>
    </row>
    <row r="86" spans="1:5" x14ac:dyDescent="0.35">
      <c r="A86" s="11" t="s">
        <v>46</v>
      </c>
      <c r="B86" s="2">
        <v>0.45200000000000001</v>
      </c>
      <c r="C86" s="6">
        <v>5.8000000000000003E-2</v>
      </c>
      <c r="D86" s="1">
        <f t="shared" si="3"/>
        <v>0.39400000000000002</v>
      </c>
      <c r="E86" s="10">
        <f t="shared" si="4"/>
        <v>89.196889696</v>
      </c>
    </row>
    <row r="87" spans="1:5" x14ac:dyDescent="0.35">
      <c r="A87" s="11" t="s">
        <v>47</v>
      </c>
      <c r="B87" s="2">
        <v>0.46600000000000003</v>
      </c>
      <c r="C87" s="6">
        <v>5.8000000000000003E-2</v>
      </c>
      <c r="D87" s="1">
        <f t="shared" si="3"/>
        <v>0.40800000000000003</v>
      </c>
      <c r="E87" s="10">
        <f t="shared" si="4"/>
        <v>92.083021504000001</v>
      </c>
    </row>
    <row r="88" spans="1:5" x14ac:dyDescent="0.35">
      <c r="A88" s="11" t="s">
        <v>48</v>
      </c>
      <c r="B88" s="2">
        <v>0.42199999999999999</v>
      </c>
      <c r="C88" s="6">
        <v>5.8000000000000003E-2</v>
      </c>
      <c r="D88" s="1">
        <f t="shared" si="3"/>
        <v>0.36399999999999999</v>
      </c>
      <c r="E88" s="10">
        <f t="shared" si="4"/>
        <v>83.041013055999997</v>
      </c>
    </row>
    <row r="89" spans="1:5" x14ac:dyDescent="0.35">
      <c r="A89" s="11" t="s">
        <v>49</v>
      </c>
      <c r="B89" s="2">
        <v>0.53900000000000003</v>
      </c>
      <c r="C89" s="6">
        <v>5.8000000000000003E-2</v>
      </c>
      <c r="D89" s="1">
        <f t="shared" si="3"/>
        <v>0.48100000000000004</v>
      </c>
      <c r="E89" s="10">
        <f t="shared" si="4"/>
        <v>107.27018269600001</v>
      </c>
    </row>
    <row r="90" spans="1:5" x14ac:dyDescent="0.35">
      <c r="A90" s="11" t="s">
        <v>50</v>
      </c>
      <c r="B90" s="2">
        <v>0.51100000000000001</v>
      </c>
      <c r="C90" s="6">
        <v>5.8000000000000003E-2</v>
      </c>
      <c r="D90" s="1">
        <f t="shared" si="3"/>
        <v>0.45300000000000001</v>
      </c>
      <c r="E90" s="10">
        <f t="shared" si="4"/>
        <v>101.41758282400001</v>
      </c>
    </row>
    <row r="91" spans="1:5" x14ac:dyDescent="0.35">
      <c r="A91" s="11" t="s">
        <v>51</v>
      </c>
      <c r="B91" s="2">
        <v>0.76100000000000001</v>
      </c>
      <c r="C91" s="6">
        <v>5.8000000000000003E-2</v>
      </c>
      <c r="D91" s="1">
        <f t="shared" si="3"/>
        <v>0.70299999999999996</v>
      </c>
      <c r="E91" s="10">
        <f t="shared" si="4"/>
        <v>154.87928682399999</v>
      </c>
    </row>
    <row r="92" spans="1:5" x14ac:dyDescent="0.35">
      <c r="A92" s="11" t="s">
        <v>52</v>
      </c>
      <c r="B92" s="2">
        <v>0.52800000000000002</v>
      </c>
      <c r="C92" s="6">
        <v>5.8000000000000003E-2</v>
      </c>
      <c r="D92" s="1">
        <f t="shared" si="3"/>
        <v>0.47000000000000003</v>
      </c>
      <c r="E92" s="10">
        <f t="shared" si="4"/>
        <v>104.9668824</v>
      </c>
    </row>
    <row r="93" spans="1:5" x14ac:dyDescent="0.35">
      <c r="A93" s="11" t="s">
        <v>53</v>
      </c>
      <c r="B93" s="2">
        <v>0.46200000000000002</v>
      </c>
      <c r="C93" s="6">
        <v>5.8000000000000003E-2</v>
      </c>
      <c r="D93" s="1">
        <f t="shared" si="3"/>
        <v>0.40400000000000003</v>
      </c>
      <c r="E93" s="10">
        <f t="shared" si="4"/>
        <v>91.257542975999996</v>
      </c>
    </row>
    <row r="94" spans="1:5" x14ac:dyDescent="0.35">
      <c r="A94" s="11" t="s">
        <v>54</v>
      </c>
      <c r="B94" s="2">
        <v>0.39500000000000002</v>
      </c>
      <c r="C94" s="6">
        <v>5.8000000000000003E-2</v>
      </c>
      <c r="D94" s="1">
        <f t="shared" si="3"/>
        <v>0.33700000000000002</v>
      </c>
      <c r="E94" s="10">
        <f t="shared" si="4"/>
        <v>77.534175783999999</v>
      </c>
    </row>
    <row r="95" spans="1:5" x14ac:dyDescent="0.35">
      <c r="A95" s="11" t="s">
        <v>55</v>
      </c>
      <c r="B95" s="2">
        <v>0.41799999999999998</v>
      </c>
      <c r="C95" s="6">
        <v>5.8000000000000003E-2</v>
      </c>
      <c r="D95" s="1">
        <f t="shared" si="3"/>
        <v>0.36</v>
      </c>
      <c r="E95" s="10">
        <f t="shared" si="4"/>
        <v>82.223185599999994</v>
      </c>
    </row>
    <row r="96" spans="1:5" x14ac:dyDescent="0.35">
      <c r="A96" s="11" t="s">
        <v>56</v>
      </c>
      <c r="B96" s="2">
        <v>0.38600000000000001</v>
      </c>
      <c r="C96" s="6">
        <v>5.8000000000000003E-2</v>
      </c>
      <c r="D96" s="1">
        <f t="shared" si="3"/>
        <v>0.32800000000000001</v>
      </c>
      <c r="E96" s="10">
        <f t="shared" si="4"/>
        <v>75.705605824000003</v>
      </c>
    </row>
    <row r="97" spans="1:5" x14ac:dyDescent="0.35">
      <c r="A97" s="11" t="s">
        <v>57</v>
      </c>
      <c r="B97" s="2">
        <v>0.77400000000000002</v>
      </c>
      <c r="C97" s="6">
        <v>5.8000000000000003E-2</v>
      </c>
      <c r="D97" s="1">
        <f t="shared" si="3"/>
        <v>0.71599999999999997</v>
      </c>
      <c r="E97" s="10">
        <f t="shared" si="4"/>
        <v>157.73361081600001</v>
      </c>
    </row>
    <row r="98" spans="1:5" x14ac:dyDescent="0.35">
      <c r="A98" s="11" t="s">
        <v>58</v>
      </c>
      <c r="B98" s="2">
        <v>0.33800000000000002</v>
      </c>
      <c r="C98" s="6">
        <v>5.8000000000000003E-2</v>
      </c>
      <c r="D98" s="1">
        <f t="shared" si="3"/>
        <v>0.28000000000000003</v>
      </c>
      <c r="E98" s="10">
        <f t="shared" si="4"/>
        <v>66.012702400000009</v>
      </c>
    </row>
    <row r="99" spans="1:5" x14ac:dyDescent="0.35">
      <c r="A99" s="11" t="s">
        <v>59</v>
      </c>
      <c r="B99" s="2">
        <v>1.0309999999999999</v>
      </c>
      <c r="C99" s="6">
        <v>5.8000000000000003E-2</v>
      </c>
      <c r="D99" s="1">
        <f t="shared" ref="D99:D120" si="5">(B99-C99)</f>
        <v>0.97299999999999986</v>
      </c>
      <c r="E99" s="10">
        <f t="shared" ref="E99:E120" si="6">(21.736*D99*D99)+(188.72*D99)+(11.467)</f>
        <v>215.66966154399998</v>
      </c>
    </row>
    <row r="100" spans="1:5" x14ac:dyDescent="0.35">
      <c r="A100" s="11" t="s">
        <v>60</v>
      </c>
      <c r="B100" s="2">
        <v>0.94300000000000006</v>
      </c>
      <c r="C100" s="6">
        <v>5.8000000000000003E-2</v>
      </c>
      <c r="D100" s="1">
        <f t="shared" si="5"/>
        <v>0.88500000000000001</v>
      </c>
      <c r="E100" s="10">
        <f t="shared" si="6"/>
        <v>195.50837860000001</v>
      </c>
    </row>
    <row r="101" spans="1:5" x14ac:dyDescent="0.35">
      <c r="A101" s="11" t="s">
        <v>61</v>
      </c>
      <c r="B101" s="2">
        <v>1.0070000000000001</v>
      </c>
      <c r="C101" s="6">
        <v>5.8000000000000003E-2</v>
      </c>
      <c r="D101" s="1">
        <f t="shared" si="5"/>
        <v>0.94900000000000007</v>
      </c>
      <c r="E101" s="10">
        <f t="shared" si="6"/>
        <v>210.13774333600003</v>
      </c>
    </row>
    <row r="102" spans="1:5" x14ac:dyDescent="0.35">
      <c r="A102" s="11" t="s">
        <v>62</v>
      </c>
      <c r="B102" s="2">
        <v>0.98599999999999999</v>
      </c>
      <c r="C102" s="6">
        <v>5.8000000000000003E-2</v>
      </c>
      <c r="D102" s="1">
        <f t="shared" si="5"/>
        <v>0.92799999999999994</v>
      </c>
      <c r="E102" s="10">
        <f t="shared" si="6"/>
        <v>205.31785542400002</v>
      </c>
    </row>
    <row r="103" spans="1:5" x14ac:dyDescent="0.35">
      <c r="A103" s="11" t="s">
        <v>63</v>
      </c>
      <c r="B103" s="2">
        <v>0.94400000000000006</v>
      </c>
      <c r="C103" s="6">
        <v>5.8000000000000003E-2</v>
      </c>
      <c r="D103" s="1">
        <f t="shared" si="5"/>
        <v>0.88600000000000001</v>
      </c>
      <c r="E103" s="10">
        <f t="shared" si="6"/>
        <v>195.735593056</v>
      </c>
    </row>
    <row r="104" spans="1:5" x14ac:dyDescent="0.35">
      <c r="A104" s="11" t="s">
        <v>64</v>
      </c>
      <c r="B104" s="2">
        <v>1.137</v>
      </c>
      <c r="C104" s="6">
        <v>5.8000000000000003E-2</v>
      </c>
      <c r="D104" s="1">
        <f t="shared" si="5"/>
        <v>1.079</v>
      </c>
      <c r="E104" s="10">
        <f t="shared" si="6"/>
        <v>240.40182237599998</v>
      </c>
    </row>
    <row r="105" spans="1:5" x14ac:dyDescent="0.35">
      <c r="A105" s="11" t="s">
        <v>65</v>
      </c>
      <c r="B105" s="2">
        <v>1.159</v>
      </c>
      <c r="C105" s="6">
        <v>5.8000000000000003E-2</v>
      </c>
      <c r="D105" s="1">
        <f t="shared" si="5"/>
        <v>1.101</v>
      </c>
      <c r="E105" s="10">
        <f t="shared" si="6"/>
        <v>245.59612093600001</v>
      </c>
    </row>
    <row r="106" spans="1:5" x14ac:dyDescent="0.35">
      <c r="A106" s="11" t="s">
        <v>66</v>
      </c>
      <c r="B106" s="2">
        <v>0.98399999999999999</v>
      </c>
      <c r="C106" s="6">
        <v>5.8000000000000003E-2</v>
      </c>
      <c r="D106" s="1">
        <f t="shared" si="5"/>
        <v>0.92599999999999993</v>
      </c>
      <c r="E106" s="10">
        <f t="shared" si="6"/>
        <v>204.85981833600002</v>
      </c>
    </row>
    <row r="107" spans="1:5" x14ac:dyDescent="0.35">
      <c r="A107" s="11" t="s">
        <v>67</v>
      </c>
      <c r="B107" s="2">
        <v>1.3169999999999999</v>
      </c>
      <c r="C107" s="6">
        <v>5.8000000000000003E-2</v>
      </c>
      <c r="D107" s="1">
        <f t="shared" si="5"/>
        <v>1.2589999999999999</v>
      </c>
      <c r="E107" s="10">
        <f t="shared" si="6"/>
        <v>283.51880061599996</v>
      </c>
    </row>
    <row r="108" spans="1:5" x14ac:dyDescent="0.35">
      <c r="A108" s="11" t="s">
        <v>68</v>
      </c>
      <c r="B108" s="2">
        <v>0.97399999999999998</v>
      </c>
      <c r="C108" s="6">
        <v>5.8000000000000003E-2</v>
      </c>
      <c r="D108" s="1">
        <f t="shared" si="5"/>
        <v>0.91599999999999993</v>
      </c>
      <c r="E108" s="10">
        <f t="shared" si="6"/>
        <v>202.57224121599998</v>
      </c>
    </row>
    <row r="109" spans="1:5" x14ac:dyDescent="0.35">
      <c r="A109" s="11" t="s">
        <v>69</v>
      </c>
      <c r="B109" s="2">
        <v>0.84699999999999998</v>
      </c>
      <c r="C109" s="6">
        <v>5.8000000000000003E-2</v>
      </c>
      <c r="D109" s="1">
        <f t="shared" si="5"/>
        <v>0.78899999999999992</v>
      </c>
      <c r="E109" s="10">
        <f t="shared" si="6"/>
        <v>173.89819645599999</v>
      </c>
    </row>
    <row r="110" spans="1:5" x14ac:dyDescent="0.35">
      <c r="A110" s="11" t="s">
        <v>70</v>
      </c>
      <c r="B110" s="2">
        <v>1.069</v>
      </c>
      <c r="C110" s="6">
        <v>5.8000000000000003E-2</v>
      </c>
      <c r="D110" s="1">
        <f t="shared" si="5"/>
        <v>1.0109999999999999</v>
      </c>
      <c r="E110" s="10">
        <f t="shared" si="6"/>
        <v>224.47974205599996</v>
      </c>
    </row>
    <row r="111" spans="1:5" x14ac:dyDescent="0.35">
      <c r="A111" s="11" t="s">
        <v>71</v>
      </c>
      <c r="B111" s="2">
        <v>1.323</v>
      </c>
      <c r="C111" s="6">
        <v>5.8000000000000003E-2</v>
      </c>
      <c r="D111" s="1">
        <f t="shared" si="5"/>
        <v>1.2649999999999999</v>
      </c>
      <c r="E111" s="10">
        <f t="shared" si="6"/>
        <v>284.98029059999999</v>
      </c>
    </row>
    <row r="112" spans="1:5" x14ac:dyDescent="0.35">
      <c r="A112" s="11" t="s">
        <v>72</v>
      </c>
      <c r="B112" s="2">
        <v>1.0609999999999999</v>
      </c>
      <c r="C112" s="6">
        <v>5.8000000000000003E-2</v>
      </c>
      <c r="D112" s="1">
        <f t="shared" si="5"/>
        <v>1.0029999999999999</v>
      </c>
      <c r="E112" s="10">
        <f t="shared" si="6"/>
        <v>222.61977162399998</v>
      </c>
    </row>
    <row r="113" spans="1:5" x14ac:dyDescent="0.35">
      <c r="A113" s="11" t="s">
        <v>73</v>
      </c>
      <c r="B113" s="2">
        <v>1.1340000000000001</v>
      </c>
      <c r="C113" s="6">
        <v>5.8000000000000003E-2</v>
      </c>
      <c r="D113" s="1">
        <f t="shared" si="5"/>
        <v>1.0760000000000001</v>
      </c>
      <c r="E113" s="10">
        <f t="shared" si="6"/>
        <v>239.69513913600002</v>
      </c>
    </row>
    <row r="114" spans="1:5" x14ac:dyDescent="0.35">
      <c r="A114" s="11" t="s">
        <v>74</v>
      </c>
      <c r="B114" s="2">
        <v>0.84199999999999997</v>
      </c>
      <c r="C114" s="6">
        <v>5.8000000000000003E-2</v>
      </c>
      <c r="D114" s="1">
        <f t="shared" si="5"/>
        <v>0.78399999999999992</v>
      </c>
      <c r="E114" s="10">
        <f t="shared" si="6"/>
        <v>172.78364281599997</v>
      </c>
    </row>
    <row r="115" spans="1:5" x14ac:dyDescent="0.35">
      <c r="A115" s="11" t="s">
        <v>75</v>
      </c>
      <c r="B115" s="2">
        <v>1.0820000000000001</v>
      </c>
      <c r="C115" s="6">
        <v>5.8000000000000003E-2</v>
      </c>
      <c r="D115" s="1">
        <f t="shared" si="5"/>
        <v>1.024</v>
      </c>
      <c r="E115" s="10">
        <f t="shared" si="6"/>
        <v>227.50812793600002</v>
      </c>
    </row>
    <row r="116" spans="1:5" x14ac:dyDescent="0.35">
      <c r="A116" s="11" t="s">
        <v>76</v>
      </c>
      <c r="B116" s="2">
        <v>1.006</v>
      </c>
      <c r="C116" s="6">
        <v>5.8000000000000003E-2</v>
      </c>
      <c r="D116" s="1">
        <f t="shared" si="5"/>
        <v>0.94799999999999995</v>
      </c>
      <c r="E116" s="10">
        <f t="shared" si="6"/>
        <v>209.90779014399999</v>
      </c>
    </row>
    <row r="117" spans="1:5" x14ac:dyDescent="0.35">
      <c r="A117" s="11" t="s">
        <v>77</v>
      </c>
      <c r="B117" s="2">
        <v>0.96899999999999997</v>
      </c>
      <c r="C117" s="6">
        <v>5.8000000000000003E-2</v>
      </c>
      <c r="D117" s="1">
        <f t="shared" si="5"/>
        <v>0.91099999999999992</v>
      </c>
      <c r="E117" s="10">
        <f t="shared" si="6"/>
        <v>201.43008285599998</v>
      </c>
    </row>
    <row r="118" spans="1:5" x14ac:dyDescent="0.35">
      <c r="A118" s="11" t="s">
        <v>78</v>
      </c>
      <c r="B118" s="2">
        <v>1.113</v>
      </c>
      <c r="C118" s="6">
        <v>5.8000000000000003E-2</v>
      </c>
      <c r="D118" s="1">
        <f t="shared" si="5"/>
        <v>1.0549999999999999</v>
      </c>
      <c r="E118" s="10">
        <f t="shared" si="6"/>
        <v>234.7593114</v>
      </c>
    </row>
    <row r="119" spans="1:5" x14ac:dyDescent="0.35">
      <c r="A119" s="11" t="s">
        <v>79</v>
      </c>
      <c r="B119" s="2">
        <v>1.258</v>
      </c>
      <c r="C119" s="6">
        <v>5.8000000000000003E-2</v>
      </c>
      <c r="D119" s="1">
        <f t="shared" si="5"/>
        <v>1.2</v>
      </c>
      <c r="E119" s="10">
        <f t="shared" si="6"/>
        <v>269.23084</v>
      </c>
    </row>
    <row r="120" spans="1:5" x14ac:dyDescent="0.35">
      <c r="A120" s="11" t="s">
        <v>80</v>
      </c>
      <c r="B120" s="2">
        <v>1.0720000000000001</v>
      </c>
      <c r="C120" s="6">
        <v>5.8000000000000003E-2</v>
      </c>
      <c r="D120" s="1">
        <f t="shared" si="5"/>
        <v>1.014</v>
      </c>
      <c r="E120" s="10">
        <f t="shared" si="6"/>
        <v>225.17794825600001</v>
      </c>
    </row>
    <row r="124" spans="1:5" x14ac:dyDescent="0.35">
      <c r="A124" t="s">
        <v>82</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20"/>
  <sheetViews>
    <sheetView workbookViewId="0">
      <selection activeCell="S11" sqref="S10:S11"/>
    </sheetView>
  </sheetViews>
  <sheetFormatPr defaultRowHeight="14.5" x14ac:dyDescent="0.35"/>
  <cols>
    <col min="1" max="1" width="15.54296875" customWidth="1"/>
    <col min="2" max="2" width="11.36328125" customWidth="1"/>
    <col min="3" max="3" width="10.08984375" customWidth="1"/>
    <col min="4" max="4" width="12.54296875" customWidth="1"/>
    <col min="5" max="5" width="13.54296875" customWidth="1"/>
  </cols>
  <sheetData>
    <row r="2" spans="1:12" x14ac:dyDescent="0.35">
      <c r="A2" s="3">
        <v>2.089</v>
      </c>
      <c r="B2" s="2">
        <v>0.46800000000000003</v>
      </c>
      <c r="C2" s="2">
        <v>0.432</v>
      </c>
      <c r="D2" s="2">
        <v>0.49399999999999999</v>
      </c>
      <c r="E2" s="2">
        <v>0.57799999999999996</v>
      </c>
      <c r="F2" s="2">
        <v>0.52300000000000002</v>
      </c>
      <c r="G2" s="2">
        <v>0.36699999999999999</v>
      </c>
      <c r="H2" s="2">
        <v>0.502</v>
      </c>
      <c r="I2" s="2">
        <v>0.52400000000000002</v>
      </c>
      <c r="J2" s="2">
        <v>0.80300000000000005</v>
      </c>
      <c r="K2" s="2">
        <v>0.93</v>
      </c>
      <c r="L2" s="2">
        <v>0.98899999999999999</v>
      </c>
    </row>
    <row r="3" spans="1:12" x14ac:dyDescent="0.35">
      <c r="A3" s="3">
        <v>1.2150000000000001</v>
      </c>
      <c r="B3" s="2">
        <v>0.45800000000000002</v>
      </c>
      <c r="C3" s="2">
        <v>0.38900000000000001</v>
      </c>
      <c r="D3" s="2">
        <v>0.51800000000000002</v>
      </c>
      <c r="E3" s="2">
        <v>0.49399999999999999</v>
      </c>
      <c r="F3" s="2">
        <v>0.503</v>
      </c>
      <c r="G3" s="2">
        <v>0.32300000000000001</v>
      </c>
      <c r="H3" s="2">
        <v>0.31</v>
      </c>
      <c r="I3" s="2">
        <v>0.32100000000000001</v>
      </c>
      <c r="J3" s="2">
        <v>0.74</v>
      </c>
      <c r="K3" s="2">
        <v>0.69500000000000006</v>
      </c>
      <c r="L3" s="2">
        <v>0.76600000000000001</v>
      </c>
    </row>
    <row r="4" spans="1:12" x14ac:dyDescent="0.35">
      <c r="A4" s="3">
        <v>0.79100000000000004</v>
      </c>
      <c r="B4" s="2">
        <v>0.625</v>
      </c>
      <c r="C4" s="2">
        <v>0.44500000000000001</v>
      </c>
      <c r="D4" s="2">
        <v>0.60599999999999998</v>
      </c>
      <c r="E4" s="2">
        <v>0.49299999999999999</v>
      </c>
      <c r="F4" s="2">
        <v>0.48399999999999999</v>
      </c>
      <c r="G4" s="2">
        <v>0.317</v>
      </c>
      <c r="H4" s="2">
        <v>0.371</v>
      </c>
      <c r="I4" s="2">
        <v>0.41300000000000003</v>
      </c>
      <c r="J4" s="2">
        <v>0.73299999999999998</v>
      </c>
      <c r="K4" s="2">
        <v>0.64700000000000002</v>
      </c>
      <c r="L4" s="2">
        <v>0.79400000000000004</v>
      </c>
    </row>
    <row r="5" spans="1:12" x14ac:dyDescent="0.35">
      <c r="A5" s="3">
        <v>0.54100000000000004</v>
      </c>
      <c r="B5" s="2">
        <v>0.69600000000000006</v>
      </c>
      <c r="C5" s="2">
        <v>0.58399999999999996</v>
      </c>
      <c r="D5" s="2">
        <v>0.61899999999999999</v>
      </c>
      <c r="E5" s="2">
        <v>0.55700000000000005</v>
      </c>
      <c r="F5" s="2">
        <v>0.48699999999999999</v>
      </c>
      <c r="G5" s="2">
        <v>0.371</v>
      </c>
      <c r="H5" s="2">
        <v>0.34700000000000003</v>
      </c>
      <c r="I5" s="2">
        <v>0.47000000000000003</v>
      </c>
      <c r="J5" s="2">
        <v>0.69900000000000007</v>
      </c>
      <c r="K5" s="2">
        <v>0.76100000000000001</v>
      </c>
      <c r="L5" s="2">
        <v>0.746</v>
      </c>
    </row>
    <row r="6" spans="1:12" x14ac:dyDescent="0.35">
      <c r="A6" s="3">
        <v>0.224</v>
      </c>
      <c r="B6" s="2">
        <v>0.82600000000000007</v>
      </c>
      <c r="C6" s="2">
        <v>0.59299999999999997</v>
      </c>
      <c r="D6" s="2">
        <v>0.40900000000000003</v>
      </c>
      <c r="E6" s="2">
        <v>0.55700000000000005</v>
      </c>
      <c r="F6" s="2">
        <v>0.39300000000000002</v>
      </c>
      <c r="G6" s="2">
        <v>0.36199999999999999</v>
      </c>
      <c r="H6" s="2">
        <v>0.434</v>
      </c>
      <c r="I6" s="2">
        <v>0.495</v>
      </c>
      <c r="J6" s="2">
        <v>0.66300000000000003</v>
      </c>
      <c r="K6" s="2">
        <v>0.99399999999999999</v>
      </c>
      <c r="L6" s="2">
        <v>0.93800000000000006</v>
      </c>
    </row>
    <row r="7" spans="1:12" x14ac:dyDescent="0.35">
      <c r="A7" s="6">
        <v>4.4999999999999998E-2</v>
      </c>
      <c r="B7" s="2">
        <v>0.51100000000000001</v>
      </c>
      <c r="C7" s="2">
        <v>0.58199999999999996</v>
      </c>
      <c r="D7" s="2">
        <v>0.498</v>
      </c>
      <c r="E7" s="2">
        <v>0.54600000000000004</v>
      </c>
      <c r="F7" s="2">
        <v>0.441</v>
      </c>
      <c r="G7" s="2">
        <v>0.42399999999999999</v>
      </c>
      <c r="H7" s="2">
        <v>0.35000000000000003</v>
      </c>
      <c r="I7" s="2">
        <v>0.29199999999999998</v>
      </c>
      <c r="J7" s="2">
        <v>0.72899999999999998</v>
      </c>
      <c r="K7" s="2">
        <v>0.877</v>
      </c>
      <c r="L7" s="2">
        <v>0.623</v>
      </c>
    </row>
    <row r="8" spans="1:12" x14ac:dyDescent="0.35">
      <c r="B8" s="2">
        <v>0.497</v>
      </c>
      <c r="C8" s="2">
        <v>0.51100000000000001</v>
      </c>
      <c r="D8" s="2">
        <v>0.56700000000000006</v>
      </c>
      <c r="E8" s="2">
        <v>0.42899999999999999</v>
      </c>
      <c r="F8" s="2">
        <v>0.48499999999999999</v>
      </c>
      <c r="G8" s="2">
        <v>0.44600000000000001</v>
      </c>
      <c r="H8" s="2">
        <v>0.38600000000000001</v>
      </c>
      <c r="I8" s="2">
        <v>0.54700000000000004</v>
      </c>
      <c r="J8" s="2">
        <v>0.77600000000000002</v>
      </c>
      <c r="K8" s="2">
        <v>0.82800000000000007</v>
      </c>
    </row>
    <row r="9" spans="1:12" x14ac:dyDescent="0.35">
      <c r="B9" s="2">
        <v>0.44600000000000001</v>
      </c>
      <c r="C9" s="2">
        <v>0.52300000000000002</v>
      </c>
      <c r="D9" s="2">
        <v>0.496</v>
      </c>
      <c r="E9" s="2">
        <v>0.46300000000000002</v>
      </c>
      <c r="F9" s="2">
        <v>0.5</v>
      </c>
      <c r="G9" s="2">
        <v>0.45300000000000001</v>
      </c>
      <c r="H9" s="2">
        <v>0.35799999999999998</v>
      </c>
      <c r="I9" s="2">
        <v>0.71499999999999997</v>
      </c>
      <c r="J9" s="2">
        <v>0.71</v>
      </c>
      <c r="K9" s="2">
        <v>0.60299999999999998</v>
      </c>
    </row>
    <row r="14" spans="1:12" x14ac:dyDescent="0.35">
      <c r="A14" s="13"/>
      <c r="B14" s="8" t="s">
        <v>7</v>
      </c>
      <c r="C14" s="8" t="s">
        <v>8</v>
      </c>
      <c r="D14" s="8" t="s">
        <v>9</v>
      </c>
      <c r="E14" s="8" t="s">
        <v>10</v>
      </c>
    </row>
    <row r="15" spans="1:12" x14ac:dyDescent="0.35">
      <c r="A15" s="13" t="s">
        <v>1</v>
      </c>
      <c r="B15" s="3">
        <v>2.089</v>
      </c>
      <c r="C15" s="1">
        <f>B15-B20</f>
        <v>2.044</v>
      </c>
      <c r="D15" s="1">
        <v>320</v>
      </c>
      <c r="E15" s="10">
        <f>(33.381*C15*C15)+(90.448*C15)-(2.0413)</f>
        <v>322.29809361600007</v>
      </c>
    </row>
    <row r="16" spans="1:12" x14ac:dyDescent="0.35">
      <c r="A16" s="13" t="s">
        <v>2</v>
      </c>
      <c r="B16" s="3">
        <v>1.2150000000000001</v>
      </c>
      <c r="C16" s="1">
        <f>B16-B20</f>
        <v>1.1700000000000002</v>
      </c>
      <c r="D16" s="1">
        <v>160</v>
      </c>
      <c r="E16" s="10">
        <f t="shared" ref="E16:E20" si="0">(33.381*C16*C16)+(90.448*C16)-(2.0413)</f>
        <v>149.47811090000002</v>
      </c>
    </row>
    <row r="17" spans="1:12" x14ac:dyDescent="0.35">
      <c r="A17" s="13" t="s">
        <v>3</v>
      </c>
      <c r="B17" s="3">
        <v>0.79100000000000004</v>
      </c>
      <c r="C17" s="1">
        <f>B17-B20</f>
        <v>0.746</v>
      </c>
      <c r="D17" s="1">
        <v>80</v>
      </c>
      <c r="E17" s="10">
        <f t="shared" si="0"/>
        <v>84.009968595999979</v>
      </c>
    </row>
    <row r="18" spans="1:12" x14ac:dyDescent="0.35">
      <c r="A18" s="13" t="s">
        <v>4</v>
      </c>
      <c r="B18" s="3">
        <v>0.54100000000000004</v>
      </c>
      <c r="C18" s="1">
        <f>B18-B20</f>
        <v>0.49600000000000005</v>
      </c>
      <c r="D18" s="1">
        <v>40</v>
      </c>
      <c r="E18" s="10">
        <f t="shared" si="0"/>
        <v>51.033168096000004</v>
      </c>
    </row>
    <row r="19" spans="1:12" x14ac:dyDescent="0.35">
      <c r="A19" s="13" t="s">
        <v>5</v>
      </c>
      <c r="B19" s="3">
        <v>0.224</v>
      </c>
      <c r="C19" s="1">
        <f>B19-B20</f>
        <v>0.17899999999999999</v>
      </c>
      <c r="D19" s="1">
        <v>20</v>
      </c>
      <c r="E19" s="10">
        <f t="shared" si="0"/>
        <v>15.218452621000001</v>
      </c>
    </row>
    <row r="20" spans="1:12" x14ac:dyDescent="0.35">
      <c r="A20" s="13" t="s">
        <v>6</v>
      </c>
      <c r="B20" s="6">
        <v>4.4999999999999998E-2</v>
      </c>
      <c r="C20" s="1">
        <f>B20-B20</f>
        <v>0</v>
      </c>
      <c r="D20" s="1">
        <v>0</v>
      </c>
      <c r="E20" s="10">
        <f t="shared" si="0"/>
        <v>-2.0413000000000001</v>
      </c>
    </row>
    <row r="28" spans="1:12" x14ac:dyDescent="0.35">
      <c r="H28" s="7"/>
      <c r="J28" s="7" t="s">
        <v>83</v>
      </c>
      <c r="K28" s="7"/>
      <c r="L28" s="7"/>
    </row>
    <row r="34" spans="1:5" x14ac:dyDescent="0.35">
      <c r="A34" s="11" t="s">
        <v>12</v>
      </c>
      <c r="B34" s="2" t="s">
        <v>13</v>
      </c>
      <c r="C34" s="5" t="s">
        <v>6</v>
      </c>
      <c r="D34" s="1" t="s">
        <v>8</v>
      </c>
      <c r="E34" s="12" t="s">
        <v>84</v>
      </c>
    </row>
    <row r="35" spans="1:5" x14ac:dyDescent="0.35">
      <c r="A35" s="11" t="s">
        <v>14</v>
      </c>
      <c r="B35" s="2">
        <v>0.46800000000000003</v>
      </c>
      <c r="C35" s="6">
        <v>4.4999999999999998E-2</v>
      </c>
      <c r="D35" s="1">
        <f t="shared" ref="D35:D66" si="1">(B35-C35)</f>
        <v>0.42300000000000004</v>
      </c>
      <c r="E35" s="10">
        <f t="shared" ref="E35:E66" si="2">(33.381*D35*D35)+(90.448*D35)-(2.0413)</f>
        <v>42.191032949000004</v>
      </c>
    </row>
    <row r="36" spans="1:5" x14ac:dyDescent="0.35">
      <c r="A36" s="11" t="s">
        <v>14</v>
      </c>
      <c r="B36" s="2">
        <v>0.45800000000000002</v>
      </c>
      <c r="C36" s="6">
        <v>4.4999999999999998E-2</v>
      </c>
      <c r="D36" s="1">
        <f t="shared" si="1"/>
        <v>0.41300000000000003</v>
      </c>
      <c r="E36" s="10">
        <f t="shared" si="2"/>
        <v>41.007487789000002</v>
      </c>
    </row>
    <row r="37" spans="1:5" x14ac:dyDescent="0.35">
      <c r="A37" s="11" t="s">
        <v>15</v>
      </c>
      <c r="B37" s="2">
        <v>0.625</v>
      </c>
      <c r="C37" s="6">
        <v>4.4999999999999998E-2</v>
      </c>
      <c r="D37" s="1">
        <f t="shared" si="1"/>
        <v>0.57999999999999996</v>
      </c>
      <c r="E37" s="10">
        <f t="shared" si="2"/>
        <v>61.647908399999992</v>
      </c>
    </row>
    <row r="38" spans="1:5" x14ac:dyDescent="0.35">
      <c r="A38" s="11" t="s">
        <v>15</v>
      </c>
      <c r="B38" s="2">
        <v>0.69600000000000006</v>
      </c>
      <c r="C38" s="6">
        <v>4.4999999999999998E-2</v>
      </c>
      <c r="D38" s="1">
        <f t="shared" si="1"/>
        <v>0.65100000000000002</v>
      </c>
      <c r="E38" s="10">
        <f t="shared" si="2"/>
        <v>70.987249180999996</v>
      </c>
    </row>
    <row r="39" spans="1:5" x14ac:dyDescent="0.35">
      <c r="A39" s="11" t="s">
        <v>16</v>
      </c>
      <c r="B39" s="2">
        <v>0.82600000000000007</v>
      </c>
      <c r="C39" s="6">
        <v>4.4999999999999998E-2</v>
      </c>
      <c r="D39" s="1">
        <f t="shared" si="1"/>
        <v>0.78100000000000003</v>
      </c>
      <c r="E39" s="10">
        <f t="shared" si="2"/>
        <v>88.959696140999995</v>
      </c>
    </row>
    <row r="40" spans="1:5" x14ac:dyDescent="0.35">
      <c r="A40" s="11" t="s">
        <v>16</v>
      </c>
      <c r="B40" s="2">
        <v>0.51100000000000001</v>
      </c>
      <c r="C40" s="6">
        <v>4.4999999999999998E-2</v>
      </c>
      <c r="D40" s="1">
        <f t="shared" si="1"/>
        <v>0.46600000000000003</v>
      </c>
      <c r="E40" s="10">
        <f t="shared" si="2"/>
        <v>47.356352436000002</v>
      </c>
    </row>
    <row r="41" spans="1:5" x14ac:dyDescent="0.35">
      <c r="A41" s="11" t="s">
        <v>17</v>
      </c>
      <c r="B41" s="2">
        <v>0.497</v>
      </c>
      <c r="C41" s="6">
        <v>4.4999999999999998E-2</v>
      </c>
      <c r="D41" s="1">
        <f t="shared" si="1"/>
        <v>0.45200000000000001</v>
      </c>
      <c r="E41" s="10">
        <f t="shared" si="2"/>
        <v>45.661067824</v>
      </c>
    </row>
    <row r="42" spans="1:5" x14ac:dyDescent="0.35">
      <c r="A42" s="11" t="s">
        <v>17</v>
      </c>
      <c r="B42" s="2">
        <v>0.44600000000000001</v>
      </c>
      <c r="C42" s="6">
        <v>4.4999999999999998E-2</v>
      </c>
      <c r="D42" s="1">
        <f t="shared" si="1"/>
        <v>0.40100000000000002</v>
      </c>
      <c r="E42" s="10">
        <f t="shared" si="2"/>
        <v>39.596046180999998</v>
      </c>
    </row>
    <row r="43" spans="1:5" x14ac:dyDescent="0.35">
      <c r="A43" s="11" t="s">
        <v>18</v>
      </c>
      <c r="B43" s="2">
        <v>0.432</v>
      </c>
      <c r="C43" s="6">
        <v>4.4999999999999998E-2</v>
      </c>
      <c r="D43" s="1">
        <f t="shared" si="1"/>
        <v>0.38700000000000001</v>
      </c>
      <c r="E43" s="10">
        <f t="shared" si="2"/>
        <v>37.961514988999994</v>
      </c>
    </row>
    <row r="44" spans="1:5" x14ac:dyDescent="0.35">
      <c r="A44" s="11" t="s">
        <v>18</v>
      </c>
      <c r="B44" s="2">
        <v>0.38900000000000001</v>
      </c>
      <c r="C44" s="6">
        <v>4.4999999999999998E-2</v>
      </c>
      <c r="D44" s="1">
        <f t="shared" si="1"/>
        <v>0.34400000000000003</v>
      </c>
      <c r="E44" s="10">
        <f t="shared" si="2"/>
        <v>33.022986015999997</v>
      </c>
    </row>
    <row r="45" spans="1:5" x14ac:dyDescent="0.35">
      <c r="A45" s="11" t="s">
        <v>19</v>
      </c>
      <c r="B45" s="2">
        <v>0.44500000000000001</v>
      </c>
      <c r="C45" s="6">
        <v>4.4999999999999998E-2</v>
      </c>
      <c r="D45" s="1">
        <f t="shared" si="1"/>
        <v>0.4</v>
      </c>
      <c r="E45" s="10">
        <f t="shared" si="2"/>
        <v>39.478860000000005</v>
      </c>
    </row>
    <row r="46" spans="1:5" x14ac:dyDescent="0.35">
      <c r="A46" s="11" t="s">
        <v>19</v>
      </c>
      <c r="B46" s="2">
        <v>0.58399999999999996</v>
      </c>
      <c r="C46" s="6">
        <v>4.4999999999999998E-2</v>
      </c>
      <c r="D46" s="1">
        <f t="shared" si="1"/>
        <v>0.53899999999999992</v>
      </c>
      <c r="E46" s="10">
        <f t="shared" si="2"/>
        <v>56.408053500999991</v>
      </c>
    </row>
    <row r="47" spans="1:5" x14ac:dyDescent="0.35">
      <c r="A47" s="11" t="s">
        <v>20</v>
      </c>
      <c r="B47" s="2">
        <v>0.59299999999999997</v>
      </c>
      <c r="C47" s="6">
        <v>4.4999999999999998E-2</v>
      </c>
      <c r="D47" s="1">
        <f t="shared" si="1"/>
        <v>0.54799999999999993</v>
      </c>
      <c r="E47" s="10">
        <f t="shared" si="2"/>
        <v>57.54865182399999</v>
      </c>
    </row>
    <row r="48" spans="1:5" x14ac:dyDescent="0.35">
      <c r="A48" s="11" t="s">
        <v>20</v>
      </c>
      <c r="B48" s="2">
        <v>0.58199999999999996</v>
      </c>
      <c r="C48" s="6">
        <v>4.4999999999999998E-2</v>
      </c>
      <c r="D48" s="1">
        <f t="shared" si="1"/>
        <v>0.53699999999999992</v>
      </c>
      <c r="E48" s="10">
        <f t="shared" si="2"/>
        <v>56.155321588999989</v>
      </c>
    </row>
    <row r="49" spans="1:5" x14ac:dyDescent="0.35">
      <c r="A49" s="11" t="s">
        <v>21</v>
      </c>
      <c r="B49" s="2">
        <v>0.51100000000000001</v>
      </c>
      <c r="C49" s="6">
        <v>4.4999999999999998E-2</v>
      </c>
      <c r="D49" s="1">
        <f t="shared" si="1"/>
        <v>0.46600000000000003</v>
      </c>
      <c r="E49" s="10">
        <f t="shared" si="2"/>
        <v>47.356352436000002</v>
      </c>
    </row>
    <row r="50" spans="1:5" x14ac:dyDescent="0.35">
      <c r="A50" s="11" t="s">
        <v>21</v>
      </c>
      <c r="B50" s="2">
        <v>0.52300000000000002</v>
      </c>
      <c r="C50" s="6">
        <v>4.4999999999999998E-2</v>
      </c>
      <c r="D50" s="1">
        <f t="shared" si="1"/>
        <v>0.47800000000000004</v>
      </c>
      <c r="E50" s="10">
        <f t="shared" si="2"/>
        <v>48.819868404000005</v>
      </c>
    </row>
    <row r="51" spans="1:5" x14ac:dyDescent="0.35">
      <c r="A51" s="11" t="s">
        <v>22</v>
      </c>
      <c r="B51" s="2">
        <v>0.49399999999999999</v>
      </c>
      <c r="C51" s="6">
        <v>4.4999999999999998E-2</v>
      </c>
      <c r="D51" s="1">
        <f t="shared" si="1"/>
        <v>0.44900000000000001</v>
      </c>
      <c r="E51" s="10">
        <f t="shared" si="2"/>
        <v>45.299494980999995</v>
      </c>
    </row>
    <row r="52" spans="1:5" x14ac:dyDescent="0.35">
      <c r="A52" s="11" t="s">
        <v>22</v>
      </c>
      <c r="B52" s="2">
        <v>0.51800000000000002</v>
      </c>
      <c r="C52" s="6">
        <v>4.4999999999999998E-2</v>
      </c>
      <c r="D52" s="1">
        <f t="shared" si="1"/>
        <v>0.47300000000000003</v>
      </c>
      <c r="E52" s="10">
        <f t="shared" si="2"/>
        <v>48.208901748999999</v>
      </c>
    </row>
    <row r="53" spans="1:5" x14ac:dyDescent="0.35">
      <c r="A53" s="11" t="s">
        <v>23</v>
      </c>
      <c r="B53" s="2">
        <v>0.60599999999999998</v>
      </c>
      <c r="C53" s="6">
        <v>4.4999999999999998E-2</v>
      </c>
      <c r="D53" s="1">
        <f t="shared" si="1"/>
        <v>0.56099999999999994</v>
      </c>
      <c r="E53" s="10">
        <f t="shared" si="2"/>
        <v>59.205729700999989</v>
      </c>
    </row>
    <row r="54" spans="1:5" x14ac:dyDescent="0.35">
      <c r="A54" s="11" t="s">
        <v>23</v>
      </c>
      <c r="B54" s="2">
        <v>0.61899999999999999</v>
      </c>
      <c r="C54" s="6">
        <v>4.4999999999999998E-2</v>
      </c>
      <c r="D54" s="1">
        <f t="shared" si="1"/>
        <v>0.57399999999999995</v>
      </c>
      <c r="E54" s="10">
        <f t="shared" si="2"/>
        <v>60.874090355999989</v>
      </c>
    </row>
    <row r="55" spans="1:5" x14ac:dyDescent="0.35">
      <c r="A55" s="11" t="s">
        <v>24</v>
      </c>
      <c r="B55" s="2">
        <v>0.40900000000000003</v>
      </c>
      <c r="C55" s="6">
        <v>4.4999999999999998E-2</v>
      </c>
      <c r="D55" s="1">
        <f t="shared" si="1"/>
        <v>0.36400000000000005</v>
      </c>
      <c r="E55" s="10">
        <f t="shared" si="2"/>
        <v>35.304620976000002</v>
      </c>
    </row>
    <row r="56" spans="1:5" x14ac:dyDescent="0.35">
      <c r="A56" s="11" t="s">
        <v>24</v>
      </c>
      <c r="B56" s="2">
        <v>0.498</v>
      </c>
      <c r="C56" s="6">
        <v>4.4999999999999998E-2</v>
      </c>
      <c r="D56" s="1">
        <f t="shared" si="1"/>
        <v>0.45300000000000001</v>
      </c>
      <c r="E56" s="10">
        <f t="shared" si="2"/>
        <v>45.781725629</v>
      </c>
    </row>
    <row r="57" spans="1:5" x14ac:dyDescent="0.35">
      <c r="A57" s="11" t="s">
        <v>25</v>
      </c>
      <c r="B57" s="2">
        <v>0.56700000000000006</v>
      </c>
      <c r="C57" s="6">
        <v>4.4999999999999998E-2</v>
      </c>
      <c r="D57" s="1">
        <f t="shared" si="1"/>
        <v>0.52200000000000002</v>
      </c>
      <c r="E57" s="10">
        <f t="shared" si="2"/>
        <v>54.268344403999997</v>
      </c>
    </row>
    <row r="58" spans="1:5" x14ac:dyDescent="0.35">
      <c r="A58" s="11" t="s">
        <v>25</v>
      </c>
      <c r="B58" s="2">
        <v>0.496</v>
      </c>
      <c r="C58" s="6">
        <v>4.4999999999999998E-2</v>
      </c>
      <c r="D58" s="1">
        <f t="shared" si="1"/>
        <v>0.45100000000000001</v>
      </c>
      <c r="E58" s="10">
        <f t="shared" si="2"/>
        <v>45.540476781000002</v>
      </c>
    </row>
    <row r="59" spans="1:5" x14ac:dyDescent="0.35">
      <c r="A59" s="11" t="s">
        <v>26</v>
      </c>
      <c r="B59" s="2">
        <v>0.57799999999999996</v>
      </c>
      <c r="C59" s="6">
        <v>4.4999999999999998E-2</v>
      </c>
      <c r="D59" s="1">
        <f t="shared" si="1"/>
        <v>0.53299999999999992</v>
      </c>
      <c r="E59" s="10">
        <f t="shared" si="2"/>
        <v>55.650658908999986</v>
      </c>
    </row>
    <row r="60" spans="1:5" x14ac:dyDescent="0.35">
      <c r="A60" s="11" t="s">
        <v>26</v>
      </c>
      <c r="B60" s="2">
        <v>0.49399999999999999</v>
      </c>
      <c r="C60" s="6">
        <v>4.4999999999999998E-2</v>
      </c>
      <c r="D60" s="1">
        <f t="shared" si="1"/>
        <v>0.44900000000000001</v>
      </c>
      <c r="E60" s="10">
        <f t="shared" si="2"/>
        <v>45.299494980999995</v>
      </c>
    </row>
    <row r="61" spans="1:5" x14ac:dyDescent="0.35">
      <c r="A61" s="11" t="s">
        <v>27</v>
      </c>
      <c r="B61" s="2">
        <v>0.49299999999999999</v>
      </c>
      <c r="C61" s="6">
        <v>4.4999999999999998E-2</v>
      </c>
      <c r="D61" s="1">
        <f t="shared" si="1"/>
        <v>0.44800000000000001</v>
      </c>
      <c r="E61" s="10">
        <f t="shared" si="2"/>
        <v>45.179104223999992</v>
      </c>
    </row>
    <row r="62" spans="1:5" x14ac:dyDescent="0.35">
      <c r="A62" s="11" t="s">
        <v>27</v>
      </c>
      <c r="B62" s="2">
        <v>0.55700000000000005</v>
      </c>
      <c r="C62" s="6">
        <v>4.4999999999999998E-2</v>
      </c>
      <c r="D62" s="1">
        <f t="shared" si="1"/>
        <v>0.51200000000000001</v>
      </c>
      <c r="E62" s="10">
        <f t="shared" si="2"/>
        <v>53.018704864</v>
      </c>
    </row>
    <row r="63" spans="1:5" x14ac:dyDescent="0.35">
      <c r="A63" s="11" t="s">
        <v>28</v>
      </c>
      <c r="B63" s="2">
        <v>0.55700000000000005</v>
      </c>
      <c r="C63" s="6">
        <v>4.4999999999999998E-2</v>
      </c>
      <c r="D63" s="1">
        <f t="shared" si="1"/>
        <v>0.51200000000000001</v>
      </c>
      <c r="E63" s="10">
        <f t="shared" si="2"/>
        <v>53.018704864</v>
      </c>
    </row>
    <row r="64" spans="1:5" x14ac:dyDescent="0.35">
      <c r="A64" s="11" t="s">
        <v>28</v>
      </c>
      <c r="B64" s="2">
        <v>0.54600000000000004</v>
      </c>
      <c r="C64" s="6">
        <v>4.4999999999999998E-2</v>
      </c>
      <c r="D64" s="1">
        <f t="shared" si="1"/>
        <v>0.501</v>
      </c>
      <c r="E64" s="10">
        <f t="shared" si="2"/>
        <v>51.651812380999999</v>
      </c>
    </row>
    <row r="65" spans="1:5" x14ac:dyDescent="0.35">
      <c r="A65" s="11" t="s">
        <v>29</v>
      </c>
      <c r="B65" s="2">
        <v>0.42899999999999999</v>
      </c>
      <c r="C65" s="6">
        <v>4.4999999999999998E-2</v>
      </c>
      <c r="D65" s="1">
        <f t="shared" si="1"/>
        <v>0.38400000000000001</v>
      </c>
      <c r="E65" s="10">
        <f t="shared" si="2"/>
        <v>37.612960735999998</v>
      </c>
    </row>
    <row r="66" spans="1:5" x14ac:dyDescent="0.35">
      <c r="A66" s="11" t="s">
        <v>29</v>
      </c>
      <c r="B66" s="2">
        <v>0.46300000000000002</v>
      </c>
      <c r="C66" s="6">
        <v>4.4999999999999998E-2</v>
      </c>
      <c r="D66" s="1">
        <f t="shared" si="1"/>
        <v>0.41800000000000004</v>
      </c>
      <c r="E66" s="10">
        <f t="shared" si="2"/>
        <v>41.598425844000005</v>
      </c>
    </row>
    <row r="67" spans="1:5" x14ac:dyDescent="0.35">
      <c r="A67" s="11" t="s">
        <v>30</v>
      </c>
      <c r="B67" s="2">
        <v>0.52300000000000002</v>
      </c>
      <c r="C67" s="6">
        <v>4.4999999999999998E-2</v>
      </c>
      <c r="D67" s="1">
        <f t="shared" ref="D67:D98" si="3">(B67-C67)</f>
        <v>0.47800000000000004</v>
      </c>
      <c r="E67" s="10">
        <f t="shared" ref="E67:E98" si="4">(33.381*D67*D67)+(90.448*D67)-(2.0413)</f>
        <v>48.819868404000005</v>
      </c>
    </row>
    <row r="68" spans="1:5" x14ac:dyDescent="0.35">
      <c r="A68" s="11" t="s">
        <v>30</v>
      </c>
      <c r="B68" s="2">
        <v>0.503</v>
      </c>
      <c r="C68" s="6">
        <v>4.4999999999999998E-2</v>
      </c>
      <c r="D68" s="1">
        <f t="shared" si="3"/>
        <v>0.45800000000000002</v>
      </c>
      <c r="E68" s="10">
        <f t="shared" si="4"/>
        <v>46.386016084000005</v>
      </c>
    </row>
    <row r="69" spans="1:5" x14ac:dyDescent="0.35">
      <c r="A69" s="11" t="s">
        <v>31</v>
      </c>
      <c r="B69" s="2">
        <v>0.48399999999999999</v>
      </c>
      <c r="C69" s="6">
        <v>4.4999999999999998E-2</v>
      </c>
      <c r="D69" s="1">
        <f t="shared" si="3"/>
        <v>0.439</v>
      </c>
      <c r="E69" s="10">
        <f t="shared" si="4"/>
        <v>44.098591700999997</v>
      </c>
    </row>
    <row r="70" spans="1:5" x14ac:dyDescent="0.35">
      <c r="A70" s="11" t="s">
        <v>31</v>
      </c>
      <c r="B70" s="2">
        <v>0.48699999999999999</v>
      </c>
      <c r="C70" s="6">
        <v>4.4999999999999998E-2</v>
      </c>
      <c r="D70" s="1">
        <f t="shared" si="3"/>
        <v>0.442</v>
      </c>
      <c r="E70" s="10">
        <f t="shared" si="4"/>
        <v>44.458161683999997</v>
      </c>
    </row>
    <row r="71" spans="1:5" x14ac:dyDescent="0.35">
      <c r="A71" s="11" t="s">
        <v>32</v>
      </c>
      <c r="B71" s="2">
        <v>0.39300000000000002</v>
      </c>
      <c r="C71" s="6">
        <v>4.4999999999999998E-2</v>
      </c>
      <c r="D71" s="1">
        <f t="shared" si="3"/>
        <v>0.34800000000000003</v>
      </c>
      <c r="E71" s="10">
        <f t="shared" si="4"/>
        <v>33.477176624000002</v>
      </c>
    </row>
    <row r="72" spans="1:5" x14ac:dyDescent="0.35">
      <c r="A72" s="11" t="s">
        <v>32</v>
      </c>
      <c r="B72" s="2">
        <v>0.441</v>
      </c>
      <c r="C72" s="6">
        <v>4.4999999999999998E-2</v>
      </c>
      <c r="D72" s="1">
        <f t="shared" si="3"/>
        <v>0.39600000000000002</v>
      </c>
      <c r="E72" s="10">
        <f t="shared" si="4"/>
        <v>39.010782896000002</v>
      </c>
    </row>
    <row r="73" spans="1:5" x14ac:dyDescent="0.35">
      <c r="A73" s="11" t="s">
        <v>33</v>
      </c>
      <c r="B73" s="2">
        <v>0.48499999999999999</v>
      </c>
      <c r="C73" s="6">
        <v>4.4999999999999998E-2</v>
      </c>
      <c r="D73" s="1">
        <f t="shared" si="3"/>
        <v>0.44</v>
      </c>
      <c r="E73" s="10">
        <f t="shared" si="4"/>
        <v>44.218381600000001</v>
      </c>
    </row>
    <row r="74" spans="1:5" x14ac:dyDescent="0.35">
      <c r="A74" s="11" t="s">
        <v>34</v>
      </c>
      <c r="B74" s="2">
        <v>0.5</v>
      </c>
      <c r="C74" s="6">
        <v>4.4999999999999998E-2</v>
      </c>
      <c r="D74" s="1">
        <f t="shared" si="3"/>
        <v>0.45500000000000002</v>
      </c>
      <c r="E74" s="10">
        <f t="shared" si="4"/>
        <v>46.023241524999996</v>
      </c>
    </row>
    <row r="75" spans="1:5" x14ac:dyDescent="0.35">
      <c r="A75" s="11" t="s">
        <v>35</v>
      </c>
      <c r="B75" s="2">
        <v>0.36699999999999999</v>
      </c>
      <c r="C75" s="6">
        <v>4.4999999999999998E-2</v>
      </c>
      <c r="D75" s="1">
        <f t="shared" si="3"/>
        <v>0.32200000000000001</v>
      </c>
      <c r="E75" s="10">
        <f t="shared" si="4"/>
        <v>30.544031603999997</v>
      </c>
    </row>
    <row r="76" spans="1:5" x14ac:dyDescent="0.35">
      <c r="A76" s="11" t="s">
        <v>36</v>
      </c>
      <c r="B76" s="2">
        <v>0.32300000000000001</v>
      </c>
      <c r="C76" s="6">
        <v>4.4999999999999998E-2</v>
      </c>
      <c r="D76" s="1">
        <f t="shared" si="3"/>
        <v>0.27800000000000002</v>
      </c>
      <c r="E76" s="10">
        <f t="shared" si="4"/>
        <v>25.683061204000001</v>
      </c>
    </row>
    <row r="77" spans="1:5" x14ac:dyDescent="0.35">
      <c r="A77" s="11" t="s">
        <v>37</v>
      </c>
      <c r="B77" s="2">
        <v>0.317</v>
      </c>
      <c r="C77" s="6">
        <v>4.4999999999999998E-2</v>
      </c>
      <c r="D77" s="1">
        <f t="shared" si="3"/>
        <v>0.27200000000000002</v>
      </c>
      <c r="E77" s="10">
        <f t="shared" si="4"/>
        <v>25.030215904000002</v>
      </c>
    </row>
    <row r="78" spans="1:5" x14ac:dyDescent="0.35">
      <c r="A78" s="11" t="s">
        <v>38</v>
      </c>
      <c r="B78" s="2">
        <v>0.371</v>
      </c>
      <c r="C78" s="6">
        <v>4.4999999999999998E-2</v>
      </c>
      <c r="D78" s="1">
        <f t="shared" si="3"/>
        <v>0.32600000000000001</v>
      </c>
      <c r="E78" s="10">
        <f t="shared" si="4"/>
        <v>30.992347156000001</v>
      </c>
    </row>
    <row r="79" spans="1:5" x14ac:dyDescent="0.35">
      <c r="A79" s="11" t="s">
        <v>39</v>
      </c>
      <c r="B79" s="2">
        <v>0.36199999999999999</v>
      </c>
      <c r="C79" s="6">
        <v>4.4999999999999998E-2</v>
      </c>
      <c r="D79" s="1">
        <f t="shared" si="3"/>
        <v>0.317</v>
      </c>
      <c r="E79" s="10">
        <f t="shared" si="4"/>
        <v>29.985139308999997</v>
      </c>
    </row>
    <row r="80" spans="1:5" x14ac:dyDescent="0.35">
      <c r="A80" s="11" t="s">
        <v>40</v>
      </c>
      <c r="B80" s="2">
        <v>0.42399999999999999</v>
      </c>
      <c r="C80" s="6">
        <v>4.4999999999999998E-2</v>
      </c>
      <c r="D80" s="1">
        <f t="shared" si="3"/>
        <v>0.379</v>
      </c>
      <c r="E80" s="10">
        <f t="shared" si="4"/>
        <v>37.033372221</v>
      </c>
    </row>
    <row r="81" spans="1:5" x14ac:dyDescent="0.35">
      <c r="A81" s="11" t="s">
        <v>41</v>
      </c>
      <c r="B81" s="2">
        <v>0.44600000000000001</v>
      </c>
      <c r="C81" s="6">
        <v>4.4999999999999998E-2</v>
      </c>
      <c r="D81" s="1">
        <f t="shared" si="3"/>
        <v>0.40100000000000002</v>
      </c>
      <c r="E81" s="10">
        <f t="shared" si="4"/>
        <v>39.596046180999998</v>
      </c>
    </row>
    <row r="82" spans="1:5" x14ac:dyDescent="0.35">
      <c r="A82" s="11" t="s">
        <v>42</v>
      </c>
      <c r="B82" s="2">
        <v>0.45300000000000001</v>
      </c>
      <c r="C82" s="6">
        <v>4.4999999999999998E-2</v>
      </c>
      <c r="D82" s="1">
        <f t="shared" si="3"/>
        <v>0.40800000000000003</v>
      </c>
      <c r="E82" s="10">
        <f t="shared" si="4"/>
        <v>40.418218783999997</v>
      </c>
    </row>
    <row r="83" spans="1:5" x14ac:dyDescent="0.35">
      <c r="A83" s="11" t="s">
        <v>43</v>
      </c>
      <c r="B83" s="2">
        <v>0.502</v>
      </c>
      <c r="C83" s="6">
        <v>4.4999999999999998E-2</v>
      </c>
      <c r="D83" s="1">
        <f t="shared" si="3"/>
        <v>0.45700000000000002</v>
      </c>
      <c r="E83" s="10">
        <f t="shared" si="4"/>
        <v>46.265024469000004</v>
      </c>
    </row>
    <row r="84" spans="1:5" x14ac:dyDescent="0.35">
      <c r="A84" s="11" t="s">
        <v>44</v>
      </c>
      <c r="B84" s="2">
        <v>0.31</v>
      </c>
      <c r="C84" s="6">
        <v>4.4999999999999998E-2</v>
      </c>
      <c r="D84" s="1">
        <f t="shared" si="3"/>
        <v>0.26500000000000001</v>
      </c>
      <c r="E84" s="10">
        <f t="shared" si="4"/>
        <v>24.271600725000003</v>
      </c>
    </row>
    <row r="85" spans="1:5" x14ac:dyDescent="0.35">
      <c r="A85" s="11" t="s">
        <v>45</v>
      </c>
      <c r="B85" s="2">
        <v>0.371</v>
      </c>
      <c r="C85" s="6">
        <v>4.4999999999999998E-2</v>
      </c>
      <c r="D85" s="1">
        <f t="shared" si="3"/>
        <v>0.32600000000000001</v>
      </c>
      <c r="E85" s="10">
        <f t="shared" si="4"/>
        <v>30.992347156000001</v>
      </c>
    </row>
    <row r="86" spans="1:5" x14ac:dyDescent="0.35">
      <c r="A86" s="11" t="s">
        <v>46</v>
      </c>
      <c r="B86" s="2">
        <v>0.34700000000000003</v>
      </c>
      <c r="C86" s="6">
        <v>4.4999999999999998E-2</v>
      </c>
      <c r="D86" s="1">
        <f t="shared" si="3"/>
        <v>0.30200000000000005</v>
      </c>
      <c r="E86" s="10">
        <f t="shared" si="4"/>
        <v>28.318476724000003</v>
      </c>
    </row>
    <row r="87" spans="1:5" x14ac:dyDescent="0.35">
      <c r="A87" s="11" t="s">
        <v>47</v>
      </c>
      <c r="B87" s="2">
        <v>0.434</v>
      </c>
      <c r="C87" s="6">
        <v>4.4999999999999998E-2</v>
      </c>
      <c r="D87" s="1">
        <f t="shared" si="3"/>
        <v>0.38900000000000001</v>
      </c>
      <c r="E87" s="10">
        <f t="shared" si="4"/>
        <v>38.194218300999999</v>
      </c>
    </row>
    <row r="88" spans="1:5" x14ac:dyDescent="0.35">
      <c r="A88" s="11" t="s">
        <v>48</v>
      </c>
      <c r="B88" s="2">
        <v>0.35000000000000003</v>
      </c>
      <c r="C88" s="6">
        <v>4.4999999999999998E-2</v>
      </c>
      <c r="D88" s="1">
        <f t="shared" si="3"/>
        <v>0.30500000000000005</v>
      </c>
      <c r="E88" s="10">
        <f t="shared" si="4"/>
        <v>28.650607525000005</v>
      </c>
    </row>
    <row r="89" spans="1:5" x14ac:dyDescent="0.35">
      <c r="A89" s="11" t="s">
        <v>49</v>
      </c>
      <c r="B89" s="2">
        <v>0.38600000000000001</v>
      </c>
      <c r="C89" s="6">
        <v>4.4999999999999998E-2</v>
      </c>
      <c r="D89" s="1">
        <f t="shared" si="3"/>
        <v>0.34100000000000003</v>
      </c>
      <c r="E89" s="10">
        <f t="shared" si="4"/>
        <v>32.683044061000004</v>
      </c>
    </row>
    <row r="90" spans="1:5" x14ac:dyDescent="0.35">
      <c r="A90" s="11" t="s">
        <v>50</v>
      </c>
      <c r="B90" s="2">
        <v>0.35799999999999998</v>
      </c>
      <c r="C90" s="6">
        <v>4.4999999999999998E-2</v>
      </c>
      <c r="D90" s="1">
        <f t="shared" si="3"/>
        <v>0.313</v>
      </c>
      <c r="E90" s="10">
        <f t="shared" si="4"/>
        <v>29.539227188999998</v>
      </c>
    </row>
    <row r="91" spans="1:5" x14ac:dyDescent="0.35">
      <c r="A91" s="11" t="s">
        <v>51</v>
      </c>
      <c r="B91" s="2">
        <v>0.52400000000000002</v>
      </c>
      <c r="C91" s="6">
        <v>4.4999999999999998E-2</v>
      </c>
      <c r="D91" s="1">
        <f t="shared" si="3"/>
        <v>0.47900000000000004</v>
      </c>
      <c r="E91" s="10">
        <f t="shared" si="4"/>
        <v>48.942262021000005</v>
      </c>
    </row>
    <row r="92" spans="1:5" x14ac:dyDescent="0.35">
      <c r="A92" s="11" t="s">
        <v>52</v>
      </c>
      <c r="B92" s="2">
        <v>0.32100000000000001</v>
      </c>
      <c r="C92" s="6">
        <v>4.4999999999999998E-2</v>
      </c>
      <c r="D92" s="1">
        <f t="shared" si="3"/>
        <v>0.27600000000000002</v>
      </c>
      <c r="E92" s="10">
        <f t="shared" si="4"/>
        <v>25.465179056</v>
      </c>
    </row>
    <row r="93" spans="1:5" x14ac:dyDescent="0.35">
      <c r="A93" s="11" t="s">
        <v>53</v>
      </c>
      <c r="B93" s="2">
        <v>0.41300000000000003</v>
      </c>
      <c r="C93" s="6">
        <v>4.4999999999999998E-2</v>
      </c>
      <c r="D93" s="1">
        <f t="shared" si="3"/>
        <v>0.36800000000000005</v>
      </c>
      <c r="E93" s="10">
        <f t="shared" si="4"/>
        <v>35.764152543999998</v>
      </c>
    </row>
    <row r="94" spans="1:5" x14ac:dyDescent="0.35">
      <c r="A94" s="11" t="s">
        <v>54</v>
      </c>
      <c r="B94" s="2">
        <v>0.47000000000000003</v>
      </c>
      <c r="C94" s="6">
        <v>4.4999999999999998E-2</v>
      </c>
      <c r="D94" s="1">
        <f t="shared" si="3"/>
        <v>0.42500000000000004</v>
      </c>
      <c r="E94" s="10">
        <f t="shared" si="4"/>
        <v>42.428543125000004</v>
      </c>
    </row>
    <row r="95" spans="1:5" x14ac:dyDescent="0.35">
      <c r="A95" s="11" t="s">
        <v>55</v>
      </c>
      <c r="B95" s="2">
        <v>0.495</v>
      </c>
      <c r="C95" s="6">
        <v>4.4999999999999998E-2</v>
      </c>
      <c r="D95" s="1">
        <f t="shared" si="3"/>
        <v>0.45</v>
      </c>
      <c r="E95" s="10">
        <f t="shared" si="4"/>
        <v>45.419952500000001</v>
      </c>
    </row>
    <row r="96" spans="1:5" x14ac:dyDescent="0.35">
      <c r="A96" s="11" t="s">
        <v>56</v>
      </c>
      <c r="B96" s="2">
        <v>0.29199999999999998</v>
      </c>
      <c r="C96" s="6">
        <v>4.4999999999999998E-2</v>
      </c>
      <c r="D96" s="1">
        <f t="shared" si="3"/>
        <v>0.247</v>
      </c>
      <c r="E96" s="10">
        <f t="shared" si="4"/>
        <v>22.335897428999999</v>
      </c>
    </row>
    <row r="97" spans="1:5" x14ac:dyDescent="0.35">
      <c r="A97" s="11" t="s">
        <v>57</v>
      </c>
      <c r="B97" s="2">
        <v>0.54700000000000004</v>
      </c>
      <c r="C97" s="6">
        <v>4.4999999999999998E-2</v>
      </c>
      <c r="D97" s="1">
        <f t="shared" si="3"/>
        <v>0.502</v>
      </c>
      <c r="E97" s="10">
        <f t="shared" si="4"/>
        <v>51.77574152399999</v>
      </c>
    </row>
    <row r="98" spans="1:5" x14ac:dyDescent="0.35">
      <c r="A98" s="11" t="s">
        <v>58</v>
      </c>
      <c r="B98" s="2">
        <v>0.71499999999999997</v>
      </c>
      <c r="C98" s="6">
        <v>4.4999999999999998E-2</v>
      </c>
      <c r="D98" s="1">
        <f t="shared" si="3"/>
        <v>0.66999999999999993</v>
      </c>
      <c r="E98" s="10">
        <f t="shared" si="4"/>
        <v>73.543590899999984</v>
      </c>
    </row>
    <row r="99" spans="1:5" x14ac:dyDescent="0.35">
      <c r="A99" s="11" t="s">
        <v>59</v>
      </c>
      <c r="B99" s="2">
        <v>0.80300000000000005</v>
      </c>
      <c r="C99" s="6">
        <v>4.4999999999999998E-2</v>
      </c>
      <c r="D99" s="1">
        <f t="shared" ref="D99:D120" si="5">(B99-C99)</f>
        <v>0.75800000000000001</v>
      </c>
      <c r="E99" s="10">
        <f t="shared" ref="E99:E120" si="6">(33.381*D99*D99)+(90.448*D99)-(2.0413)</f>
        <v>85.697804883999993</v>
      </c>
    </row>
    <row r="100" spans="1:5" x14ac:dyDescent="0.35">
      <c r="A100" s="11" t="s">
        <v>60</v>
      </c>
      <c r="B100" s="2">
        <v>0.74</v>
      </c>
      <c r="C100" s="6">
        <v>4.4999999999999998E-2</v>
      </c>
      <c r="D100" s="1">
        <f t="shared" si="5"/>
        <v>0.69499999999999995</v>
      </c>
      <c r="E100" s="10">
        <f t="shared" si="6"/>
        <v>76.943917524999989</v>
      </c>
    </row>
    <row r="101" spans="1:5" x14ac:dyDescent="0.35">
      <c r="A101" s="11" t="s">
        <v>61</v>
      </c>
      <c r="B101" s="2">
        <v>0.73299999999999998</v>
      </c>
      <c r="C101" s="6">
        <v>4.4999999999999998E-2</v>
      </c>
      <c r="D101" s="1">
        <f t="shared" si="5"/>
        <v>0.68799999999999994</v>
      </c>
      <c r="E101" s="10">
        <f t="shared" si="6"/>
        <v>75.987620063999984</v>
      </c>
    </row>
    <row r="102" spans="1:5" x14ac:dyDescent="0.35">
      <c r="A102" s="11" t="s">
        <v>62</v>
      </c>
      <c r="B102" s="2">
        <v>0.69900000000000007</v>
      </c>
      <c r="C102" s="6">
        <v>4.4999999999999998E-2</v>
      </c>
      <c r="D102" s="1">
        <f t="shared" si="5"/>
        <v>0.65400000000000003</v>
      </c>
      <c r="E102" s="10">
        <f t="shared" si="6"/>
        <v>71.389279795999997</v>
      </c>
    </row>
    <row r="103" spans="1:5" x14ac:dyDescent="0.35">
      <c r="A103" s="11" t="s">
        <v>63</v>
      </c>
      <c r="B103" s="2">
        <v>0.66300000000000003</v>
      </c>
      <c r="C103" s="6">
        <v>4.4999999999999998E-2</v>
      </c>
      <c r="D103" s="1">
        <f t="shared" si="5"/>
        <v>0.61799999999999999</v>
      </c>
      <c r="E103" s="10">
        <f t="shared" si="6"/>
        <v>66.604569043999987</v>
      </c>
    </row>
    <row r="104" spans="1:5" x14ac:dyDescent="0.35">
      <c r="A104" s="11" t="s">
        <v>64</v>
      </c>
      <c r="B104" s="2">
        <v>0.72899999999999998</v>
      </c>
      <c r="C104" s="6">
        <v>4.4999999999999998E-2</v>
      </c>
      <c r="D104" s="1">
        <f t="shared" si="5"/>
        <v>0.68399999999999994</v>
      </c>
      <c r="E104" s="10">
        <f t="shared" si="6"/>
        <v>75.442633135999984</v>
      </c>
    </row>
    <row r="105" spans="1:5" x14ac:dyDescent="0.35">
      <c r="A105" s="11" t="s">
        <v>65</v>
      </c>
      <c r="B105" s="2">
        <v>0.77600000000000002</v>
      </c>
      <c r="C105" s="6">
        <v>4.4999999999999998E-2</v>
      </c>
      <c r="D105" s="1">
        <f t="shared" si="5"/>
        <v>0.73099999999999998</v>
      </c>
      <c r="E105" s="10">
        <f t="shared" si="6"/>
        <v>81.913692540999989</v>
      </c>
    </row>
    <row r="106" spans="1:5" x14ac:dyDescent="0.35">
      <c r="A106" s="11" t="s">
        <v>66</v>
      </c>
      <c r="B106" s="2">
        <v>0.71</v>
      </c>
      <c r="C106" s="6">
        <v>4.4999999999999998E-2</v>
      </c>
      <c r="D106" s="1">
        <f t="shared" si="5"/>
        <v>0.66499999999999992</v>
      </c>
      <c r="E106" s="10">
        <f t="shared" si="6"/>
        <v>72.86853272499998</v>
      </c>
    </row>
    <row r="107" spans="1:5" x14ac:dyDescent="0.35">
      <c r="A107" s="11" t="s">
        <v>67</v>
      </c>
      <c r="B107" s="2">
        <v>0.93</v>
      </c>
      <c r="C107" s="6">
        <v>4.4999999999999998E-2</v>
      </c>
      <c r="D107" s="1">
        <f t="shared" si="5"/>
        <v>0.88500000000000001</v>
      </c>
      <c r="E107" s="10">
        <f t="shared" si="6"/>
        <v>104.15001372499998</v>
      </c>
    </row>
    <row r="108" spans="1:5" x14ac:dyDescent="0.35">
      <c r="A108" s="11" t="s">
        <v>68</v>
      </c>
      <c r="B108" s="2">
        <v>0.69500000000000006</v>
      </c>
      <c r="C108" s="6">
        <v>4.4999999999999998E-2</v>
      </c>
      <c r="D108" s="1">
        <f t="shared" si="5"/>
        <v>0.65</v>
      </c>
      <c r="E108" s="10">
        <f t="shared" si="6"/>
        <v>70.853372499999992</v>
      </c>
    </row>
    <row r="109" spans="1:5" x14ac:dyDescent="0.35">
      <c r="A109" s="11" t="s">
        <v>69</v>
      </c>
      <c r="B109" s="2">
        <v>0.64700000000000002</v>
      </c>
      <c r="C109" s="6">
        <v>4.4999999999999998E-2</v>
      </c>
      <c r="D109" s="1">
        <f t="shared" si="5"/>
        <v>0.60199999999999998</v>
      </c>
      <c r="E109" s="10">
        <f t="shared" si="6"/>
        <v>64.505803923999991</v>
      </c>
    </row>
    <row r="110" spans="1:5" x14ac:dyDescent="0.35">
      <c r="A110" s="11" t="s">
        <v>70</v>
      </c>
      <c r="B110" s="2">
        <v>0.76100000000000001</v>
      </c>
      <c r="C110" s="6">
        <v>4.4999999999999998E-2</v>
      </c>
      <c r="D110" s="1">
        <f t="shared" si="5"/>
        <v>0.71599999999999997</v>
      </c>
      <c r="E110" s="10">
        <f t="shared" si="6"/>
        <v>79.832437935999991</v>
      </c>
    </row>
    <row r="111" spans="1:5" x14ac:dyDescent="0.35">
      <c r="A111" s="11" t="s">
        <v>71</v>
      </c>
      <c r="B111" s="2">
        <v>0.99399999999999999</v>
      </c>
      <c r="C111" s="6">
        <v>4.4999999999999998E-2</v>
      </c>
      <c r="D111" s="1">
        <f t="shared" si="5"/>
        <v>0.94899999999999995</v>
      </c>
      <c r="E111" s="10">
        <f t="shared" si="6"/>
        <v>113.85681398099999</v>
      </c>
    </row>
    <row r="112" spans="1:5" x14ac:dyDescent="0.35">
      <c r="A112" s="11" t="s">
        <v>72</v>
      </c>
      <c r="B112" s="2">
        <v>0.877</v>
      </c>
      <c r="C112" s="6">
        <v>4.4999999999999998E-2</v>
      </c>
      <c r="D112" s="1">
        <f t="shared" si="5"/>
        <v>0.83199999999999996</v>
      </c>
      <c r="E112" s="10">
        <f t="shared" si="6"/>
        <v>96.318565343999978</v>
      </c>
    </row>
    <row r="113" spans="1:5" x14ac:dyDescent="0.35">
      <c r="A113" s="11" t="s">
        <v>73</v>
      </c>
      <c r="B113" s="2">
        <v>0.82800000000000007</v>
      </c>
      <c r="C113" s="6">
        <v>4.4999999999999998E-2</v>
      </c>
      <c r="D113" s="1">
        <f t="shared" si="5"/>
        <v>0.78300000000000003</v>
      </c>
      <c r="E113" s="10">
        <f t="shared" si="6"/>
        <v>89.245007908999995</v>
      </c>
    </row>
    <row r="114" spans="1:5" x14ac:dyDescent="0.35">
      <c r="A114" s="11" t="s">
        <v>74</v>
      </c>
      <c r="B114" s="2">
        <v>0.60299999999999998</v>
      </c>
      <c r="C114" s="6">
        <v>4.4999999999999998E-2</v>
      </c>
      <c r="D114" s="1">
        <f t="shared" si="5"/>
        <v>0.55799999999999994</v>
      </c>
      <c r="E114" s="10">
        <f t="shared" si="6"/>
        <v>58.822325683999985</v>
      </c>
    </row>
    <row r="115" spans="1:5" x14ac:dyDescent="0.35">
      <c r="A115" s="11" t="s">
        <v>75</v>
      </c>
      <c r="B115" s="2">
        <v>0.98899999999999999</v>
      </c>
      <c r="C115" s="6">
        <v>4.4999999999999998E-2</v>
      </c>
      <c r="D115" s="1">
        <f t="shared" si="5"/>
        <v>0.94399999999999995</v>
      </c>
      <c r="E115" s="10">
        <f t="shared" si="6"/>
        <v>113.08862281599998</v>
      </c>
    </row>
    <row r="116" spans="1:5" x14ac:dyDescent="0.35">
      <c r="A116" s="11" t="s">
        <v>76</v>
      </c>
      <c r="B116" s="2">
        <v>0.76600000000000001</v>
      </c>
      <c r="C116" s="6">
        <v>4.4999999999999998E-2</v>
      </c>
      <c r="D116" s="1">
        <f t="shared" si="5"/>
        <v>0.72099999999999997</v>
      </c>
      <c r="E116" s="10">
        <f t="shared" si="6"/>
        <v>80.524520420999977</v>
      </c>
    </row>
    <row r="117" spans="1:5" x14ac:dyDescent="0.35">
      <c r="A117" s="11" t="s">
        <v>77</v>
      </c>
      <c r="B117" s="2">
        <v>0.79400000000000004</v>
      </c>
      <c r="C117" s="6">
        <v>4.4999999999999998E-2</v>
      </c>
      <c r="D117" s="1">
        <f t="shared" si="5"/>
        <v>0.749</v>
      </c>
      <c r="E117" s="10">
        <f t="shared" si="6"/>
        <v>84.431026380999981</v>
      </c>
    </row>
    <row r="118" spans="1:5" x14ac:dyDescent="0.35">
      <c r="A118" s="11" t="s">
        <v>78</v>
      </c>
      <c r="B118" s="2">
        <v>0.746</v>
      </c>
      <c r="C118" s="6">
        <v>4.4999999999999998E-2</v>
      </c>
      <c r="D118" s="1">
        <f t="shared" si="5"/>
        <v>0.70099999999999996</v>
      </c>
      <c r="E118" s="10">
        <f t="shared" si="6"/>
        <v>77.766204780999985</v>
      </c>
    </row>
    <row r="119" spans="1:5" x14ac:dyDescent="0.35">
      <c r="A119" s="11" t="s">
        <v>79</v>
      </c>
      <c r="B119" s="2">
        <v>0.93800000000000006</v>
      </c>
      <c r="C119" s="6">
        <v>4.4999999999999998E-2</v>
      </c>
      <c r="D119" s="1">
        <f t="shared" si="5"/>
        <v>0.89300000000000002</v>
      </c>
      <c r="E119" s="10">
        <f t="shared" si="6"/>
        <v>105.34840906899998</v>
      </c>
    </row>
    <row r="120" spans="1:5" x14ac:dyDescent="0.35">
      <c r="A120" s="11" t="s">
        <v>80</v>
      </c>
      <c r="B120" s="2">
        <v>0.623</v>
      </c>
      <c r="C120" s="6">
        <v>4.4999999999999998E-2</v>
      </c>
      <c r="D120" s="1">
        <f t="shared" si="5"/>
        <v>0.57799999999999996</v>
      </c>
      <c r="E120" s="10">
        <f t="shared" si="6"/>
        <v>61.389702003999993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20"/>
  <sheetViews>
    <sheetView workbookViewId="0">
      <selection activeCell="C24" sqref="C24"/>
    </sheetView>
  </sheetViews>
  <sheetFormatPr defaultRowHeight="14.5" x14ac:dyDescent="0.35"/>
  <cols>
    <col min="1" max="1" width="14.6328125" customWidth="1"/>
    <col min="2" max="2" width="12.453125" customWidth="1"/>
    <col min="3" max="3" width="11.1796875" customWidth="1"/>
    <col min="4" max="4" width="10.54296875" customWidth="1"/>
    <col min="5" max="5" width="11.81640625" customWidth="1"/>
  </cols>
  <sheetData>
    <row r="2" spans="1:12" x14ac:dyDescent="0.35">
      <c r="A2" s="19">
        <v>2.6190000000000002</v>
      </c>
      <c r="B2" s="2">
        <v>0.63800000000000001</v>
      </c>
      <c r="C2" s="2">
        <v>0.26500000000000001</v>
      </c>
      <c r="D2" s="2">
        <v>0.47100000000000003</v>
      </c>
      <c r="E2" s="2">
        <v>0.45900000000000002</v>
      </c>
      <c r="F2" s="2">
        <v>0.45</v>
      </c>
      <c r="G2" s="2">
        <v>0.70499999999999996</v>
      </c>
      <c r="H2" s="2">
        <v>0.72799999999999998</v>
      </c>
      <c r="I2" s="2">
        <v>0.77100000000000002</v>
      </c>
      <c r="J2" s="2">
        <v>1.1919999999999999</v>
      </c>
      <c r="K2" s="2">
        <v>1.2070000000000001</v>
      </c>
      <c r="L2" s="2">
        <v>1.2590000000000001</v>
      </c>
    </row>
    <row r="3" spans="1:12" x14ac:dyDescent="0.35">
      <c r="A3" s="19">
        <v>1.514</v>
      </c>
      <c r="B3" s="2">
        <v>1.1990000000000001</v>
      </c>
      <c r="C3" s="2">
        <v>1.0940000000000001</v>
      </c>
      <c r="D3" s="2">
        <v>0.443</v>
      </c>
      <c r="E3" s="2">
        <v>0.52500000000000002</v>
      </c>
      <c r="F3" s="2">
        <v>0.41899999999999998</v>
      </c>
      <c r="G3" s="2">
        <v>0.47500000000000003</v>
      </c>
      <c r="H3" s="2">
        <v>0.48699999999999999</v>
      </c>
      <c r="I3" s="2">
        <v>0.51600000000000001</v>
      </c>
      <c r="J3" s="2">
        <v>1.0150000000000001</v>
      </c>
      <c r="K3" s="2">
        <v>1.1659999999999999</v>
      </c>
      <c r="L3" s="2">
        <v>1.131</v>
      </c>
    </row>
    <row r="4" spans="1:12" x14ac:dyDescent="0.35">
      <c r="A4" s="19">
        <v>0.79100000000000004</v>
      </c>
      <c r="B4" s="2">
        <v>0.45</v>
      </c>
      <c r="C4" s="2">
        <v>1.1320000000000001</v>
      </c>
      <c r="D4" s="2">
        <v>0.60499999999999998</v>
      </c>
      <c r="E4" s="2">
        <v>0.628</v>
      </c>
      <c r="F4" s="2">
        <v>0.65400000000000003</v>
      </c>
      <c r="G4" s="2">
        <v>0.51</v>
      </c>
      <c r="H4" s="2">
        <v>0.61299999999999999</v>
      </c>
      <c r="I4" s="2">
        <v>0.41799999999999998</v>
      </c>
      <c r="J4" s="2">
        <v>0.93200000000000005</v>
      </c>
      <c r="K4" s="2">
        <v>1.468</v>
      </c>
      <c r="L4" s="2">
        <v>1.034</v>
      </c>
    </row>
    <row r="5" spans="1:12" x14ac:dyDescent="0.35">
      <c r="A5" s="19">
        <v>0.48799999999999999</v>
      </c>
      <c r="B5" s="2">
        <v>0.80800000000000005</v>
      </c>
      <c r="C5" s="2">
        <v>1.07</v>
      </c>
      <c r="D5" s="2">
        <v>0.57400000000000007</v>
      </c>
      <c r="E5" s="2">
        <v>0.59499999999999997</v>
      </c>
      <c r="F5" s="2">
        <v>0.48499999999999999</v>
      </c>
      <c r="G5" s="2">
        <v>0.70899999999999996</v>
      </c>
      <c r="H5" s="2">
        <v>0.41899999999999998</v>
      </c>
      <c r="I5" s="2">
        <v>0.46500000000000002</v>
      </c>
      <c r="J5" s="2">
        <v>1.099</v>
      </c>
      <c r="K5" s="2">
        <v>1.1400000000000001</v>
      </c>
      <c r="L5" s="2">
        <v>1.3109999999999999</v>
      </c>
    </row>
    <row r="6" spans="1:12" x14ac:dyDescent="0.35">
      <c r="A6" s="24">
        <v>0.23100000000000001</v>
      </c>
      <c r="B6" s="2">
        <v>1.3129999999999999</v>
      </c>
      <c r="C6" s="2">
        <v>0.69300000000000006</v>
      </c>
      <c r="D6" s="2">
        <v>0.41899999999999998</v>
      </c>
      <c r="E6" s="2">
        <v>0.52</v>
      </c>
      <c r="F6" s="2">
        <v>0.315</v>
      </c>
      <c r="G6" s="2">
        <v>0.52500000000000002</v>
      </c>
      <c r="H6" s="2">
        <v>0.40700000000000003</v>
      </c>
      <c r="I6" s="2">
        <v>0.56300000000000006</v>
      </c>
      <c r="J6" s="2">
        <v>1.2290000000000001</v>
      </c>
      <c r="K6" s="2">
        <v>1.3980000000000001</v>
      </c>
      <c r="L6" s="2">
        <v>1.373</v>
      </c>
    </row>
    <row r="7" spans="1:12" x14ac:dyDescent="0.35">
      <c r="A7" s="20">
        <v>7.3999999999999996E-2</v>
      </c>
      <c r="B7" s="2">
        <v>0.83599999999999997</v>
      </c>
      <c r="C7" s="2">
        <v>0.52400000000000002</v>
      </c>
      <c r="D7" s="2">
        <v>0.26900000000000002</v>
      </c>
      <c r="E7" s="2">
        <v>0.32500000000000001</v>
      </c>
      <c r="F7" s="2">
        <v>0.23500000000000001</v>
      </c>
      <c r="G7" s="2">
        <v>0.35599999999999998</v>
      </c>
      <c r="H7" s="2">
        <v>0.28300000000000003</v>
      </c>
      <c r="I7" s="2">
        <v>0.14100000000000001</v>
      </c>
      <c r="J7" s="2">
        <v>1.1970000000000001</v>
      </c>
      <c r="K7" s="2">
        <v>1.212</v>
      </c>
      <c r="L7" s="2">
        <v>0.84699999999999998</v>
      </c>
    </row>
    <row r="8" spans="1:12" x14ac:dyDescent="0.35">
      <c r="B8" s="2">
        <v>0.58599999999999997</v>
      </c>
      <c r="C8" s="2">
        <v>0.5</v>
      </c>
      <c r="D8" s="2">
        <v>0.52100000000000002</v>
      </c>
      <c r="E8" s="2">
        <v>0.48799999999999999</v>
      </c>
      <c r="F8" s="2">
        <v>0.56300000000000006</v>
      </c>
      <c r="G8" s="2">
        <v>0.44800000000000001</v>
      </c>
      <c r="H8" s="2">
        <v>0.43099999999999999</v>
      </c>
      <c r="I8" s="2">
        <v>0.82300000000000006</v>
      </c>
      <c r="J8" s="2">
        <v>1.147</v>
      </c>
      <c r="K8" s="2">
        <v>1.1659999999999999</v>
      </c>
    </row>
    <row r="9" spans="1:12" x14ac:dyDescent="0.35">
      <c r="B9" s="2">
        <v>0.55300000000000005</v>
      </c>
      <c r="C9" s="2">
        <v>0.61</v>
      </c>
      <c r="D9" s="2">
        <v>0.49199999999999999</v>
      </c>
      <c r="E9" s="2">
        <v>0.34600000000000003</v>
      </c>
      <c r="F9" s="2">
        <v>0.73699999999999999</v>
      </c>
      <c r="G9" s="2">
        <v>0.40500000000000003</v>
      </c>
      <c r="H9" s="2">
        <v>0.61399999999999999</v>
      </c>
      <c r="I9" s="2">
        <v>1.1930000000000001</v>
      </c>
      <c r="J9" s="2">
        <v>1.04</v>
      </c>
      <c r="K9" s="2">
        <v>1.087</v>
      </c>
    </row>
    <row r="13" spans="1:12" x14ac:dyDescent="0.35">
      <c r="A13" s="14"/>
      <c r="B13" s="8" t="s">
        <v>7</v>
      </c>
      <c r="C13" s="8" t="s">
        <v>8</v>
      </c>
      <c r="D13" s="8" t="s">
        <v>9</v>
      </c>
      <c r="E13" s="8" t="s">
        <v>10</v>
      </c>
    </row>
    <row r="14" spans="1:12" x14ac:dyDescent="0.35">
      <c r="A14" s="14" t="s">
        <v>1</v>
      </c>
      <c r="B14" s="3">
        <v>2.6190000000000002</v>
      </c>
      <c r="C14" s="1">
        <f>B14-B19</f>
        <v>2.5450000000000004</v>
      </c>
      <c r="D14" s="1">
        <v>4800</v>
      </c>
      <c r="E14" s="10">
        <f>(189.76*C14*C14)+(1410.6*C14)+(31.327)</f>
        <v>4850.3842640000012</v>
      </c>
    </row>
    <row r="15" spans="1:12" x14ac:dyDescent="0.35">
      <c r="A15" s="14" t="s">
        <v>2</v>
      </c>
      <c r="B15" s="3">
        <v>1.514</v>
      </c>
      <c r="C15" s="1">
        <f>B15-B19</f>
        <v>1.44</v>
      </c>
      <c r="D15" s="1">
        <v>2400</v>
      </c>
      <c r="E15" s="10">
        <f t="shared" ref="E15:E19" si="0">(189.76*C15*C15)+(1410.6*C15)+(31.327)</f>
        <v>2456.0773360000003</v>
      </c>
    </row>
    <row r="16" spans="1:12" x14ac:dyDescent="0.35">
      <c r="A16" s="14" t="s">
        <v>3</v>
      </c>
      <c r="B16" s="3">
        <v>0.79100000000000004</v>
      </c>
      <c r="C16" s="1">
        <f>B16-B19</f>
        <v>0.71700000000000008</v>
      </c>
      <c r="D16" s="1">
        <v>1200</v>
      </c>
      <c r="E16" s="10">
        <f t="shared" si="0"/>
        <v>1140.28072864</v>
      </c>
    </row>
    <row r="17" spans="1:12" x14ac:dyDescent="0.35">
      <c r="A17" s="14" t="s">
        <v>4</v>
      </c>
      <c r="B17" s="3">
        <v>0.48799999999999999</v>
      </c>
      <c r="C17" s="1">
        <f>B17-B19</f>
        <v>0.41399999999999998</v>
      </c>
      <c r="D17" s="1">
        <v>600</v>
      </c>
      <c r="E17" s="10">
        <f t="shared" si="0"/>
        <v>647.83950496</v>
      </c>
    </row>
    <row r="18" spans="1:12" x14ac:dyDescent="0.35">
      <c r="A18" s="14" t="s">
        <v>5</v>
      </c>
      <c r="B18" s="4">
        <v>0.23100000000000001</v>
      </c>
      <c r="C18" s="1">
        <f>B18-B19</f>
        <v>0.15700000000000003</v>
      </c>
      <c r="D18" s="1">
        <v>300</v>
      </c>
      <c r="E18" s="10">
        <f t="shared" si="0"/>
        <v>257.46859424000007</v>
      </c>
    </row>
    <row r="19" spans="1:12" x14ac:dyDescent="0.35">
      <c r="A19" s="14" t="s">
        <v>6</v>
      </c>
      <c r="B19" s="6">
        <v>7.3999999999999996E-2</v>
      </c>
      <c r="C19" s="1">
        <f>B19-B19</f>
        <v>0</v>
      </c>
      <c r="D19" s="1">
        <v>0</v>
      </c>
      <c r="E19" s="10">
        <f t="shared" si="0"/>
        <v>31.327000000000002</v>
      </c>
    </row>
    <row r="26" spans="1:12" x14ac:dyDescent="0.35">
      <c r="H26" s="7"/>
      <c r="I26" s="7"/>
      <c r="J26" s="7"/>
      <c r="K26" s="7"/>
    </row>
    <row r="27" spans="1:12" x14ac:dyDescent="0.35">
      <c r="H27" s="7"/>
      <c r="J27" s="7" t="s">
        <v>85</v>
      </c>
      <c r="K27" s="7"/>
      <c r="L27" s="7"/>
    </row>
    <row r="34" spans="1:5" x14ac:dyDescent="0.35">
      <c r="A34" s="11" t="s">
        <v>12</v>
      </c>
      <c r="B34" s="2" t="s">
        <v>13</v>
      </c>
      <c r="C34" s="5" t="s">
        <v>6</v>
      </c>
      <c r="D34" s="1" t="s">
        <v>8</v>
      </c>
      <c r="E34" s="12" t="s">
        <v>86</v>
      </c>
    </row>
    <row r="35" spans="1:5" x14ac:dyDescent="0.35">
      <c r="A35" s="11" t="s">
        <v>14</v>
      </c>
      <c r="B35" s="2">
        <v>0.63800000000000001</v>
      </c>
      <c r="C35" s="6">
        <v>7.3999999999999996E-2</v>
      </c>
      <c r="D35" s="1">
        <f t="shared" ref="D35:D66" si="1">(B35-C35)</f>
        <v>0.56400000000000006</v>
      </c>
      <c r="E35" s="10">
        <f t="shared" ref="E35:E66" si="2">(189.76*D35*D35)+(1410.6*D35)+(31.327)</f>
        <v>887.26729695999995</v>
      </c>
    </row>
    <row r="36" spans="1:5" x14ac:dyDescent="0.35">
      <c r="A36" s="11" t="s">
        <v>14</v>
      </c>
      <c r="B36" s="2">
        <v>1.1990000000000001</v>
      </c>
      <c r="C36" s="6">
        <v>7.3999999999999996E-2</v>
      </c>
      <c r="D36" s="1">
        <f t="shared" si="1"/>
        <v>1.125</v>
      </c>
      <c r="E36" s="10">
        <f t="shared" si="2"/>
        <v>1858.4169999999999</v>
      </c>
    </row>
    <row r="37" spans="1:5" x14ac:dyDescent="0.35">
      <c r="A37" s="11" t="s">
        <v>15</v>
      </c>
      <c r="B37" s="2">
        <v>0.45</v>
      </c>
      <c r="C37" s="6">
        <v>7.3999999999999996E-2</v>
      </c>
      <c r="D37" s="1">
        <f t="shared" si="1"/>
        <v>0.376</v>
      </c>
      <c r="E37" s="10">
        <f t="shared" si="2"/>
        <v>588.54010975999995</v>
      </c>
    </row>
    <row r="38" spans="1:5" x14ac:dyDescent="0.35">
      <c r="A38" s="11" t="s">
        <v>15</v>
      </c>
      <c r="B38" s="2">
        <v>0.80800000000000005</v>
      </c>
      <c r="C38" s="6">
        <v>7.3999999999999996E-2</v>
      </c>
      <c r="D38" s="1">
        <f t="shared" si="1"/>
        <v>0.7340000000000001</v>
      </c>
      <c r="E38" s="10">
        <f t="shared" si="2"/>
        <v>1168.94173856</v>
      </c>
    </row>
    <row r="39" spans="1:5" x14ac:dyDescent="0.35">
      <c r="A39" s="11" t="s">
        <v>16</v>
      </c>
      <c r="B39" s="2">
        <v>1.3129999999999999</v>
      </c>
      <c r="C39" s="6">
        <v>7.3999999999999996E-2</v>
      </c>
      <c r="D39" s="1">
        <f t="shared" si="1"/>
        <v>1.2389999999999999</v>
      </c>
      <c r="E39" s="10">
        <f t="shared" si="2"/>
        <v>2070.3649609599997</v>
      </c>
    </row>
    <row r="40" spans="1:5" x14ac:dyDescent="0.35">
      <c r="A40" s="11" t="s">
        <v>16</v>
      </c>
      <c r="B40" s="2">
        <v>0.83599999999999997</v>
      </c>
      <c r="C40" s="6">
        <v>7.3999999999999996E-2</v>
      </c>
      <c r="D40" s="1">
        <f t="shared" si="1"/>
        <v>0.76200000000000001</v>
      </c>
      <c r="E40" s="10">
        <f t="shared" si="2"/>
        <v>1216.3872054399999</v>
      </c>
    </row>
    <row r="41" spans="1:5" x14ac:dyDescent="0.35">
      <c r="A41" s="11" t="s">
        <v>17</v>
      </c>
      <c r="B41" s="2">
        <v>0.58599999999999997</v>
      </c>
      <c r="C41" s="6">
        <v>7.3999999999999996E-2</v>
      </c>
      <c r="D41" s="1">
        <f t="shared" si="1"/>
        <v>0.51200000000000001</v>
      </c>
      <c r="E41" s="10">
        <f t="shared" si="2"/>
        <v>803.29864543999997</v>
      </c>
    </row>
    <row r="42" spans="1:5" x14ac:dyDescent="0.35">
      <c r="A42" s="11" t="s">
        <v>17</v>
      </c>
      <c r="B42" s="2">
        <v>0.55300000000000005</v>
      </c>
      <c r="C42" s="6">
        <v>7.3999999999999996E-2</v>
      </c>
      <c r="D42" s="1">
        <f t="shared" si="1"/>
        <v>0.47900000000000004</v>
      </c>
      <c r="E42" s="10">
        <f t="shared" si="2"/>
        <v>750.54312416000005</v>
      </c>
    </row>
    <row r="43" spans="1:5" x14ac:dyDescent="0.35">
      <c r="A43" s="11" t="s">
        <v>18</v>
      </c>
      <c r="B43" s="2">
        <v>0.26500000000000001</v>
      </c>
      <c r="C43" s="6">
        <v>7.3999999999999996E-2</v>
      </c>
      <c r="D43" s="1">
        <f t="shared" si="1"/>
        <v>0.191</v>
      </c>
      <c r="E43" s="10">
        <f t="shared" si="2"/>
        <v>307.67423456</v>
      </c>
    </row>
    <row r="44" spans="1:5" x14ac:dyDescent="0.35">
      <c r="A44" s="11" t="s">
        <v>18</v>
      </c>
      <c r="B44" s="2">
        <v>1.0940000000000001</v>
      </c>
      <c r="C44" s="6">
        <v>7.3999999999999996E-2</v>
      </c>
      <c r="D44" s="1">
        <f t="shared" si="1"/>
        <v>1.02</v>
      </c>
      <c r="E44" s="10">
        <f t="shared" si="2"/>
        <v>1667.565304</v>
      </c>
    </row>
    <row r="45" spans="1:5" x14ac:dyDescent="0.35">
      <c r="A45" s="11" t="s">
        <v>19</v>
      </c>
      <c r="B45" s="2">
        <v>1.1320000000000001</v>
      </c>
      <c r="C45" s="6">
        <v>7.3999999999999996E-2</v>
      </c>
      <c r="D45" s="1">
        <f t="shared" si="1"/>
        <v>1.0580000000000001</v>
      </c>
      <c r="E45" s="10">
        <f t="shared" si="2"/>
        <v>1736.15231264</v>
      </c>
    </row>
    <row r="46" spans="1:5" x14ac:dyDescent="0.35">
      <c r="A46" s="11" t="s">
        <v>19</v>
      </c>
      <c r="B46" s="2">
        <v>1.07</v>
      </c>
      <c r="C46" s="6">
        <v>7.3999999999999996E-2</v>
      </c>
      <c r="D46" s="1">
        <f t="shared" si="1"/>
        <v>0.99600000000000011</v>
      </c>
      <c r="E46" s="10">
        <f t="shared" si="2"/>
        <v>1624.5295561600001</v>
      </c>
    </row>
    <row r="47" spans="1:5" x14ac:dyDescent="0.35">
      <c r="A47" s="11" t="s">
        <v>20</v>
      </c>
      <c r="B47" s="2">
        <v>0.69300000000000006</v>
      </c>
      <c r="C47" s="6">
        <v>7.3999999999999996E-2</v>
      </c>
      <c r="D47" s="1">
        <f t="shared" si="1"/>
        <v>0.61900000000000011</v>
      </c>
      <c r="E47" s="10">
        <f t="shared" si="2"/>
        <v>977.1970313600001</v>
      </c>
    </row>
    <row r="48" spans="1:5" x14ac:dyDescent="0.35">
      <c r="A48" s="11" t="s">
        <v>20</v>
      </c>
      <c r="B48" s="2">
        <v>0.52400000000000002</v>
      </c>
      <c r="C48" s="6">
        <v>7.3999999999999996E-2</v>
      </c>
      <c r="D48" s="1">
        <f t="shared" si="1"/>
        <v>0.45</v>
      </c>
      <c r="E48" s="10">
        <f t="shared" si="2"/>
        <v>704.52340000000004</v>
      </c>
    </row>
    <row r="49" spans="1:5" x14ac:dyDescent="0.35">
      <c r="A49" s="11" t="s">
        <v>21</v>
      </c>
      <c r="B49" s="2">
        <v>0.5</v>
      </c>
      <c r="C49" s="6">
        <v>7.3999999999999996E-2</v>
      </c>
      <c r="D49" s="1">
        <f t="shared" si="1"/>
        <v>0.42599999999999999</v>
      </c>
      <c r="E49" s="10">
        <f t="shared" si="2"/>
        <v>666.67948575999992</v>
      </c>
    </row>
    <row r="50" spans="1:5" x14ac:dyDescent="0.35">
      <c r="A50" s="11" t="s">
        <v>21</v>
      </c>
      <c r="B50" s="2">
        <v>0.61</v>
      </c>
      <c r="C50" s="6">
        <v>7.3999999999999996E-2</v>
      </c>
      <c r="D50" s="1">
        <f t="shared" si="1"/>
        <v>0.53600000000000003</v>
      </c>
      <c r="E50" s="10">
        <f t="shared" si="2"/>
        <v>841.92588895999995</v>
      </c>
    </row>
    <row r="51" spans="1:5" x14ac:dyDescent="0.35">
      <c r="A51" s="11" t="s">
        <v>22</v>
      </c>
      <c r="B51" s="2">
        <v>0.47100000000000003</v>
      </c>
      <c r="C51" s="6">
        <v>7.3999999999999996E-2</v>
      </c>
      <c r="D51" s="1">
        <f t="shared" si="1"/>
        <v>0.39700000000000002</v>
      </c>
      <c r="E51" s="10">
        <f t="shared" si="2"/>
        <v>621.24308383999994</v>
      </c>
    </row>
    <row r="52" spans="1:5" x14ac:dyDescent="0.35">
      <c r="A52" s="11" t="s">
        <v>22</v>
      </c>
      <c r="B52" s="2">
        <v>0.443</v>
      </c>
      <c r="C52" s="6">
        <v>7.3999999999999996E-2</v>
      </c>
      <c r="D52" s="1">
        <f t="shared" si="1"/>
        <v>0.36899999999999999</v>
      </c>
      <c r="E52" s="10">
        <f t="shared" si="2"/>
        <v>577.67631136</v>
      </c>
    </row>
    <row r="53" spans="1:5" x14ac:dyDescent="0.35">
      <c r="A53" s="11" t="s">
        <v>23</v>
      </c>
      <c r="B53" s="2">
        <v>0.60499999999999998</v>
      </c>
      <c r="C53" s="6">
        <v>7.3999999999999996E-2</v>
      </c>
      <c r="D53" s="1">
        <f t="shared" si="1"/>
        <v>0.53100000000000003</v>
      </c>
      <c r="E53" s="10">
        <f t="shared" si="2"/>
        <v>833.86051936000001</v>
      </c>
    </row>
    <row r="54" spans="1:5" x14ac:dyDescent="0.35">
      <c r="A54" s="11" t="s">
        <v>23</v>
      </c>
      <c r="B54" s="2">
        <v>0.57400000000000007</v>
      </c>
      <c r="C54" s="6">
        <v>7.3999999999999996E-2</v>
      </c>
      <c r="D54" s="1">
        <f t="shared" si="1"/>
        <v>0.50000000000000011</v>
      </c>
      <c r="E54" s="10">
        <f t="shared" si="2"/>
        <v>784.06700000000012</v>
      </c>
    </row>
    <row r="55" spans="1:5" x14ac:dyDescent="0.35">
      <c r="A55" s="11" t="s">
        <v>24</v>
      </c>
      <c r="B55" s="2">
        <v>0.41899999999999998</v>
      </c>
      <c r="C55" s="6">
        <v>7.3999999999999996E-2</v>
      </c>
      <c r="D55" s="1">
        <f t="shared" si="1"/>
        <v>0.34499999999999997</v>
      </c>
      <c r="E55" s="10">
        <f t="shared" si="2"/>
        <v>540.57018399999993</v>
      </c>
    </row>
    <row r="56" spans="1:5" x14ac:dyDescent="0.35">
      <c r="A56" s="11" t="s">
        <v>24</v>
      </c>
      <c r="B56" s="2">
        <v>0.26900000000000002</v>
      </c>
      <c r="C56" s="6">
        <v>7.3999999999999996E-2</v>
      </c>
      <c r="D56" s="1">
        <f t="shared" si="1"/>
        <v>0.19500000000000001</v>
      </c>
      <c r="E56" s="10">
        <f t="shared" si="2"/>
        <v>313.609624</v>
      </c>
    </row>
    <row r="57" spans="1:5" x14ac:dyDescent="0.35">
      <c r="A57" s="11" t="s">
        <v>25</v>
      </c>
      <c r="B57" s="2">
        <v>0.52100000000000002</v>
      </c>
      <c r="C57" s="6">
        <v>7.3999999999999996E-2</v>
      </c>
      <c r="D57" s="1">
        <f t="shared" si="1"/>
        <v>0.44700000000000001</v>
      </c>
      <c r="E57" s="10">
        <f t="shared" si="2"/>
        <v>699.78095583999993</v>
      </c>
    </row>
    <row r="58" spans="1:5" x14ac:dyDescent="0.35">
      <c r="A58" s="11" t="s">
        <v>25</v>
      </c>
      <c r="B58" s="2">
        <v>0.49199999999999999</v>
      </c>
      <c r="C58" s="6">
        <v>7.3999999999999996E-2</v>
      </c>
      <c r="D58" s="1">
        <f t="shared" si="1"/>
        <v>0.41799999999999998</v>
      </c>
      <c r="E58" s="10">
        <f t="shared" si="2"/>
        <v>654.11342623999985</v>
      </c>
    </row>
    <row r="59" spans="1:5" x14ac:dyDescent="0.35">
      <c r="A59" s="11" t="s">
        <v>26</v>
      </c>
      <c r="B59" s="2">
        <v>0.45900000000000002</v>
      </c>
      <c r="C59" s="6">
        <v>7.3999999999999996E-2</v>
      </c>
      <c r="D59" s="1">
        <f t="shared" si="1"/>
        <v>0.38500000000000001</v>
      </c>
      <c r="E59" s="10">
        <f t="shared" si="2"/>
        <v>602.53517599999998</v>
      </c>
    </row>
    <row r="60" spans="1:5" x14ac:dyDescent="0.35">
      <c r="A60" s="11" t="s">
        <v>26</v>
      </c>
      <c r="B60" s="2">
        <v>0.52500000000000002</v>
      </c>
      <c r="C60" s="6">
        <v>7.3999999999999996E-2</v>
      </c>
      <c r="D60" s="1">
        <f t="shared" si="1"/>
        <v>0.45100000000000001</v>
      </c>
      <c r="E60" s="10">
        <f t="shared" si="2"/>
        <v>706.10497376000001</v>
      </c>
    </row>
    <row r="61" spans="1:5" x14ac:dyDescent="0.35">
      <c r="A61" s="11" t="s">
        <v>27</v>
      </c>
      <c r="B61" s="2">
        <v>0.628</v>
      </c>
      <c r="C61" s="6">
        <v>7.3999999999999996E-2</v>
      </c>
      <c r="D61" s="1">
        <f t="shared" si="1"/>
        <v>0.55400000000000005</v>
      </c>
      <c r="E61" s="10">
        <f t="shared" si="2"/>
        <v>871.03978015999996</v>
      </c>
    </row>
    <row r="62" spans="1:5" x14ac:dyDescent="0.35">
      <c r="A62" s="11" t="s">
        <v>27</v>
      </c>
      <c r="B62" s="2">
        <v>0.59499999999999997</v>
      </c>
      <c r="C62" s="6">
        <v>7.3999999999999996E-2</v>
      </c>
      <c r="D62" s="1">
        <f t="shared" si="1"/>
        <v>0.52100000000000002</v>
      </c>
      <c r="E62" s="10">
        <f t="shared" si="2"/>
        <v>817.75824416</v>
      </c>
    </row>
    <row r="63" spans="1:5" x14ac:dyDescent="0.35">
      <c r="A63" s="11" t="s">
        <v>28</v>
      </c>
      <c r="B63" s="2">
        <v>0.52</v>
      </c>
      <c r="C63" s="6">
        <v>7.3999999999999996E-2</v>
      </c>
      <c r="D63" s="1">
        <f t="shared" si="1"/>
        <v>0.44600000000000001</v>
      </c>
      <c r="E63" s="10">
        <f t="shared" si="2"/>
        <v>698.20090015999995</v>
      </c>
    </row>
    <row r="64" spans="1:5" x14ac:dyDescent="0.35">
      <c r="A64" s="11" t="s">
        <v>28</v>
      </c>
      <c r="B64" s="2">
        <v>0.32500000000000001</v>
      </c>
      <c r="C64" s="6">
        <v>7.3999999999999996E-2</v>
      </c>
      <c r="D64" s="1">
        <f t="shared" si="1"/>
        <v>0.251</v>
      </c>
      <c r="E64" s="10">
        <f t="shared" si="2"/>
        <v>397.34266975999998</v>
      </c>
    </row>
    <row r="65" spans="1:5" x14ac:dyDescent="0.35">
      <c r="A65" s="11" t="s">
        <v>29</v>
      </c>
      <c r="B65" s="2">
        <v>0.48799999999999999</v>
      </c>
      <c r="C65" s="6">
        <v>7.3999999999999996E-2</v>
      </c>
      <c r="D65" s="1">
        <f t="shared" si="1"/>
        <v>0.41399999999999998</v>
      </c>
      <c r="E65" s="10">
        <f t="shared" si="2"/>
        <v>647.83950496</v>
      </c>
    </row>
    <row r="66" spans="1:5" x14ac:dyDescent="0.35">
      <c r="A66" s="11" t="s">
        <v>29</v>
      </c>
      <c r="B66" s="2">
        <v>0.34600000000000003</v>
      </c>
      <c r="C66" s="6">
        <v>7.3999999999999996E-2</v>
      </c>
      <c r="D66" s="1">
        <f t="shared" si="1"/>
        <v>0.27200000000000002</v>
      </c>
      <c r="E66" s="10">
        <f t="shared" si="2"/>
        <v>429.04940384000002</v>
      </c>
    </row>
    <row r="67" spans="1:5" x14ac:dyDescent="0.35">
      <c r="A67" s="11" t="s">
        <v>30</v>
      </c>
      <c r="B67" s="2">
        <v>0.45</v>
      </c>
      <c r="C67" s="6">
        <v>7.3999999999999996E-2</v>
      </c>
      <c r="D67" s="1">
        <f t="shared" ref="D67:D98" si="3">(B67-C67)</f>
        <v>0.376</v>
      </c>
      <c r="E67" s="10">
        <f t="shared" ref="E67:E98" si="4">(189.76*D67*D67)+(1410.6*D67)+(31.327)</f>
        <v>588.54010975999995</v>
      </c>
    </row>
    <row r="68" spans="1:5" x14ac:dyDescent="0.35">
      <c r="A68" s="11" t="s">
        <v>30</v>
      </c>
      <c r="B68" s="2">
        <v>0.41899999999999998</v>
      </c>
      <c r="C68" s="6">
        <v>7.3999999999999996E-2</v>
      </c>
      <c r="D68" s="1">
        <f t="shared" si="3"/>
        <v>0.34499999999999997</v>
      </c>
      <c r="E68" s="10">
        <f t="shared" si="4"/>
        <v>540.57018399999993</v>
      </c>
    </row>
    <row r="69" spans="1:5" x14ac:dyDescent="0.35">
      <c r="A69" s="11" t="s">
        <v>31</v>
      </c>
      <c r="B69" s="2">
        <v>0.65400000000000003</v>
      </c>
      <c r="C69" s="6">
        <v>7.3999999999999996E-2</v>
      </c>
      <c r="D69" s="1">
        <f t="shared" si="3"/>
        <v>0.58000000000000007</v>
      </c>
      <c r="E69" s="10">
        <f t="shared" si="4"/>
        <v>913.31026400000007</v>
      </c>
    </row>
    <row r="70" spans="1:5" x14ac:dyDescent="0.35">
      <c r="A70" s="11" t="s">
        <v>31</v>
      </c>
      <c r="B70" s="2">
        <v>0.48499999999999999</v>
      </c>
      <c r="C70" s="6">
        <v>7.3999999999999996E-2</v>
      </c>
      <c r="D70" s="1">
        <f t="shared" si="3"/>
        <v>0.41099999999999998</v>
      </c>
      <c r="E70" s="10">
        <f t="shared" si="4"/>
        <v>643.13804895999988</v>
      </c>
    </row>
    <row r="71" spans="1:5" x14ac:dyDescent="0.35">
      <c r="A71" s="11" t="s">
        <v>32</v>
      </c>
      <c r="B71" s="2">
        <v>0.315</v>
      </c>
      <c r="C71" s="6">
        <v>7.3999999999999996E-2</v>
      </c>
      <c r="D71" s="1">
        <f t="shared" si="3"/>
        <v>0.24099999999999999</v>
      </c>
      <c r="E71" s="10">
        <f t="shared" si="4"/>
        <v>382.30305055999997</v>
      </c>
    </row>
    <row r="72" spans="1:5" x14ac:dyDescent="0.35">
      <c r="A72" s="11" t="s">
        <v>32</v>
      </c>
      <c r="B72" s="2">
        <v>0.23500000000000001</v>
      </c>
      <c r="C72" s="6">
        <v>7.3999999999999996E-2</v>
      </c>
      <c r="D72" s="1">
        <f t="shared" si="3"/>
        <v>0.16100000000000003</v>
      </c>
      <c r="E72" s="10">
        <f t="shared" si="4"/>
        <v>263.35236896000004</v>
      </c>
    </row>
    <row r="73" spans="1:5" x14ac:dyDescent="0.35">
      <c r="A73" s="11" t="s">
        <v>33</v>
      </c>
      <c r="B73" s="2">
        <v>0.56300000000000006</v>
      </c>
      <c r="C73" s="6">
        <v>7.3999999999999996E-2</v>
      </c>
      <c r="D73" s="1">
        <f t="shared" si="3"/>
        <v>0.48900000000000005</v>
      </c>
      <c r="E73" s="10">
        <f t="shared" si="4"/>
        <v>766.48600096000007</v>
      </c>
    </row>
    <row r="74" spans="1:5" x14ac:dyDescent="0.35">
      <c r="A74" s="11" t="s">
        <v>34</v>
      </c>
      <c r="B74" s="2">
        <v>0.73699999999999999</v>
      </c>
      <c r="C74" s="6">
        <v>7.3999999999999996E-2</v>
      </c>
      <c r="D74" s="1">
        <f t="shared" si="3"/>
        <v>0.66300000000000003</v>
      </c>
      <c r="E74" s="10">
        <f t="shared" si="4"/>
        <v>1049.96741344</v>
      </c>
    </row>
    <row r="75" spans="1:5" x14ac:dyDescent="0.35">
      <c r="A75" s="11" t="s">
        <v>35</v>
      </c>
      <c r="B75" s="2">
        <v>0.70499999999999996</v>
      </c>
      <c r="C75" s="6">
        <v>7.3999999999999996E-2</v>
      </c>
      <c r="D75" s="1">
        <f t="shared" si="3"/>
        <v>0.63100000000000001</v>
      </c>
      <c r="E75" s="10">
        <f t="shared" si="4"/>
        <v>996.97063135999997</v>
      </c>
    </row>
    <row r="76" spans="1:5" x14ac:dyDescent="0.35">
      <c r="A76" s="11" t="s">
        <v>36</v>
      </c>
      <c r="B76" s="2">
        <v>0.47500000000000003</v>
      </c>
      <c r="C76" s="6">
        <v>7.3999999999999996E-2</v>
      </c>
      <c r="D76" s="1">
        <f t="shared" si="3"/>
        <v>0.40100000000000002</v>
      </c>
      <c r="E76" s="10">
        <f t="shared" si="4"/>
        <v>627.49119775999998</v>
      </c>
    </row>
    <row r="77" spans="1:5" x14ac:dyDescent="0.35">
      <c r="A77" s="11" t="s">
        <v>37</v>
      </c>
      <c r="B77" s="2">
        <v>0.51</v>
      </c>
      <c r="C77" s="6">
        <v>7.3999999999999996E-2</v>
      </c>
      <c r="D77" s="1">
        <f t="shared" si="3"/>
        <v>0.436</v>
      </c>
      <c r="E77" s="10">
        <f t="shared" si="4"/>
        <v>682.42121695999992</v>
      </c>
    </row>
    <row r="78" spans="1:5" x14ac:dyDescent="0.35">
      <c r="A78" s="11" t="s">
        <v>38</v>
      </c>
      <c r="B78" s="2">
        <v>0.70899999999999996</v>
      </c>
      <c r="C78" s="6">
        <v>7.3999999999999996E-2</v>
      </c>
      <c r="D78" s="1">
        <f t="shared" si="3"/>
        <v>0.63500000000000001</v>
      </c>
      <c r="E78" s="10">
        <f t="shared" si="4"/>
        <v>1003.573976</v>
      </c>
    </row>
    <row r="79" spans="1:5" x14ac:dyDescent="0.35">
      <c r="A79" s="11" t="s">
        <v>39</v>
      </c>
      <c r="B79" s="2">
        <v>0.52500000000000002</v>
      </c>
      <c r="C79" s="6">
        <v>7.3999999999999996E-2</v>
      </c>
      <c r="D79" s="1">
        <f t="shared" si="3"/>
        <v>0.45100000000000001</v>
      </c>
      <c r="E79" s="10">
        <f t="shared" si="4"/>
        <v>706.10497376000001</v>
      </c>
    </row>
    <row r="80" spans="1:5" x14ac:dyDescent="0.35">
      <c r="A80" s="11" t="s">
        <v>40</v>
      </c>
      <c r="B80" s="2">
        <v>0.35599999999999998</v>
      </c>
      <c r="C80" s="6">
        <v>7.3999999999999996E-2</v>
      </c>
      <c r="D80" s="1">
        <f t="shared" si="3"/>
        <v>0.28199999999999997</v>
      </c>
      <c r="E80" s="10">
        <f t="shared" si="4"/>
        <v>444.20667423999993</v>
      </c>
    </row>
    <row r="81" spans="1:5" x14ac:dyDescent="0.35">
      <c r="A81" s="11" t="s">
        <v>41</v>
      </c>
      <c r="B81" s="2">
        <v>0.44800000000000001</v>
      </c>
      <c r="C81" s="6">
        <v>7.3999999999999996E-2</v>
      </c>
      <c r="D81" s="1">
        <f t="shared" si="3"/>
        <v>0.374</v>
      </c>
      <c r="E81" s="10">
        <f t="shared" si="4"/>
        <v>585.43426976000001</v>
      </c>
    </row>
    <row r="82" spans="1:5" x14ac:dyDescent="0.35">
      <c r="A82" s="11" t="s">
        <v>42</v>
      </c>
      <c r="B82" s="2">
        <v>0.40500000000000003</v>
      </c>
      <c r="C82" s="6">
        <v>7.3999999999999996E-2</v>
      </c>
      <c r="D82" s="1">
        <f t="shared" si="3"/>
        <v>0.33100000000000002</v>
      </c>
      <c r="E82" s="10">
        <f t="shared" si="4"/>
        <v>519.02589536000005</v>
      </c>
    </row>
    <row r="83" spans="1:5" x14ac:dyDescent="0.35">
      <c r="A83" s="11" t="s">
        <v>43</v>
      </c>
      <c r="B83" s="2">
        <v>0.72799999999999998</v>
      </c>
      <c r="C83" s="6">
        <v>7.3999999999999996E-2</v>
      </c>
      <c r="D83" s="1">
        <f t="shared" si="3"/>
        <v>0.65400000000000003</v>
      </c>
      <c r="E83" s="10">
        <f t="shared" si="4"/>
        <v>1035.0227881599999</v>
      </c>
    </row>
    <row r="84" spans="1:5" x14ac:dyDescent="0.35">
      <c r="A84" s="11" t="s">
        <v>44</v>
      </c>
      <c r="B84" s="2">
        <v>0.48699999999999999</v>
      </c>
      <c r="C84" s="6">
        <v>7.3999999999999996E-2</v>
      </c>
      <c r="D84" s="1">
        <f t="shared" si="3"/>
        <v>0.41299999999999998</v>
      </c>
      <c r="E84" s="10">
        <f t="shared" si="4"/>
        <v>646.2719734399999</v>
      </c>
    </row>
    <row r="85" spans="1:5" x14ac:dyDescent="0.35">
      <c r="A85" s="11" t="s">
        <v>45</v>
      </c>
      <c r="B85" s="2">
        <v>0.61299999999999999</v>
      </c>
      <c r="C85" s="6">
        <v>7.3999999999999996E-2</v>
      </c>
      <c r="D85" s="1">
        <f t="shared" si="3"/>
        <v>0.53900000000000003</v>
      </c>
      <c r="E85" s="10">
        <f t="shared" si="4"/>
        <v>846.76966496</v>
      </c>
    </row>
    <row r="86" spans="1:5" x14ac:dyDescent="0.35">
      <c r="A86" s="11" t="s">
        <v>46</v>
      </c>
      <c r="B86" s="2">
        <v>0.41899999999999998</v>
      </c>
      <c r="C86" s="6">
        <v>7.3999999999999996E-2</v>
      </c>
      <c r="D86" s="1">
        <f t="shared" si="3"/>
        <v>0.34499999999999997</v>
      </c>
      <c r="E86" s="10">
        <f t="shared" si="4"/>
        <v>540.57018399999993</v>
      </c>
    </row>
    <row r="87" spans="1:5" x14ac:dyDescent="0.35">
      <c r="A87" s="11" t="s">
        <v>47</v>
      </c>
      <c r="B87" s="2">
        <v>0.40700000000000003</v>
      </c>
      <c r="C87" s="6">
        <v>7.3999999999999996E-2</v>
      </c>
      <c r="D87" s="1">
        <f t="shared" si="3"/>
        <v>0.33300000000000002</v>
      </c>
      <c r="E87" s="10">
        <f t="shared" si="4"/>
        <v>522.09909664000008</v>
      </c>
    </row>
    <row r="88" spans="1:5" x14ac:dyDescent="0.35">
      <c r="A88" s="11" t="s">
        <v>48</v>
      </c>
      <c r="B88" s="2">
        <v>0.28300000000000003</v>
      </c>
      <c r="C88" s="6">
        <v>7.3999999999999996E-2</v>
      </c>
      <c r="D88" s="1">
        <f t="shared" si="3"/>
        <v>0.20900000000000002</v>
      </c>
      <c r="E88" s="10">
        <f t="shared" si="4"/>
        <v>334.43130656</v>
      </c>
    </row>
    <row r="89" spans="1:5" x14ac:dyDescent="0.35">
      <c r="A89" s="11" t="s">
        <v>49</v>
      </c>
      <c r="B89" s="2">
        <v>0.43099999999999999</v>
      </c>
      <c r="C89" s="6">
        <v>7.3999999999999996E-2</v>
      </c>
      <c r="D89" s="1">
        <f t="shared" si="3"/>
        <v>0.35699999999999998</v>
      </c>
      <c r="E89" s="10">
        <f t="shared" si="4"/>
        <v>559.09592223999994</v>
      </c>
    </row>
    <row r="90" spans="1:5" x14ac:dyDescent="0.35">
      <c r="A90" s="11" t="s">
        <v>50</v>
      </c>
      <c r="B90" s="2">
        <v>0.61399999999999999</v>
      </c>
      <c r="C90" s="6">
        <v>7.3999999999999996E-2</v>
      </c>
      <c r="D90" s="1">
        <f t="shared" si="3"/>
        <v>0.54</v>
      </c>
      <c r="E90" s="10">
        <f t="shared" si="4"/>
        <v>848.38501600000006</v>
      </c>
    </row>
    <row r="91" spans="1:5" x14ac:dyDescent="0.35">
      <c r="A91" s="11" t="s">
        <v>51</v>
      </c>
      <c r="B91" s="2">
        <v>0.77100000000000002</v>
      </c>
      <c r="C91" s="6">
        <v>7.3999999999999996E-2</v>
      </c>
      <c r="D91" s="1">
        <f t="shared" si="3"/>
        <v>0.69700000000000006</v>
      </c>
      <c r="E91" s="10">
        <f t="shared" si="4"/>
        <v>1106.70231584</v>
      </c>
    </row>
    <row r="92" spans="1:5" x14ac:dyDescent="0.35">
      <c r="A92" s="11" t="s">
        <v>52</v>
      </c>
      <c r="B92" s="2">
        <v>0.51600000000000001</v>
      </c>
      <c r="C92" s="6">
        <v>7.3999999999999996E-2</v>
      </c>
      <c r="D92" s="1">
        <f t="shared" si="3"/>
        <v>0.442</v>
      </c>
      <c r="E92" s="10">
        <f t="shared" si="4"/>
        <v>691.88447264000001</v>
      </c>
    </row>
    <row r="93" spans="1:5" x14ac:dyDescent="0.35">
      <c r="A93" s="11" t="s">
        <v>53</v>
      </c>
      <c r="B93" s="2">
        <v>0.41799999999999998</v>
      </c>
      <c r="C93" s="6">
        <v>7.3999999999999996E-2</v>
      </c>
      <c r="D93" s="1">
        <f t="shared" si="3"/>
        <v>0.34399999999999997</v>
      </c>
      <c r="E93" s="10">
        <f t="shared" si="4"/>
        <v>539.02883936000001</v>
      </c>
    </row>
    <row r="94" spans="1:5" x14ac:dyDescent="0.35">
      <c r="A94" s="11" t="s">
        <v>54</v>
      </c>
      <c r="B94" s="2">
        <v>0.46500000000000002</v>
      </c>
      <c r="C94" s="6">
        <v>7.3999999999999996E-2</v>
      </c>
      <c r="D94" s="1">
        <f t="shared" si="3"/>
        <v>0.39100000000000001</v>
      </c>
      <c r="E94" s="10">
        <f t="shared" si="4"/>
        <v>611.88229855999998</v>
      </c>
    </row>
    <row r="95" spans="1:5" x14ac:dyDescent="0.35">
      <c r="A95" s="11" t="s">
        <v>55</v>
      </c>
      <c r="B95" s="2">
        <v>0.56300000000000006</v>
      </c>
      <c r="C95" s="6">
        <v>7.3999999999999996E-2</v>
      </c>
      <c r="D95" s="1">
        <f t="shared" si="3"/>
        <v>0.48900000000000005</v>
      </c>
      <c r="E95" s="10">
        <f t="shared" si="4"/>
        <v>766.48600096000007</v>
      </c>
    </row>
    <row r="96" spans="1:5" x14ac:dyDescent="0.35">
      <c r="A96" s="11" t="s">
        <v>56</v>
      </c>
      <c r="B96" s="2">
        <v>0.14100000000000001</v>
      </c>
      <c r="C96" s="6">
        <v>7.3999999999999996E-2</v>
      </c>
      <c r="D96" s="1">
        <f t="shared" si="3"/>
        <v>6.7000000000000018E-2</v>
      </c>
      <c r="E96" s="10">
        <f t="shared" si="4"/>
        <v>126.68903264000002</v>
      </c>
    </row>
    <row r="97" spans="1:5" x14ac:dyDescent="0.35">
      <c r="A97" s="11" t="s">
        <v>57</v>
      </c>
      <c r="B97" s="2">
        <v>0.82300000000000006</v>
      </c>
      <c r="C97" s="6">
        <v>7.3999999999999996E-2</v>
      </c>
      <c r="D97" s="1">
        <f t="shared" si="3"/>
        <v>0.74900000000000011</v>
      </c>
      <c r="E97" s="10">
        <f t="shared" si="4"/>
        <v>1194.3219497600001</v>
      </c>
    </row>
    <row r="98" spans="1:5" x14ac:dyDescent="0.35">
      <c r="A98" s="11" t="s">
        <v>58</v>
      </c>
      <c r="B98" s="2">
        <v>1.1930000000000001</v>
      </c>
      <c r="C98" s="6">
        <v>7.3999999999999996E-2</v>
      </c>
      <c r="D98" s="1">
        <f t="shared" si="3"/>
        <v>1.119</v>
      </c>
      <c r="E98" s="10">
        <f t="shared" si="4"/>
        <v>1847.3984713599998</v>
      </c>
    </row>
    <row r="99" spans="1:5" x14ac:dyDescent="0.35">
      <c r="A99" s="11" t="s">
        <v>59</v>
      </c>
      <c r="B99" s="2">
        <v>1.1919999999999999</v>
      </c>
      <c r="C99" s="6">
        <v>7.3999999999999996E-2</v>
      </c>
      <c r="D99" s="1">
        <f t="shared" ref="D99:D120" si="5">(B99-C99)</f>
        <v>1.1179999999999999</v>
      </c>
      <c r="E99" s="10">
        <f t="shared" ref="E99:E120" si="6">(189.76*D99*D99)+(1410.6*D99)+(31.327)</f>
        <v>1845.5633782399998</v>
      </c>
    </row>
    <row r="100" spans="1:5" x14ac:dyDescent="0.35">
      <c r="A100" s="11" t="s">
        <v>60</v>
      </c>
      <c r="B100" s="2">
        <v>1.0150000000000001</v>
      </c>
      <c r="C100" s="6">
        <v>7.3999999999999996E-2</v>
      </c>
      <c r="D100" s="1">
        <f t="shared" si="5"/>
        <v>0.94100000000000017</v>
      </c>
      <c r="E100" s="10">
        <f t="shared" si="6"/>
        <v>1526.7304745600002</v>
      </c>
    </row>
    <row r="101" spans="1:5" x14ac:dyDescent="0.35">
      <c r="A101" s="11" t="s">
        <v>61</v>
      </c>
      <c r="B101" s="2">
        <v>0.93200000000000005</v>
      </c>
      <c r="C101" s="6">
        <v>7.3999999999999996E-2</v>
      </c>
      <c r="D101" s="1">
        <f t="shared" si="5"/>
        <v>0.8580000000000001</v>
      </c>
      <c r="E101" s="10">
        <f t="shared" si="6"/>
        <v>1381.3162806400001</v>
      </c>
    </row>
    <row r="102" spans="1:5" x14ac:dyDescent="0.35">
      <c r="A102" s="11" t="s">
        <v>62</v>
      </c>
      <c r="B102" s="2">
        <v>1.099</v>
      </c>
      <c r="C102" s="6">
        <v>7.3999999999999996E-2</v>
      </c>
      <c r="D102" s="1">
        <f t="shared" si="5"/>
        <v>1.0249999999999999</v>
      </c>
      <c r="E102" s="10">
        <f t="shared" si="6"/>
        <v>1676.5585999999996</v>
      </c>
    </row>
    <row r="103" spans="1:5" x14ac:dyDescent="0.35">
      <c r="A103" s="11" t="s">
        <v>63</v>
      </c>
      <c r="B103" s="2">
        <v>1.2290000000000001</v>
      </c>
      <c r="C103" s="6">
        <v>7.3999999999999996E-2</v>
      </c>
      <c r="D103" s="1">
        <f t="shared" si="5"/>
        <v>1.155</v>
      </c>
      <c r="E103" s="10">
        <f t="shared" si="6"/>
        <v>1913.7145840000001</v>
      </c>
    </row>
    <row r="104" spans="1:5" x14ac:dyDescent="0.35">
      <c r="A104" s="11" t="s">
        <v>64</v>
      </c>
      <c r="B104" s="2">
        <v>1.1970000000000001</v>
      </c>
      <c r="C104" s="6">
        <v>7.3999999999999996E-2</v>
      </c>
      <c r="D104" s="1">
        <f t="shared" si="5"/>
        <v>1.123</v>
      </c>
      <c r="E104" s="10">
        <f t="shared" si="6"/>
        <v>1854.7426390399999</v>
      </c>
    </row>
    <row r="105" spans="1:5" x14ac:dyDescent="0.35">
      <c r="A105" s="11" t="s">
        <v>65</v>
      </c>
      <c r="B105" s="2">
        <v>1.147</v>
      </c>
      <c r="C105" s="6">
        <v>7.3999999999999996E-2</v>
      </c>
      <c r="D105" s="1">
        <f t="shared" si="5"/>
        <v>1.073</v>
      </c>
      <c r="E105" s="10">
        <f t="shared" si="6"/>
        <v>1763.3769910399999</v>
      </c>
    </row>
    <row r="106" spans="1:5" x14ac:dyDescent="0.35">
      <c r="A106" s="11" t="s">
        <v>66</v>
      </c>
      <c r="B106" s="2">
        <v>1.04</v>
      </c>
      <c r="C106" s="6">
        <v>7.3999999999999996E-2</v>
      </c>
      <c r="D106" s="1">
        <f t="shared" si="5"/>
        <v>0.96600000000000008</v>
      </c>
      <c r="E106" s="10">
        <f t="shared" si="6"/>
        <v>1571.0422825600001</v>
      </c>
    </row>
    <row r="107" spans="1:5" x14ac:dyDescent="0.35">
      <c r="A107" s="11" t="s">
        <v>67</v>
      </c>
      <c r="B107" s="2">
        <v>1.2070000000000001</v>
      </c>
      <c r="C107" s="6">
        <v>7.3999999999999996E-2</v>
      </c>
      <c r="D107" s="1">
        <f t="shared" si="5"/>
        <v>1.133</v>
      </c>
      <c r="E107" s="10">
        <f t="shared" si="6"/>
        <v>1873.1296246399997</v>
      </c>
    </row>
    <row r="108" spans="1:5" x14ac:dyDescent="0.35">
      <c r="A108" s="11" t="s">
        <v>68</v>
      </c>
      <c r="B108" s="2">
        <v>1.1659999999999999</v>
      </c>
      <c r="C108" s="6">
        <v>7.3999999999999996E-2</v>
      </c>
      <c r="D108" s="1">
        <f t="shared" si="5"/>
        <v>1.0919999999999999</v>
      </c>
      <c r="E108" s="10">
        <f t="shared" si="6"/>
        <v>1797.9841686399998</v>
      </c>
    </row>
    <row r="109" spans="1:5" x14ac:dyDescent="0.35">
      <c r="A109" s="11" t="s">
        <v>69</v>
      </c>
      <c r="B109" s="2">
        <v>1.468</v>
      </c>
      <c r="C109" s="6">
        <v>7.3999999999999996E-2</v>
      </c>
      <c r="D109" s="1">
        <f t="shared" si="5"/>
        <v>1.3939999999999999</v>
      </c>
      <c r="E109" s="10">
        <f t="shared" si="6"/>
        <v>2366.4518633599996</v>
      </c>
    </row>
    <row r="110" spans="1:5" x14ac:dyDescent="0.35">
      <c r="A110" s="11" t="s">
        <v>70</v>
      </c>
      <c r="B110" s="2">
        <v>1.1400000000000001</v>
      </c>
      <c r="C110" s="6">
        <v>7.3999999999999996E-2</v>
      </c>
      <c r="D110" s="1">
        <f t="shared" si="5"/>
        <v>1.0660000000000001</v>
      </c>
      <c r="E110" s="10">
        <f t="shared" si="6"/>
        <v>1750.6615145599999</v>
      </c>
    </row>
    <row r="111" spans="1:5" x14ac:dyDescent="0.35">
      <c r="A111" s="11" t="s">
        <v>71</v>
      </c>
      <c r="B111" s="2">
        <v>1.3980000000000001</v>
      </c>
      <c r="C111" s="6">
        <v>7.3999999999999996E-2</v>
      </c>
      <c r="D111" s="1">
        <f t="shared" si="5"/>
        <v>1.3240000000000001</v>
      </c>
      <c r="E111" s="10">
        <f t="shared" si="6"/>
        <v>2231.6061257600004</v>
      </c>
    </row>
    <row r="112" spans="1:5" x14ac:dyDescent="0.35">
      <c r="A112" s="11" t="s">
        <v>72</v>
      </c>
      <c r="B112" s="2">
        <v>1.212</v>
      </c>
      <c r="C112" s="6">
        <v>7.3999999999999996E-2</v>
      </c>
      <c r="D112" s="1">
        <f t="shared" si="5"/>
        <v>1.1379999999999999</v>
      </c>
      <c r="E112" s="10">
        <f t="shared" si="6"/>
        <v>1882.3373494399996</v>
      </c>
    </row>
    <row r="113" spans="1:5" x14ac:dyDescent="0.35">
      <c r="A113" s="11" t="s">
        <v>73</v>
      </c>
      <c r="B113" s="2">
        <v>1.1659999999999999</v>
      </c>
      <c r="C113" s="6">
        <v>7.3999999999999996E-2</v>
      </c>
      <c r="D113" s="1">
        <f t="shared" si="5"/>
        <v>1.0919999999999999</v>
      </c>
      <c r="E113" s="10">
        <f t="shared" si="6"/>
        <v>1797.9841686399998</v>
      </c>
    </row>
    <row r="114" spans="1:5" x14ac:dyDescent="0.35">
      <c r="A114" s="11" t="s">
        <v>74</v>
      </c>
      <c r="B114" s="2">
        <v>1.087</v>
      </c>
      <c r="C114" s="6">
        <v>7.3999999999999996E-2</v>
      </c>
      <c r="D114" s="1">
        <f t="shared" si="5"/>
        <v>1.0129999999999999</v>
      </c>
      <c r="E114" s="10">
        <f t="shared" si="6"/>
        <v>1654.9906294399996</v>
      </c>
    </row>
    <row r="115" spans="1:5" x14ac:dyDescent="0.35">
      <c r="A115" s="11" t="s">
        <v>75</v>
      </c>
      <c r="B115" s="2">
        <v>1.2590000000000001</v>
      </c>
      <c r="C115" s="6">
        <v>7.3999999999999996E-2</v>
      </c>
      <c r="D115" s="1">
        <f t="shared" si="5"/>
        <v>1.1850000000000001</v>
      </c>
      <c r="E115" s="10">
        <f t="shared" si="6"/>
        <v>1969.3537359999998</v>
      </c>
    </row>
    <row r="116" spans="1:5" x14ac:dyDescent="0.35">
      <c r="A116" s="11" t="s">
        <v>76</v>
      </c>
      <c r="B116" s="2">
        <v>1.131</v>
      </c>
      <c r="C116" s="6">
        <v>7.3999999999999996E-2</v>
      </c>
      <c r="D116" s="1">
        <f t="shared" si="5"/>
        <v>1.0569999999999999</v>
      </c>
      <c r="E116" s="10">
        <f t="shared" si="6"/>
        <v>1734.3403702399999</v>
      </c>
    </row>
    <row r="117" spans="1:5" x14ac:dyDescent="0.35">
      <c r="A117" s="11" t="s">
        <v>77</v>
      </c>
      <c r="B117" s="2">
        <v>1.034</v>
      </c>
      <c r="C117" s="6">
        <v>7.3999999999999996E-2</v>
      </c>
      <c r="D117" s="1">
        <f t="shared" si="5"/>
        <v>0.96000000000000008</v>
      </c>
      <c r="E117" s="10">
        <f t="shared" si="6"/>
        <v>1560.385816</v>
      </c>
    </row>
    <row r="118" spans="1:5" x14ac:dyDescent="0.35">
      <c r="A118" s="11" t="s">
        <v>78</v>
      </c>
      <c r="B118" s="2">
        <v>1.3109999999999999</v>
      </c>
      <c r="C118" s="6">
        <v>7.3999999999999996E-2</v>
      </c>
      <c r="D118" s="1">
        <f t="shared" si="5"/>
        <v>1.2369999999999999</v>
      </c>
      <c r="E118" s="10">
        <f t="shared" si="6"/>
        <v>2066.6040694399999</v>
      </c>
    </row>
    <row r="119" spans="1:5" x14ac:dyDescent="0.35">
      <c r="A119" s="11" t="s">
        <v>79</v>
      </c>
      <c r="B119" s="2">
        <v>1.373</v>
      </c>
      <c r="C119" s="6">
        <v>7.3999999999999996E-2</v>
      </c>
      <c r="D119" s="1">
        <f t="shared" si="5"/>
        <v>1.2989999999999999</v>
      </c>
      <c r="E119" s="10">
        <f t="shared" si="6"/>
        <v>2183.8976137600002</v>
      </c>
    </row>
    <row r="120" spans="1:5" x14ac:dyDescent="0.35">
      <c r="A120" s="11" t="s">
        <v>80</v>
      </c>
      <c r="B120" s="2">
        <v>0.84699999999999998</v>
      </c>
      <c r="C120" s="6">
        <v>7.3999999999999996E-2</v>
      </c>
      <c r="D120" s="1">
        <f t="shared" si="5"/>
        <v>0.77300000000000002</v>
      </c>
      <c r="E120" s="10">
        <f t="shared" si="6"/>
        <v>1235.1079030400001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78"/>
  <sheetViews>
    <sheetView workbookViewId="0">
      <selection activeCell="H75" sqref="H74:H75"/>
    </sheetView>
  </sheetViews>
  <sheetFormatPr defaultRowHeight="14.5" x14ac:dyDescent="0.35"/>
  <cols>
    <col min="1" max="1" width="20.1796875" customWidth="1"/>
    <col min="2" max="2" width="11.453125" customWidth="1"/>
    <col min="3" max="3" width="12.54296875" customWidth="1"/>
    <col min="4" max="4" width="13.6328125" customWidth="1"/>
  </cols>
  <sheetData>
    <row r="2" spans="1:7" x14ac:dyDescent="0.35">
      <c r="A2" s="3">
        <v>7.1999999999999995E-2</v>
      </c>
      <c r="B2" s="2">
        <v>1.776</v>
      </c>
      <c r="C2" s="2">
        <v>1.6319999999999999</v>
      </c>
      <c r="D2" s="2">
        <v>1.728</v>
      </c>
      <c r="E2" s="2">
        <v>1.3069999999999999</v>
      </c>
      <c r="F2" s="2">
        <v>0.879</v>
      </c>
      <c r="G2" s="2">
        <v>0.78100000000000003</v>
      </c>
    </row>
    <row r="3" spans="1:7" x14ac:dyDescent="0.35">
      <c r="A3" s="3">
        <v>0.52400000000000002</v>
      </c>
      <c r="B3" s="2">
        <v>1.7070000000000001</v>
      </c>
      <c r="C3" s="2">
        <v>1.74</v>
      </c>
      <c r="D3" s="2">
        <v>1.7330000000000001</v>
      </c>
      <c r="E3" s="2">
        <v>1.1739999999999999</v>
      </c>
      <c r="F3" s="2">
        <v>0.96799999999999997</v>
      </c>
      <c r="G3" s="2">
        <v>0.623</v>
      </c>
    </row>
    <row r="4" spans="1:7" x14ac:dyDescent="0.35">
      <c r="A4" s="3">
        <v>0.76500000000000001</v>
      </c>
      <c r="B4" s="2">
        <v>1.6460000000000001</v>
      </c>
      <c r="C4" s="2">
        <v>1.6620000000000001</v>
      </c>
      <c r="D4" s="2">
        <v>1.778</v>
      </c>
      <c r="E4" s="2">
        <v>1.095</v>
      </c>
      <c r="F4" s="2">
        <v>0.98599999999999999</v>
      </c>
      <c r="G4" s="2">
        <v>0.77</v>
      </c>
    </row>
    <row r="5" spans="1:7" x14ac:dyDescent="0.35">
      <c r="A5" s="3">
        <v>0.998</v>
      </c>
      <c r="B5" s="2">
        <v>1.6560000000000001</v>
      </c>
      <c r="C5" s="2">
        <v>1.7390000000000001</v>
      </c>
      <c r="D5" s="2">
        <v>1.829</v>
      </c>
      <c r="E5" s="2">
        <v>0.88600000000000001</v>
      </c>
      <c r="F5" s="2">
        <v>0.93100000000000005</v>
      </c>
      <c r="G5" s="2">
        <v>0.80600000000000005</v>
      </c>
    </row>
    <row r="6" spans="1:7" x14ac:dyDescent="0.35">
      <c r="A6" s="3">
        <v>1.222</v>
      </c>
      <c r="B6" s="2">
        <v>1.6400000000000001</v>
      </c>
      <c r="C6" s="2">
        <v>1.8260000000000001</v>
      </c>
      <c r="D6" s="2">
        <v>1.9160000000000001</v>
      </c>
      <c r="E6" s="2">
        <v>0.98099999999999998</v>
      </c>
      <c r="F6" s="2">
        <v>1.079</v>
      </c>
      <c r="G6" s="2">
        <v>0.64700000000000002</v>
      </c>
    </row>
    <row r="7" spans="1:7" x14ac:dyDescent="0.35">
      <c r="A7" s="3">
        <v>1.343</v>
      </c>
      <c r="B7" s="2">
        <v>1.702</v>
      </c>
      <c r="C7" s="2">
        <v>1.792</v>
      </c>
      <c r="D7" s="2">
        <v>1.78</v>
      </c>
      <c r="E7" s="2">
        <v>0.90500000000000003</v>
      </c>
      <c r="F7" s="2">
        <v>1.038</v>
      </c>
      <c r="G7" s="2">
        <v>0.66600000000000004</v>
      </c>
    </row>
    <row r="8" spans="1:7" x14ac:dyDescent="0.35">
      <c r="A8" s="3">
        <v>1.643</v>
      </c>
      <c r="B8" s="2">
        <v>1.7090000000000001</v>
      </c>
      <c r="C8" s="2">
        <v>1.7770000000000001</v>
      </c>
      <c r="D8" s="2">
        <v>1.849</v>
      </c>
      <c r="E8" s="2">
        <v>0.96399999999999997</v>
      </c>
      <c r="F8" s="2">
        <v>1.1180000000000001</v>
      </c>
      <c r="G8" s="2">
        <v>0.67100000000000004</v>
      </c>
    </row>
    <row r="9" spans="1:7" x14ac:dyDescent="0.35">
      <c r="A9" s="6">
        <v>1.8819999999999999</v>
      </c>
      <c r="B9" s="2">
        <v>1.6440000000000001</v>
      </c>
      <c r="C9" s="2">
        <v>1.6600000000000001</v>
      </c>
      <c r="D9" s="2">
        <v>1.944</v>
      </c>
      <c r="E9" s="2">
        <v>1.1320000000000001</v>
      </c>
      <c r="F9" s="2">
        <v>1.044</v>
      </c>
      <c r="G9" s="2">
        <v>0.82400000000000007</v>
      </c>
    </row>
    <row r="14" spans="1:7" x14ac:dyDescent="0.35">
      <c r="A14" s="15"/>
      <c r="B14" s="8" t="s">
        <v>7</v>
      </c>
      <c r="C14" s="8" t="s">
        <v>9</v>
      </c>
      <c r="D14" s="8" t="s">
        <v>10</v>
      </c>
    </row>
    <row r="15" spans="1:7" x14ac:dyDescent="0.35">
      <c r="A15" s="15" t="s">
        <v>1</v>
      </c>
      <c r="B15" s="3">
        <v>7.1999999999999995E-2</v>
      </c>
      <c r="C15" s="1">
        <v>100</v>
      </c>
      <c r="D15" s="10">
        <f>(43.603*B15*B15)-(138.77*B15)+(109.24)</f>
        <v>99.474597951999996</v>
      </c>
    </row>
    <row r="16" spans="1:7" x14ac:dyDescent="0.35">
      <c r="A16" s="15" t="s">
        <v>2</v>
      </c>
      <c r="B16" s="3">
        <v>0.52400000000000002</v>
      </c>
      <c r="C16" s="1">
        <v>50</v>
      </c>
      <c r="D16" s="10">
        <f t="shared" ref="D16:D20" si="0">(45.427*B16*B16)-(141.24*B16)+(109.72)</f>
        <v>48.183403951999985</v>
      </c>
    </row>
    <row r="17" spans="1:11" x14ac:dyDescent="0.35">
      <c r="A17" s="15" t="s">
        <v>3</v>
      </c>
      <c r="B17" s="3">
        <v>0.76500000000000001</v>
      </c>
      <c r="C17" s="1">
        <v>25</v>
      </c>
      <c r="D17" s="10">
        <f t="shared" si="0"/>
        <v>28.25641607499999</v>
      </c>
    </row>
    <row r="18" spans="1:11" x14ac:dyDescent="0.35">
      <c r="A18" s="15" t="s">
        <v>4</v>
      </c>
      <c r="B18" s="3">
        <v>0.998</v>
      </c>
      <c r="C18" s="1">
        <v>12.5</v>
      </c>
      <c r="D18" s="10">
        <f t="shared" si="0"/>
        <v>14.007953707999974</v>
      </c>
    </row>
    <row r="19" spans="1:11" x14ac:dyDescent="0.35">
      <c r="A19" s="15" t="s">
        <v>5</v>
      </c>
      <c r="B19" s="3">
        <v>1.222</v>
      </c>
      <c r="C19" s="1">
        <v>6.25</v>
      </c>
      <c r="D19" s="10">
        <f t="shared" si="0"/>
        <v>4.9601322679999953</v>
      </c>
    </row>
    <row r="20" spans="1:11" x14ac:dyDescent="0.35">
      <c r="A20" s="15" t="s">
        <v>87</v>
      </c>
      <c r="B20" s="3">
        <v>1.343</v>
      </c>
      <c r="C20" s="1">
        <v>3.13</v>
      </c>
      <c r="D20" s="10">
        <f t="shared" si="0"/>
        <v>1.9690431229999774</v>
      </c>
    </row>
    <row r="21" spans="1:11" x14ac:dyDescent="0.35">
      <c r="A21" s="15" t="s">
        <v>88</v>
      </c>
      <c r="B21" s="3">
        <v>1.643</v>
      </c>
      <c r="C21" s="1">
        <v>1.56</v>
      </c>
      <c r="D21" s="10">
        <f>(45.427*B21*B21)-(141.24*B21)+(109.72)</f>
        <v>0.29054972299999804</v>
      </c>
    </row>
    <row r="22" spans="1:11" x14ac:dyDescent="0.35">
      <c r="A22" s="15" t="s">
        <v>6</v>
      </c>
      <c r="B22" s="6">
        <v>1.8819999999999999</v>
      </c>
      <c r="C22" s="1">
        <v>0</v>
      </c>
      <c r="D22" s="10">
        <f>(45.427*B22*B22)-(141.24*B22)+(109.72)</f>
        <v>4.8053015479999885</v>
      </c>
    </row>
    <row r="27" spans="1:11" x14ac:dyDescent="0.35">
      <c r="H27" s="7"/>
      <c r="I27" s="7" t="s">
        <v>90</v>
      </c>
      <c r="J27" s="7"/>
      <c r="K27" s="7"/>
    </row>
    <row r="30" spans="1:11" x14ac:dyDescent="0.35">
      <c r="A30" s="11" t="s">
        <v>12</v>
      </c>
      <c r="B30" s="2" t="s">
        <v>13</v>
      </c>
      <c r="C30" s="12" t="s">
        <v>89</v>
      </c>
    </row>
    <row r="31" spans="1:11" x14ac:dyDescent="0.35">
      <c r="A31" s="11" t="s">
        <v>33</v>
      </c>
      <c r="B31" s="2">
        <v>1.776</v>
      </c>
      <c r="C31" s="10">
        <f t="shared" ref="C31:C78" si="1">(45.427*B31*B31)-(141.24*B31)+(109.72)</f>
        <v>2.1625131519999741</v>
      </c>
    </row>
    <row r="32" spans="1:11" x14ac:dyDescent="0.35">
      <c r="A32" s="11" t="s">
        <v>34</v>
      </c>
      <c r="B32" s="2">
        <v>1.7070000000000001</v>
      </c>
      <c r="C32" s="10">
        <f t="shared" si="1"/>
        <v>0.99073852300000453</v>
      </c>
    </row>
    <row r="33" spans="1:3" x14ac:dyDescent="0.35">
      <c r="A33" s="11" t="s">
        <v>35</v>
      </c>
      <c r="B33" s="2">
        <v>1.6460000000000001</v>
      </c>
      <c r="C33" s="10">
        <f t="shared" si="1"/>
        <v>0.31505793199998777</v>
      </c>
    </row>
    <row r="34" spans="1:3" x14ac:dyDescent="0.35">
      <c r="A34" s="11" t="s">
        <v>36</v>
      </c>
      <c r="B34" s="2">
        <v>1.6560000000000001</v>
      </c>
      <c r="C34" s="10">
        <f t="shared" si="1"/>
        <v>0.40265747199998714</v>
      </c>
    </row>
    <row r="35" spans="1:3" x14ac:dyDescent="0.35">
      <c r="A35" s="11" t="s">
        <v>37</v>
      </c>
      <c r="B35" s="2">
        <v>1.6400000000000001</v>
      </c>
      <c r="C35" s="10">
        <f t="shared" si="1"/>
        <v>0.26685919999998475</v>
      </c>
    </row>
    <row r="36" spans="1:3" x14ac:dyDescent="0.35">
      <c r="A36" s="11" t="s">
        <v>38</v>
      </c>
      <c r="B36" s="2">
        <v>1.702</v>
      </c>
      <c r="C36" s="10">
        <f t="shared" si="1"/>
        <v>0.92263530799999671</v>
      </c>
    </row>
    <row r="37" spans="1:3" x14ac:dyDescent="0.35">
      <c r="A37" s="11" t="s">
        <v>39</v>
      </c>
      <c r="B37" s="2">
        <v>1.7090000000000001</v>
      </c>
      <c r="C37" s="10">
        <f t="shared" si="1"/>
        <v>1.0186157869999874</v>
      </c>
    </row>
    <row r="38" spans="1:3" x14ac:dyDescent="0.35">
      <c r="A38" s="11" t="s">
        <v>40</v>
      </c>
      <c r="B38" s="2">
        <v>1.6440000000000001</v>
      </c>
      <c r="C38" s="10">
        <f t="shared" si="1"/>
        <v>0.29862827199997355</v>
      </c>
    </row>
    <row r="39" spans="1:3" x14ac:dyDescent="0.35">
      <c r="A39" s="11" t="s">
        <v>41</v>
      </c>
      <c r="B39" s="2">
        <v>1.6319999999999999</v>
      </c>
      <c r="C39" s="10">
        <f t="shared" si="1"/>
        <v>0.20768204799996681</v>
      </c>
    </row>
    <row r="40" spans="1:3" x14ac:dyDescent="0.35">
      <c r="A40" s="11" t="s">
        <v>42</v>
      </c>
      <c r="B40" s="2">
        <v>1.74</v>
      </c>
      <c r="C40" s="10">
        <f t="shared" si="1"/>
        <v>1.4971851999999615</v>
      </c>
    </row>
    <row r="41" spans="1:3" x14ac:dyDescent="0.35">
      <c r="A41" s="11" t="s">
        <v>43</v>
      </c>
      <c r="B41" s="2">
        <v>1.6620000000000001</v>
      </c>
      <c r="C41" s="10">
        <f t="shared" si="1"/>
        <v>0.45957818799998051</v>
      </c>
    </row>
    <row r="42" spans="1:3" x14ac:dyDescent="0.35">
      <c r="A42" s="11" t="s">
        <v>44</v>
      </c>
      <c r="B42" s="2">
        <v>1.7390000000000001</v>
      </c>
      <c r="C42" s="10">
        <f t="shared" si="1"/>
        <v>1.4803846669999814</v>
      </c>
    </row>
    <row r="43" spans="1:3" x14ac:dyDescent="0.35">
      <c r="A43" s="11" t="s">
        <v>45</v>
      </c>
      <c r="B43" s="2">
        <v>1.8260000000000001</v>
      </c>
      <c r="C43" s="10">
        <f t="shared" si="1"/>
        <v>3.2819158519999974</v>
      </c>
    </row>
    <row r="44" spans="1:3" x14ac:dyDescent="0.35">
      <c r="A44" s="11" t="s">
        <v>46</v>
      </c>
      <c r="B44" s="2">
        <v>1.792</v>
      </c>
      <c r="C44" s="10">
        <f t="shared" si="1"/>
        <v>2.49600972799999</v>
      </c>
    </row>
    <row r="45" spans="1:3" x14ac:dyDescent="0.35">
      <c r="A45" s="11" t="s">
        <v>47</v>
      </c>
      <c r="B45" s="2">
        <v>1.7770000000000001</v>
      </c>
      <c r="C45" s="10">
        <f t="shared" si="1"/>
        <v>2.1826752829999805</v>
      </c>
    </row>
    <row r="46" spans="1:3" x14ac:dyDescent="0.35">
      <c r="A46" s="11" t="s">
        <v>48</v>
      </c>
      <c r="B46" s="2">
        <v>1.6600000000000001</v>
      </c>
      <c r="C46" s="10">
        <f t="shared" si="1"/>
        <v>0.44024119999997424</v>
      </c>
    </row>
    <row r="47" spans="1:3" x14ac:dyDescent="0.35">
      <c r="A47" s="11" t="s">
        <v>49</v>
      </c>
      <c r="B47" s="2">
        <v>1.728</v>
      </c>
      <c r="C47" s="10">
        <f t="shared" si="1"/>
        <v>1.301575167999971</v>
      </c>
    </row>
    <row r="48" spans="1:3" x14ac:dyDescent="0.35">
      <c r="A48" s="11" t="s">
        <v>50</v>
      </c>
      <c r="B48" s="2">
        <v>1.7330000000000001</v>
      </c>
      <c r="C48" s="10">
        <f t="shared" si="1"/>
        <v>1.3814894029999607</v>
      </c>
    </row>
    <row r="49" spans="1:3" x14ac:dyDescent="0.35">
      <c r="A49" s="11" t="s">
        <v>51</v>
      </c>
      <c r="B49" s="2">
        <v>1.778</v>
      </c>
      <c r="C49" s="10">
        <f t="shared" si="1"/>
        <v>2.2029282679999653</v>
      </c>
    </row>
    <row r="50" spans="1:3" x14ac:dyDescent="0.35">
      <c r="A50" s="11" t="s">
        <v>52</v>
      </c>
      <c r="B50" s="2">
        <v>1.829</v>
      </c>
      <c r="C50" s="10">
        <f t="shared" si="1"/>
        <v>3.3563029069999857</v>
      </c>
    </row>
    <row r="51" spans="1:3" x14ac:dyDescent="0.35">
      <c r="A51" s="11" t="s">
        <v>53</v>
      </c>
      <c r="B51" s="2">
        <v>1.9160000000000001</v>
      </c>
      <c r="C51" s="10">
        <f t="shared" si="1"/>
        <v>5.8692209119999745</v>
      </c>
    </row>
    <row r="52" spans="1:3" x14ac:dyDescent="0.35">
      <c r="A52" s="11" t="s">
        <v>54</v>
      </c>
      <c r="B52" s="2">
        <v>1.78</v>
      </c>
      <c r="C52" s="10">
        <f t="shared" si="1"/>
        <v>2.243706799999984</v>
      </c>
    </row>
    <row r="53" spans="1:3" x14ac:dyDescent="0.35">
      <c r="A53" s="11" t="s">
        <v>55</v>
      </c>
      <c r="B53" s="2">
        <v>1.849</v>
      </c>
      <c r="C53" s="10">
        <f t="shared" si="1"/>
        <v>3.8731130269999881</v>
      </c>
    </row>
    <row r="54" spans="1:3" x14ac:dyDescent="0.35">
      <c r="A54" s="11" t="s">
        <v>56</v>
      </c>
      <c r="B54" s="2">
        <v>1.944</v>
      </c>
      <c r="C54" s="10">
        <f t="shared" si="1"/>
        <v>6.8242510719999814</v>
      </c>
    </row>
    <row r="55" spans="1:3" x14ac:dyDescent="0.35">
      <c r="A55" s="11" t="s">
        <v>57</v>
      </c>
      <c r="B55" s="2">
        <v>1.3069999999999999</v>
      </c>
      <c r="C55" s="10">
        <f t="shared" si="1"/>
        <v>2.7199473229999853</v>
      </c>
    </row>
    <row r="56" spans="1:3" x14ac:dyDescent="0.35">
      <c r="A56" s="11" t="s">
        <v>58</v>
      </c>
      <c r="B56" s="2">
        <v>1.1739999999999999</v>
      </c>
      <c r="C56" s="10">
        <f t="shared" si="1"/>
        <v>6.5151838519999785</v>
      </c>
    </row>
    <row r="57" spans="1:3" x14ac:dyDescent="0.35">
      <c r="A57" s="11" t="s">
        <v>59</v>
      </c>
      <c r="B57" s="2">
        <v>1.095</v>
      </c>
      <c r="C57" s="10">
        <f t="shared" si="1"/>
        <v>9.5303086749999864</v>
      </c>
    </row>
    <row r="58" spans="1:3" x14ac:dyDescent="0.35">
      <c r="A58" s="11" t="s">
        <v>60</v>
      </c>
      <c r="B58" s="2">
        <v>0.88600000000000001</v>
      </c>
      <c r="C58" s="10">
        <f t="shared" si="1"/>
        <v>20.241373291999992</v>
      </c>
    </row>
    <row r="59" spans="1:3" x14ac:dyDescent="0.35">
      <c r="A59" s="11" t="s">
        <v>61</v>
      </c>
      <c r="B59" s="2">
        <v>0.98099999999999998</v>
      </c>
      <c r="C59" s="10">
        <f t="shared" si="1"/>
        <v>14.880733146999987</v>
      </c>
    </row>
    <row r="60" spans="1:3" x14ac:dyDescent="0.35">
      <c r="A60" s="11" t="s">
        <v>62</v>
      </c>
      <c r="B60" s="2">
        <v>0.90500000000000003</v>
      </c>
      <c r="C60" s="10">
        <f t="shared" si="1"/>
        <v>19.103648674999988</v>
      </c>
    </row>
    <row r="61" spans="1:3" x14ac:dyDescent="0.35">
      <c r="A61" s="11" t="s">
        <v>63</v>
      </c>
      <c r="B61" s="2">
        <v>0.96399999999999997</v>
      </c>
      <c r="C61" s="10">
        <f t="shared" si="1"/>
        <v>15.779769391999992</v>
      </c>
    </row>
    <row r="62" spans="1:3" x14ac:dyDescent="0.35">
      <c r="A62" s="11" t="s">
        <v>64</v>
      </c>
      <c r="B62" s="2">
        <v>1.1320000000000001</v>
      </c>
      <c r="C62" s="10">
        <f t="shared" si="1"/>
        <v>8.047568047999988</v>
      </c>
    </row>
    <row r="63" spans="1:3" x14ac:dyDescent="0.35">
      <c r="A63" s="11" t="s">
        <v>65</v>
      </c>
      <c r="B63" s="2">
        <v>0.879</v>
      </c>
      <c r="C63" s="10">
        <f t="shared" si="1"/>
        <v>20.668802706999998</v>
      </c>
    </row>
    <row r="64" spans="1:3" x14ac:dyDescent="0.35">
      <c r="A64" s="11" t="s">
        <v>66</v>
      </c>
      <c r="B64" s="2">
        <v>0.96799999999999997</v>
      </c>
      <c r="C64" s="10">
        <f t="shared" si="1"/>
        <v>15.565869247999984</v>
      </c>
    </row>
    <row r="65" spans="1:3" x14ac:dyDescent="0.35">
      <c r="A65" s="11" t="s">
        <v>67</v>
      </c>
      <c r="B65" s="2">
        <v>0.98599999999999999</v>
      </c>
      <c r="C65" s="10">
        <f t="shared" si="1"/>
        <v>14.621307691999988</v>
      </c>
    </row>
    <row r="66" spans="1:3" x14ac:dyDescent="0.35">
      <c r="A66" s="11" t="s">
        <v>68</v>
      </c>
      <c r="B66" s="2">
        <v>0.93100000000000005</v>
      </c>
      <c r="C66" s="10">
        <f t="shared" si="1"/>
        <v>17.599911946999981</v>
      </c>
    </row>
    <row r="67" spans="1:3" x14ac:dyDescent="0.35">
      <c r="A67" s="11" t="s">
        <v>69</v>
      </c>
      <c r="B67" s="2">
        <v>1.079</v>
      </c>
      <c r="C67" s="10">
        <f t="shared" si="1"/>
        <v>10.210015906999985</v>
      </c>
    </row>
    <row r="68" spans="1:3" x14ac:dyDescent="0.35">
      <c r="A68" s="11" t="s">
        <v>70</v>
      </c>
      <c r="B68" s="2">
        <v>1.038</v>
      </c>
      <c r="C68" s="10">
        <f t="shared" si="1"/>
        <v>12.057928587999996</v>
      </c>
    </row>
    <row r="69" spans="1:3" x14ac:dyDescent="0.35">
      <c r="A69" s="11" t="s">
        <v>71</v>
      </c>
      <c r="B69" s="2">
        <v>1.1180000000000001</v>
      </c>
      <c r="C69" s="10">
        <f t="shared" si="1"/>
        <v>8.593977547999998</v>
      </c>
    </row>
    <row r="70" spans="1:3" x14ac:dyDescent="0.35">
      <c r="A70" s="11" t="s">
        <v>72</v>
      </c>
      <c r="B70" s="2">
        <v>1.044</v>
      </c>
      <c r="C70" s="10">
        <f t="shared" si="1"/>
        <v>11.777962671999987</v>
      </c>
    </row>
    <row r="71" spans="1:3" x14ac:dyDescent="0.35">
      <c r="A71" s="11" t="s">
        <v>73</v>
      </c>
      <c r="B71" s="2">
        <v>0.78100000000000003</v>
      </c>
      <c r="C71" s="10">
        <f t="shared" si="1"/>
        <v>27.120258347000004</v>
      </c>
    </row>
    <row r="72" spans="1:3" x14ac:dyDescent="0.35">
      <c r="A72" s="11" t="s">
        <v>74</v>
      </c>
      <c r="B72" s="2">
        <v>0.623</v>
      </c>
      <c r="C72" s="10">
        <f t="shared" si="1"/>
        <v>39.359016083</v>
      </c>
    </row>
    <row r="73" spans="1:3" x14ac:dyDescent="0.35">
      <c r="A73" s="11" t="s">
        <v>75</v>
      </c>
      <c r="B73" s="2">
        <v>0.77</v>
      </c>
      <c r="C73" s="10">
        <f t="shared" si="1"/>
        <v>27.898868300000004</v>
      </c>
    </row>
    <row r="74" spans="1:3" x14ac:dyDescent="0.35">
      <c r="A74" s="11" t="s">
        <v>76</v>
      </c>
      <c r="B74" s="2">
        <v>0.80600000000000005</v>
      </c>
      <c r="C74" s="10">
        <f t="shared" si="1"/>
        <v>25.391574571999996</v>
      </c>
    </row>
    <row r="75" spans="1:3" x14ac:dyDescent="0.35">
      <c r="A75" s="11" t="s">
        <v>77</v>
      </c>
      <c r="B75" s="2">
        <v>0.64700000000000002</v>
      </c>
      <c r="C75" s="10">
        <f t="shared" si="1"/>
        <v>37.353871042999998</v>
      </c>
    </row>
    <row r="76" spans="1:3" x14ac:dyDescent="0.35">
      <c r="A76" s="11" t="s">
        <v>78</v>
      </c>
      <c r="B76" s="2">
        <v>0.66600000000000004</v>
      </c>
      <c r="C76" s="10">
        <f t="shared" si="1"/>
        <v>35.803578411999993</v>
      </c>
    </row>
    <row r="77" spans="1:3" x14ac:dyDescent="0.35">
      <c r="A77" s="11" t="s">
        <v>79</v>
      </c>
      <c r="B77" s="2">
        <v>0.67100000000000004</v>
      </c>
      <c r="C77" s="10">
        <f t="shared" si="1"/>
        <v>35.401057906999981</v>
      </c>
    </row>
    <row r="78" spans="1:3" x14ac:dyDescent="0.35">
      <c r="A78" s="11" t="s">
        <v>80</v>
      </c>
      <c r="B78" s="2">
        <v>0.82400000000000007</v>
      </c>
      <c r="C78" s="10">
        <f t="shared" si="1"/>
        <v>24.182082751999985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9"/>
  <sheetViews>
    <sheetView workbookViewId="0">
      <selection activeCell="I26" sqref="I26"/>
    </sheetView>
  </sheetViews>
  <sheetFormatPr defaultRowHeight="14.5" x14ac:dyDescent="0.35"/>
  <cols>
    <col min="1" max="1" width="17.90625" customWidth="1"/>
    <col min="2" max="3" width="13.453125" customWidth="1"/>
    <col min="4" max="4" width="12.36328125" customWidth="1"/>
    <col min="5" max="5" width="12.54296875" customWidth="1"/>
    <col min="6" max="6" width="13.6328125" customWidth="1"/>
  </cols>
  <sheetData>
    <row r="1" spans="1:6" x14ac:dyDescent="0.35">
      <c r="A1" s="21" t="s">
        <v>91</v>
      </c>
      <c r="B1" s="21" t="s">
        <v>92</v>
      </c>
      <c r="C1" s="21" t="s">
        <v>93</v>
      </c>
      <c r="D1" s="21" t="s">
        <v>94</v>
      </c>
      <c r="E1" s="21" t="s">
        <v>95</v>
      </c>
      <c r="F1" s="21" t="s">
        <v>96</v>
      </c>
    </row>
    <row r="2" spans="1:6" x14ac:dyDescent="0.35">
      <c r="A2" s="25" t="s">
        <v>33</v>
      </c>
      <c r="B2" s="18">
        <v>2.02</v>
      </c>
      <c r="C2" s="18">
        <v>16.95</v>
      </c>
      <c r="D2" s="26">
        <f t="shared" ref="D2:D49" si="0">(C2/(B2*1000))*100</f>
        <v>0.83910891089108919</v>
      </c>
      <c r="E2" s="18">
        <v>68</v>
      </c>
      <c r="F2" s="18">
        <v>393</v>
      </c>
    </row>
    <row r="3" spans="1:6" x14ac:dyDescent="0.35">
      <c r="A3" s="25" t="s">
        <v>34</v>
      </c>
      <c r="B3" s="18">
        <v>1.89</v>
      </c>
      <c r="C3" s="18">
        <v>17.86</v>
      </c>
      <c r="D3" s="26">
        <f t="shared" si="0"/>
        <v>0.94497354497354491</v>
      </c>
      <c r="E3" s="18">
        <v>54</v>
      </c>
      <c r="F3" s="18">
        <v>422</v>
      </c>
    </row>
    <row r="4" spans="1:6" x14ac:dyDescent="0.35">
      <c r="A4" s="25" t="s">
        <v>35</v>
      </c>
      <c r="B4" s="18">
        <v>2.15</v>
      </c>
      <c r="C4" s="18">
        <v>19.14</v>
      </c>
      <c r="D4" s="26">
        <f t="shared" si="0"/>
        <v>0.89023255813953495</v>
      </c>
      <c r="E4" s="18">
        <v>41</v>
      </c>
      <c r="F4" s="18">
        <v>584</v>
      </c>
    </row>
    <row r="5" spans="1:6" x14ac:dyDescent="0.35">
      <c r="A5" s="25" t="s">
        <v>36</v>
      </c>
      <c r="B5" s="18">
        <v>1.71</v>
      </c>
      <c r="C5" s="18">
        <v>19.940000000000001</v>
      </c>
      <c r="D5" s="26">
        <f t="shared" si="0"/>
        <v>1.1660818713450294</v>
      </c>
      <c r="E5" s="18">
        <v>61</v>
      </c>
      <c r="F5" s="18">
        <v>528</v>
      </c>
    </row>
    <row r="6" spans="1:6" x14ac:dyDescent="0.35">
      <c r="A6" s="25" t="s">
        <v>37</v>
      </c>
      <c r="B6" s="18">
        <v>1.93</v>
      </c>
      <c r="C6" s="18">
        <v>14.98</v>
      </c>
      <c r="D6" s="26">
        <f t="shared" si="0"/>
        <v>0.77616580310880834</v>
      </c>
      <c r="E6" s="18">
        <v>135</v>
      </c>
      <c r="F6" s="18">
        <v>567</v>
      </c>
    </row>
    <row r="7" spans="1:6" x14ac:dyDescent="0.35">
      <c r="A7" s="25" t="s">
        <v>38</v>
      </c>
      <c r="B7" s="18">
        <v>1.85</v>
      </c>
      <c r="C7" s="18">
        <v>16.16</v>
      </c>
      <c r="D7" s="26">
        <f t="shared" si="0"/>
        <v>0.87351351351351358</v>
      </c>
      <c r="E7" s="18">
        <v>82</v>
      </c>
      <c r="F7" s="18">
        <v>557</v>
      </c>
    </row>
    <row r="8" spans="1:6" x14ac:dyDescent="0.35">
      <c r="A8" s="25" t="s">
        <v>39</v>
      </c>
      <c r="B8" s="18">
        <v>2.1</v>
      </c>
      <c r="C8" s="18">
        <v>15.82</v>
      </c>
      <c r="D8" s="26">
        <f t="shared" si="0"/>
        <v>0.75333333333333341</v>
      </c>
      <c r="E8" s="18">
        <v>65</v>
      </c>
      <c r="F8" s="18">
        <v>584</v>
      </c>
    </row>
    <row r="9" spans="1:6" x14ac:dyDescent="0.35">
      <c r="A9" s="25" t="s">
        <v>40</v>
      </c>
      <c r="B9" s="18">
        <v>1.92</v>
      </c>
      <c r="C9" s="18">
        <v>20.18</v>
      </c>
      <c r="D9" s="26">
        <f t="shared" si="0"/>
        <v>1.0510416666666667</v>
      </c>
      <c r="E9" s="18">
        <v>52</v>
      </c>
      <c r="F9" s="18">
        <v>470</v>
      </c>
    </row>
    <row r="10" spans="1:6" x14ac:dyDescent="0.35">
      <c r="A10" s="25" t="s">
        <v>41</v>
      </c>
      <c r="B10" s="18">
        <v>1.6</v>
      </c>
      <c r="C10" s="18">
        <v>19.95</v>
      </c>
      <c r="D10" s="26">
        <f t="shared" si="0"/>
        <v>1.246875</v>
      </c>
      <c r="E10" s="18">
        <v>83</v>
      </c>
      <c r="F10" s="18">
        <v>457</v>
      </c>
    </row>
    <row r="11" spans="1:6" x14ac:dyDescent="0.35">
      <c r="A11" s="25" t="s">
        <v>42</v>
      </c>
      <c r="B11" s="18">
        <v>1.9</v>
      </c>
      <c r="C11" s="18">
        <v>16.239999999999998</v>
      </c>
      <c r="D11" s="26">
        <f t="shared" si="0"/>
        <v>0.85473684210526302</v>
      </c>
      <c r="E11" s="18">
        <v>49</v>
      </c>
      <c r="F11" s="18">
        <v>498</v>
      </c>
    </row>
    <row r="12" spans="1:6" x14ac:dyDescent="0.35">
      <c r="A12" s="25" t="s">
        <v>43</v>
      </c>
      <c r="B12" s="18">
        <v>1.8</v>
      </c>
      <c r="C12" s="18">
        <v>21.74</v>
      </c>
      <c r="D12" s="26">
        <f t="shared" si="0"/>
        <v>1.2077777777777778</v>
      </c>
      <c r="E12" s="18">
        <v>76</v>
      </c>
      <c r="F12" s="18">
        <v>436</v>
      </c>
    </row>
    <row r="13" spans="1:6" x14ac:dyDescent="0.35">
      <c r="A13" s="25" t="s">
        <v>44</v>
      </c>
      <c r="B13" s="18">
        <v>1.96</v>
      </c>
      <c r="C13" s="18">
        <v>19.75</v>
      </c>
      <c r="D13" s="26">
        <f t="shared" si="0"/>
        <v>1.0076530612244898</v>
      </c>
      <c r="E13" s="18">
        <v>51</v>
      </c>
      <c r="F13" s="18">
        <v>495</v>
      </c>
    </row>
    <row r="14" spans="1:6" x14ac:dyDescent="0.35">
      <c r="A14" s="25" t="s">
        <v>45</v>
      </c>
      <c r="B14" s="18">
        <v>2.0499999999999998</v>
      </c>
      <c r="C14" s="18">
        <v>17.09</v>
      </c>
      <c r="D14" s="26">
        <f t="shared" si="0"/>
        <v>0.83365853658536582</v>
      </c>
      <c r="E14" s="18">
        <v>34</v>
      </c>
      <c r="F14" s="18">
        <v>571</v>
      </c>
    </row>
    <row r="15" spans="1:6" x14ac:dyDescent="0.35">
      <c r="A15" s="25" t="s">
        <v>46</v>
      </c>
      <c r="B15" s="18">
        <v>2.14</v>
      </c>
      <c r="C15" s="18">
        <v>20.51</v>
      </c>
      <c r="D15" s="26">
        <f t="shared" si="0"/>
        <v>0.95841121495327108</v>
      </c>
      <c r="E15" s="18">
        <v>39</v>
      </c>
      <c r="F15" s="18">
        <v>577</v>
      </c>
    </row>
    <row r="16" spans="1:6" x14ac:dyDescent="0.35">
      <c r="A16" s="25" t="s">
        <v>47</v>
      </c>
      <c r="B16" s="18">
        <v>1.9</v>
      </c>
      <c r="C16" s="18">
        <v>15.56</v>
      </c>
      <c r="D16" s="26">
        <f t="shared" si="0"/>
        <v>0.81894736842105265</v>
      </c>
      <c r="E16" s="18">
        <v>43</v>
      </c>
      <c r="F16" s="18">
        <v>597</v>
      </c>
    </row>
    <row r="17" spans="1:6" x14ac:dyDescent="0.35">
      <c r="A17" s="25" t="s">
        <v>48</v>
      </c>
      <c r="B17" s="18">
        <v>1.82</v>
      </c>
      <c r="C17" s="18">
        <v>20.38</v>
      </c>
      <c r="D17" s="26">
        <f t="shared" si="0"/>
        <v>1.1197802197802198</v>
      </c>
      <c r="E17" s="18">
        <v>51</v>
      </c>
      <c r="F17" s="18">
        <v>531</v>
      </c>
    </row>
    <row r="18" spans="1:6" x14ac:dyDescent="0.35">
      <c r="A18" s="25" t="s">
        <v>49</v>
      </c>
      <c r="B18" s="18">
        <v>1.84</v>
      </c>
      <c r="C18" s="18">
        <v>21.22</v>
      </c>
      <c r="D18" s="26">
        <f t="shared" si="0"/>
        <v>1.1532608695652173</v>
      </c>
      <c r="E18" s="18">
        <v>57</v>
      </c>
      <c r="F18" s="18">
        <v>603</v>
      </c>
    </row>
    <row r="19" spans="1:6" x14ac:dyDescent="0.35">
      <c r="A19" s="25" t="s">
        <v>50</v>
      </c>
      <c r="B19" s="18">
        <v>1.63</v>
      </c>
      <c r="C19" s="18">
        <v>21.92</v>
      </c>
      <c r="D19" s="26">
        <f t="shared" si="0"/>
        <v>1.3447852760736199</v>
      </c>
      <c r="E19" s="18">
        <v>82</v>
      </c>
      <c r="F19" s="18">
        <v>370</v>
      </c>
    </row>
    <row r="20" spans="1:6" x14ac:dyDescent="0.35">
      <c r="A20" s="25" t="s">
        <v>51</v>
      </c>
      <c r="B20" s="18">
        <v>1.72</v>
      </c>
      <c r="C20" s="18">
        <v>17.920000000000002</v>
      </c>
      <c r="D20" s="26">
        <f t="shared" si="0"/>
        <v>1.0418604651162793</v>
      </c>
      <c r="E20" s="18">
        <v>55</v>
      </c>
      <c r="F20" s="18">
        <v>534</v>
      </c>
    </row>
    <row r="21" spans="1:6" x14ac:dyDescent="0.35">
      <c r="A21" s="25" t="s">
        <v>52</v>
      </c>
      <c r="B21" s="18">
        <v>1.9</v>
      </c>
      <c r="C21" s="18">
        <v>15.01</v>
      </c>
      <c r="D21" s="26">
        <f t="shared" si="0"/>
        <v>0.78999999999999992</v>
      </c>
      <c r="E21" s="18">
        <v>42</v>
      </c>
      <c r="F21" s="18">
        <v>639</v>
      </c>
    </row>
    <row r="22" spans="1:6" x14ac:dyDescent="0.35">
      <c r="A22" s="25" t="s">
        <v>53</v>
      </c>
      <c r="B22" s="18">
        <v>1.99</v>
      </c>
      <c r="C22" s="18">
        <v>14.85</v>
      </c>
      <c r="D22" s="26">
        <f t="shared" si="0"/>
        <v>0.74623115577889443</v>
      </c>
      <c r="E22" s="18">
        <v>37</v>
      </c>
      <c r="F22" s="18">
        <v>619</v>
      </c>
    </row>
    <row r="23" spans="1:6" x14ac:dyDescent="0.35">
      <c r="A23" s="25" t="s">
        <v>54</v>
      </c>
      <c r="B23" s="18">
        <v>1.75</v>
      </c>
      <c r="C23" s="18">
        <v>22.4</v>
      </c>
      <c r="D23" s="26">
        <f t="shared" si="0"/>
        <v>1.2799999999999998</v>
      </c>
      <c r="E23" s="18">
        <v>48</v>
      </c>
      <c r="F23" s="18">
        <v>519</v>
      </c>
    </row>
    <row r="24" spans="1:6" x14ac:dyDescent="0.35">
      <c r="A24" s="25" t="s">
        <v>55</v>
      </c>
      <c r="B24" s="18">
        <v>1.31</v>
      </c>
      <c r="C24" s="18">
        <v>22.99</v>
      </c>
      <c r="D24" s="26">
        <f t="shared" si="0"/>
        <v>1.7549618320610687</v>
      </c>
      <c r="E24" s="18">
        <v>110</v>
      </c>
      <c r="F24" s="18">
        <v>442</v>
      </c>
    </row>
    <row r="25" spans="1:6" x14ac:dyDescent="0.35">
      <c r="A25" s="25" t="s">
        <v>56</v>
      </c>
      <c r="B25" s="18">
        <v>1.99</v>
      </c>
      <c r="C25" s="18">
        <v>21.59</v>
      </c>
      <c r="D25" s="26">
        <f t="shared" si="0"/>
        <v>1.0849246231155778</v>
      </c>
      <c r="E25" s="18">
        <v>59</v>
      </c>
      <c r="F25" s="18">
        <v>537</v>
      </c>
    </row>
    <row r="26" spans="1:6" x14ac:dyDescent="0.35">
      <c r="A26" s="25" t="s">
        <v>57</v>
      </c>
      <c r="B26" s="18">
        <v>0.49</v>
      </c>
      <c r="C26" s="18">
        <v>5.67</v>
      </c>
      <c r="D26" s="26">
        <f t="shared" si="0"/>
        <v>1.157142857142857</v>
      </c>
      <c r="E26" s="18">
        <v>58</v>
      </c>
      <c r="F26" s="18">
        <v>597</v>
      </c>
    </row>
    <row r="27" spans="1:6" x14ac:dyDescent="0.35">
      <c r="A27" s="25" t="s">
        <v>58</v>
      </c>
      <c r="B27" s="18">
        <v>0.71</v>
      </c>
      <c r="C27" s="18">
        <v>2.72</v>
      </c>
      <c r="D27" s="26">
        <f t="shared" si="0"/>
        <v>0.38309859154929582</v>
      </c>
      <c r="E27" s="18">
        <v>35</v>
      </c>
      <c r="F27" s="18">
        <v>747</v>
      </c>
    </row>
    <row r="28" spans="1:6" x14ac:dyDescent="0.35">
      <c r="A28" s="25" t="s">
        <v>59</v>
      </c>
      <c r="B28" s="18">
        <v>0.87</v>
      </c>
      <c r="C28" s="18">
        <v>2.93</v>
      </c>
      <c r="D28" s="26">
        <f t="shared" si="0"/>
        <v>0.33678160919540229</v>
      </c>
      <c r="E28" s="18">
        <v>28</v>
      </c>
      <c r="F28" s="18">
        <v>684</v>
      </c>
    </row>
    <row r="29" spans="1:6" x14ac:dyDescent="0.35">
      <c r="A29" s="25" t="s">
        <v>60</v>
      </c>
      <c r="B29" s="18">
        <v>0.76</v>
      </c>
      <c r="C29" s="18">
        <v>2.82</v>
      </c>
      <c r="D29" s="26">
        <f t="shared" si="0"/>
        <v>0.37105263157894736</v>
      </c>
      <c r="E29" s="18">
        <v>20</v>
      </c>
      <c r="F29" s="18">
        <v>636</v>
      </c>
    </row>
    <row r="30" spans="1:6" x14ac:dyDescent="0.35">
      <c r="A30" s="25" t="s">
        <v>61</v>
      </c>
      <c r="B30" s="18">
        <v>0.96</v>
      </c>
      <c r="C30" s="18">
        <v>3.33</v>
      </c>
      <c r="D30" s="26">
        <f t="shared" si="0"/>
        <v>0.34687499999999999</v>
      </c>
      <c r="E30" s="18">
        <v>22</v>
      </c>
      <c r="F30" s="18">
        <v>746</v>
      </c>
    </row>
    <row r="31" spans="1:6" x14ac:dyDescent="0.35">
      <c r="A31" s="25" t="s">
        <v>62</v>
      </c>
      <c r="B31" s="18">
        <v>0.9</v>
      </c>
      <c r="C31" s="18">
        <v>6.12</v>
      </c>
      <c r="D31" s="26">
        <f t="shared" si="0"/>
        <v>0.68</v>
      </c>
      <c r="E31" s="18">
        <v>29</v>
      </c>
      <c r="F31" s="18">
        <v>704</v>
      </c>
    </row>
    <row r="32" spans="1:6" x14ac:dyDescent="0.35">
      <c r="A32" s="25" t="s">
        <v>63</v>
      </c>
      <c r="B32" s="18">
        <v>1.18</v>
      </c>
      <c r="C32" s="18">
        <v>4.46</v>
      </c>
      <c r="D32" s="26">
        <f t="shared" si="0"/>
        <v>0.37796610169491529</v>
      </c>
      <c r="E32" s="18">
        <v>21</v>
      </c>
      <c r="F32" s="18">
        <v>723</v>
      </c>
    </row>
    <row r="33" spans="1:6" x14ac:dyDescent="0.35">
      <c r="A33" s="25" t="s">
        <v>64</v>
      </c>
      <c r="B33" s="18">
        <v>0.66</v>
      </c>
      <c r="C33" s="18">
        <v>6.64</v>
      </c>
      <c r="D33" s="26">
        <f t="shared" si="0"/>
        <v>1.0060606060606059</v>
      </c>
      <c r="E33" s="18">
        <v>36</v>
      </c>
      <c r="F33" s="18">
        <v>326</v>
      </c>
    </row>
    <row r="34" spans="1:6" x14ac:dyDescent="0.35">
      <c r="A34" s="25" t="s">
        <v>65</v>
      </c>
      <c r="B34" s="18">
        <v>0.74</v>
      </c>
      <c r="C34" s="18">
        <v>3.57</v>
      </c>
      <c r="D34" s="26">
        <f t="shared" si="0"/>
        <v>0.48243243243243239</v>
      </c>
      <c r="E34" s="18">
        <v>27</v>
      </c>
      <c r="F34" s="18">
        <v>723</v>
      </c>
    </row>
    <row r="35" spans="1:6" x14ac:dyDescent="0.35">
      <c r="A35" s="25" t="s">
        <v>66</v>
      </c>
      <c r="B35" s="18">
        <v>0.93</v>
      </c>
      <c r="C35" s="18">
        <v>3.61</v>
      </c>
      <c r="D35" s="26">
        <f t="shared" si="0"/>
        <v>0.3881720430107527</v>
      </c>
      <c r="E35" s="18">
        <v>28</v>
      </c>
      <c r="F35" s="18">
        <v>701</v>
      </c>
    </row>
    <row r="36" spans="1:6" x14ac:dyDescent="0.35">
      <c r="A36" s="25" t="s">
        <v>67</v>
      </c>
      <c r="B36" s="18">
        <v>0.98</v>
      </c>
      <c r="C36" s="18">
        <v>4.3</v>
      </c>
      <c r="D36" s="26">
        <f t="shared" si="0"/>
        <v>0.43877551020408162</v>
      </c>
      <c r="E36" s="18">
        <v>23</v>
      </c>
      <c r="F36" s="18">
        <v>717</v>
      </c>
    </row>
    <row r="37" spans="1:6" x14ac:dyDescent="0.35">
      <c r="A37" s="25" t="s">
        <v>68</v>
      </c>
      <c r="B37" s="18">
        <v>0.69</v>
      </c>
      <c r="C37" s="18">
        <v>4.38</v>
      </c>
      <c r="D37" s="26">
        <f t="shared" si="0"/>
        <v>0.63478260869565217</v>
      </c>
      <c r="E37" s="18">
        <v>39</v>
      </c>
      <c r="F37" s="18">
        <v>720</v>
      </c>
    </row>
    <row r="38" spans="1:6" x14ac:dyDescent="0.35">
      <c r="A38" s="25" t="s">
        <v>69</v>
      </c>
      <c r="B38" s="18">
        <v>0.81</v>
      </c>
      <c r="C38" s="18">
        <v>1.43</v>
      </c>
      <c r="D38" s="26">
        <f t="shared" si="0"/>
        <v>0.17654320987654321</v>
      </c>
      <c r="E38" s="18">
        <v>22</v>
      </c>
      <c r="F38" s="18">
        <v>851</v>
      </c>
    </row>
    <row r="39" spans="1:6" x14ac:dyDescent="0.35">
      <c r="A39" s="25" t="s">
        <v>70</v>
      </c>
      <c r="B39" s="18">
        <v>0.82</v>
      </c>
      <c r="C39" s="18">
        <v>3.59</v>
      </c>
      <c r="D39" s="26">
        <f t="shared" si="0"/>
        <v>0.43780487804878043</v>
      </c>
      <c r="E39" s="18">
        <v>23</v>
      </c>
      <c r="F39" s="18">
        <v>670</v>
      </c>
    </row>
    <row r="40" spans="1:6" x14ac:dyDescent="0.35">
      <c r="A40" s="25" t="s">
        <v>71</v>
      </c>
      <c r="B40" s="18">
        <v>0.53</v>
      </c>
      <c r="C40" s="18">
        <v>1.81</v>
      </c>
      <c r="D40" s="26">
        <f t="shared" si="0"/>
        <v>0.34150943396226419</v>
      </c>
      <c r="E40" s="18">
        <v>36</v>
      </c>
      <c r="F40" s="18">
        <v>830</v>
      </c>
    </row>
    <row r="41" spans="1:6" x14ac:dyDescent="0.35">
      <c r="A41" s="25" t="s">
        <v>72</v>
      </c>
      <c r="B41" s="18">
        <v>0.65</v>
      </c>
      <c r="C41" s="18">
        <v>3.44</v>
      </c>
      <c r="D41" s="26">
        <f t="shared" si="0"/>
        <v>0.52923076923076928</v>
      </c>
      <c r="E41" s="18">
        <v>15</v>
      </c>
      <c r="F41" s="18">
        <v>713</v>
      </c>
    </row>
    <row r="42" spans="1:6" x14ac:dyDescent="0.35">
      <c r="A42" s="25" t="s">
        <v>73</v>
      </c>
      <c r="B42" s="18">
        <v>0.92</v>
      </c>
      <c r="C42" s="18">
        <v>2.34</v>
      </c>
      <c r="D42" s="26">
        <f t="shared" si="0"/>
        <v>0.2543478260869565</v>
      </c>
      <c r="E42" s="18">
        <v>37</v>
      </c>
      <c r="F42" s="18">
        <v>732</v>
      </c>
    </row>
    <row r="43" spans="1:6" x14ac:dyDescent="0.35">
      <c r="A43" s="25" t="s">
        <v>74</v>
      </c>
      <c r="B43" s="18">
        <v>0.88</v>
      </c>
      <c r="C43" s="18">
        <v>4.83</v>
      </c>
      <c r="D43" s="26">
        <f t="shared" si="0"/>
        <v>0.54886363636363644</v>
      </c>
      <c r="E43" s="18">
        <v>43</v>
      </c>
      <c r="F43" s="18">
        <v>588</v>
      </c>
    </row>
    <row r="44" spans="1:6" x14ac:dyDescent="0.35">
      <c r="A44" s="25" t="s">
        <v>75</v>
      </c>
      <c r="B44" s="18">
        <v>0.81</v>
      </c>
      <c r="C44" s="18">
        <v>3.38</v>
      </c>
      <c r="D44" s="26">
        <f t="shared" si="0"/>
        <v>0.41728395061728391</v>
      </c>
      <c r="E44" s="18">
        <v>23</v>
      </c>
      <c r="F44" s="18">
        <v>673</v>
      </c>
    </row>
    <row r="45" spans="1:6" x14ac:dyDescent="0.35">
      <c r="A45" s="25" t="s">
        <v>76</v>
      </c>
      <c r="B45" s="18">
        <v>0.63</v>
      </c>
      <c r="C45" s="18">
        <v>4.53</v>
      </c>
      <c r="D45" s="26">
        <f t="shared" si="0"/>
        <v>0.71904761904761905</v>
      </c>
      <c r="E45" s="18">
        <v>20</v>
      </c>
      <c r="F45" s="18">
        <v>744</v>
      </c>
    </row>
    <row r="46" spans="1:6" x14ac:dyDescent="0.35">
      <c r="A46" s="25" t="s">
        <v>77</v>
      </c>
      <c r="B46" s="18">
        <v>1.41</v>
      </c>
      <c r="C46" s="18">
        <v>4.22</v>
      </c>
      <c r="D46" s="26">
        <f t="shared" si="0"/>
        <v>0.29929078014184396</v>
      </c>
      <c r="E46" s="18">
        <v>23</v>
      </c>
      <c r="F46" s="18">
        <v>573</v>
      </c>
    </row>
    <row r="47" spans="1:6" x14ac:dyDescent="0.35">
      <c r="A47" s="25" t="s">
        <v>78</v>
      </c>
      <c r="B47" s="18">
        <v>0.98</v>
      </c>
      <c r="C47" s="18">
        <v>6.12</v>
      </c>
      <c r="D47" s="26">
        <f t="shared" si="0"/>
        <v>0.6244897959183674</v>
      </c>
      <c r="E47" s="18">
        <v>36</v>
      </c>
      <c r="F47" s="18">
        <v>622</v>
      </c>
    </row>
    <row r="48" spans="1:6" x14ac:dyDescent="0.35">
      <c r="A48" s="25" t="s">
        <v>79</v>
      </c>
      <c r="B48" s="18">
        <v>1.38</v>
      </c>
      <c r="C48" s="18">
        <v>2.79</v>
      </c>
      <c r="D48" s="26">
        <f t="shared" si="0"/>
        <v>0.20217391304347826</v>
      </c>
      <c r="E48" s="18">
        <v>36</v>
      </c>
      <c r="F48" s="18">
        <v>747</v>
      </c>
    </row>
    <row r="49" spans="1:6" x14ac:dyDescent="0.35">
      <c r="A49" s="25" t="s">
        <v>80</v>
      </c>
      <c r="B49" s="18">
        <v>0.9</v>
      </c>
      <c r="C49" s="18">
        <v>3.32</v>
      </c>
      <c r="D49" s="26">
        <f t="shared" si="0"/>
        <v>0.36888888888888888</v>
      </c>
      <c r="E49" s="18">
        <v>29</v>
      </c>
      <c r="F49" s="18">
        <v>629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68"/>
  <sheetViews>
    <sheetView workbookViewId="0">
      <selection activeCell="I25" sqref="I25"/>
    </sheetView>
  </sheetViews>
  <sheetFormatPr defaultRowHeight="14.5" x14ac:dyDescent="0.35"/>
  <cols>
    <col min="1" max="1" width="20.1796875" customWidth="1"/>
    <col min="2" max="2" width="11.54296875" customWidth="1"/>
    <col min="3" max="3" width="12.08984375" customWidth="1"/>
    <col min="4" max="4" width="11.54296875" customWidth="1"/>
    <col min="5" max="5" width="15" customWidth="1"/>
  </cols>
  <sheetData>
    <row r="1" spans="1:16" x14ac:dyDescent="0.35">
      <c r="A1" s="16"/>
      <c r="B1" s="16"/>
      <c r="C1" s="16"/>
      <c r="D1" s="16"/>
      <c r="E1" s="16"/>
      <c r="F1" s="16"/>
      <c r="G1" s="16"/>
      <c r="H1" s="16"/>
      <c r="I1" s="16"/>
      <c r="J1" s="16"/>
      <c r="K1" s="16"/>
      <c r="L1" s="16"/>
      <c r="M1" s="16"/>
      <c r="N1" s="16"/>
      <c r="O1" s="16"/>
      <c r="P1" s="16"/>
    </row>
    <row r="2" spans="1:16" x14ac:dyDescent="0.35">
      <c r="A2" s="16"/>
      <c r="B2" s="21" t="s">
        <v>13</v>
      </c>
      <c r="C2" s="21" t="s">
        <v>8</v>
      </c>
      <c r="D2" s="21" t="s">
        <v>9</v>
      </c>
      <c r="E2" s="21" t="s">
        <v>10</v>
      </c>
      <c r="F2" s="16"/>
      <c r="G2" s="16"/>
      <c r="H2" s="16"/>
      <c r="I2" s="16"/>
      <c r="J2" s="16"/>
      <c r="K2" s="16"/>
      <c r="L2" s="16"/>
      <c r="M2" s="16"/>
      <c r="N2" s="16"/>
      <c r="O2" s="16"/>
      <c r="P2" s="16"/>
    </row>
    <row r="3" spans="1:16" x14ac:dyDescent="0.35">
      <c r="A3" s="16" t="s">
        <v>1</v>
      </c>
      <c r="B3" s="17">
        <v>2.5110000000000001</v>
      </c>
      <c r="C3" s="17">
        <f>B3-B9</f>
        <v>2.4810000000000003</v>
      </c>
      <c r="D3" s="17">
        <v>100</v>
      </c>
      <c r="E3" s="9">
        <f>(11.04*C3*C3)+(11.948*C3)+(1.5134)</f>
        <v>99.111573440000015</v>
      </c>
      <c r="F3" s="16"/>
      <c r="G3" s="16"/>
      <c r="H3" s="16"/>
      <c r="I3" s="16"/>
      <c r="J3" s="16"/>
      <c r="K3" s="16"/>
      <c r="L3" s="16"/>
      <c r="M3" s="16"/>
      <c r="N3" s="16"/>
      <c r="O3" s="16"/>
      <c r="P3" s="16"/>
    </row>
    <row r="4" spans="1:16" x14ac:dyDescent="0.35">
      <c r="A4" s="16" t="s">
        <v>2</v>
      </c>
      <c r="B4" s="17">
        <v>1.7030000000000001</v>
      </c>
      <c r="C4" s="17">
        <f>B4-B9</f>
        <v>1.673</v>
      </c>
      <c r="D4" s="17">
        <v>50</v>
      </c>
      <c r="E4" s="9">
        <f t="shared" ref="E4:E9" si="0">(11.04*C4*C4)+(11.948*C4)+(1.5134)</f>
        <v>52.402580159999992</v>
      </c>
      <c r="F4" s="16"/>
      <c r="G4" s="16"/>
      <c r="H4" s="16"/>
      <c r="I4" s="16"/>
      <c r="J4" s="16"/>
      <c r="K4" s="16"/>
      <c r="L4" s="16"/>
      <c r="M4" s="16"/>
      <c r="N4" s="16"/>
      <c r="O4" s="16"/>
      <c r="P4" s="16"/>
    </row>
    <row r="5" spans="1:16" x14ac:dyDescent="0.35">
      <c r="A5" s="16" t="s">
        <v>3</v>
      </c>
      <c r="B5" s="17">
        <v>1.024</v>
      </c>
      <c r="C5" s="17">
        <f>B5-B9</f>
        <v>0.99399999999999999</v>
      </c>
      <c r="D5" s="17">
        <v>25</v>
      </c>
      <c r="E5" s="9">
        <f t="shared" si="0"/>
        <v>24.297629439999998</v>
      </c>
      <c r="F5" s="16"/>
      <c r="G5" s="16"/>
      <c r="H5" s="16"/>
      <c r="I5" s="16"/>
      <c r="J5" s="16"/>
      <c r="K5" s="16"/>
      <c r="L5" s="16"/>
      <c r="M5" s="16"/>
      <c r="N5" s="16"/>
      <c r="O5" s="16"/>
      <c r="P5" s="16"/>
    </row>
    <row r="6" spans="1:16" x14ac:dyDescent="0.35">
      <c r="A6" s="16" t="s">
        <v>4</v>
      </c>
      <c r="B6" s="17">
        <v>0.54300000000000004</v>
      </c>
      <c r="C6" s="17">
        <f>B6-B9</f>
        <v>0.51300000000000001</v>
      </c>
      <c r="D6" s="17">
        <v>12.5</v>
      </c>
      <c r="E6" s="9">
        <f t="shared" si="0"/>
        <v>10.548109760000001</v>
      </c>
      <c r="F6" s="16"/>
      <c r="G6" s="16"/>
      <c r="H6" s="16"/>
      <c r="I6" s="16"/>
      <c r="J6" s="16"/>
      <c r="K6" s="16"/>
      <c r="L6" s="16"/>
      <c r="M6" s="16"/>
      <c r="N6" s="16"/>
      <c r="O6" s="16"/>
      <c r="P6" s="16"/>
    </row>
    <row r="7" spans="1:16" x14ac:dyDescent="0.35">
      <c r="A7" s="16" t="s">
        <v>5</v>
      </c>
      <c r="B7" s="17">
        <v>0.318</v>
      </c>
      <c r="C7" s="17">
        <f>B7-B9</f>
        <v>0.28800000000000003</v>
      </c>
      <c r="D7" s="17">
        <v>6.25</v>
      </c>
      <c r="E7" s="9">
        <f t="shared" si="0"/>
        <v>5.8701257600000005</v>
      </c>
      <c r="F7" s="16"/>
      <c r="G7" s="16"/>
      <c r="H7" s="16"/>
      <c r="I7" s="16"/>
      <c r="J7" s="16"/>
      <c r="K7" s="16"/>
      <c r="L7" s="16"/>
      <c r="M7" s="16"/>
      <c r="N7" s="16"/>
      <c r="O7" s="16"/>
      <c r="P7" s="16"/>
    </row>
    <row r="8" spans="1:16" x14ac:dyDescent="0.35">
      <c r="A8" s="16" t="s">
        <v>87</v>
      </c>
      <c r="B8" s="17">
        <v>0.152</v>
      </c>
      <c r="C8" s="17">
        <f>B8-B9</f>
        <v>0.122</v>
      </c>
      <c r="D8" s="17">
        <v>3.125</v>
      </c>
      <c r="E8" s="9">
        <f t="shared" si="0"/>
        <v>3.1353753600000003</v>
      </c>
      <c r="F8" s="16"/>
      <c r="G8" s="16"/>
      <c r="H8" s="16"/>
      <c r="I8" s="16"/>
      <c r="J8" s="16"/>
      <c r="K8" s="16"/>
      <c r="L8" s="16"/>
      <c r="M8" s="16"/>
      <c r="N8" s="16"/>
      <c r="O8" s="16"/>
      <c r="P8" s="16"/>
    </row>
    <row r="9" spans="1:16" x14ac:dyDescent="0.35">
      <c r="A9" s="16" t="s">
        <v>6</v>
      </c>
      <c r="B9" s="17">
        <v>0.03</v>
      </c>
      <c r="C9" s="17">
        <f>B9-B9</f>
        <v>0</v>
      </c>
      <c r="D9" s="17">
        <v>0</v>
      </c>
      <c r="E9" s="9">
        <f t="shared" si="0"/>
        <v>1.5134000000000001</v>
      </c>
      <c r="F9" s="16"/>
      <c r="G9" s="16"/>
      <c r="H9" s="16"/>
      <c r="I9" s="16"/>
      <c r="J9" s="16"/>
      <c r="K9" s="16"/>
      <c r="L9" s="16"/>
      <c r="M9" s="16"/>
      <c r="N9" s="16"/>
      <c r="O9" s="16"/>
      <c r="P9" s="16"/>
    </row>
    <row r="10" spans="1:16" x14ac:dyDescent="0.35">
      <c r="A10" s="16"/>
      <c r="B10" s="16"/>
      <c r="C10" s="16"/>
      <c r="D10" s="16"/>
      <c r="E10" s="16"/>
      <c r="F10" s="16"/>
      <c r="G10" s="16"/>
      <c r="H10" s="16"/>
      <c r="I10" s="16"/>
      <c r="J10" s="16"/>
      <c r="K10" s="16"/>
      <c r="L10" s="16"/>
      <c r="M10" s="16"/>
      <c r="N10" s="16"/>
      <c r="O10" s="16"/>
    </row>
    <row r="11" spans="1:16" x14ac:dyDescent="0.35">
      <c r="A11" s="16"/>
      <c r="B11" s="16"/>
      <c r="C11" s="16"/>
      <c r="D11" s="16"/>
      <c r="E11" s="16"/>
      <c r="F11" s="16"/>
      <c r="G11" s="16"/>
      <c r="H11" s="16"/>
      <c r="I11" s="16"/>
      <c r="J11" s="16"/>
      <c r="K11" s="16"/>
      <c r="L11" s="16"/>
      <c r="M11" s="16"/>
      <c r="N11" s="16"/>
      <c r="O11" s="16"/>
    </row>
    <row r="12" spans="1:16" x14ac:dyDescent="0.35">
      <c r="A12" s="16"/>
      <c r="B12" s="16"/>
      <c r="C12" s="16"/>
      <c r="D12" s="16"/>
      <c r="E12" s="16"/>
      <c r="F12" s="16"/>
      <c r="G12" s="16"/>
      <c r="H12" s="16"/>
      <c r="I12" s="16"/>
      <c r="J12" s="16"/>
      <c r="K12" s="16"/>
      <c r="L12" s="16"/>
      <c r="M12" s="16"/>
      <c r="N12" s="16"/>
      <c r="O12" s="16"/>
    </row>
    <row r="13" spans="1:16" x14ac:dyDescent="0.35">
      <c r="A13" s="16"/>
      <c r="B13" s="16"/>
      <c r="C13" s="16"/>
      <c r="D13" s="16"/>
      <c r="E13" s="16"/>
      <c r="F13" s="16"/>
      <c r="G13" s="16"/>
      <c r="H13" s="16"/>
      <c r="I13" s="16"/>
      <c r="J13" s="16"/>
      <c r="K13" s="16"/>
      <c r="L13" s="16"/>
      <c r="M13" s="16"/>
      <c r="N13" s="16"/>
      <c r="O13" s="16"/>
    </row>
    <row r="14" spans="1:16" x14ac:dyDescent="0.35">
      <c r="A14" s="16"/>
      <c r="B14" s="16"/>
      <c r="C14" s="16"/>
      <c r="D14" s="16"/>
      <c r="E14" s="16"/>
      <c r="F14" s="16"/>
      <c r="G14" s="16"/>
      <c r="H14" s="16"/>
      <c r="I14" s="16"/>
      <c r="J14" s="16"/>
      <c r="K14" s="16"/>
      <c r="L14" s="16"/>
      <c r="M14" s="16"/>
      <c r="N14" s="16"/>
      <c r="O14" s="16"/>
    </row>
    <row r="15" spans="1:16" x14ac:dyDescent="0.35">
      <c r="A15" s="16"/>
      <c r="B15" s="16"/>
      <c r="C15" s="16"/>
      <c r="D15" s="16"/>
      <c r="E15" s="16"/>
      <c r="F15" s="16"/>
      <c r="G15" s="16"/>
      <c r="H15" s="16"/>
      <c r="J15" s="23" t="s">
        <v>97</v>
      </c>
      <c r="K15" s="23"/>
      <c r="L15" s="23"/>
      <c r="M15" s="16"/>
      <c r="N15" s="16"/>
      <c r="O15" s="16"/>
    </row>
    <row r="16" spans="1:16" x14ac:dyDescent="0.35">
      <c r="A16" s="16"/>
      <c r="B16" s="16"/>
      <c r="C16" s="16"/>
      <c r="D16" s="16"/>
      <c r="E16" s="16"/>
      <c r="F16" s="16"/>
      <c r="G16" s="16"/>
      <c r="H16" s="16"/>
      <c r="I16" s="16"/>
      <c r="J16" s="16"/>
      <c r="K16" s="16"/>
      <c r="L16" s="16"/>
      <c r="M16" s="16"/>
      <c r="N16" s="16"/>
      <c r="O16" s="16"/>
    </row>
    <row r="17" spans="1:15" x14ac:dyDescent="0.35">
      <c r="A17" s="16"/>
      <c r="B17" s="16"/>
      <c r="C17" s="16"/>
      <c r="D17" s="16"/>
      <c r="E17" s="16"/>
      <c r="F17" s="16"/>
      <c r="G17" s="16"/>
      <c r="H17" s="16"/>
      <c r="I17" s="16"/>
      <c r="J17" s="16"/>
      <c r="K17" s="16"/>
      <c r="L17" s="16"/>
      <c r="M17" s="16"/>
      <c r="N17" s="16"/>
      <c r="O17" s="16"/>
    </row>
    <row r="18" spans="1:15" x14ac:dyDescent="0.35">
      <c r="A18" s="16"/>
      <c r="B18" s="16"/>
      <c r="C18" s="16"/>
      <c r="D18" s="16"/>
      <c r="E18" s="16"/>
      <c r="F18" s="16"/>
      <c r="G18" s="16"/>
      <c r="H18" s="16"/>
      <c r="I18" s="16"/>
      <c r="J18" s="16"/>
      <c r="K18" s="16"/>
      <c r="L18" s="16"/>
      <c r="M18" s="16"/>
      <c r="N18" s="16"/>
      <c r="O18" s="16"/>
    </row>
    <row r="19" spans="1:15" x14ac:dyDescent="0.35">
      <c r="A19" s="16"/>
      <c r="B19" s="16"/>
      <c r="C19" s="16"/>
      <c r="D19" s="16"/>
      <c r="E19" s="16"/>
      <c r="F19" s="16"/>
      <c r="G19" s="16"/>
      <c r="H19" s="16"/>
      <c r="I19" s="16"/>
      <c r="J19" s="16"/>
      <c r="K19" s="16"/>
      <c r="L19" s="16"/>
      <c r="M19" s="16"/>
      <c r="N19" s="16"/>
      <c r="O19" s="16"/>
    </row>
    <row r="20" spans="1:15" x14ac:dyDescent="0.35">
      <c r="A20" s="21" t="s">
        <v>12</v>
      </c>
      <c r="B20" s="21" t="s">
        <v>13</v>
      </c>
      <c r="C20" s="21" t="s">
        <v>6</v>
      </c>
      <c r="D20" s="21" t="s">
        <v>8</v>
      </c>
      <c r="E20" s="21" t="s">
        <v>98</v>
      </c>
      <c r="F20" s="16"/>
      <c r="G20" s="16"/>
      <c r="H20" s="16"/>
      <c r="I20" s="16"/>
      <c r="J20" s="16"/>
      <c r="K20" s="16"/>
      <c r="L20" s="16"/>
      <c r="M20" s="16"/>
      <c r="N20" s="16"/>
      <c r="O20" s="16"/>
    </row>
    <row r="21" spans="1:15" x14ac:dyDescent="0.35">
      <c r="A21" s="25" t="s">
        <v>33</v>
      </c>
      <c r="B21" s="17">
        <v>2.1190000000000002</v>
      </c>
      <c r="C21" s="17">
        <v>0.03</v>
      </c>
      <c r="D21" s="17">
        <f t="shared" ref="D21:D68" si="1">(B21-C21)</f>
        <v>2.0890000000000004</v>
      </c>
      <c r="E21" s="22">
        <f t="shared" ref="E21:E68" si="2">(11.04*D21*D21)+(11.948*D21)+(1.5134)</f>
        <v>74.650459840000025</v>
      </c>
    </row>
    <row r="22" spans="1:15" x14ac:dyDescent="0.35">
      <c r="A22" s="25" t="s">
        <v>34</v>
      </c>
      <c r="B22" s="17">
        <v>1.198</v>
      </c>
      <c r="C22" s="17">
        <v>0.03</v>
      </c>
      <c r="D22" s="17">
        <f t="shared" si="1"/>
        <v>1.1679999999999999</v>
      </c>
      <c r="E22" s="22">
        <f t="shared" si="2"/>
        <v>30.529696959999999</v>
      </c>
    </row>
    <row r="23" spans="1:15" x14ac:dyDescent="0.35">
      <c r="A23" s="25" t="s">
        <v>35</v>
      </c>
      <c r="B23" s="17">
        <v>1.0860000000000001</v>
      </c>
      <c r="C23" s="17">
        <v>0.03</v>
      </c>
      <c r="D23" s="17">
        <f t="shared" si="1"/>
        <v>1.056</v>
      </c>
      <c r="E23" s="22">
        <f t="shared" si="2"/>
        <v>26.441589440000001</v>
      </c>
    </row>
    <row r="24" spans="1:15" x14ac:dyDescent="0.35">
      <c r="A24" s="25" t="s">
        <v>36</v>
      </c>
      <c r="B24" s="17">
        <v>1.0069999999999999</v>
      </c>
      <c r="C24" s="17">
        <v>0.03</v>
      </c>
      <c r="D24" s="17">
        <f t="shared" si="1"/>
        <v>0.97699999999999987</v>
      </c>
      <c r="E24" s="22">
        <f t="shared" si="2"/>
        <v>23.724596159999997</v>
      </c>
    </row>
    <row r="25" spans="1:15" x14ac:dyDescent="0.35">
      <c r="A25" s="25" t="s">
        <v>37</v>
      </c>
      <c r="B25" s="17">
        <v>0.85</v>
      </c>
      <c r="C25" s="17">
        <v>0.03</v>
      </c>
      <c r="D25" s="17">
        <f t="shared" si="1"/>
        <v>0.82</v>
      </c>
      <c r="E25" s="22">
        <f t="shared" si="2"/>
        <v>18.734055999999999</v>
      </c>
    </row>
    <row r="26" spans="1:15" x14ac:dyDescent="0.35">
      <c r="A26" s="25" t="s">
        <v>38</v>
      </c>
      <c r="B26" s="17">
        <v>0.998</v>
      </c>
      <c r="C26" s="17">
        <v>0.03</v>
      </c>
      <c r="D26" s="17">
        <f t="shared" si="1"/>
        <v>0.96799999999999997</v>
      </c>
      <c r="E26" s="22">
        <f t="shared" si="2"/>
        <v>23.423808959999999</v>
      </c>
    </row>
    <row r="27" spans="1:15" x14ac:dyDescent="0.35">
      <c r="A27" s="25" t="s">
        <v>39</v>
      </c>
      <c r="B27" s="17">
        <v>1.105</v>
      </c>
      <c r="C27" s="17">
        <v>0.03</v>
      </c>
      <c r="D27" s="17">
        <f t="shared" si="1"/>
        <v>1.075</v>
      </c>
      <c r="E27" s="22">
        <f t="shared" si="2"/>
        <v>27.115599999999997</v>
      </c>
    </row>
    <row r="28" spans="1:15" x14ac:dyDescent="0.35">
      <c r="A28" s="25" t="s">
        <v>40</v>
      </c>
      <c r="B28" s="17">
        <v>1.002</v>
      </c>
      <c r="C28" s="17">
        <v>0.03</v>
      </c>
      <c r="D28" s="17">
        <f t="shared" si="1"/>
        <v>0.97199999999999998</v>
      </c>
      <c r="E28" s="22">
        <f t="shared" si="2"/>
        <v>23.557271359999998</v>
      </c>
    </row>
    <row r="29" spans="1:15" x14ac:dyDescent="0.35">
      <c r="A29" s="25" t="s">
        <v>41</v>
      </c>
      <c r="B29" s="17">
        <v>0.95499999999999996</v>
      </c>
      <c r="C29" s="17">
        <v>0.03</v>
      </c>
      <c r="D29" s="17">
        <f t="shared" si="1"/>
        <v>0.92499999999999993</v>
      </c>
      <c r="E29" s="22">
        <f t="shared" si="2"/>
        <v>22.011399999999998</v>
      </c>
    </row>
    <row r="30" spans="1:15" x14ac:dyDescent="0.35">
      <c r="A30" s="25" t="s">
        <v>42</v>
      </c>
      <c r="B30" s="17">
        <v>1.04</v>
      </c>
      <c r="C30" s="17">
        <v>0.03</v>
      </c>
      <c r="D30" s="17">
        <f t="shared" si="1"/>
        <v>1.01</v>
      </c>
      <c r="E30" s="22">
        <f t="shared" si="2"/>
        <v>24.842783999999998</v>
      </c>
    </row>
    <row r="31" spans="1:15" x14ac:dyDescent="0.35">
      <c r="A31" s="25" t="s">
        <v>43</v>
      </c>
      <c r="B31" s="17">
        <v>1.079</v>
      </c>
      <c r="C31" s="17">
        <v>0.03</v>
      </c>
      <c r="D31" s="17">
        <f t="shared" si="1"/>
        <v>1.0489999999999999</v>
      </c>
      <c r="E31" s="22">
        <f t="shared" si="2"/>
        <v>26.195279039999999</v>
      </c>
    </row>
    <row r="32" spans="1:15" x14ac:dyDescent="0.35">
      <c r="A32" s="25" t="s">
        <v>44</v>
      </c>
      <c r="B32" s="17">
        <v>0.98099999999999998</v>
      </c>
      <c r="C32" s="17">
        <v>0.03</v>
      </c>
      <c r="D32" s="17">
        <f t="shared" si="1"/>
        <v>0.95099999999999996</v>
      </c>
      <c r="E32" s="22">
        <f t="shared" si="2"/>
        <v>22.860535039999998</v>
      </c>
    </row>
    <row r="33" spans="1:5" x14ac:dyDescent="0.35">
      <c r="A33" s="25" t="s">
        <v>45</v>
      </c>
      <c r="B33" s="17">
        <v>1.0609999999999999</v>
      </c>
      <c r="C33" s="17">
        <v>0.03</v>
      </c>
      <c r="D33" s="17">
        <f t="shared" si="1"/>
        <v>1.0309999999999999</v>
      </c>
      <c r="E33" s="22">
        <f t="shared" si="2"/>
        <v>25.566877439999995</v>
      </c>
    </row>
    <row r="34" spans="1:5" x14ac:dyDescent="0.35">
      <c r="A34" s="25" t="s">
        <v>46</v>
      </c>
      <c r="B34" s="17">
        <v>1.0449999999999999</v>
      </c>
      <c r="C34" s="17">
        <v>0.03</v>
      </c>
      <c r="D34" s="17">
        <f t="shared" si="1"/>
        <v>1.0149999999999999</v>
      </c>
      <c r="E34" s="22">
        <f t="shared" si="2"/>
        <v>25.014303999999999</v>
      </c>
    </row>
    <row r="35" spans="1:5" x14ac:dyDescent="0.35">
      <c r="A35" s="25" t="s">
        <v>47</v>
      </c>
      <c r="B35" s="17">
        <v>1.2809999999999999</v>
      </c>
      <c r="C35" s="17">
        <v>0.03</v>
      </c>
      <c r="D35" s="17">
        <f t="shared" si="1"/>
        <v>1.2509999999999999</v>
      </c>
      <c r="E35" s="22">
        <f t="shared" si="2"/>
        <v>33.737959039999993</v>
      </c>
    </row>
    <row r="36" spans="1:5" x14ac:dyDescent="0.35">
      <c r="A36" s="25" t="s">
        <v>48</v>
      </c>
      <c r="B36" s="17">
        <v>1.5449999999999999</v>
      </c>
      <c r="C36" s="17">
        <v>0.03</v>
      </c>
      <c r="D36" s="17">
        <f t="shared" si="1"/>
        <v>1.5149999999999999</v>
      </c>
      <c r="E36" s="22">
        <f t="shared" si="2"/>
        <v>44.953903999999987</v>
      </c>
    </row>
    <row r="37" spans="1:5" x14ac:dyDescent="0.35">
      <c r="A37" s="25" t="s">
        <v>49</v>
      </c>
      <c r="B37" s="17">
        <v>1.0840000000000001</v>
      </c>
      <c r="C37" s="17">
        <v>0.03</v>
      </c>
      <c r="D37" s="17">
        <f t="shared" si="1"/>
        <v>1.054</v>
      </c>
      <c r="E37" s="22">
        <f t="shared" si="2"/>
        <v>26.371104640000002</v>
      </c>
    </row>
    <row r="38" spans="1:5" x14ac:dyDescent="0.35">
      <c r="A38" s="25" t="s">
        <v>50</v>
      </c>
      <c r="B38" s="17">
        <v>1.0449999999999999</v>
      </c>
      <c r="C38" s="17">
        <v>0.03</v>
      </c>
      <c r="D38" s="17">
        <f t="shared" si="1"/>
        <v>1.0149999999999999</v>
      </c>
      <c r="E38" s="22">
        <f t="shared" si="2"/>
        <v>25.014303999999999</v>
      </c>
    </row>
    <row r="39" spans="1:5" x14ac:dyDescent="0.35">
      <c r="A39" s="25" t="s">
        <v>51</v>
      </c>
      <c r="B39" s="17">
        <v>1.1870000000000001</v>
      </c>
      <c r="C39" s="17">
        <v>0.03</v>
      </c>
      <c r="D39" s="17">
        <f t="shared" si="1"/>
        <v>1.157</v>
      </c>
      <c r="E39" s="22">
        <f t="shared" si="2"/>
        <v>30.11592096</v>
      </c>
    </row>
    <row r="40" spans="1:5" x14ac:dyDescent="0.35">
      <c r="A40" s="25" t="s">
        <v>52</v>
      </c>
      <c r="B40" s="17">
        <v>1.004</v>
      </c>
      <c r="C40" s="17">
        <v>0.03</v>
      </c>
      <c r="D40" s="17">
        <f t="shared" si="1"/>
        <v>0.97399999999999998</v>
      </c>
      <c r="E40" s="22">
        <f t="shared" si="2"/>
        <v>23.624135039999999</v>
      </c>
    </row>
    <row r="41" spans="1:5" x14ac:dyDescent="0.35">
      <c r="A41" s="25" t="s">
        <v>53</v>
      </c>
      <c r="B41" s="17">
        <v>0.94299999999999995</v>
      </c>
      <c r="C41" s="17">
        <v>0.03</v>
      </c>
      <c r="D41" s="17">
        <f t="shared" si="1"/>
        <v>0.91299999999999992</v>
      </c>
      <c r="E41" s="22">
        <f t="shared" si="2"/>
        <v>21.624525760000001</v>
      </c>
    </row>
    <row r="42" spans="1:5" x14ac:dyDescent="0.35">
      <c r="A42" s="25" t="s">
        <v>54</v>
      </c>
      <c r="B42" s="17">
        <v>1.1559999999999999</v>
      </c>
      <c r="C42" s="17">
        <v>0.03</v>
      </c>
      <c r="D42" s="17">
        <f t="shared" si="1"/>
        <v>1.1259999999999999</v>
      </c>
      <c r="E42" s="22">
        <f t="shared" si="2"/>
        <v>28.964199039999997</v>
      </c>
    </row>
    <row r="43" spans="1:5" x14ac:dyDescent="0.35">
      <c r="A43" s="25" t="s">
        <v>55</v>
      </c>
      <c r="B43" s="17">
        <v>0.96699999999999997</v>
      </c>
      <c r="C43" s="17">
        <v>0.03</v>
      </c>
      <c r="D43" s="17">
        <f t="shared" si="1"/>
        <v>0.93699999999999994</v>
      </c>
      <c r="E43" s="22">
        <f t="shared" si="2"/>
        <v>22.401453759999999</v>
      </c>
    </row>
    <row r="44" spans="1:5" x14ac:dyDescent="0.35">
      <c r="A44" s="25" t="s">
        <v>56</v>
      </c>
      <c r="B44" s="17">
        <v>1.0880000000000001</v>
      </c>
      <c r="C44" s="17">
        <v>0.03</v>
      </c>
      <c r="D44" s="17">
        <f t="shared" si="1"/>
        <v>1.0580000000000001</v>
      </c>
      <c r="E44" s="22">
        <f t="shared" si="2"/>
        <v>26.512162560000004</v>
      </c>
    </row>
    <row r="45" spans="1:5" x14ac:dyDescent="0.35">
      <c r="A45" s="25" t="s">
        <v>57</v>
      </c>
      <c r="B45" s="17">
        <v>1.7609999999999999</v>
      </c>
      <c r="C45" s="17">
        <v>0.03</v>
      </c>
      <c r="D45" s="17">
        <f t="shared" si="1"/>
        <v>1.7309999999999999</v>
      </c>
      <c r="E45" s="22">
        <f t="shared" si="2"/>
        <v>55.275213439999995</v>
      </c>
    </row>
    <row r="46" spans="1:5" x14ac:dyDescent="0.35">
      <c r="A46" s="25" t="s">
        <v>58</v>
      </c>
      <c r="B46" s="17">
        <v>1.1910000000000001</v>
      </c>
      <c r="C46" s="17">
        <v>0.03</v>
      </c>
      <c r="D46" s="17">
        <f t="shared" si="1"/>
        <v>1.161</v>
      </c>
      <c r="E46" s="22">
        <f t="shared" si="2"/>
        <v>30.266075840000003</v>
      </c>
    </row>
    <row r="47" spans="1:5" x14ac:dyDescent="0.35">
      <c r="A47" s="25" t="s">
        <v>59</v>
      </c>
      <c r="B47" s="17">
        <v>1.256</v>
      </c>
      <c r="C47" s="17">
        <v>0.03</v>
      </c>
      <c r="D47" s="17">
        <f t="shared" si="1"/>
        <v>1.226</v>
      </c>
      <c r="E47" s="22">
        <f t="shared" si="2"/>
        <v>32.755607039999994</v>
      </c>
    </row>
    <row r="48" spans="1:5" x14ac:dyDescent="0.35">
      <c r="A48" s="25" t="s">
        <v>60</v>
      </c>
      <c r="B48" s="17">
        <v>1.042</v>
      </c>
      <c r="C48" s="17">
        <v>0.03</v>
      </c>
      <c r="D48" s="17">
        <f t="shared" si="1"/>
        <v>1.012</v>
      </c>
      <c r="E48" s="22">
        <f t="shared" si="2"/>
        <v>24.91132576</v>
      </c>
    </row>
    <row r="49" spans="1:5" x14ac:dyDescent="0.35">
      <c r="A49" s="25" t="s">
        <v>61</v>
      </c>
      <c r="B49" s="17">
        <v>0.80600000000000005</v>
      </c>
      <c r="C49" s="17">
        <v>0.03</v>
      </c>
      <c r="D49" s="17">
        <f t="shared" si="1"/>
        <v>0.77600000000000002</v>
      </c>
      <c r="E49" s="22">
        <f t="shared" si="2"/>
        <v>17.433071040000002</v>
      </c>
    </row>
    <row r="50" spans="1:5" x14ac:dyDescent="0.35">
      <c r="A50" s="25" t="s">
        <v>62</v>
      </c>
      <c r="B50" s="17">
        <v>0.73899999999999999</v>
      </c>
      <c r="C50" s="17">
        <v>0.03</v>
      </c>
      <c r="D50" s="17">
        <f t="shared" si="1"/>
        <v>0.70899999999999996</v>
      </c>
      <c r="E50" s="22">
        <f t="shared" si="2"/>
        <v>15.53413024</v>
      </c>
    </row>
    <row r="51" spans="1:5" x14ac:dyDescent="0.35">
      <c r="A51" s="25" t="s">
        <v>63</v>
      </c>
      <c r="B51" s="17">
        <v>1.1819999999999999</v>
      </c>
      <c r="C51" s="17">
        <v>0.03</v>
      </c>
      <c r="D51" s="17">
        <f t="shared" si="1"/>
        <v>1.1519999999999999</v>
      </c>
      <c r="E51" s="22">
        <f t="shared" si="2"/>
        <v>29.928724159999998</v>
      </c>
    </row>
    <row r="52" spans="1:5" x14ac:dyDescent="0.35">
      <c r="A52" s="25" t="s">
        <v>64</v>
      </c>
      <c r="B52" s="17">
        <v>1.786</v>
      </c>
      <c r="C52" s="17">
        <v>0.03</v>
      </c>
      <c r="D52" s="17">
        <f t="shared" si="1"/>
        <v>1.756</v>
      </c>
      <c r="E52" s="22">
        <f t="shared" si="2"/>
        <v>56.536325439999992</v>
      </c>
    </row>
    <row r="53" spans="1:5" x14ac:dyDescent="0.35">
      <c r="A53" s="25" t="s">
        <v>65</v>
      </c>
      <c r="B53" s="17">
        <v>0.97899999999999998</v>
      </c>
      <c r="C53" s="17">
        <v>0.03</v>
      </c>
      <c r="D53" s="17">
        <f t="shared" si="1"/>
        <v>0.94899999999999995</v>
      </c>
      <c r="E53" s="22">
        <f t="shared" si="2"/>
        <v>22.794687039999996</v>
      </c>
    </row>
    <row r="54" spans="1:5" x14ac:dyDescent="0.35">
      <c r="A54" s="25" t="s">
        <v>66</v>
      </c>
      <c r="B54" s="17">
        <v>1.294</v>
      </c>
      <c r="C54" s="17">
        <v>0.03</v>
      </c>
      <c r="D54" s="17">
        <f t="shared" si="1"/>
        <v>1.264</v>
      </c>
      <c r="E54" s="22">
        <f t="shared" si="2"/>
        <v>34.25423584</v>
      </c>
    </row>
    <row r="55" spans="1:5" x14ac:dyDescent="0.35">
      <c r="A55" s="25" t="s">
        <v>67</v>
      </c>
      <c r="B55" s="17">
        <v>0.97199999999999998</v>
      </c>
      <c r="C55" s="17">
        <v>0.03</v>
      </c>
      <c r="D55" s="17">
        <f t="shared" si="1"/>
        <v>0.94199999999999995</v>
      </c>
      <c r="E55" s="22">
        <f t="shared" si="2"/>
        <v>22.564914559999998</v>
      </c>
    </row>
    <row r="56" spans="1:5" x14ac:dyDescent="0.35">
      <c r="A56" s="25" t="s">
        <v>68</v>
      </c>
      <c r="B56" s="17">
        <v>0.86699999999999999</v>
      </c>
      <c r="C56" s="17">
        <v>0.03</v>
      </c>
      <c r="D56" s="17">
        <f t="shared" si="1"/>
        <v>0.83699999999999997</v>
      </c>
      <c r="E56" s="22">
        <f t="shared" si="2"/>
        <v>19.248157760000002</v>
      </c>
    </row>
    <row r="57" spans="1:5" x14ac:dyDescent="0.35">
      <c r="A57" s="25" t="s">
        <v>69</v>
      </c>
      <c r="B57" s="17">
        <v>0.45100000000000001</v>
      </c>
      <c r="C57" s="17">
        <v>0.03</v>
      </c>
      <c r="D57" s="17">
        <f t="shared" si="1"/>
        <v>0.42100000000000004</v>
      </c>
      <c r="E57" s="22">
        <f t="shared" si="2"/>
        <v>8.5002486400000006</v>
      </c>
    </row>
    <row r="58" spans="1:5" x14ac:dyDescent="0.35">
      <c r="A58" s="25" t="s">
        <v>70</v>
      </c>
      <c r="B58" s="17">
        <v>1.347</v>
      </c>
      <c r="C58" s="17">
        <v>0.03</v>
      </c>
      <c r="D58" s="17">
        <f t="shared" si="1"/>
        <v>1.3169999999999999</v>
      </c>
      <c r="E58" s="22">
        <f t="shared" si="2"/>
        <v>36.397674559999992</v>
      </c>
    </row>
    <row r="59" spans="1:5" x14ac:dyDescent="0.35">
      <c r="A59" s="25" t="s">
        <v>71</v>
      </c>
      <c r="B59" s="17">
        <v>0.65900000000000003</v>
      </c>
      <c r="C59" s="17">
        <v>0.03</v>
      </c>
      <c r="D59" s="17">
        <f t="shared" si="1"/>
        <v>0.629</v>
      </c>
      <c r="E59" s="22">
        <f t="shared" si="2"/>
        <v>13.396568640000002</v>
      </c>
    </row>
    <row r="60" spans="1:5" x14ac:dyDescent="0.35">
      <c r="A60" s="25" t="s">
        <v>72</v>
      </c>
      <c r="B60" s="17">
        <v>1.3089999999999999</v>
      </c>
      <c r="C60" s="17">
        <v>0.03</v>
      </c>
      <c r="D60" s="17">
        <f t="shared" si="1"/>
        <v>1.2789999999999999</v>
      </c>
      <c r="E60" s="22">
        <f t="shared" si="2"/>
        <v>34.854576639999998</v>
      </c>
    </row>
    <row r="61" spans="1:5" x14ac:dyDescent="0.35">
      <c r="A61" s="25" t="s">
        <v>73</v>
      </c>
      <c r="B61" s="17">
        <v>0.59399999999999997</v>
      </c>
      <c r="C61" s="17">
        <v>0.03</v>
      </c>
      <c r="D61" s="17">
        <f t="shared" si="1"/>
        <v>0.56399999999999995</v>
      </c>
      <c r="E61" s="22">
        <f t="shared" si="2"/>
        <v>11.763851839999999</v>
      </c>
    </row>
    <row r="62" spans="1:5" x14ac:dyDescent="0.35">
      <c r="A62" s="25" t="s">
        <v>74</v>
      </c>
      <c r="B62" s="17">
        <v>1.6419999999999999</v>
      </c>
      <c r="C62" s="17">
        <v>0.03</v>
      </c>
      <c r="D62" s="17">
        <f t="shared" si="1"/>
        <v>1.6119999999999999</v>
      </c>
      <c r="E62" s="22">
        <f t="shared" si="2"/>
        <v>49.46150175999999</v>
      </c>
    </row>
    <row r="63" spans="1:5" x14ac:dyDescent="0.35">
      <c r="A63" s="25" t="s">
        <v>75</v>
      </c>
      <c r="B63" s="17">
        <v>1.286</v>
      </c>
      <c r="C63" s="17">
        <v>0.03</v>
      </c>
      <c r="D63" s="17">
        <f t="shared" si="1"/>
        <v>1.256</v>
      </c>
      <c r="E63" s="22">
        <f t="shared" si="2"/>
        <v>33.936085439999992</v>
      </c>
    </row>
    <row r="64" spans="1:5" x14ac:dyDescent="0.35">
      <c r="A64" s="25" t="s">
        <v>76</v>
      </c>
      <c r="B64" s="17">
        <v>1.1779999999999999</v>
      </c>
      <c r="C64" s="17">
        <v>0.03</v>
      </c>
      <c r="D64" s="17">
        <f t="shared" si="1"/>
        <v>1.1479999999999999</v>
      </c>
      <c r="E64" s="22">
        <f t="shared" si="2"/>
        <v>29.779364159999997</v>
      </c>
    </row>
    <row r="65" spans="1:5" x14ac:dyDescent="0.35">
      <c r="A65" s="25" t="s">
        <v>77</v>
      </c>
      <c r="B65" s="17">
        <v>1.4039999999999999</v>
      </c>
      <c r="C65" s="17">
        <v>0.03</v>
      </c>
      <c r="D65" s="17">
        <f t="shared" si="1"/>
        <v>1.3739999999999999</v>
      </c>
      <c r="E65" s="22">
        <f t="shared" si="2"/>
        <v>38.772103039999998</v>
      </c>
    </row>
    <row r="66" spans="1:5" x14ac:dyDescent="0.35">
      <c r="A66" s="25" t="s">
        <v>78</v>
      </c>
      <c r="B66" s="17">
        <v>1.778</v>
      </c>
      <c r="C66" s="17">
        <v>0.03</v>
      </c>
      <c r="D66" s="17">
        <f t="shared" si="1"/>
        <v>1.748</v>
      </c>
      <c r="E66" s="22">
        <f t="shared" si="2"/>
        <v>56.131268159999998</v>
      </c>
    </row>
    <row r="67" spans="1:5" x14ac:dyDescent="0.35">
      <c r="A67" s="25" t="s">
        <v>79</v>
      </c>
      <c r="B67" s="17">
        <v>0.98699999999999999</v>
      </c>
      <c r="C67" s="17">
        <v>0.03</v>
      </c>
      <c r="D67" s="17">
        <f t="shared" si="1"/>
        <v>0.95699999999999996</v>
      </c>
      <c r="E67" s="22">
        <f t="shared" si="2"/>
        <v>23.058608960000001</v>
      </c>
    </row>
    <row r="68" spans="1:5" x14ac:dyDescent="0.35">
      <c r="A68" s="25" t="s">
        <v>80</v>
      </c>
      <c r="B68" s="17">
        <v>1.746</v>
      </c>
      <c r="C68" s="17">
        <v>0.03</v>
      </c>
      <c r="D68" s="17">
        <f t="shared" si="1"/>
        <v>1.716</v>
      </c>
      <c r="E68" s="22">
        <f t="shared" si="2"/>
        <v>54.525170240000001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14"/>
  <sheetViews>
    <sheetView tabSelected="1" workbookViewId="0">
      <selection activeCell="F6" sqref="F6"/>
    </sheetView>
  </sheetViews>
  <sheetFormatPr defaultRowHeight="14.5" x14ac:dyDescent="0.35"/>
  <cols>
    <col min="1" max="1" width="28.08984375" customWidth="1"/>
    <col min="2" max="2" width="18.54296875" customWidth="1"/>
    <col min="3" max="4" width="16.54296875" customWidth="1"/>
    <col min="5" max="5" width="16.6328125" customWidth="1"/>
    <col min="6" max="6" width="64.453125" customWidth="1"/>
  </cols>
  <sheetData>
    <row r="1" spans="1:7" ht="15.5" thickTop="1" thickBot="1" x14ac:dyDescent="0.4">
      <c r="A1" s="27" t="s">
        <v>99</v>
      </c>
      <c r="B1" s="27" t="s">
        <v>100</v>
      </c>
      <c r="C1" s="27" t="s">
        <v>101</v>
      </c>
      <c r="D1" s="27" t="s">
        <v>102</v>
      </c>
      <c r="E1" s="27" t="s">
        <v>103</v>
      </c>
      <c r="F1" s="27" t="s">
        <v>104</v>
      </c>
    </row>
    <row r="2" spans="1:7" ht="15.5" thickTop="1" thickBot="1" x14ac:dyDescent="0.4">
      <c r="A2" s="28" t="s">
        <v>105</v>
      </c>
      <c r="B2" s="28" t="s">
        <v>106</v>
      </c>
      <c r="C2" s="29" t="s">
        <v>107</v>
      </c>
      <c r="D2" s="29" t="s">
        <v>108</v>
      </c>
      <c r="E2" s="29" t="s">
        <v>109</v>
      </c>
      <c r="F2" s="29" t="s">
        <v>110</v>
      </c>
    </row>
    <row r="3" spans="1:7" ht="15.5" thickTop="1" thickBot="1" x14ac:dyDescent="0.4">
      <c r="A3" s="28" t="s">
        <v>113</v>
      </c>
      <c r="B3" s="28" t="s">
        <v>106</v>
      </c>
      <c r="C3" s="29" t="s">
        <v>107</v>
      </c>
      <c r="D3" s="29" t="s">
        <v>114</v>
      </c>
      <c r="E3" s="29" t="s">
        <v>109</v>
      </c>
      <c r="F3" s="29" t="s">
        <v>110</v>
      </c>
    </row>
    <row r="4" spans="1:7" ht="15.5" thickTop="1" thickBot="1" x14ac:dyDescent="0.4">
      <c r="A4" s="30" t="s">
        <v>112</v>
      </c>
      <c r="B4" s="28" t="s">
        <v>106</v>
      </c>
      <c r="C4" s="29" t="s">
        <v>107</v>
      </c>
      <c r="D4" s="29" t="s">
        <v>222</v>
      </c>
      <c r="E4" s="29" t="s">
        <v>109</v>
      </c>
      <c r="F4" s="29" t="s">
        <v>111</v>
      </c>
    </row>
    <row r="5" spans="1:7" ht="15.5" thickTop="1" thickBot="1" x14ac:dyDescent="0.4">
      <c r="A5" s="30" t="s">
        <v>115</v>
      </c>
      <c r="B5" s="28" t="s">
        <v>106</v>
      </c>
      <c r="C5" s="29" t="s">
        <v>107</v>
      </c>
      <c r="D5" s="29" t="s">
        <v>223</v>
      </c>
      <c r="E5" s="29" t="s">
        <v>109</v>
      </c>
      <c r="F5" s="29" t="s">
        <v>110</v>
      </c>
    </row>
    <row r="6" spans="1:7" ht="15.5" thickTop="1" thickBot="1" x14ac:dyDescent="0.4">
      <c r="A6" s="30" t="s">
        <v>116</v>
      </c>
      <c r="B6" s="28" t="s">
        <v>106</v>
      </c>
      <c r="C6" s="29" t="s">
        <v>107</v>
      </c>
      <c r="D6" s="29" t="s">
        <v>224</v>
      </c>
      <c r="E6" s="29" t="s">
        <v>109</v>
      </c>
      <c r="F6" s="29" t="s">
        <v>110</v>
      </c>
    </row>
    <row r="7" spans="1:7" ht="15.5" thickTop="1" thickBot="1" x14ac:dyDescent="0.4">
      <c r="A7" s="30" t="s">
        <v>117</v>
      </c>
      <c r="B7" s="28" t="s">
        <v>120</v>
      </c>
      <c r="C7" s="29" t="s">
        <v>121</v>
      </c>
      <c r="D7" s="29" t="s">
        <v>126</v>
      </c>
      <c r="E7" s="29" t="s">
        <v>122</v>
      </c>
      <c r="F7" s="29" t="s">
        <v>123</v>
      </c>
      <c r="G7" s="42" t="s">
        <v>221</v>
      </c>
    </row>
    <row r="8" spans="1:7" ht="15.5" thickTop="1" thickBot="1" x14ac:dyDescent="0.4">
      <c r="A8" s="30" t="s">
        <v>118</v>
      </c>
      <c r="B8" s="28" t="s">
        <v>120</v>
      </c>
      <c r="C8" s="29" t="s">
        <v>121</v>
      </c>
      <c r="D8" s="29" t="s">
        <v>127</v>
      </c>
      <c r="E8" s="29" t="s">
        <v>122</v>
      </c>
      <c r="F8" s="29" t="s">
        <v>123</v>
      </c>
      <c r="G8" s="42" t="s">
        <v>221</v>
      </c>
    </row>
    <row r="9" spans="1:7" ht="15.5" thickTop="1" thickBot="1" x14ac:dyDescent="0.4">
      <c r="A9" s="30" t="s">
        <v>119</v>
      </c>
      <c r="B9" s="28" t="s">
        <v>120</v>
      </c>
      <c r="C9" s="29" t="s">
        <v>121</v>
      </c>
      <c r="D9" s="29" t="s">
        <v>128</v>
      </c>
      <c r="E9" s="29" t="s">
        <v>122</v>
      </c>
      <c r="F9" s="29" t="s">
        <v>123</v>
      </c>
      <c r="G9" s="42" t="s">
        <v>221</v>
      </c>
    </row>
    <row r="10" spans="1:7" ht="15.5" thickTop="1" thickBot="1" x14ac:dyDescent="0.4">
      <c r="A10" s="30" t="s">
        <v>124</v>
      </c>
      <c r="B10" s="28" t="s">
        <v>106</v>
      </c>
      <c r="C10" s="29" t="s">
        <v>125</v>
      </c>
      <c r="D10" s="29" t="s">
        <v>129</v>
      </c>
      <c r="E10" s="29" t="s">
        <v>122</v>
      </c>
      <c r="F10" s="29" t="s">
        <v>123</v>
      </c>
    </row>
    <row r="11" spans="1:7" ht="15" thickTop="1" x14ac:dyDescent="0.35">
      <c r="A11" s="39" t="s">
        <v>220</v>
      </c>
      <c r="B11" s="40"/>
      <c r="C11" s="40"/>
      <c r="D11" s="40"/>
      <c r="E11" s="40"/>
      <c r="F11" s="41"/>
    </row>
    <row r="114" spans="1:5" x14ac:dyDescent="0.35">
      <c r="A114" s="16"/>
      <c r="B114" s="16"/>
      <c r="C114" s="16"/>
      <c r="D114" s="16"/>
      <c r="E114" s="16"/>
    </row>
    <row r="115" spans="1:5" ht="15.5" x14ac:dyDescent="0.35">
      <c r="A115" s="31" t="s">
        <v>130</v>
      </c>
      <c r="B115" s="32"/>
      <c r="C115" s="32"/>
      <c r="D115" s="16"/>
      <c r="E115" s="16"/>
    </row>
    <row r="116" spans="1:5" ht="15.5" x14ac:dyDescent="0.35">
      <c r="A116" s="32" t="s">
        <v>131</v>
      </c>
      <c r="B116" s="32"/>
      <c r="C116" s="32"/>
      <c r="D116" s="16"/>
      <c r="E116" s="16"/>
    </row>
    <row r="117" spans="1:5" ht="15.5" x14ac:dyDescent="0.35">
      <c r="A117" s="32" t="s">
        <v>132</v>
      </c>
      <c r="B117" s="32"/>
      <c r="C117" s="32"/>
      <c r="D117" s="16"/>
      <c r="E117" s="16"/>
    </row>
    <row r="118" spans="1:5" ht="15.5" x14ac:dyDescent="0.35">
      <c r="A118" s="32" t="s">
        <v>133</v>
      </c>
      <c r="B118" s="32"/>
      <c r="C118" s="32"/>
      <c r="D118" s="16"/>
      <c r="E118" s="16"/>
    </row>
    <row r="119" spans="1:5" ht="15.5" x14ac:dyDescent="0.35">
      <c r="A119" s="32" t="s">
        <v>134</v>
      </c>
      <c r="B119" s="32"/>
      <c r="C119" s="32"/>
      <c r="D119" s="16"/>
      <c r="E119" s="16"/>
    </row>
    <row r="120" spans="1:5" ht="15.5" x14ac:dyDescent="0.35">
      <c r="A120" s="32" t="s">
        <v>135</v>
      </c>
      <c r="B120" s="32"/>
      <c r="C120" s="32"/>
      <c r="D120" s="16"/>
      <c r="E120" s="16"/>
    </row>
    <row r="121" spans="1:5" ht="15.5" x14ac:dyDescent="0.35">
      <c r="A121" s="32" t="s">
        <v>136</v>
      </c>
      <c r="B121" s="32"/>
      <c r="C121" s="32"/>
      <c r="D121" s="16"/>
      <c r="E121" s="16"/>
    </row>
    <row r="122" spans="1:5" ht="15.5" x14ac:dyDescent="0.35">
      <c r="A122" s="32" t="s">
        <v>137</v>
      </c>
      <c r="B122" s="32"/>
      <c r="C122" s="32"/>
      <c r="D122" s="16"/>
      <c r="E122" s="16"/>
    </row>
    <row r="123" spans="1:5" ht="15.5" x14ac:dyDescent="0.35">
      <c r="A123" s="32" t="s">
        <v>138</v>
      </c>
      <c r="B123" s="32"/>
      <c r="C123" s="32"/>
      <c r="D123" s="16"/>
      <c r="E123" s="16"/>
    </row>
    <row r="124" spans="1:5" ht="15.5" x14ac:dyDescent="0.35">
      <c r="A124" s="32"/>
      <c r="B124" s="32"/>
      <c r="C124" s="32"/>
      <c r="D124" s="16"/>
      <c r="E124" s="16"/>
    </row>
    <row r="125" spans="1:5" ht="15.5" x14ac:dyDescent="0.35">
      <c r="A125" s="31" t="s">
        <v>139</v>
      </c>
      <c r="B125" s="32"/>
      <c r="C125" s="32"/>
      <c r="D125" s="16"/>
      <c r="E125" s="16"/>
    </row>
    <row r="126" spans="1:5" ht="15.5" x14ac:dyDescent="0.35">
      <c r="A126" s="32" t="s">
        <v>140</v>
      </c>
      <c r="B126" s="32"/>
      <c r="C126" s="32"/>
      <c r="D126" s="16"/>
      <c r="E126" s="16"/>
    </row>
    <row r="127" spans="1:5" ht="15.5" x14ac:dyDescent="0.35">
      <c r="A127" s="32" t="s">
        <v>141</v>
      </c>
      <c r="B127" s="32"/>
      <c r="C127" s="32"/>
      <c r="D127" s="16"/>
      <c r="E127" s="16"/>
    </row>
    <row r="128" spans="1:5" ht="15.5" x14ac:dyDescent="0.35">
      <c r="A128" s="32" t="s">
        <v>142</v>
      </c>
      <c r="B128" s="32"/>
      <c r="C128" s="32"/>
      <c r="D128" s="16"/>
      <c r="E128" s="16"/>
    </row>
    <row r="129" spans="1:5" ht="15.5" x14ac:dyDescent="0.35">
      <c r="A129" s="32" t="s">
        <v>143</v>
      </c>
      <c r="B129" s="32"/>
      <c r="C129" s="32"/>
      <c r="D129" s="16"/>
      <c r="E129" s="16"/>
    </row>
    <row r="130" spans="1:5" ht="15.5" x14ac:dyDescent="0.35">
      <c r="A130" s="32" t="s">
        <v>144</v>
      </c>
      <c r="B130" s="32"/>
      <c r="C130" s="32"/>
      <c r="D130" s="16"/>
      <c r="E130" s="16"/>
    </row>
    <row r="131" spans="1:5" ht="15.5" x14ac:dyDescent="0.35">
      <c r="A131" s="32" t="s">
        <v>145</v>
      </c>
      <c r="B131" s="32"/>
      <c r="C131" s="32"/>
      <c r="D131" s="16"/>
      <c r="E131" s="16"/>
    </row>
    <row r="132" spans="1:5" ht="15.5" x14ac:dyDescent="0.35">
      <c r="A132" s="32" t="s">
        <v>146</v>
      </c>
      <c r="B132" s="32"/>
      <c r="C132" s="32"/>
      <c r="D132" s="16"/>
      <c r="E132" s="16"/>
    </row>
    <row r="133" spans="1:5" ht="15.5" x14ac:dyDescent="0.35">
      <c r="A133" s="32" t="s">
        <v>147</v>
      </c>
      <c r="B133" s="32"/>
      <c r="C133" s="32"/>
      <c r="D133" s="16"/>
      <c r="E133" s="16"/>
    </row>
    <row r="134" spans="1:5" ht="15.5" x14ac:dyDescent="0.35">
      <c r="A134" s="32" t="s">
        <v>148</v>
      </c>
      <c r="B134" s="32"/>
      <c r="C134" s="32"/>
      <c r="D134" s="16"/>
      <c r="E134" s="16"/>
    </row>
    <row r="135" spans="1:5" ht="15.5" x14ac:dyDescent="0.35">
      <c r="A135" s="32" t="s">
        <v>149</v>
      </c>
      <c r="B135" s="32"/>
      <c r="C135" s="32"/>
      <c r="D135" s="16"/>
      <c r="E135" s="16"/>
    </row>
    <row r="136" spans="1:5" ht="15.5" x14ac:dyDescent="0.35">
      <c r="A136" s="32" t="s">
        <v>138</v>
      </c>
      <c r="B136" s="32"/>
      <c r="C136" s="32"/>
      <c r="D136" s="16"/>
      <c r="E136" s="16"/>
    </row>
    <row r="137" spans="1:5" ht="15.5" x14ac:dyDescent="0.35">
      <c r="A137" s="32"/>
      <c r="B137" s="32"/>
      <c r="C137" s="32"/>
      <c r="D137" s="16"/>
      <c r="E137" s="16"/>
    </row>
    <row r="138" spans="1:5" ht="15.5" x14ac:dyDescent="0.35">
      <c r="A138" s="31" t="s">
        <v>150</v>
      </c>
      <c r="B138" s="32"/>
      <c r="C138" s="32"/>
      <c r="D138" s="16"/>
      <c r="E138" s="16"/>
    </row>
    <row r="139" spans="1:5" ht="15.5" x14ac:dyDescent="0.35">
      <c r="A139" s="32" t="s">
        <v>151</v>
      </c>
      <c r="B139" s="32"/>
      <c r="C139" s="32"/>
      <c r="D139" s="16"/>
      <c r="E139" s="16"/>
    </row>
    <row r="140" spans="1:5" ht="15.5" x14ac:dyDescent="0.35">
      <c r="A140" s="32" t="s">
        <v>152</v>
      </c>
      <c r="B140" s="32"/>
      <c r="C140" s="32"/>
      <c r="D140" s="16"/>
      <c r="E140" s="16"/>
    </row>
    <row r="141" spans="1:5" ht="15.5" x14ac:dyDescent="0.35">
      <c r="A141" s="32" t="s">
        <v>153</v>
      </c>
      <c r="B141" s="32"/>
      <c r="C141" s="32"/>
      <c r="D141" s="16"/>
      <c r="E141" s="16"/>
    </row>
    <row r="142" spans="1:5" ht="15.5" x14ac:dyDescent="0.35">
      <c r="A142" s="32" t="s">
        <v>154</v>
      </c>
      <c r="B142" s="32"/>
      <c r="C142" s="32"/>
      <c r="D142" s="16"/>
      <c r="E142" s="16"/>
    </row>
    <row r="143" spans="1:5" ht="15.5" x14ac:dyDescent="0.35">
      <c r="A143" s="32" t="s">
        <v>155</v>
      </c>
      <c r="B143" s="32"/>
      <c r="C143" s="32"/>
      <c r="D143" s="16"/>
      <c r="E143" s="16"/>
    </row>
    <row r="144" spans="1:5" ht="15.5" x14ac:dyDescent="0.35">
      <c r="A144" s="32" t="s">
        <v>156</v>
      </c>
      <c r="B144" s="32"/>
      <c r="C144" s="32"/>
      <c r="D144" s="16"/>
      <c r="E144" s="16"/>
    </row>
    <row r="145" spans="1:5" ht="15.5" x14ac:dyDescent="0.35">
      <c r="A145" s="32" t="s">
        <v>157</v>
      </c>
      <c r="B145" s="32"/>
      <c r="C145" s="32"/>
      <c r="D145" s="16"/>
      <c r="E145" s="16"/>
    </row>
    <row r="146" spans="1:5" ht="15.5" x14ac:dyDescent="0.35">
      <c r="A146" s="32" t="s">
        <v>158</v>
      </c>
      <c r="B146" s="32"/>
      <c r="C146" s="32"/>
      <c r="D146" s="16"/>
      <c r="E146" s="16"/>
    </row>
    <row r="147" spans="1:5" ht="15.5" x14ac:dyDescent="0.35">
      <c r="A147" s="32" t="s">
        <v>159</v>
      </c>
      <c r="B147" s="32"/>
      <c r="C147" s="32"/>
      <c r="D147" s="16"/>
      <c r="E147" s="16"/>
    </row>
    <row r="148" spans="1:5" ht="15.5" x14ac:dyDescent="0.35">
      <c r="A148" s="32" t="s">
        <v>160</v>
      </c>
      <c r="B148" s="32"/>
      <c r="C148" s="32"/>
      <c r="D148" s="16"/>
      <c r="E148" s="16"/>
    </row>
    <row r="149" spans="1:5" ht="15.5" x14ac:dyDescent="0.35">
      <c r="A149" s="32" t="s">
        <v>161</v>
      </c>
      <c r="B149" s="32"/>
      <c r="C149" s="32"/>
      <c r="D149" s="16"/>
      <c r="E149" s="16"/>
    </row>
    <row r="150" spans="1:5" x14ac:dyDescent="0.35">
      <c r="A150" s="16"/>
      <c r="B150" s="16"/>
      <c r="C150" s="16"/>
      <c r="D150" s="16"/>
      <c r="E150" s="16"/>
    </row>
    <row r="151" spans="1:5" ht="15.5" x14ac:dyDescent="0.35">
      <c r="A151" s="31" t="s">
        <v>162</v>
      </c>
      <c r="B151" s="32"/>
      <c r="C151" s="32"/>
      <c r="D151" s="16"/>
      <c r="E151" s="16"/>
    </row>
    <row r="152" spans="1:5" ht="15.5" x14ac:dyDescent="0.35">
      <c r="A152" s="32" t="s">
        <v>163</v>
      </c>
      <c r="B152" s="32"/>
      <c r="C152" s="32"/>
      <c r="D152" s="16"/>
      <c r="E152" s="16"/>
    </row>
    <row r="153" spans="1:5" ht="15.5" x14ac:dyDescent="0.35">
      <c r="A153" s="32" t="s">
        <v>164</v>
      </c>
      <c r="B153" s="32"/>
      <c r="C153" s="32"/>
      <c r="D153" s="16"/>
      <c r="E153" s="16"/>
    </row>
    <row r="154" spans="1:5" ht="15.5" x14ac:dyDescent="0.35">
      <c r="A154" s="32" t="s">
        <v>165</v>
      </c>
      <c r="B154" s="32"/>
      <c r="C154" s="32"/>
      <c r="D154" s="16"/>
      <c r="E154" s="16"/>
    </row>
    <row r="155" spans="1:5" ht="15.5" x14ac:dyDescent="0.35">
      <c r="A155" s="32" t="s">
        <v>166</v>
      </c>
      <c r="B155" s="32"/>
      <c r="C155" s="32"/>
      <c r="D155" s="16"/>
      <c r="E155" s="16"/>
    </row>
    <row r="156" spans="1:5" ht="15.5" x14ac:dyDescent="0.35">
      <c r="A156" s="32" t="s">
        <v>167</v>
      </c>
      <c r="B156" s="32"/>
      <c r="C156" s="32"/>
      <c r="D156" s="16"/>
      <c r="E156" s="16"/>
    </row>
    <row r="157" spans="1:5" ht="15.5" x14ac:dyDescent="0.35">
      <c r="A157" s="32" t="s">
        <v>168</v>
      </c>
      <c r="B157" s="32"/>
      <c r="C157" s="32"/>
      <c r="D157" s="16"/>
      <c r="E157" s="16"/>
    </row>
    <row r="158" spans="1:5" ht="15.5" x14ac:dyDescent="0.35">
      <c r="A158" s="32" t="s">
        <v>169</v>
      </c>
      <c r="B158" s="32"/>
      <c r="C158" s="32"/>
      <c r="D158" s="16"/>
      <c r="E158" s="16"/>
    </row>
    <row r="159" spans="1:5" ht="15.5" x14ac:dyDescent="0.35">
      <c r="A159" s="32" t="s">
        <v>170</v>
      </c>
      <c r="B159" s="32"/>
      <c r="C159" s="32"/>
      <c r="D159" s="16"/>
      <c r="E159" s="16"/>
    </row>
    <row r="160" spans="1:5" ht="15.5" x14ac:dyDescent="0.35">
      <c r="A160" s="32" t="s">
        <v>171</v>
      </c>
      <c r="B160" s="32"/>
      <c r="C160" s="32"/>
      <c r="D160" s="16"/>
      <c r="E160" s="16"/>
    </row>
    <row r="161" spans="1:5" ht="15.5" x14ac:dyDescent="0.35">
      <c r="A161" s="32" t="s">
        <v>172</v>
      </c>
      <c r="B161" s="32"/>
      <c r="C161" s="32"/>
      <c r="D161" s="16"/>
      <c r="E161" s="16"/>
    </row>
    <row r="162" spans="1:5" ht="15.5" x14ac:dyDescent="0.35">
      <c r="A162" s="32" t="s">
        <v>173</v>
      </c>
      <c r="B162" s="32"/>
      <c r="C162" s="32"/>
      <c r="D162" s="16"/>
      <c r="E162" s="16"/>
    </row>
    <row r="163" spans="1:5" ht="15.5" x14ac:dyDescent="0.35">
      <c r="A163" s="32" t="s">
        <v>174</v>
      </c>
      <c r="B163" s="32"/>
      <c r="C163" s="32"/>
      <c r="D163" s="16"/>
      <c r="E163" s="16"/>
    </row>
    <row r="164" spans="1:5" x14ac:dyDescent="0.35">
      <c r="A164" s="16"/>
      <c r="B164" s="16"/>
      <c r="C164" s="16"/>
      <c r="D164" s="16"/>
      <c r="E164" s="16"/>
    </row>
    <row r="165" spans="1:5" ht="15.5" x14ac:dyDescent="0.35">
      <c r="A165" s="33" t="s">
        <v>175</v>
      </c>
      <c r="B165" s="32"/>
      <c r="C165" s="32"/>
      <c r="D165" s="32"/>
      <c r="E165" s="16"/>
    </row>
    <row r="166" spans="1:5" ht="15.5" x14ac:dyDescent="0.35">
      <c r="A166" s="34" t="s">
        <v>176</v>
      </c>
      <c r="B166" s="32"/>
      <c r="C166" s="32"/>
      <c r="D166" s="32"/>
      <c r="E166" s="16"/>
    </row>
    <row r="167" spans="1:5" ht="15.5" x14ac:dyDescent="0.35">
      <c r="A167" s="32" t="s">
        <v>177</v>
      </c>
      <c r="B167" s="32"/>
      <c r="C167" s="32"/>
      <c r="D167" s="32"/>
      <c r="E167" s="16"/>
    </row>
    <row r="168" spans="1:5" ht="15.5" x14ac:dyDescent="0.35">
      <c r="A168" s="32" t="s">
        <v>178</v>
      </c>
      <c r="B168" s="32"/>
      <c r="C168" s="32"/>
      <c r="D168" s="32"/>
      <c r="E168" s="16"/>
    </row>
    <row r="169" spans="1:5" ht="15.5" x14ac:dyDescent="0.35">
      <c r="A169" s="32" t="s">
        <v>179</v>
      </c>
      <c r="B169" s="32"/>
      <c r="C169" s="32"/>
      <c r="D169" s="32"/>
      <c r="E169" s="16"/>
    </row>
    <row r="170" spans="1:5" ht="15.5" x14ac:dyDescent="0.35">
      <c r="A170" s="32" t="s">
        <v>180</v>
      </c>
      <c r="B170" s="32"/>
      <c r="C170" s="32"/>
      <c r="D170" s="32"/>
      <c r="E170" s="16"/>
    </row>
    <row r="172" spans="1:5" ht="15.5" x14ac:dyDescent="0.35">
      <c r="A172" s="36" t="s">
        <v>181</v>
      </c>
    </row>
    <row r="173" spans="1:5" ht="15.5" x14ac:dyDescent="0.35">
      <c r="A173" s="37" t="s">
        <v>182</v>
      </c>
    </row>
    <row r="174" spans="1:5" ht="15.5" x14ac:dyDescent="0.35">
      <c r="A174" s="37" t="s">
        <v>183</v>
      </c>
    </row>
    <row r="175" spans="1:5" ht="15.5" x14ac:dyDescent="0.35">
      <c r="A175" s="37" t="s">
        <v>184</v>
      </c>
    </row>
    <row r="176" spans="1:5" ht="15.5" x14ac:dyDescent="0.35">
      <c r="A176" s="37" t="s">
        <v>185</v>
      </c>
    </row>
    <row r="177" spans="1:1" ht="15.5" x14ac:dyDescent="0.35">
      <c r="A177" s="37" t="s">
        <v>186</v>
      </c>
    </row>
    <row r="178" spans="1:1" ht="15.5" x14ac:dyDescent="0.35">
      <c r="A178" s="37" t="s">
        <v>187</v>
      </c>
    </row>
    <row r="179" spans="1:1" ht="15.5" x14ac:dyDescent="0.35">
      <c r="A179" s="37" t="s">
        <v>188</v>
      </c>
    </row>
    <row r="180" spans="1:1" ht="15.5" x14ac:dyDescent="0.35">
      <c r="A180" s="37" t="s">
        <v>189</v>
      </c>
    </row>
    <row r="181" spans="1:1" ht="15.5" x14ac:dyDescent="0.35">
      <c r="A181" s="37" t="s">
        <v>190</v>
      </c>
    </row>
    <row r="182" spans="1:1" ht="15.5" x14ac:dyDescent="0.35">
      <c r="A182" s="37" t="s">
        <v>191</v>
      </c>
    </row>
    <row r="183" spans="1:1" ht="15.5" x14ac:dyDescent="0.35">
      <c r="A183" s="37" t="s">
        <v>192</v>
      </c>
    </row>
    <row r="184" spans="1:1" ht="15.5" x14ac:dyDescent="0.35">
      <c r="A184" s="37" t="s">
        <v>193</v>
      </c>
    </row>
    <row r="185" spans="1:1" ht="15.5" x14ac:dyDescent="0.35">
      <c r="A185" s="37" t="s">
        <v>194</v>
      </c>
    </row>
    <row r="186" spans="1:1" ht="15.5" x14ac:dyDescent="0.35">
      <c r="A186" s="37" t="s">
        <v>195</v>
      </c>
    </row>
    <row r="187" spans="1:1" ht="15.5" x14ac:dyDescent="0.35">
      <c r="A187" s="37" t="s">
        <v>196</v>
      </c>
    </row>
    <row r="188" spans="1:1" ht="15.5" x14ac:dyDescent="0.35">
      <c r="A188" s="37" t="s">
        <v>197</v>
      </c>
    </row>
    <row r="189" spans="1:1" ht="15.5" x14ac:dyDescent="0.35">
      <c r="A189" s="37" t="s">
        <v>198</v>
      </c>
    </row>
    <row r="191" spans="1:1" x14ac:dyDescent="0.35">
      <c r="A191" s="38" t="s">
        <v>204</v>
      </c>
    </row>
    <row r="192" spans="1:1" x14ac:dyDescent="0.35">
      <c r="A192" t="s">
        <v>199</v>
      </c>
    </row>
    <row r="193" spans="1:9" x14ac:dyDescent="0.35">
      <c r="A193" t="s">
        <v>200</v>
      </c>
    </row>
    <row r="194" spans="1:9" x14ac:dyDescent="0.35">
      <c r="A194" t="s">
        <v>201</v>
      </c>
    </row>
    <row r="195" spans="1:9" x14ac:dyDescent="0.35">
      <c r="A195" t="s">
        <v>202</v>
      </c>
    </row>
    <row r="196" spans="1:9" x14ac:dyDescent="0.35">
      <c r="A196" t="s">
        <v>203</v>
      </c>
    </row>
    <row r="198" spans="1:9" x14ac:dyDescent="0.35">
      <c r="A198" s="38" t="s">
        <v>205</v>
      </c>
    </row>
    <row r="199" spans="1:9" x14ac:dyDescent="0.35">
      <c r="A199" t="s">
        <v>206</v>
      </c>
    </row>
    <row r="200" spans="1:9" x14ac:dyDescent="0.35">
      <c r="A200" t="s">
        <v>209</v>
      </c>
    </row>
    <row r="201" spans="1:9" x14ac:dyDescent="0.35">
      <c r="A201" t="s">
        <v>208</v>
      </c>
    </row>
    <row r="202" spans="1:9" x14ac:dyDescent="0.35">
      <c r="A202" t="s">
        <v>207</v>
      </c>
    </row>
    <row r="204" spans="1:9" x14ac:dyDescent="0.35">
      <c r="A204" s="38" t="s">
        <v>214</v>
      </c>
    </row>
    <row r="205" spans="1:9" x14ac:dyDescent="0.35">
      <c r="A205" s="35" t="s">
        <v>210</v>
      </c>
      <c r="B205" s="35"/>
      <c r="C205" s="35"/>
      <c r="D205" s="35"/>
      <c r="E205" s="35"/>
      <c r="F205" s="35"/>
      <c r="G205" s="35"/>
      <c r="H205" s="35"/>
      <c r="I205" s="35"/>
    </row>
    <row r="206" spans="1:9" x14ac:dyDescent="0.35">
      <c r="A206" s="35" t="s">
        <v>211</v>
      </c>
      <c r="B206" s="35"/>
      <c r="C206" s="35"/>
      <c r="D206" s="35"/>
      <c r="E206" s="35"/>
      <c r="F206" s="35"/>
      <c r="G206" s="35"/>
      <c r="H206" s="35"/>
      <c r="I206" s="35"/>
    </row>
    <row r="207" spans="1:9" x14ac:dyDescent="0.35">
      <c r="A207" s="35" t="s">
        <v>212</v>
      </c>
      <c r="B207" s="35"/>
      <c r="C207" s="35"/>
      <c r="D207" s="35"/>
      <c r="E207" s="35"/>
      <c r="F207" s="35"/>
      <c r="G207" s="35"/>
      <c r="H207" s="35"/>
      <c r="I207" s="35"/>
    </row>
    <row r="208" spans="1:9" x14ac:dyDescent="0.35">
      <c r="A208" s="35" t="s">
        <v>213</v>
      </c>
      <c r="B208" s="35"/>
      <c r="C208" s="35"/>
      <c r="D208" s="35"/>
      <c r="E208" s="35"/>
      <c r="F208" s="35"/>
      <c r="G208" s="35"/>
      <c r="H208" s="35"/>
      <c r="I208" s="35"/>
    </row>
    <row r="210" spans="1:9" x14ac:dyDescent="0.35">
      <c r="A210" s="38" t="s">
        <v>219</v>
      </c>
    </row>
    <row r="211" spans="1:9" x14ac:dyDescent="0.35">
      <c r="A211" s="35" t="s">
        <v>215</v>
      </c>
      <c r="B211" s="35"/>
      <c r="C211" s="35"/>
      <c r="D211" s="35"/>
      <c r="E211" s="35"/>
      <c r="F211" s="35"/>
      <c r="G211" s="35"/>
      <c r="H211" s="35"/>
      <c r="I211" s="35"/>
    </row>
    <row r="212" spans="1:9" x14ac:dyDescent="0.35">
      <c r="A212" s="35" t="s">
        <v>218</v>
      </c>
      <c r="B212" s="35"/>
      <c r="C212" s="35"/>
      <c r="D212" s="35"/>
      <c r="E212" s="35"/>
      <c r="F212" s="35"/>
      <c r="G212" s="35"/>
      <c r="H212" s="35"/>
      <c r="I212" s="35"/>
    </row>
    <row r="213" spans="1:9" x14ac:dyDescent="0.35">
      <c r="A213" s="35" t="s">
        <v>216</v>
      </c>
      <c r="B213" s="35"/>
      <c r="C213" s="35"/>
      <c r="D213" s="35"/>
      <c r="E213" s="35"/>
      <c r="F213" s="35"/>
      <c r="G213" s="35"/>
      <c r="H213" s="35"/>
      <c r="I213" s="35"/>
    </row>
    <row r="214" spans="1:9" x14ac:dyDescent="0.35">
      <c r="A214" s="35" t="s">
        <v>217</v>
      </c>
      <c r="B214" s="35"/>
      <c r="C214" s="35"/>
      <c r="D214" s="35"/>
      <c r="E214" s="35"/>
      <c r="F214" s="35"/>
      <c r="G214" s="35"/>
      <c r="H214" s="35"/>
      <c r="I214" s="3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TNF-A</vt:lpstr>
      <vt:lpstr>IL-6</vt:lpstr>
      <vt:lpstr>IL-1B</vt:lpstr>
      <vt:lpstr>GSH</vt:lpstr>
      <vt:lpstr>Biyokimya</vt:lpstr>
      <vt:lpstr>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2021-12-06T13:32:47Z</dcterms:created>
  <dcterms:modified xsi:type="dcterms:W3CDTF">2021-12-09T15:40:11Z</dcterms:modified>
</cp:coreProperties>
</file>