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Osteoprotegerin" sheetId="1" r:id="rId1"/>
    <sheet name="P I CP I C terminal propeptide" sheetId="2" r:id="rId2"/>
    <sheet name="Alkaline Phosphatase" sheetId="3" r:id="rId3"/>
    <sheet name="RANkL" sheetId="4" r:id="rId4"/>
    <sheet name="Materyal-metod" sheetId="6" r:id="rId5"/>
  </sheets>
  <externalReferences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4" l="1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E31" i="1"/>
  <c r="E35" i="1"/>
  <c r="E39" i="1"/>
  <c r="E43" i="1"/>
  <c r="E47" i="1"/>
  <c r="E51" i="1"/>
  <c r="E55" i="1"/>
  <c r="E59" i="1"/>
  <c r="E63" i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D28" i="1"/>
  <c r="E28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<sst xmlns="http://schemas.openxmlformats.org/spreadsheetml/2006/main" count="256" uniqueCount="77">
  <si>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</si>
  <si>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</si>
  <si>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</si>
  <si>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</si>
  <si>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</si>
  <si>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</si>
  <si>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</si>
  <si>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</si>
  <si>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</si>
  <si>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</si>
  <si>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</si>
  <si>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</si>
  <si>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</si>
  <si>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</si>
  <si>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</si>
  <si>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</si>
  <si>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K1</t>
  </si>
  <si>
    <t>K2</t>
  </si>
  <si>
    <t>K3</t>
  </si>
  <si>
    <t>K4</t>
  </si>
  <si>
    <t>K5</t>
  </si>
  <si>
    <t>K6</t>
  </si>
  <si>
    <t>D1</t>
  </si>
  <si>
    <t>D2</t>
  </si>
  <si>
    <t>D3</t>
  </si>
  <si>
    <t>D4</t>
  </si>
  <si>
    <t>D5</t>
  </si>
  <si>
    <t>D6</t>
  </si>
  <si>
    <t>0.gün kontrol-1</t>
  </si>
  <si>
    <t>0.gün kontrol-2</t>
  </si>
  <si>
    <t>0.gün kontrol-3</t>
  </si>
  <si>
    <t>0.gün kontrol-4</t>
  </si>
  <si>
    <t>0.gün kontrol-5</t>
  </si>
  <si>
    <t>0.gün kontrol-6</t>
  </si>
  <si>
    <t>0.gün deney-1</t>
  </si>
  <si>
    <t>0.gün deney-2</t>
  </si>
  <si>
    <t>0.gün deney-3</t>
  </si>
  <si>
    <t>0.gün deney-4</t>
  </si>
  <si>
    <t>0.gün deney-5</t>
  </si>
  <si>
    <t>0.gün deney-6</t>
  </si>
  <si>
    <t>2.hafta-K1</t>
  </si>
  <si>
    <t>2.hafta-K2</t>
  </si>
  <si>
    <t>2.hafta-K3</t>
  </si>
  <si>
    <t>2.hafta-K4</t>
  </si>
  <si>
    <t>2.hafta-K5</t>
  </si>
  <si>
    <t>2.hafta-K6</t>
  </si>
  <si>
    <t>2.hafta-D1</t>
  </si>
  <si>
    <t>2.hafta-D2</t>
  </si>
  <si>
    <t>2.hafta-D3</t>
  </si>
  <si>
    <t>2.hafta-D4</t>
  </si>
  <si>
    <t>2.hafta-D5</t>
  </si>
  <si>
    <t>2.hafta-D6</t>
  </si>
  <si>
    <t>concentratıon (ng/ml)</t>
  </si>
  <si>
    <t>KİT ADI</t>
  </si>
  <si>
    <t>TÜR</t>
  </si>
  <si>
    <t>MARKA</t>
  </si>
  <si>
    <t>LOT</t>
  </si>
  <si>
    <t>CAT. NO</t>
  </si>
  <si>
    <t>Yöntem</t>
  </si>
  <si>
    <t>Elabscıence</t>
  </si>
  <si>
    <t>Elisa</t>
  </si>
  <si>
    <t>Centrifuge: HETTICH Mıcro 200-R</t>
  </si>
  <si>
    <t>Microplate Reader: BIO-TEK EL X 800</t>
  </si>
  <si>
    <t>Auto Strip Washer: BIO-TEK EL X 50</t>
  </si>
  <si>
    <t>OPG(Osteoprotegerin)</t>
  </si>
  <si>
    <t>Rat</t>
  </si>
  <si>
    <t>P I CP(Procollagen I C-terminal Propeptide)</t>
  </si>
  <si>
    <t>ALPL(Alkaline Phosphatase,Liver/Bone/Kidney)</t>
  </si>
  <si>
    <t>RANkL(Receptor Activator of Nuclear Factor Kappa B Ligand)</t>
  </si>
  <si>
    <t>FCGNCC91BW</t>
  </si>
  <si>
    <t>E-EL-R3005</t>
  </si>
  <si>
    <t>P3S5V2G7N3</t>
  </si>
  <si>
    <t>E-EL-R0740</t>
  </si>
  <si>
    <t>E-EL-R1109</t>
  </si>
  <si>
    <t>KIZUICIHYH</t>
  </si>
  <si>
    <t>NHVT7MHCJ8</t>
  </si>
  <si>
    <t>E-EL-R0841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</si>
</sst>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0680008748906393E-2"/>
                  <c:y val="-0.18697615923009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Osteoprotegerin!$C$13:$C$20</c:f>
              <c:numCache>
                <c:formatCode>General</c:formatCode>
                <c:ptCount val="8"/>
                <c:pt idx="0">
                  <c:v>2.3759999999999999</c:v>
                </c:pt>
                <c:pt idx="1">
                  <c:v>1.3720000000000001</c:v>
                </c:pt>
                <c:pt idx="2">
                  <c:v>0.78400000000000003</c:v>
                </c:pt>
                <c:pt idx="3">
                  <c:v>0.442</c:v>
                </c:pt>
                <c:pt idx="4">
                  <c:v>0.21700000000000003</c:v>
                </c:pt>
                <c:pt idx="5">
                  <c:v>9.7000000000000003E-2</c:v>
                </c:pt>
                <c:pt idx="6">
                  <c:v>5.4000000000000006E-2</c:v>
                </c:pt>
                <c:pt idx="7">
                  <c:v>0</c:v>
                </c:pt>
              </c:numCache>
            </c:numRef>
          </c:xVal>
          <c:yVal>
            <c:numRef>
              <c:f>Osteoprotegerin!$D$13:$D$20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C-4C7F-BBA5-827BF83C6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76975"/>
        <c:axId val="446777391"/>
      </c:scatterChart>
      <c:valAx>
        <c:axId val="44677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6777391"/>
        <c:crosses val="autoZero"/>
        <c:crossBetween val="midCat"/>
      </c:valAx>
      <c:valAx>
        <c:axId val="4467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677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Procallog</a:t>
            </a:r>
            <a:r>
              <a:rPr lang="tr-TR" b="1"/>
              <a:t>e</a:t>
            </a:r>
            <a:r>
              <a:rPr lang="en-US" b="1"/>
              <a:t>n-Cterminal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[1]Sayfa1!$C$14:$C$21</c:f>
              <c:numCache>
                <c:formatCode>General</c:formatCode>
                <c:ptCount val="8"/>
                <c:pt idx="0">
                  <c:v>2.0939999999999999</c:v>
                </c:pt>
                <c:pt idx="1">
                  <c:v>1.3030000000000002</c:v>
                </c:pt>
                <c:pt idx="2">
                  <c:v>0.78300000000000003</c:v>
                </c:pt>
                <c:pt idx="3">
                  <c:v>0.44500000000000001</c:v>
                </c:pt>
                <c:pt idx="4">
                  <c:v>0.24</c:v>
                </c:pt>
                <c:pt idx="5">
                  <c:v>0.114</c:v>
                </c:pt>
                <c:pt idx="6">
                  <c:v>4.9000000000000002E-2</c:v>
                </c:pt>
                <c:pt idx="7">
                  <c:v>0</c:v>
                </c:pt>
              </c:numCache>
            </c:numRef>
          </c:xVal>
          <c:yVal>
            <c:numRef>
              <c:f>[1]Sayfa1!$D$14:$D$21</c:f>
              <c:numCache>
                <c:formatCode>General</c:formatCode>
                <c:ptCount val="8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>
                  <c:v>1.25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3-4129-B4E1-7CCB9E00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02767"/>
        <c:axId val="446903183"/>
      </c:scatterChart>
      <c:valAx>
        <c:axId val="44690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6903183"/>
        <c:crosses val="autoZero"/>
        <c:crossBetween val="midCat"/>
      </c:valAx>
      <c:valAx>
        <c:axId val="44690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690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ALPL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2256999125109365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[2]Sayfa1!$C$14:$C$21</c:f>
              <c:numCache>
                <c:formatCode>General</c:formatCode>
                <c:ptCount val="8"/>
                <c:pt idx="0">
                  <c:v>1.7110000000000001</c:v>
                </c:pt>
                <c:pt idx="1">
                  <c:v>1.111</c:v>
                </c:pt>
                <c:pt idx="2">
                  <c:v>0.65999999999999992</c:v>
                </c:pt>
                <c:pt idx="3">
                  <c:v>0.36899999999999999</c:v>
                </c:pt>
                <c:pt idx="4">
                  <c:v>0.188</c:v>
                </c:pt>
                <c:pt idx="5">
                  <c:v>9.9000000000000005E-2</c:v>
                </c:pt>
                <c:pt idx="6">
                  <c:v>5.3000000000000005E-2</c:v>
                </c:pt>
                <c:pt idx="7">
                  <c:v>0</c:v>
                </c:pt>
              </c:numCache>
            </c:numRef>
          </c:xVal>
          <c:yVal>
            <c:numRef>
              <c:f>[2]Sayfa1!$D$14:$D$21</c:f>
              <c:numCache>
                <c:formatCode>General</c:formatCode>
                <c:ptCount val="8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1.25</c:v>
                </c:pt>
                <c:pt idx="6">
                  <c:v>0.63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1-48EF-A126-834D8282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89615"/>
        <c:axId val="446771567"/>
      </c:scatterChart>
      <c:valAx>
        <c:axId val="36758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6771567"/>
        <c:crosses val="autoZero"/>
        <c:crossBetween val="midCat"/>
      </c:valAx>
      <c:valAx>
        <c:axId val="4467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5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RANkL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351224846894139"/>
                  <c:y val="-0.20227872557596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[3]Sayfa1!$C$14:$C$21</c:f>
              <c:numCache>
                <c:formatCode>General</c:formatCode>
                <c:ptCount val="8"/>
                <c:pt idx="0">
                  <c:v>2.4180000000000001</c:v>
                </c:pt>
                <c:pt idx="1">
                  <c:v>1.4159999999999999</c:v>
                </c:pt>
                <c:pt idx="2">
                  <c:v>0.79600000000000004</c:v>
                </c:pt>
                <c:pt idx="3">
                  <c:v>0.379</c:v>
                </c:pt>
                <c:pt idx="4">
                  <c:v>0.20700000000000002</c:v>
                </c:pt>
                <c:pt idx="5">
                  <c:v>0.13500000000000001</c:v>
                </c:pt>
                <c:pt idx="6">
                  <c:v>7.2000000000000008E-2</c:v>
                </c:pt>
                <c:pt idx="7">
                  <c:v>0</c:v>
                </c:pt>
              </c:numCache>
            </c:numRef>
          </c:xVal>
          <c:yVal>
            <c:numRef>
              <c:f>[3]Sayfa1!$D$14:$D$21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6-4C7C-8F00-4D130055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04863"/>
        <c:axId val="450906527"/>
      </c:scatterChart>
      <c:valAx>
        <c:axId val="4509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0906527"/>
        <c:crosses val="autoZero"/>
        <c:crossBetween val="midCat"/>
      </c:valAx>
      <c:valAx>
        <c:axId val="4509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090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114300</xdr:rowOff>
    </xdr:from>
    <xdr:to>
      <xdr:col>14</xdr:col>
      <xdr:colOff>152400</xdr:colOff>
      <xdr:row>22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10</xdr:row>
      <xdr:rowOff>133350</xdr:rowOff>
    </xdr:from>
    <xdr:to>
      <xdr:col>14</xdr:col>
      <xdr:colOff>85725</xdr:colOff>
      <xdr:row>25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104775</xdr:rowOff>
    </xdr:from>
    <xdr:to>
      <xdr:col>14</xdr:col>
      <xdr:colOff>47625</xdr:colOff>
      <xdr:row>23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7</xdr:row>
      <xdr:rowOff>104775</xdr:rowOff>
    </xdr:from>
    <xdr:to>
      <xdr:col>13</xdr:col>
      <xdr:colOff>161925</xdr:colOff>
      <xdr:row>21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9525</xdr:rowOff>
    </xdr:from>
    <xdr:to>
      <xdr:col>2</xdr:col>
      <xdr:colOff>809434</xdr:colOff>
      <xdr:row>62</xdr:row>
      <xdr:rowOff>161925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9300"/>
          <a:ext cx="5676709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lek%20Ulusoy-PICP-C%20TERM&#304;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lek%20Ulusoy-ALP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lek%20Ulusoy-RANK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C14">
            <v>2.0939999999999999</v>
          </cell>
          <cell r="D14">
            <v>80</v>
          </cell>
        </row>
        <row r="15">
          <cell r="C15">
            <v>1.3030000000000002</v>
          </cell>
          <cell r="D15">
            <v>40</v>
          </cell>
        </row>
        <row r="16">
          <cell r="C16">
            <v>0.78300000000000003</v>
          </cell>
          <cell r="D16">
            <v>20</v>
          </cell>
        </row>
        <row r="17">
          <cell r="C17">
            <v>0.44500000000000001</v>
          </cell>
          <cell r="D17">
            <v>10</v>
          </cell>
        </row>
        <row r="18">
          <cell r="C18">
            <v>0.24</v>
          </cell>
          <cell r="D18">
            <v>5</v>
          </cell>
        </row>
        <row r="19">
          <cell r="C19">
            <v>0.114</v>
          </cell>
          <cell r="D19">
            <v>2.5</v>
          </cell>
        </row>
        <row r="20">
          <cell r="C20">
            <v>4.9000000000000002E-2</v>
          </cell>
          <cell r="D20">
            <v>1.25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C14">
            <v>1.7110000000000001</v>
          </cell>
          <cell r="D14">
            <v>40</v>
          </cell>
        </row>
        <row r="15">
          <cell r="C15">
            <v>1.111</v>
          </cell>
          <cell r="D15">
            <v>20</v>
          </cell>
        </row>
        <row r="16">
          <cell r="C16">
            <v>0.65999999999999992</v>
          </cell>
          <cell r="D16">
            <v>10</v>
          </cell>
        </row>
        <row r="17">
          <cell r="C17">
            <v>0.36899999999999999</v>
          </cell>
          <cell r="D17">
            <v>5</v>
          </cell>
        </row>
        <row r="18">
          <cell r="C18">
            <v>0.188</v>
          </cell>
          <cell r="D18">
            <v>2.5</v>
          </cell>
        </row>
        <row r="19">
          <cell r="C19">
            <v>9.9000000000000005E-2</v>
          </cell>
          <cell r="D19">
            <v>1.25</v>
          </cell>
        </row>
        <row r="20">
          <cell r="C20">
            <v>5.3000000000000005E-2</v>
          </cell>
          <cell r="D20">
            <v>0.63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C14">
            <v>2.4180000000000001</v>
          </cell>
          <cell r="D14">
            <v>1000</v>
          </cell>
        </row>
        <row r="15">
          <cell r="C15">
            <v>1.4159999999999999</v>
          </cell>
          <cell r="D15">
            <v>500</v>
          </cell>
        </row>
        <row r="16">
          <cell r="C16">
            <v>0.79600000000000004</v>
          </cell>
          <cell r="D16">
            <v>250</v>
          </cell>
        </row>
        <row r="17">
          <cell r="C17">
            <v>0.379</v>
          </cell>
          <cell r="D17">
            <v>125</v>
          </cell>
        </row>
        <row r="18">
          <cell r="C18">
            <v>0.20700000000000002</v>
          </cell>
          <cell r="D18">
            <v>62.5</v>
          </cell>
        </row>
        <row r="19">
          <cell r="C19">
            <v>0.13500000000000001</v>
          </cell>
          <cell r="D19">
            <v>31.25</v>
          </cell>
        </row>
        <row r="20">
          <cell r="C20">
            <v>7.2000000000000008E-2</v>
          </cell>
          <cell r="D20">
            <v>15.63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workbookViewId="0">
      <selection activeCell="J60" sqref="J59:J60"/>
    </sheetView>
  </sheetViews>
  <sheetFormatPr defaultRowHeight="15" x14ac:dyDescent="0.25"/>
  <cols>
    <col min="1" max="1" width="15.85546875" customWidth="1"/>
    <col min="2" max="2" width="10.7109375" customWidth="1"/>
    <col min="3" max="3" width="10.140625" customWidth="1"/>
    <col min="4" max="4" width="10.42578125" customWidth="1"/>
  </cols>
  <sheetData>
    <row r="2" spans="1:6" x14ac:dyDescent="0.25">
      <c r="A2" s="4">
        <v>2.4390000000000001</v>
      </c>
      <c r="B2" s="2">
        <v>0.19900000000000001</v>
      </c>
      <c r="C2" s="2">
        <v>0.13100000000000001</v>
      </c>
      <c r="D2" s="2">
        <v>0.121</v>
      </c>
      <c r="E2" s="2">
        <v>0.115</v>
      </c>
      <c r="F2" s="2">
        <v>0.13100000000000001</v>
      </c>
    </row>
    <row r="3" spans="1:6" x14ac:dyDescent="0.25">
      <c r="A3" s="4">
        <v>1.4350000000000001</v>
      </c>
      <c r="B3" s="2">
        <v>0.161</v>
      </c>
      <c r="C3" s="2">
        <v>0.1</v>
      </c>
      <c r="D3" s="2">
        <v>0.11700000000000001</v>
      </c>
      <c r="E3" s="2">
        <v>0.129</v>
      </c>
      <c r="F3" s="2">
        <v>0.122</v>
      </c>
    </row>
    <row r="4" spans="1:6" x14ac:dyDescent="0.25">
      <c r="A4" s="4">
        <v>0.84699999999999998</v>
      </c>
      <c r="B4" s="2">
        <v>0.19400000000000001</v>
      </c>
      <c r="C4" s="2">
        <v>0.159</v>
      </c>
      <c r="D4" s="2">
        <v>0.12</v>
      </c>
      <c r="E4" s="2">
        <v>0.109</v>
      </c>
      <c r="F4" s="2">
        <v>0.13</v>
      </c>
    </row>
    <row r="5" spans="1:6" x14ac:dyDescent="0.25">
      <c r="A5" s="4">
        <v>0.505</v>
      </c>
      <c r="B5" s="2">
        <v>0.26800000000000002</v>
      </c>
      <c r="C5" s="2">
        <v>0.187</v>
      </c>
      <c r="D5" s="2">
        <v>0.124</v>
      </c>
      <c r="E5" s="2">
        <v>0.108</v>
      </c>
      <c r="F5" s="2">
        <v>0.125</v>
      </c>
    </row>
    <row r="6" spans="1:6" x14ac:dyDescent="0.25">
      <c r="A6" s="4">
        <v>0.28000000000000003</v>
      </c>
      <c r="B6" s="2">
        <v>0.128</v>
      </c>
      <c r="C6" s="2">
        <v>0.23200000000000001</v>
      </c>
      <c r="D6" s="2">
        <v>0.16400000000000001</v>
      </c>
      <c r="E6" s="2">
        <v>0.11</v>
      </c>
    </row>
    <row r="7" spans="1:6" x14ac:dyDescent="0.25">
      <c r="A7" s="4">
        <v>0.16</v>
      </c>
      <c r="B7" s="2">
        <v>9.4E-2</v>
      </c>
      <c r="C7" s="2">
        <v>0.105</v>
      </c>
      <c r="D7" s="2">
        <v>0.14000000000000001</v>
      </c>
      <c r="E7" s="2">
        <v>0.107</v>
      </c>
    </row>
    <row r="8" spans="1:6" x14ac:dyDescent="0.25">
      <c r="A8" s="4">
        <v>0.11700000000000001</v>
      </c>
      <c r="B8" s="2">
        <v>0.123</v>
      </c>
      <c r="C8" s="2">
        <v>0.122</v>
      </c>
      <c r="D8" s="2">
        <v>0.13400000000000001</v>
      </c>
      <c r="E8" s="2">
        <v>0.115</v>
      </c>
    </row>
    <row r="9" spans="1:6" x14ac:dyDescent="0.25">
      <c r="A9" s="5">
        <v>6.3E-2</v>
      </c>
      <c r="B9" s="2">
        <v>0.13</v>
      </c>
      <c r="C9" s="2">
        <v>0.12</v>
      </c>
      <c r="D9" s="2">
        <v>0.126</v>
      </c>
      <c r="E9" s="2">
        <v>0.113</v>
      </c>
    </row>
    <row r="12" spans="1:6" x14ac:dyDescent="0.25">
      <c r="A12" t="s">
        <v>0</v>
      </c>
      <c r="B12" s="6" t="s">
        <v>9</v>
      </c>
      <c r="C12" s="6" t="s">
        <v>10</v>
      </c>
      <c r="D12" s="6" t="s">
        <v>11</v>
      </c>
      <c r="E12" s="6" t="s">
        <v>12</v>
      </c>
    </row>
    <row r="13" spans="1:6" x14ac:dyDescent="0.25">
      <c r="A13" t="s">
        <v>1</v>
      </c>
      <c r="B13" s="4">
        <v>2.4390000000000001</v>
      </c>
      <c r="C13" s="1">
        <f>B13-B20</f>
        <v>2.3759999999999999</v>
      </c>
      <c r="D13" s="1">
        <v>1000</v>
      </c>
      <c r="E13" s="7">
        <f>(61.877*C13*C13)+(274.72*C13)+(0.3476)</f>
        <v>1002.4012507520001</v>
      </c>
    </row>
    <row r="14" spans="1:6" x14ac:dyDescent="0.25">
      <c r="A14" t="s">
        <v>2</v>
      </c>
      <c r="B14" s="4">
        <v>1.4350000000000001</v>
      </c>
      <c r="C14" s="1">
        <f>B14-B20</f>
        <v>1.3720000000000001</v>
      </c>
      <c r="D14" s="1">
        <v>500</v>
      </c>
      <c r="E14" s="7">
        <f t="shared" ref="E14:E63" si="0">(61.877*C14*C14)+(274.72*C14)+(0.3476)</f>
        <v>493.73971476800006</v>
      </c>
    </row>
    <row r="15" spans="1:6" x14ac:dyDescent="0.25">
      <c r="A15" t="s">
        <v>3</v>
      </c>
      <c r="B15" s="4">
        <v>0.84699999999999998</v>
      </c>
      <c r="C15" s="1">
        <f>B15-B20</f>
        <v>0.78400000000000003</v>
      </c>
      <c r="D15" s="1">
        <v>250</v>
      </c>
      <c r="E15" s="7">
        <f t="shared" si="0"/>
        <v>253.76114931200004</v>
      </c>
    </row>
    <row r="16" spans="1:6" x14ac:dyDescent="0.25">
      <c r="A16" t="s">
        <v>4</v>
      </c>
      <c r="B16" s="4">
        <v>0.505</v>
      </c>
      <c r="C16" s="1">
        <f>B16-B20</f>
        <v>0.442</v>
      </c>
      <c r="D16" s="1">
        <v>125</v>
      </c>
      <c r="E16" s="7">
        <f t="shared" si="0"/>
        <v>133.86237822800001</v>
      </c>
    </row>
    <row r="17" spans="1:12" x14ac:dyDescent="0.25">
      <c r="A17" t="s">
        <v>5</v>
      </c>
      <c r="B17" s="4">
        <v>0.28000000000000003</v>
      </c>
      <c r="C17" s="1">
        <f>B17-B20</f>
        <v>0.21700000000000003</v>
      </c>
      <c r="D17" s="1">
        <v>62.5</v>
      </c>
      <c r="E17" s="7">
        <f t="shared" si="0"/>
        <v>62.875566053000014</v>
      </c>
    </row>
    <row r="18" spans="1:12" x14ac:dyDescent="0.25">
      <c r="A18" t="s">
        <v>6</v>
      </c>
      <c r="B18" s="4">
        <v>0.16</v>
      </c>
      <c r="C18" s="1">
        <f>B18-B20</f>
        <v>9.7000000000000003E-2</v>
      </c>
      <c r="D18" s="1">
        <v>31.25</v>
      </c>
      <c r="E18" s="7">
        <f t="shared" si="0"/>
        <v>27.577640693000003</v>
      </c>
    </row>
    <row r="19" spans="1:12" x14ac:dyDescent="0.25">
      <c r="A19" t="s">
        <v>7</v>
      </c>
      <c r="B19" s="4">
        <v>0.11700000000000001</v>
      </c>
      <c r="C19" s="1">
        <f>B19-B20</f>
        <v>5.4000000000000006E-2</v>
      </c>
      <c r="D19" s="1">
        <v>15.63</v>
      </c>
      <c r="E19" s="7">
        <f t="shared" si="0"/>
        <v>15.362913332000003</v>
      </c>
    </row>
    <row r="20" spans="1:12" x14ac:dyDescent="0.25">
      <c r="A20" t="s">
        <v>8</v>
      </c>
      <c r="B20" s="5">
        <v>6.3E-2</v>
      </c>
      <c r="C20" s="1">
        <f>B20-B20</f>
        <v>0</v>
      </c>
      <c r="D20" s="1">
        <v>0</v>
      </c>
      <c r="E20" s="7">
        <f t="shared" si="0"/>
        <v>0.34760000000000002</v>
      </c>
    </row>
    <row r="23" spans="1:12" x14ac:dyDescent="0.25">
      <c r="H23" s="8"/>
      <c r="J23" s="8" t="s">
        <v>13</v>
      </c>
      <c r="K23" s="8"/>
      <c r="L23" s="8"/>
    </row>
    <row r="27" spans="1:12" x14ac:dyDescent="0.25">
      <c r="A27" s="10" t="s">
        <v>14</v>
      </c>
      <c r="B27" s="2" t="s">
        <v>15</v>
      </c>
      <c r="C27" s="3" t="s">
        <v>8</v>
      </c>
      <c r="D27" s="1" t="s">
        <v>10</v>
      </c>
      <c r="E27" s="9" t="s">
        <v>12</v>
      </c>
    </row>
    <row r="28" spans="1:12" x14ac:dyDescent="0.25">
      <c r="A28" s="10" t="s">
        <v>16</v>
      </c>
      <c r="B28" s="2">
        <v>0.19900000000000001</v>
      </c>
      <c r="C28" s="5">
        <v>6.3E-2</v>
      </c>
      <c r="D28" s="1">
        <f>(B28-C28)</f>
        <v>0.13600000000000001</v>
      </c>
      <c r="E28" s="7">
        <f>(61.877*D28*D28)+(274.72*D28)+(0.3476)</f>
        <v>38.853996992000006</v>
      </c>
    </row>
    <row r="29" spans="1:12" x14ac:dyDescent="0.25">
      <c r="A29" s="10" t="s">
        <v>17</v>
      </c>
      <c r="B29" s="2">
        <v>0.161</v>
      </c>
      <c r="C29" s="5">
        <v>6.3E-2</v>
      </c>
      <c r="D29" s="1">
        <f>(B29-C29)</f>
        <v>9.8000000000000004E-2</v>
      </c>
      <c r="E29" s="7">
        <f>(61.877*D29*D29)+(274.72*D29)+(0.3476)</f>
        <v>27.864426708000003</v>
      </c>
    </row>
    <row r="30" spans="1:12" x14ac:dyDescent="0.25">
      <c r="A30" s="10" t="s">
        <v>18</v>
      </c>
      <c r="B30" s="2">
        <v>0.19400000000000001</v>
      </c>
      <c r="C30" s="5">
        <v>6.3E-2</v>
      </c>
      <c r="D30" s="1">
        <f>(B30-C30)</f>
        <v>0.13100000000000001</v>
      </c>
      <c r="E30" s="7">
        <f>(61.877*D30*D30)+(274.72*D30)+(0.3476)</f>
        <v>37.397791197000004</v>
      </c>
    </row>
    <row r="31" spans="1:12" x14ac:dyDescent="0.25">
      <c r="A31" s="10" t="s">
        <v>19</v>
      </c>
      <c r="B31" s="2">
        <v>0.26800000000000002</v>
      </c>
      <c r="C31" s="5">
        <v>6.3E-2</v>
      </c>
      <c r="D31" s="1">
        <f>(B31-C31)</f>
        <v>0.20500000000000002</v>
      </c>
      <c r="E31" s="7">
        <f>(61.877*D31*D31)+(274.72*D31)+(0.3476)</f>
        <v>59.265580925000016</v>
      </c>
    </row>
    <row r="32" spans="1:12" x14ac:dyDescent="0.25">
      <c r="A32" s="10" t="s">
        <v>20</v>
      </c>
      <c r="B32" s="2">
        <v>0.128</v>
      </c>
      <c r="C32" s="5">
        <v>6.3E-2</v>
      </c>
      <c r="D32" s="1">
        <f>(B32-C32)</f>
        <v>6.5000000000000002E-2</v>
      </c>
      <c r="E32" s="7">
        <f>(61.877*D32*D32)+(274.72*D32)+(0.3476)</f>
        <v>18.465830325000002</v>
      </c>
    </row>
    <row r="33" spans="1:5" x14ac:dyDescent="0.25">
      <c r="A33" s="10" t="s">
        <v>21</v>
      </c>
      <c r="B33" s="2">
        <v>9.4E-2</v>
      </c>
      <c r="C33" s="5">
        <v>6.3E-2</v>
      </c>
      <c r="D33" s="1">
        <f>(B33-C33)</f>
        <v>3.1E-2</v>
      </c>
      <c r="E33" s="7">
        <f>(61.877*D33*D33)+(274.72*D33)+(0.3476)</f>
        <v>8.9233837969999996</v>
      </c>
    </row>
    <row r="34" spans="1:5" x14ac:dyDescent="0.25">
      <c r="A34" s="10" t="s">
        <v>22</v>
      </c>
      <c r="B34" s="2">
        <v>0.123</v>
      </c>
      <c r="C34" s="5">
        <v>6.3E-2</v>
      </c>
      <c r="D34" s="1">
        <f>(B34-C34)</f>
        <v>0.06</v>
      </c>
      <c r="E34" s="7">
        <f>(61.877*D34*D34)+(274.72*D34)+(0.3476)</f>
        <v>17.0535572</v>
      </c>
    </row>
    <row r="35" spans="1:5" x14ac:dyDescent="0.25">
      <c r="A35" s="10" t="s">
        <v>23</v>
      </c>
      <c r="B35" s="2">
        <v>0.13</v>
      </c>
      <c r="C35" s="5">
        <v>6.3E-2</v>
      </c>
      <c r="D35" s="1">
        <f>(B35-C35)</f>
        <v>6.7000000000000004E-2</v>
      </c>
      <c r="E35" s="7">
        <f>(61.877*D35*D35)+(274.72*D35)+(0.3476)</f>
        <v>19.031605853000002</v>
      </c>
    </row>
    <row r="36" spans="1:5" x14ac:dyDescent="0.25">
      <c r="A36" s="10" t="s">
        <v>24</v>
      </c>
      <c r="B36" s="2">
        <v>0.13100000000000001</v>
      </c>
      <c r="C36" s="5">
        <v>6.3E-2</v>
      </c>
      <c r="D36" s="1">
        <f>(B36-C36)</f>
        <v>6.8000000000000005E-2</v>
      </c>
      <c r="E36" s="7">
        <f>(61.877*D36*D36)+(274.72*D36)+(0.3476)</f>
        <v>19.314679248000001</v>
      </c>
    </row>
    <row r="37" spans="1:5" x14ac:dyDescent="0.25">
      <c r="A37" s="10" t="s">
        <v>25</v>
      </c>
      <c r="B37" s="2">
        <v>0.1</v>
      </c>
      <c r="C37" s="5">
        <v>6.3E-2</v>
      </c>
      <c r="D37" s="1">
        <f>(B37-C37)</f>
        <v>3.7000000000000005E-2</v>
      </c>
      <c r="E37" s="7">
        <f>(61.877*D37*D37)+(274.72*D37)+(0.3476)</f>
        <v>10.596949613000001</v>
      </c>
    </row>
    <row r="38" spans="1:5" x14ac:dyDescent="0.25">
      <c r="A38" s="10" t="s">
        <v>26</v>
      </c>
      <c r="B38" s="2">
        <v>0.159</v>
      </c>
      <c r="C38" s="5">
        <v>6.3E-2</v>
      </c>
      <c r="D38" s="1">
        <f>(B38-C38)</f>
        <v>9.6000000000000002E-2</v>
      </c>
      <c r="E38" s="7">
        <f>(61.877*D38*D38)+(274.72*D38)+(0.3476)</f>
        <v>27.290978432000003</v>
      </c>
    </row>
    <row r="39" spans="1:5" x14ac:dyDescent="0.25">
      <c r="A39" s="10" t="s">
        <v>27</v>
      </c>
      <c r="B39" s="2">
        <v>0.187</v>
      </c>
      <c r="C39" s="5">
        <v>6.3E-2</v>
      </c>
      <c r="D39" s="1">
        <f>(B39-C39)</f>
        <v>0.124</v>
      </c>
      <c r="E39" s="7">
        <f>(61.877*D39*D39)+(274.72*D39)+(0.3476)</f>
        <v>35.364300751999998</v>
      </c>
    </row>
    <row r="40" spans="1:5" x14ac:dyDescent="0.25">
      <c r="A40" s="10" t="s">
        <v>28</v>
      </c>
      <c r="B40" s="2">
        <v>0.23200000000000001</v>
      </c>
      <c r="C40" s="5">
        <v>6.3E-2</v>
      </c>
      <c r="D40" s="1">
        <f>(B40-C40)</f>
        <v>0.16900000000000001</v>
      </c>
      <c r="E40" s="7">
        <f>(61.877*D40*D40)+(274.72*D40)+(0.3476)</f>
        <v>48.542548997000011</v>
      </c>
    </row>
    <row r="41" spans="1:5" x14ac:dyDescent="0.25">
      <c r="A41" s="10" t="s">
        <v>29</v>
      </c>
      <c r="B41" s="2">
        <v>0.105</v>
      </c>
      <c r="C41" s="5">
        <v>6.3E-2</v>
      </c>
      <c r="D41" s="1">
        <f>(B41-C41)</f>
        <v>4.1999999999999996E-2</v>
      </c>
      <c r="E41" s="7">
        <f>(61.877*D41*D41)+(274.72*D41)+(0.3476)</f>
        <v>11.994991027999999</v>
      </c>
    </row>
    <row r="42" spans="1:5" x14ac:dyDescent="0.25">
      <c r="A42" s="10" t="s">
        <v>30</v>
      </c>
      <c r="B42" s="2">
        <v>0.122</v>
      </c>
      <c r="C42" s="5">
        <v>6.3E-2</v>
      </c>
      <c r="D42" s="1">
        <f>(B42-C42)</f>
        <v>5.8999999999999997E-2</v>
      </c>
      <c r="E42" s="7">
        <f>(61.877*D42*D42)+(274.72*D42)+(0.3476)</f>
        <v>16.771473837000002</v>
      </c>
    </row>
    <row r="43" spans="1:5" x14ac:dyDescent="0.25">
      <c r="A43" s="10" t="s">
        <v>31</v>
      </c>
      <c r="B43" s="2">
        <v>0.12</v>
      </c>
      <c r="C43" s="5">
        <v>6.3E-2</v>
      </c>
      <c r="D43" s="1">
        <f>(B43-C43)</f>
        <v>5.6999999999999995E-2</v>
      </c>
      <c r="E43" s="7">
        <f>(61.877*D43*D43)+(274.72*D43)+(0.3476)</f>
        <v>16.207678373</v>
      </c>
    </row>
    <row r="44" spans="1:5" x14ac:dyDescent="0.25">
      <c r="A44" s="10" t="s">
        <v>32</v>
      </c>
      <c r="B44" s="2">
        <v>0.121</v>
      </c>
      <c r="C44" s="5">
        <v>6.3E-2</v>
      </c>
      <c r="D44" s="1">
        <f>(B44-C44)</f>
        <v>5.7999999999999996E-2</v>
      </c>
      <c r="E44" s="7">
        <f>(61.877*D44*D44)+(274.72*D44)+(0.3476)</f>
        <v>16.489514228000001</v>
      </c>
    </row>
    <row r="45" spans="1:5" x14ac:dyDescent="0.25">
      <c r="A45" s="10" t="s">
        <v>33</v>
      </c>
      <c r="B45" s="2">
        <v>0.11700000000000001</v>
      </c>
      <c r="C45" s="5">
        <v>6.3E-2</v>
      </c>
      <c r="D45" s="1">
        <f>(B45-C45)</f>
        <v>5.4000000000000006E-2</v>
      </c>
      <c r="E45" s="7">
        <f>(61.877*D45*D45)+(274.72*D45)+(0.3476)</f>
        <v>15.362913332000003</v>
      </c>
    </row>
    <row r="46" spans="1:5" x14ac:dyDescent="0.25">
      <c r="A46" s="10" t="s">
        <v>34</v>
      </c>
      <c r="B46" s="2">
        <v>0.12</v>
      </c>
      <c r="C46" s="5">
        <v>6.3E-2</v>
      </c>
      <c r="D46" s="1">
        <f>(B46-C46)</f>
        <v>5.6999999999999995E-2</v>
      </c>
      <c r="E46" s="7">
        <f>(61.877*D46*D46)+(274.72*D46)+(0.3476)</f>
        <v>16.207678373</v>
      </c>
    </row>
    <row r="47" spans="1:5" x14ac:dyDescent="0.25">
      <c r="A47" s="10" t="s">
        <v>35</v>
      </c>
      <c r="B47" s="2">
        <v>0.124</v>
      </c>
      <c r="C47" s="5">
        <v>6.3E-2</v>
      </c>
      <c r="D47" s="1">
        <f>(B47-C47)</f>
        <v>6.0999999999999999E-2</v>
      </c>
      <c r="E47" s="7">
        <f>(61.877*D47*D47)+(274.72*D47)+(0.3476)</f>
        <v>17.335764317000002</v>
      </c>
    </row>
    <row r="48" spans="1:5" x14ac:dyDescent="0.25">
      <c r="A48" s="10" t="s">
        <v>36</v>
      </c>
      <c r="B48" s="2">
        <v>0.16400000000000001</v>
      </c>
      <c r="C48" s="5">
        <v>6.3E-2</v>
      </c>
      <c r="D48" s="1">
        <f>(B48-C48)</f>
        <v>0.10100000000000001</v>
      </c>
      <c r="E48" s="7">
        <f>(61.877*D48*D48)+(274.72*D48)+(0.3476)</f>
        <v>28.725527277000005</v>
      </c>
    </row>
    <row r="49" spans="1:5" x14ac:dyDescent="0.25">
      <c r="A49" s="10" t="s">
        <v>37</v>
      </c>
      <c r="B49" s="2">
        <v>0.14000000000000001</v>
      </c>
      <c r="C49" s="5">
        <v>6.3E-2</v>
      </c>
      <c r="D49" s="1">
        <f>(B49-C49)</f>
        <v>7.7000000000000013E-2</v>
      </c>
      <c r="E49" s="7">
        <f>(61.877*D49*D49)+(274.72*D49)+(0.3476)</f>
        <v>21.867908733000007</v>
      </c>
    </row>
    <row r="50" spans="1:5" x14ac:dyDescent="0.25">
      <c r="A50" s="10" t="s">
        <v>38</v>
      </c>
      <c r="B50" s="2">
        <v>0.13400000000000001</v>
      </c>
      <c r="C50" s="5">
        <v>6.3E-2</v>
      </c>
      <c r="D50" s="1">
        <f>(B50-C50)</f>
        <v>7.1000000000000008E-2</v>
      </c>
      <c r="E50" s="7">
        <f>(61.877*D50*D50)+(274.72*D50)+(0.3476)</f>
        <v>20.164641957000004</v>
      </c>
    </row>
    <row r="51" spans="1:5" x14ac:dyDescent="0.25">
      <c r="A51" s="10" t="s">
        <v>39</v>
      </c>
      <c r="B51" s="2">
        <v>0.126</v>
      </c>
      <c r="C51" s="5">
        <v>6.3E-2</v>
      </c>
      <c r="D51" s="1">
        <f>(B51-C51)</f>
        <v>6.3E-2</v>
      </c>
      <c r="E51" s="7">
        <f>(61.877*D51*D51)+(274.72*D51)+(0.3476)</f>
        <v>17.900549813000001</v>
      </c>
    </row>
    <row r="52" spans="1:5" x14ac:dyDescent="0.25">
      <c r="A52" s="10" t="s">
        <v>40</v>
      </c>
      <c r="B52" s="2">
        <v>0.115</v>
      </c>
      <c r="C52" s="5">
        <v>6.3E-2</v>
      </c>
      <c r="D52" s="1">
        <f>(B52-C52)</f>
        <v>5.2000000000000005E-2</v>
      </c>
      <c r="E52" s="7">
        <f>(61.877*D52*D52)+(274.72*D52)+(0.3476)</f>
        <v>14.800355408000003</v>
      </c>
    </row>
    <row r="53" spans="1:5" x14ac:dyDescent="0.25">
      <c r="A53" s="10" t="s">
        <v>41</v>
      </c>
      <c r="B53" s="2">
        <v>0.129</v>
      </c>
      <c r="C53" s="5">
        <v>6.3E-2</v>
      </c>
      <c r="D53" s="1">
        <f>(B53-C53)</f>
        <v>6.6000000000000003E-2</v>
      </c>
      <c r="E53" s="7">
        <f>(61.877*D53*D53)+(274.72*D53)+(0.3476)</f>
        <v>18.748656212</v>
      </c>
    </row>
    <row r="54" spans="1:5" x14ac:dyDescent="0.25">
      <c r="A54" s="10" t="s">
        <v>42</v>
      </c>
      <c r="B54" s="2">
        <v>0.109</v>
      </c>
      <c r="C54" s="5">
        <v>6.3E-2</v>
      </c>
      <c r="D54" s="1">
        <f>(B54-C54)</f>
        <v>4.5999999999999999E-2</v>
      </c>
      <c r="E54" s="7">
        <f>(61.877*D54*D54)+(274.72*D54)+(0.3476)</f>
        <v>13.115651732000002</v>
      </c>
    </row>
    <row r="55" spans="1:5" x14ac:dyDescent="0.25">
      <c r="A55" s="10" t="s">
        <v>43</v>
      </c>
      <c r="B55" s="2">
        <v>0.108</v>
      </c>
      <c r="C55" s="5">
        <v>6.3E-2</v>
      </c>
      <c r="D55" s="1">
        <f>(B55-C55)</f>
        <v>4.4999999999999998E-2</v>
      </c>
      <c r="E55" s="7">
        <f>(61.877*D55*D55)+(274.72*D55)+(0.3476)</f>
        <v>12.835300925</v>
      </c>
    </row>
    <row r="56" spans="1:5" x14ac:dyDescent="0.25">
      <c r="A56" s="10" t="s">
        <v>44</v>
      </c>
      <c r="B56" s="2">
        <v>0.11</v>
      </c>
      <c r="C56" s="5">
        <v>6.3E-2</v>
      </c>
      <c r="D56" s="1">
        <f>(B56-C56)</f>
        <v>4.7E-2</v>
      </c>
      <c r="E56" s="7">
        <f>(61.877*D56*D56)+(274.72*D56)+(0.3476)</f>
        <v>13.396126293000002</v>
      </c>
    </row>
    <row r="57" spans="1:5" x14ac:dyDescent="0.25">
      <c r="A57" s="10" t="s">
        <v>45</v>
      </c>
      <c r="B57" s="2">
        <v>0.107</v>
      </c>
      <c r="C57" s="5">
        <v>6.3E-2</v>
      </c>
      <c r="D57" s="1">
        <f>(B57-C57)</f>
        <v>4.3999999999999997E-2</v>
      </c>
      <c r="E57" s="7">
        <f>(61.877*D57*D57)+(274.72*D57)+(0.3476)</f>
        <v>12.555073872000001</v>
      </c>
    </row>
    <row r="58" spans="1:5" x14ac:dyDescent="0.25">
      <c r="A58" s="10" t="s">
        <v>46</v>
      </c>
      <c r="B58" s="2">
        <v>0.115</v>
      </c>
      <c r="C58" s="5">
        <v>6.3E-2</v>
      </c>
      <c r="D58" s="1">
        <f>(B58-C58)</f>
        <v>5.2000000000000005E-2</v>
      </c>
      <c r="E58" s="7">
        <f>(61.877*D58*D58)+(274.72*D58)+(0.3476)</f>
        <v>14.800355408000003</v>
      </c>
    </row>
    <row r="59" spans="1:5" x14ac:dyDescent="0.25">
      <c r="A59" s="10" t="s">
        <v>47</v>
      </c>
      <c r="B59" s="2">
        <v>0.113</v>
      </c>
      <c r="C59" s="5">
        <v>6.3E-2</v>
      </c>
      <c r="D59" s="1">
        <f>(B59-C59)</f>
        <v>0.05</v>
      </c>
      <c r="E59" s="7">
        <f>(61.877*D59*D59)+(274.72*D59)+(0.3476)</f>
        <v>14.238292500000002</v>
      </c>
    </row>
    <row r="60" spans="1:5" x14ac:dyDescent="0.25">
      <c r="A60" s="10" t="s">
        <v>48</v>
      </c>
      <c r="B60" s="2">
        <v>0.13100000000000001</v>
      </c>
      <c r="C60" s="5">
        <v>6.3E-2</v>
      </c>
      <c r="D60" s="1">
        <f>(B60-C60)</f>
        <v>6.8000000000000005E-2</v>
      </c>
      <c r="E60" s="7">
        <f>(61.877*D60*D60)+(274.72*D60)+(0.3476)</f>
        <v>19.314679248000001</v>
      </c>
    </row>
    <row r="61" spans="1:5" x14ac:dyDescent="0.25">
      <c r="A61" s="10" t="s">
        <v>49</v>
      </c>
      <c r="B61" s="2">
        <v>0.122</v>
      </c>
      <c r="C61" s="5">
        <v>6.3E-2</v>
      </c>
      <c r="D61" s="1">
        <f>(B61-C61)</f>
        <v>5.8999999999999997E-2</v>
      </c>
      <c r="E61" s="7">
        <f>(61.877*D61*D61)+(274.72*D61)+(0.3476)</f>
        <v>16.771473837000002</v>
      </c>
    </row>
    <row r="62" spans="1:5" x14ac:dyDescent="0.25">
      <c r="A62" s="10" t="s">
        <v>50</v>
      </c>
      <c r="B62" s="2">
        <v>0.13</v>
      </c>
      <c r="C62" s="5">
        <v>6.3E-2</v>
      </c>
      <c r="D62" s="1">
        <f>(B62-C62)</f>
        <v>6.7000000000000004E-2</v>
      </c>
      <c r="E62" s="7">
        <f>(61.877*D62*D62)+(274.72*D62)+(0.3476)</f>
        <v>19.031605853000002</v>
      </c>
    </row>
    <row r="63" spans="1:5" x14ac:dyDescent="0.25">
      <c r="A63" s="10" t="s">
        <v>51</v>
      </c>
      <c r="B63" s="2">
        <v>0.125</v>
      </c>
      <c r="C63" s="5">
        <v>6.3E-2</v>
      </c>
      <c r="D63" s="1">
        <f>(B63-C63)</f>
        <v>6.2E-2</v>
      </c>
      <c r="E63" s="7">
        <f>(61.877*D63*D63)+(274.72*D63)+(0.3476)</f>
        <v>17.618095188000002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"/>
  <sheetViews>
    <sheetView workbookViewId="0">
      <selection activeCell="G67" sqref="G67"/>
    </sheetView>
  </sheetViews>
  <sheetFormatPr defaultRowHeight="15" x14ac:dyDescent="0.25"/>
  <cols>
    <col min="1" max="1" width="16.42578125" customWidth="1"/>
    <col min="2" max="2" width="11.28515625" customWidth="1"/>
    <col min="3" max="3" width="10.85546875" customWidth="1"/>
    <col min="4" max="4" width="11.42578125" customWidth="1"/>
    <col min="5" max="5" width="11.140625" customWidth="1"/>
  </cols>
  <sheetData>
    <row r="2" spans="1:6" x14ac:dyDescent="0.25">
      <c r="A2" s="4">
        <v>2.181</v>
      </c>
      <c r="B2" s="2">
        <v>0.69600000000000006</v>
      </c>
      <c r="C2" s="2">
        <v>1.121</v>
      </c>
      <c r="D2" s="2">
        <v>0.307</v>
      </c>
      <c r="E2" s="2">
        <v>0.124</v>
      </c>
      <c r="F2" s="2">
        <v>0.151</v>
      </c>
    </row>
    <row r="3" spans="1:6" x14ac:dyDescent="0.25">
      <c r="A3" s="4">
        <v>1.3900000000000001</v>
      </c>
      <c r="B3" s="2">
        <v>0.85699999999999998</v>
      </c>
      <c r="C3" s="2">
        <v>0.59</v>
      </c>
      <c r="D3" s="2">
        <v>0.55800000000000005</v>
      </c>
      <c r="E3" s="2">
        <v>0.249</v>
      </c>
      <c r="F3" s="2">
        <v>0.125</v>
      </c>
    </row>
    <row r="4" spans="1:6" x14ac:dyDescent="0.25">
      <c r="A4" s="4">
        <v>0.87</v>
      </c>
      <c r="B4" s="2">
        <v>0.73299999999999998</v>
      </c>
      <c r="C4" s="2">
        <v>0.82400000000000007</v>
      </c>
      <c r="D4" s="2">
        <v>0.182</v>
      </c>
      <c r="E4" s="2">
        <v>0.17100000000000001</v>
      </c>
      <c r="F4" s="2">
        <v>8.7999999999999995E-2</v>
      </c>
    </row>
    <row r="5" spans="1:6" x14ac:dyDescent="0.25">
      <c r="A5" s="4">
        <v>0.53200000000000003</v>
      </c>
      <c r="B5" s="2">
        <v>0.89900000000000002</v>
      </c>
      <c r="C5" s="2">
        <v>0.55900000000000005</v>
      </c>
      <c r="D5" s="2">
        <v>0.47600000000000003</v>
      </c>
      <c r="E5" s="2">
        <v>0.14799999999999999</v>
      </c>
      <c r="F5" s="2">
        <v>0.33800000000000002</v>
      </c>
    </row>
    <row r="6" spans="1:6" x14ac:dyDescent="0.25">
      <c r="A6" s="4">
        <v>0.32700000000000001</v>
      </c>
      <c r="B6" s="2">
        <v>0.98899999999999999</v>
      </c>
      <c r="C6" s="2">
        <v>0.501</v>
      </c>
      <c r="D6" s="2">
        <v>0.94400000000000006</v>
      </c>
      <c r="E6" s="2">
        <v>0.185</v>
      </c>
    </row>
    <row r="7" spans="1:6" x14ac:dyDescent="0.25">
      <c r="A7" s="4">
        <v>0.20100000000000001</v>
      </c>
      <c r="B7" s="2">
        <v>0.35399999999999998</v>
      </c>
      <c r="C7" s="2">
        <v>0.36699999999999999</v>
      </c>
      <c r="D7" s="2">
        <v>0.504</v>
      </c>
      <c r="E7" s="2">
        <v>0.17699999999999999</v>
      </c>
    </row>
    <row r="8" spans="1:6" x14ac:dyDescent="0.25">
      <c r="A8" s="4">
        <v>0.13600000000000001</v>
      </c>
      <c r="B8" s="2">
        <v>0.25800000000000001</v>
      </c>
      <c r="C8" s="2">
        <v>0.38400000000000001</v>
      </c>
      <c r="D8" s="2">
        <v>0.48099999999999998</v>
      </c>
      <c r="E8" s="2">
        <v>9.2999999999999999E-2</v>
      </c>
    </row>
    <row r="9" spans="1:6" x14ac:dyDescent="0.25">
      <c r="A9" s="5">
        <v>8.7000000000000008E-2</v>
      </c>
      <c r="B9" s="2">
        <v>0.66900000000000004</v>
      </c>
      <c r="C9" s="2">
        <v>0.40800000000000003</v>
      </c>
      <c r="D9" s="2">
        <v>0.495</v>
      </c>
      <c r="E9" s="2">
        <v>9.0999999999999998E-2</v>
      </c>
    </row>
    <row r="12" spans="1:6" x14ac:dyDescent="0.25">
      <c r="A12" t="s">
        <v>0</v>
      </c>
    </row>
    <row r="13" spans="1:6" x14ac:dyDescent="0.25">
      <c r="A13" t="s">
        <v>0</v>
      </c>
      <c r="B13" s="6" t="s">
        <v>9</v>
      </c>
      <c r="C13" s="6" t="s">
        <v>10</v>
      </c>
      <c r="D13" s="6" t="s">
        <v>11</v>
      </c>
      <c r="E13" s="6" t="s">
        <v>12</v>
      </c>
    </row>
    <row r="14" spans="1:6" x14ac:dyDescent="0.25">
      <c r="A14" t="s">
        <v>1</v>
      </c>
      <c r="B14" s="4">
        <v>2.181</v>
      </c>
      <c r="C14" s="1">
        <f>B14-B21</f>
        <v>2.0939999999999999</v>
      </c>
      <c r="D14" s="1">
        <v>80</v>
      </c>
      <c r="E14" s="7">
        <f>(9.6836*C14*C14)+(17.846*C14)+(0.1943)</f>
        <v>80.024821889599991</v>
      </c>
    </row>
    <row r="15" spans="1:6" x14ac:dyDescent="0.25">
      <c r="A15" t="s">
        <v>2</v>
      </c>
      <c r="B15" s="4">
        <v>1.3900000000000001</v>
      </c>
      <c r="C15" s="1">
        <f>B15-B21</f>
        <v>1.3030000000000002</v>
      </c>
      <c r="D15" s="1">
        <v>40</v>
      </c>
      <c r="E15" s="7">
        <f t="shared" ref="E15:E68" si="0">(9.6836*C15*C15)+(17.846*C15)+(0.1943)</f>
        <v>39.888541232400001</v>
      </c>
    </row>
    <row r="16" spans="1:6" x14ac:dyDescent="0.25">
      <c r="A16" t="s">
        <v>3</v>
      </c>
      <c r="B16" s="4">
        <v>0.87</v>
      </c>
      <c r="C16" s="1">
        <f>B16-B21</f>
        <v>0.78300000000000003</v>
      </c>
      <c r="D16" s="1">
        <v>20</v>
      </c>
      <c r="E16" s="7">
        <f t="shared" si="0"/>
        <v>20.104626640399999</v>
      </c>
    </row>
    <row r="17" spans="1:12" x14ac:dyDescent="0.25">
      <c r="A17" t="s">
        <v>4</v>
      </c>
      <c r="B17" s="4">
        <v>0.53200000000000003</v>
      </c>
      <c r="C17" s="1">
        <f>B17-B21</f>
        <v>0.44500000000000001</v>
      </c>
      <c r="D17" s="1">
        <v>10</v>
      </c>
      <c r="E17" s="7">
        <f t="shared" si="0"/>
        <v>10.053364889999999</v>
      </c>
    </row>
    <row r="18" spans="1:12" x14ac:dyDescent="0.25">
      <c r="A18" t="s">
        <v>5</v>
      </c>
      <c r="B18" s="4">
        <v>0.32700000000000001</v>
      </c>
      <c r="C18" s="1">
        <f>B18-B21</f>
        <v>0.24</v>
      </c>
      <c r="D18" s="1">
        <v>5</v>
      </c>
      <c r="E18" s="7">
        <f t="shared" si="0"/>
        <v>5.0351153599999998</v>
      </c>
    </row>
    <row r="19" spans="1:12" x14ac:dyDescent="0.25">
      <c r="A19" t="s">
        <v>6</v>
      </c>
      <c r="B19" s="4">
        <v>0.20100000000000001</v>
      </c>
      <c r="C19" s="1">
        <f>B19-B21</f>
        <v>0.114</v>
      </c>
      <c r="D19" s="1">
        <v>2.5</v>
      </c>
      <c r="E19" s="7">
        <f t="shared" si="0"/>
        <v>2.3545920656000003</v>
      </c>
    </row>
    <row r="20" spans="1:12" x14ac:dyDescent="0.25">
      <c r="A20" t="s">
        <v>7</v>
      </c>
      <c r="B20" s="4">
        <v>0.13600000000000001</v>
      </c>
      <c r="C20" s="1">
        <f>B20-B21</f>
        <v>4.9000000000000002E-2</v>
      </c>
      <c r="D20" s="1">
        <v>1.25</v>
      </c>
      <c r="E20" s="7">
        <f t="shared" si="0"/>
        <v>1.0920043236000001</v>
      </c>
    </row>
    <row r="21" spans="1:12" x14ac:dyDescent="0.25">
      <c r="A21" t="s">
        <v>8</v>
      </c>
      <c r="B21" s="5">
        <v>8.7000000000000008E-2</v>
      </c>
      <c r="C21" s="1">
        <f>B21-B21</f>
        <v>0</v>
      </c>
      <c r="D21" s="1">
        <v>0</v>
      </c>
      <c r="E21" s="7">
        <f t="shared" si="0"/>
        <v>0.1943</v>
      </c>
    </row>
    <row r="26" spans="1:12" x14ac:dyDescent="0.25">
      <c r="J26" s="8" t="s">
        <v>52</v>
      </c>
      <c r="K26" s="8"/>
      <c r="L26" s="8"/>
    </row>
    <row r="32" spans="1:12" x14ac:dyDescent="0.25">
      <c r="A32" s="10" t="s">
        <v>14</v>
      </c>
      <c r="B32" s="2" t="s">
        <v>15</v>
      </c>
      <c r="C32" s="3" t="s">
        <v>8</v>
      </c>
      <c r="D32" s="1" t="s">
        <v>10</v>
      </c>
      <c r="E32" s="9" t="s">
        <v>12</v>
      </c>
    </row>
    <row r="33" spans="1:5" x14ac:dyDescent="0.25">
      <c r="A33" s="10" t="s">
        <v>16</v>
      </c>
      <c r="B33" s="2">
        <v>0.69600000000000006</v>
      </c>
      <c r="C33" s="5">
        <v>8.7000000000000008E-2</v>
      </c>
      <c r="D33" s="1">
        <f>(B33-C33)</f>
        <v>0.6090000000000001</v>
      </c>
      <c r="E33" s="7">
        <f>(9.6836*D33*D33)+(17.846*D33)+(0.1943)</f>
        <v>14.653977251600002</v>
      </c>
    </row>
    <row r="34" spans="1:5" x14ac:dyDescent="0.25">
      <c r="A34" s="10" t="s">
        <v>17</v>
      </c>
      <c r="B34" s="2">
        <v>0.85699999999999998</v>
      </c>
      <c r="C34" s="5">
        <v>8.7000000000000008E-2</v>
      </c>
      <c r="D34" s="1">
        <f>(B34-C34)</f>
        <v>0.77</v>
      </c>
      <c r="E34" s="7">
        <f>(9.6836*D34*D34)+(17.846*D34)+(0.1943)</f>
        <v>19.677126439999999</v>
      </c>
    </row>
    <row r="35" spans="1:5" x14ac:dyDescent="0.25">
      <c r="A35" s="10" t="s">
        <v>18</v>
      </c>
      <c r="B35" s="2">
        <v>0.73299999999999998</v>
      </c>
      <c r="C35" s="5">
        <v>8.7000000000000008E-2</v>
      </c>
      <c r="D35" s="1">
        <f>(B35-C35)</f>
        <v>0.64600000000000002</v>
      </c>
      <c r="E35" s="7">
        <f>(9.6836*D35*D35)+(17.846*D35)+(0.1943)</f>
        <v>15.763937217600001</v>
      </c>
    </row>
    <row r="36" spans="1:5" x14ac:dyDescent="0.25">
      <c r="A36" s="10" t="s">
        <v>19</v>
      </c>
      <c r="B36" s="2">
        <v>0.89900000000000002</v>
      </c>
      <c r="C36" s="5">
        <v>8.7000000000000008E-2</v>
      </c>
      <c r="D36" s="1">
        <f>(B36-C36)</f>
        <v>0.81200000000000006</v>
      </c>
      <c r="E36" s="7">
        <f>(9.6836*D36*D36)+(17.846*D36)+(0.1943)</f>
        <v>21.070075558400003</v>
      </c>
    </row>
    <row r="37" spans="1:5" x14ac:dyDescent="0.25">
      <c r="A37" s="10" t="s">
        <v>20</v>
      </c>
      <c r="B37" s="2">
        <v>0.98899999999999999</v>
      </c>
      <c r="C37" s="5">
        <v>8.7000000000000008E-2</v>
      </c>
      <c r="D37" s="1">
        <f>(B37-C37)</f>
        <v>0.90200000000000002</v>
      </c>
      <c r="E37" s="7">
        <f>(9.6836*D37*D37)+(17.846*D37)+(0.1943)</f>
        <v>24.170007694399999</v>
      </c>
    </row>
    <row r="38" spans="1:5" x14ac:dyDescent="0.25">
      <c r="A38" s="10" t="s">
        <v>21</v>
      </c>
      <c r="B38" s="2">
        <v>0.35399999999999998</v>
      </c>
      <c r="C38" s="5">
        <v>8.7000000000000008E-2</v>
      </c>
      <c r="D38" s="1">
        <f>(B38-C38)</f>
        <v>0.26699999999999996</v>
      </c>
      <c r="E38" s="7">
        <f>(9.6836*D38*D38)+(17.846*D38)+(0.1943)</f>
        <v>5.6495161603999993</v>
      </c>
    </row>
    <row r="39" spans="1:5" x14ac:dyDescent="0.25">
      <c r="A39" s="10" t="s">
        <v>22</v>
      </c>
      <c r="B39" s="2">
        <v>0.25800000000000001</v>
      </c>
      <c r="C39" s="5">
        <v>8.7000000000000008E-2</v>
      </c>
      <c r="D39" s="1">
        <f>(B39-C39)</f>
        <v>0.17099999999999999</v>
      </c>
      <c r="E39" s="7">
        <f>(9.6836*D39*D39)+(17.846*D39)+(0.1943)</f>
        <v>3.5291241475999997</v>
      </c>
    </row>
    <row r="40" spans="1:5" x14ac:dyDescent="0.25">
      <c r="A40" s="10" t="s">
        <v>23</v>
      </c>
      <c r="B40" s="2">
        <v>0.66900000000000004</v>
      </c>
      <c r="C40" s="5">
        <v>8.7000000000000008E-2</v>
      </c>
      <c r="D40" s="1">
        <f>(B40-C40)</f>
        <v>0.58200000000000007</v>
      </c>
      <c r="E40" s="7">
        <f>(9.6836*D40*D40)+(17.846*D40)+(0.1943)</f>
        <v>13.860739726400002</v>
      </c>
    </row>
    <row r="41" spans="1:5" x14ac:dyDescent="0.25">
      <c r="A41" s="10" t="s">
        <v>24</v>
      </c>
      <c r="B41" s="2">
        <v>1.121</v>
      </c>
      <c r="C41" s="5">
        <v>8.7000000000000008E-2</v>
      </c>
      <c r="D41" s="1">
        <f>(B41-C41)</f>
        <v>1.034</v>
      </c>
      <c r="E41" s="7">
        <f>(9.6836*D41*D41)+(17.846*D41)+(0.1943)</f>
        <v>29.000343041600001</v>
      </c>
    </row>
    <row r="42" spans="1:5" x14ac:dyDescent="0.25">
      <c r="A42" s="10" t="s">
        <v>25</v>
      </c>
      <c r="B42" s="2">
        <v>0.59</v>
      </c>
      <c r="C42" s="5">
        <v>8.7000000000000008E-2</v>
      </c>
      <c r="D42" s="1">
        <f>(B42-C42)</f>
        <v>0.503</v>
      </c>
      <c r="E42" s="7">
        <f>(9.6836*D42*D42)+(17.846*D42)+(0.1943)</f>
        <v>11.6208759524</v>
      </c>
    </row>
    <row r="43" spans="1:5" x14ac:dyDescent="0.25">
      <c r="A43" s="10" t="s">
        <v>26</v>
      </c>
      <c r="B43" s="2">
        <v>0.82400000000000007</v>
      </c>
      <c r="C43" s="5">
        <v>8.7000000000000008E-2</v>
      </c>
      <c r="D43" s="1">
        <f>(B43-C43)</f>
        <v>0.7370000000000001</v>
      </c>
      <c r="E43" s="7">
        <f>(9.6836*D43*D43)+(17.846*D43)+(0.1943)</f>
        <v>18.606633328400001</v>
      </c>
    </row>
    <row r="44" spans="1:5" x14ac:dyDescent="0.25">
      <c r="A44" s="10" t="s">
        <v>27</v>
      </c>
      <c r="B44" s="2">
        <v>0.55900000000000005</v>
      </c>
      <c r="C44" s="5">
        <v>8.7000000000000008E-2</v>
      </c>
      <c r="D44" s="1">
        <f>(B44-C44)</f>
        <v>0.47200000000000003</v>
      </c>
      <c r="E44" s="7">
        <f>(9.6836*D44*D44)+(17.846*D44)+(0.1943)</f>
        <v>10.774963142400003</v>
      </c>
    </row>
    <row r="45" spans="1:5" x14ac:dyDescent="0.25">
      <c r="A45" s="10" t="s">
        <v>28</v>
      </c>
      <c r="B45" s="2">
        <v>0.501</v>
      </c>
      <c r="C45" s="5">
        <v>8.7000000000000008E-2</v>
      </c>
      <c r="D45" s="1">
        <f>(B45-C45)</f>
        <v>0.41399999999999998</v>
      </c>
      <c r="E45" s="7">
        <f>(9.6836*D45*D45)+(17.846*D45)+(0.1943)</f>
        <v>9.2422743055999987</v>
      </c>
    </row>
    <row r="46" spans="1:5" x14ac:dyDescent="0.25">
      <c r="A46" s="10" t="s">
        <v>29</v>
      </c>
      <c r="B46" s="2">
        <v>0.36699999999999999</v>
      </c>
      <c r="C46" s="5">
        <v>8.7000000000000008E-2</v>
      </c>
      <c r="D46" s="1">
        <f>(B46-C46)</f>
        <v>0.27999999999999997</v>
      </c>
      <c r="E46" s="7">
        <f>(9.6836*D46*D46)+(17.846*D46)+(0.1943)</f>
        <v>5.9503742399999986</v>
      </c>
    </row>
    <row r="47" spans="1:5" x14ac:dyDescent="0.25">
      <c r="A47" s="10" t="s">
        <v>30</v>
      </c>
      <c r="B47" s="2">
        <v>0.38400000000000001</v>
      </c>
      <c r="C47" s="5">
        <v>8.7000000000000008E-2</v>
      </c>
      <c r="D47" s="1">
        <f>(B47-C47)</f>
        <v>0.29699999999999999</v>
      </c>
      <c r="E47" s="7">
        <f>(9.6836*D47*D47)+(17.846*D47)+(0.1943)</f>
        <v>6.3487426724000002</v>
      </c>
    </row>
    <row r="48" spans="1:5" x14ac:dyDescent="0.25">
      <c r="A48" s="10" t="s">
        <v>31</v>
      </c>
      <c r="B48" s="2">
        <v>0.40800000000000003</v>
      </c>
      <c r="C48" s="5">
        <v>8.7000000000000008E-2</v>
      </c>
      <c r="D48" s="1">
        <f>(B48-C48)</f>
        <v>0.32100000000000001</v>
      </c>
      <c r="E48" s="7">
        <f>(9.6836*D48*D48)+(17.846*D48)+(0.1943)</f>
        <v>6.9206738275999999</v>
      </c>
    </row>
    <row r="49" spans="1:5" x14ac:dyDescent="0.25">
      <c r="A49" s="10" t="s">
        <v>32</v>
      </c>
      <c r="B49" s="2">
        <v>0.307</v>
      </c>
      <c r="C49" s="5">
        <v>8.7000000000000008E-2</v>
      </c>
      <c r="D49" s="1">
        <f>(B49-C49)</f>
        <v>0.21999999999999997</v>
      </c>
      <c r="E49" s="7">
        <f>(9.6836*D49*D49)+(17.846*D49)+(0.1943)</f>
        <v>4.5891062399999996</v>
      </c>
    </row>
    <row r="50" spans="1:5" x14ac:dyDescent="0.25">
      <c r="A50" s="10" t="s">
        <v>33</v>
      </c>
      <c r="B50" s="2">
        <v>0.55800000000000005</v>
      </c>
      <c r="C50" s="5">
        <v>8.7000000000000008E-2</v>
      </c>
      <c r="D50" s="1">
        <f>(B50-C50)</f>
        <v>0.47100000000000003</v>
      </c>
      <c r="E50" s="7">
        <f>(9.6836*D50*D50)+(17.846*D50)+(0.1943)</f>
        <v>10.747985507600001</v>
      </c>
    </row>
    <row r="51" spans="1:5" x14ac:dyDescent="0.25">
      <c r="A51" s="10" t="s">
        <v>34</v>
      </c>
      <c r="B51" s="2">
        <v>0.182</v>
      </c>
      <c r="C51" s="5">
        <v>8.7000000000000008E-2</v>
      </c>
      <c r="D51" s="1">
        <f>(B51-C51)</f>
        <v>9.4999999999999987E-2</v>
      </c>
      <c r="E51" s="7">
        <f>(9.6836*D51*D51)+(17.846*D51)+(0.1943)</f>
        <v>1.9770644899999996</v>
      </c>
    </row>
    <row r="52" spans="1:5" x14ac:dyDescent="0.25">
      <c r="A52" s="10" t="s">
        <v>35</v>
      </c>
      <c r="B52" s="2">
        <v>0.47600000000000003</v>
      </c>
      <c r="C52" s="5">
        <v>8.7000000000000008E-2</v>
      </c>
      <c r="D52" s="1">
        <f>(B52-C52)</f>
        <v>0.38900000000000001</v>
      </c>
      <c r="E52" s="7">
        <f>(9.6836*D52*D52)+(17.846*D52)+(0.1943)</f>
        <v>8.6017260356000005</v>
      </c>
    </row>
    <row r="53" spans="1:5" x14ac:dyDescent="0.25">
      <c r="A53" s="10" t="s">
        <v>36</v>
      </c>
      <c r="B53" s="2">
        <v>0.94400000000000006</v>
      </c>
      <c r="C53" s="5">
        <v>8.7000000000000008E-2</v>
      </c>
      <c r="D53" s="1">
        <f>(B53-C53)</f>
        <v>0.8570000000000001</v>
      </c>
      <c r="E53" s="7">
        <f>(9.6836*D53*D53)+(17.846*D53)+(0.1943)</f>
        <v>22.600432336400001</v>
      </c>
    </row>
    <row r="54" spans="1:5" x14ac:dyDescent="0.25">
      <c r="A54" s="10" t="s">
        <v>37</v>
      </c>
      <c r="B54" s="2">
        <v>0.504</v>
      </c>
      <c r="C54" s="5">
        <v>8.7000000000000008E-2</v>
      </c>
      <c r="D54" s="1">
        <f>(B54-C54)</f>
        <v>0.41699999999999998</v>
      </c>
      <c r="E54" s="7">
        <f>(9.6836*D54*D54)+(17.846*D54)+(0.1943)</f>
        <v>9.3199535204000004</v>
      </c>
    </row>
    <row r="55" spans="1:5" x14ac:dyDescent="0.25">
      <c r="A55" s="10" t="s">
        <v>38</v>
      </c>
      <c r="B55" s="2">
        <v>0.48099999999999998</v>
      </c>
      <c r="C55" s="5">
        <v>8.7000000000000008E-2</v>
      </c>
      <c r="D55" s="1">
        <f>(B55-C55)</f>
        <v>0.39399999999999996</v>
      </c>
      <c r="E55" s="7">
        <f>(9.6836*D55*D55)+(17.846*D55)+(0.1943)</f>
        <v>8.7288673295999999</v>
      </c>
    </row>
    <row r="56" spans="1:5" x14ac:dyDescent="0.25">
      <c r="A56" s="10" t="s">
        <v>39</v>
      </c>
      <c r="B56" s="2">
        <v>0.495</v>
      </c>
      <c r="C56" s="5">
        <v>8.7000000000000008E-2</v>
      </c>
      <c r="D56" s="1">
        <f>(B56-C56)</f>
        <v>0.40799999999999997</v>
      </c>
      <c r="E56" s="7">
        <f>(9.6836*D56*D56)+(17.846*D56)+(0.1943)</f>
        <v>9.0874387903999985</v>
      </c>
    </row>
    <row r="57" spans="1:5" x14ac:dyDescent="0.25">
      <c r="A57" s="10" t="s">
        <v>40</v>
      </c>
      <c r="B57" s="2">
        <v>0.124</v>
      </c>
      <c r="C57" s="5">
        <v>8.7000000000000008E-2</v>
      </c>
      <c r="D57" s="1">
        <f>(B57-C57)</f>
        <v>3.6999999999999991E-2</v>
      </c>
      <c r="E57" s="7">
        <f>(9.6836*D57*D57)+(17.846*D57)+(0.1943)</f>
        <v>0.86785884839999983</v>
      </c>
    </row>
    <row r="58" spans="1:5" x14ac:dyDescent="0.25">
      <c r="A58" s="10" t="s">
        <v>41</v>
      </c>
      <c r="B58" s="2">
        <v>0.249</v>
      </c>
      <c r="C58" s="5">
        <v>8.7000000000000008E-2</v>
      </c>
      <c r="D58" s="1">
        <f>(B58-C58)</f>
        <v>0.16199999999999998</v>
      </c>
      <c r="E58" s="7">
        <f>(9.6836*D58*D58)+(17.846*D58)+(0.1943)</f>
        <v>3.3394883983999999</v>
      </c>
    </row>
    <row r="59" spans="1:5" x14ac:dyDescent="0.25">
      <c r="A59" s="10" t="s">
        <v>42</v>
      </c>
      <c r="B59" s="2">
        <v>0.17100000000000001</v>
      </c>
      <c r="C59" s="5">
        <v>8.7000000000000008E-2</v>
      </c>
      <c r="D59" s="1">
        <f>(B59-C59)</f>
        <v>8.4000000000000005E-2</v>
      </c>
      <c r="E59" s="7">
        <f>(9.6836*D59*D59)+(17.846*D59)+(0.1943)</f>
        <v>1.7616914816</v>
      </c>
    </row>
    <row r="60" spans="1:5" x14ac:dyDescent="0.25">
      <c r="A60" s="10" t="s">
        <v>43</v>
      </c>
      <c r="B60" s="2">
        <v>0.14799999999999999</v>
      </c>
      <c r="C60" s="5">
        <v>8.7000000000000008E-2</v>
      </c>
      <c r="D60" s="1">
        <f>(B60-C60)</f>
        <v>6.0999999999999985E-2</v>
      </c>
      <c r="E60" s="7">
        <f>(9.6836*D60*D60)+(17.846*D60)+(0.1943)</f>
        <v>1.3189386755999997</v>
      </c>
    </row>
    <row r="61" spans="1:5" x14ac:dyDescent="0.25">
      <c r="A61" s="10" t="s">
        <v>44</v>
      </c>
      <c r="B61" s="2">
        <v>0.185</v>
      </c>
      <c r="C61" s="5">
        <v>8.7000000000000008E-2</v>
      </c>
      <c r="D61" s="1">
        <f>(B61-C61)</f>
        <v>9.799999999999999E-2</v>
      </c>
      <c r="E61" s="7">
        <f>(9.6836*D61*D61)+(17.846*D61)+(0.1943)</f>
        <v>2.0362092943999999</v>
      </c>
    </row>
    <row r="62" spans="1:5" x14ac:dyDescent="0.25">
      <c r="A62" s="10" t="s">
        <v>45</v>
      </c>
      <c r="B62" s="2">
        <v>0.17699999999999999</v>
      </c>
      <c r="C62" s="5">
        <v>8.7000000000000008E-2</v>
      </c>
      <c r="D62" s="1">
        <f>(B62-C62)</f>
        <v>8.9999999999999983E-2</v>
      </c>
      <c r="E62" s="7">
        <f>(9.6836*D62*D62)+(17.846*D62)+(0.1943)</f>
        <v>1.8788771599999996</v>
      </c>
    </row>
    <row r="63" spans="1:5" x14ac:dyDescent="0.25">
      <c r="A63" s="10" t="s">
        <v>46</v>
      </c>
      <c r="B63" s="2">
        <v>9.2999999999999999E-2</v>
      </c>
      <c r="C63" s="5">
        <v>8.7000000000000008E-2</v>
      </c>
      <c r="D63" s="1">
        <f>(B63-C63)</f>
        <v>5.9999999999999915E-3</v>
      </c>
      <c r="E63" s="7">
        <f>(9.6836*D63*D63)+(17.846*D63)+(0.1943)</f>
        <v>0.30172460959999986</v>
      </c>
    </row>
    <row r="64" spans="1:5" x14ac:dyDescent="0.25">
      <c r="A64" s="10" t="s">
        <v>47</v>
      </c>
      <c r="B64" s="2">
        <v>9.0999999999999998E-2</v>
      </c>
      <c r="C64" s="5">
        <v>8.7000000000000008E-2</v>
      </c>
      <c r="D64" s="1">
        <f>(B64-C64)</f>
        <v>3.9999999999999897E-3</v>
      </c>
      <c r="E64" s="7">
        <f>(9.6836*D64*D64)+(17.846*D64)+(0.1943)</f>
        <v>0.26583893759999982</v>
      </c>
    </row>
    <row r="65" spans="1:5" x14ac:dyDescent="0.25">
      <c r="A65" s="10" t="s">
        <v>48</v>
      </c>
      <c r="B65" s="2">
        <v>0.151</v>
      </c>
      <c r="C65" s="5">
        <v>8.7000000000000008E-2</v>
      </c>
      <c r="D65" s="1">
        <f>(B65-C65)</f>
        <v>6.3999999999999987E-2</v>
      </c>
      <c r="E65" s="7">
        <f>(9.6836*D65*D65)+(17.846*D65)+(0.1943)</f>
        <v>1.3761080255999998</v>
      </c>
    </row>
    <row r="66" spans="1:5" x14ac:dyDescent="0.25">
      <c r="A66" s="10" t="s">
        <v>49</v>
      </c>
      <c r="B66" s="2">
        <v>0.125</v>
      </c>
      <c r="C66" s="5">
        <v>8.7000000000000008E-2</v>
      </c>
      <c r="D66" s="1">
        <f>(B66-C66)</f>
        <v>3.7999999999999992E-2</v>
      </c>
      <c r="E66" s="7">
        <f>(9.6836*D66*D66)+(17.846*D66)+(0.1943)</f>
        <v>0.88643111839999988</v>
      </c>
    </row>
    <row r="67" spans="1:5" x14ac:dyDescent="0.25">
      <c r="A67" s="10" t="s">
        <v>50</v>
      </c>
      <c r="B67" s="2">
        <v>8.7999999999999995E-2</v>
      </c>
      <c r="C67" s="5">
        <v>8.7000000000000008E-2</v>
      </c>
      <c r="D67" s="1">
        <f>(B67-C67)</f>
        <v>9.9999999999998701E-4</v>
      </c>
      <c r="E67" s="7">
        <f>(9.6836*D67*D67)+(17.846*D67)+(0.1943)</f>
        <v>0.21215568359999976</v>
      </c>
    </row>
    <row r="68" spans="1:5" x14ac:dyDescent="0.25">
      <c r="A68" s="10" t="s">
        <v>51</v>
      </c>
      <c r="B68" s="2">
        <v>0.33800000000000002</v>
      </c>
      <c r="C68" s="5">
        <v>8.7000000000000008E-2</v>
      </c>
      <c r="D68" s="1">
        <f>(B68-C68)</f>
        <v>0.251</v>
      </c>
      <c r="E68" s="7">
        <f>(9.6836*D68*D68)+(17.846*D68)+(0.1943)</f>
        <v>5.2837224836000001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7"/>
  <sheetViews>
    <sheetView workbookViewId="0">
      <selection activeCell="H6" sqref="H6"/>
    </sheetView>
  </sheetViews>
  <sheetFormatPr defaultRowHeight="15" x14ac:dyDescent="0.25"/>
  <cols>
    <col min="1" max="1" width="17.28515625" customWidth="1"/>
    <col min="2" max="2" width="11.7109375" customWidth="1"/>
    <col min="3" max="3" width="10.85546875" customWidth="1"/>
    <col min="4" max="4" width="12" customWidth="1"/>
    <col min="5" max="5" width="11" customWidth="1"/>
  </cols>
  <sheetData>
    <row r="2" spans="1:6" x14ac:dyDescent="0.25">
      <c r="A2" s="4">
        <v>1.7710000000000001</v>
      </c>
      <c r="B2" s="2">
        <v>0.47200000000000003</v>
      </c>
      <c r="C2" s="2">
        <v>0.92500000000000004</v>
      </c>
      <c r="D2" s="2">
        <v>0.27300000000000002</v>
      </c>
      <c r="E2" s="2">
        <v>0.23300000000000001</v>
      </c>
      <c r="F2" s="2">
        <v>0.22700000000000001</v>
      </c>
    </row>
    <row r="3" spans="1:6" x14ac:dyDescent="0.25">
      <c r="A3" s="4">
        <v>1.171</v>
      </c>
      <c r="B3" s="2">
        <v>0.64400000000000002</v>
      </c>
      <c r="C3" s="2">
        <v>0.47000000000000003</v>
      </c>
      <c r="D3" s="2">
        <v>0.216</v>
      </c>
      <c r="E3" s="2">
        <v>0.21299999999999999</v>
      </c>
      <c r="F3" s="2">
        <v>0.14400000000000002</v>
      </c>
    </row>
    <row r="4" spans="1:6" x14ac:dyDescent="0.25">
      <c r="A4" s="4">
        <v>0.72</v>
      </c>
      <c r="B4" s="2">
        <v>0.61799999999999999</v>
      </c>
      <c r="C4" s="2">
        <v>0.65200000000000002</v>
      </c>
      <c r="D4" s="2">
        <v>0.112</v>
      </c>
      <c r="E4" s="2">
        <v>0.13700000000000001</v>
      </c>
      <c r="F4" s="2">
        <v>9.2999999999999999E-2</v>
      </c>
    </row>
    <row r="5" spans="1:6" x14ac:dyDescent="0.25">
      <c r="A5" s="4">
        <v>0.42899999999999999</v>
      </c>
      <c r="B5" s="2">
        <v>0.53900000000000003</v>
      </c>
      <c r="C5" s="2">
        <v>0.39900000000000002</v>
      </c>
      <c r="D5" s="2">
        <v>0.379</v>
      </c>
      <c r="E5" s="2">
        <v>0.14599999999999999</v>
      </c>
      <c r="F5" s="2">
        <v>0.16400000000000001</v>
      </c>
    </row>
    <row r="6" spans="1:6" x14ac:dyDescent="0.25">
      <c r="A6" s="4">
        <v>0.248</v>
      </c>
      <c r="B6" s="2">
        <v>0.52600000000000002</v>
      </c>
      <c r="C6" s="2">
        <v>0.36199999999999999</v>
      </c>
      <c r="D6" s="2">
        <v>0.748</v>
      </c>
      <c r="E6" s="2">
        <v>0.18099999999999999</v>
      </c>
    </row>
    <row r="7" spans="1:6" x14ac:dyDescent="0.25">
      <c r="A7" s="4">
        <v>0.159</v>
      </c>
      <c r="B7" s="2">
        <v>0.498</v>
      </c>
      <c r="C7" s="2">
        <v>0.33100000000000002</v>
      </c>
      <c r="D7" s="2">
        <v>0.35499999999999998</v>
      </c>
      <c r="E7" s="2">
        <v>0.14400000000000002</v>
      </c>
    </row>
    <row r="8" spans="1:6" x14ac:dyDescent="0.25">
      <c r="A8" s="4">
        <v>0.113</v>
      </c>
      <c r="B8" s="2">
        <v>0.34500000000000003</v>
      </c>
      <c r="C8" s="2">
        <v>0.46200000000000002</v>
      </c>
      <c r="D8" s="2">
        <v>0.46800000000000003</v>
      </c>
      <c r="E8" s="2">
        <v>8.2000000000000003E-2</v>
      </c>
    </row>
    <row r="9" spans="1:6" x14ac:dyDescent="0.25">
      <c r="A9" s="5">
        <v>0.06</v>
      </c>
      <c r="B9" s="2">
        <v>0.54300000000000004</v>
      </c>
      <c r="C9" s="2">
        <v>0.376</v>
      </c>
      <c r="D9" s="2">
        <v>0.433</v>
      </c>
      <c r="E9" s="2">
        <v>0.156</v>
      </c>
    </row>
    <row r="12" spans="1:6" x14ac:dyDescent="0.25">
      <c r="A12" t="s">
        <v>0</v>
      </c>
    </row>
    <row r="13" spans="1:6" x14ac:dyDescent="0.25">
      <c r="A13" t="s">
        <v>0</v>
      </c>
      <c r="B13" s="6" t="s">
        <v>9</v>
      </c>
      <c r="C13" s="6" t="s">
        <v>10</v>
      </c>
      <c r="D13" s="6" t="s">
        <v>11</v>
      </c>
      <c r="E13" s="6" t="s">
        <v>12</v>
      </c>
    </row>
    <row r="14" spans="1:6" x14ac:dyDescent="0.25">
      <c r="A14" t="s">
        <v>1</v>
      </c>
      <c r="B14" s="4">
        <v>1.7710000000000001</v>
      </c>
      <c r="C14" s="1">
        <f>B14-B21</f>
        <v>1.7110000000000001</v>
      </c>
      <c r="D14" s="1">
        <v>40</v>
      </c>
      <c r="E14" s="7">
        <f>(8.2214*C14*C14)+(9.0662*C14)+(0.259)</f>
        <v>39.839589349400001</v>
      </c>
    </row>
    <row r="15" spans="1:6" x14ac:dyDescent="0.25">
      <c r="A15" t="s">
        <v>2</v>
      </c>
      <c r="B15" s="4">
        <v>1.171</v>
      </c>
      <c r="C15" s="1">
        <f>B15-B21</f>
        <v>1.111</v>
      </c>
      <c r="D15" s="1">
        <v>20</v>
      </c>
      <c r="E15" s="7">
        <f t="shared" ref="E15:E67" si="0">(8.2214*C15*C15)+(9.0662*C15)+(0.259)</f>
        <v>20.479394869399997</v>
      </c>
    </row>
    <row r="16" spans="1:6" x14ac:dyDescent="0.25">
      <c r="A16" t="s">
        <v>3</v>
      </c>
      <c r="B16" s="4">
        <v>0.72</v>
      </c>
      <c r="C16" s="1">
        <f>B16-B21</f>
        <v>0.65999999999999992</v>
      </c>
      <c r="D16" s="1">
        <v>10</v>
      </c>
      <c r="E16" s="7">
        <f t="shared" si="0"/>
        <v>9.8239338399999987</v>
      </c>
    </row>
    <row r="17" spans="1:12" x14ac:dyDescent="0.25">
      <c r="A17" t="s">
        <v>4</v>
      </c>
      <c r="B17" s="4">
        <v>0.42899999999999999</v>
      </c>
      <c r="C17" s="1">
        <f>B17-B21</f>
        <v>0.36899999999999999</v>
      </c>
      <c r="D17" s="1">
        <v>5</v>
      </c>
      <c r="E17" s="7">
        <f t="shared" si="0"/>
        <v>4.7238618454000001</v>
      </c>
    </row>
    <row r="18" spans="1:12" x14ac:dyDescent="0.25">
      <c r="A18" t="s">
        <v>5</v>
      </c>
      <c r="B18" s="4">
        <v>0.248</v>
      </c>
      <c r="C18" s="1">
        <f>B18-B21</f>
        <v>0.188</v>
      </c>
      <c r="D18" s="1">
        <v>2.5</v>
      </c>
      <c r="E18" s="7">
        <f t="shared" si="0"/>
        <v>2.2540227615999999</v>
      </c>
    </row>
    <row r="19" spans="1:12" x14ac:dyDescent="0.25">
      <c r="A19" t="s">
        <v>6</v>
      </c>
      <c r="B19" s="4">
        <v>0.159</v>
      </c>
      <c r="C19" s="1">
        <f>B19-B21</f>
        <v>9.9000000000000005E-2</v>
      </c>
      <c r="D19" s="1">
        <v>1.25</v>
      </c>
      <c r="E19" s="7">
        <f t="shared" si="0"/>
        <v>1.2371317414</v>
      </c>
    </row>
    <row r="20" spans="1:12" x14ac:dyDescent="0.25">
      <c r="A20" t="s">
        <v>7</v>
      </c>
      <c r="B20" s="4">
        <v>0.113</v>
      </c>
      <c r="C20" s="1">
        <f>B20-B21</f>
        <v>5.3000000000000005E-2</v>
      </c>
      <c r="D20" s="1">
        <v>0.63</v>
      </c>
      <c r="E20" s="7">
        <f t="shared" si="0"/>
        <v>0.76260251260000012</v>
      </c>
    </row>
    <row r="21" spans="1:12" x14ac:dyDescent="0.25">
      <c r="A21" t="s">
        <v>8</v>
      </c>
      <c r="B21" s="5">
        <v>0.06</v>
      </c>
      <c r="C21" s="1">
        <f>B21-B21</f>
        <v>0</v>
      </c>
      <c r="D21" s="1">
        <v>0</v>
      </c>
      <c r="E21" s="7">
        <f t="shared" si="0"/>
        <v>0.25900000000000001</v>
      </c>
    </row>
    <row r="25" spans="1:12" x14ac:dyDescent="0.25">
      <c r="H25" s="8"/>
      <c r="J25" s="8" t="s">
        <v>52</v>
      </c>
      <c r="K25" s="8"/>
      <c r="L25" s="8"/>
    </row>
    <row r="31" spans="1:12" x14ac:dyDescent="0.25">
      <c r="A31" s="10" t="s">
        <v>14</v>
      </c>
      <c r="B31" s="2" t="s">
        <v>15</v>
      </c>
      <c r="C31" s="3" t="s">
        <v>8</v>
      </c>
      <c r="D31" s="1" t="s">
        <v>10</v>
      </c>
      <c r="E31" s="9" t="s">
        <v>12</v>
      </c>
    </row>
    <row r="32" spans="1:12" x14ac:dyDescent="0.25">
      <c r="A32" s="10" t="s">
        <v>16</v>
      </c>
      <c r="B32" s="2">
        <v>0.47200000000000003</v>
      </c>
      <c r="C32" s="5">
        <v>0.06</v>
      </c>
      <c r="D32" s="1">
        <f>(B32-C32)</f>
        <v>0.41200000000000003</v>
      </c>
      <c r="E32" s="7">
        <f>(8.2214*D32*D32)+(9.0662*D32)+(0.259)</f>
        <v>5.3898077216000004</v>
      </c>
    </row>
    <row r="33" spans="1:5" x14ac:dyDescent="0.25">
      <c r="A33" s="10" t="s">
        <v>17</v>
      </c>
      <c r="B33" s="2">
        <v>0.64400000000000002</v>
      </c>
      <c r="C33" s="5">
        <v>0.06</v>
      </c>
      <c r="D33" s="1">
        <f>(B33-C33)</f>
        <v>0.58400000000000007</v>
      </c>
      <c r="E33" s="7">
        <f>(8.2214*D33*D33)+(9.0662*D33)+(0.259)</f>
        <v>8.357618598400002</v>
      </c>
    </row>
    <row r="34" spans="1:5" x14ac:dyDescent="0.25">
      <c r="A34" s="10" t="s">
        <v>18</v>
      </c>
      <c r="B34" s="2">
        <v>0.61799999999999999</v>
      </c>
      <c r="C34" s="5">
        <v>0.06</v>
      </c>
      <c r="D34" s="1">
        <f>(B34-C34)</f>
        <v>0.55800000000000005</v>
      </c>
      <c r="E34" s="7">
        <f>(8.2214*D34*D34)+(9.0662*D34)+(0.259)</f>
        <v>7.8777875896000005</v>
      </c>
    </row>
    <row r="35" spans="1:5" x14ac:dyDescent="0.25">
      <c r="A35" s="10" t="s">
        <v>19</v>
      </c>
      <c r="B35" s="2">
        <v>0.53900000000000003</v>
      </c>
      <c r="C35" s="5">
        <v>0.06</v>
      </c>
      <c r="D35" s="1">
        <f>(B35-C35)</f>
        <v>0.47900000000000004</v>
      </c>
      <c r="E35" s="7">
        <f>(8.2214*D35*D35)+(9.0662*D35)+(0.259)</f>
        <v>6.4880360374000006</v>
      </c>
    </row>
    <row r="36" spans="1:5" x14ac:dyDescent="0.25">
      <c r="A36" s="10" t="s">
        <v>20</v>
      </c>
      <c r="B36" s="2">
        <v>0.52600000000000002</v>
      </c>
      <c r="C36" s="5">
        <v>0.06</v>
      </c>
      <c r="D36" s="1">
        <f>(B36-C36)</f>
        <v>0.46600000000000003</v>
      </c>
      <c r="E36" s="7">
        <f>(8.2214*D36*D36)+(9.0662*D36)+(0.259)</f>
        <v>6.2691755384000007</v>
      </c>
    </row>
    <row r="37" spans="1:5" x14ac:dyDescent="0.25">
      <c r="A37" s="10" t="s">
        <v>21</v>
      </c>
      <c r="B37" s="2">
        <v>0.498</v>
      </c>
      <c r="C37" s="5">
        <v>0.06</v>
      </c>
      <c r="D37" s="1">
        <f>(B37-C37)</f>
        <v>0.438</v>
      </c>
      <c r="E37" s="7">
        <f>(8.2214*D37*D37)+(9.0662*D37)+(0.259)</f>
        <v>5.8072218616000004</v>
      </c>
    </row>
    <row r="38" spans="1:5" x14ac:dyDescent="0.25">
      <c r="A38" s="10" t="s">
        <v>22</v>
      </c>
      <c r="B38" s="2">
        <v>0.34500000000000003</v>
      </c>
      <c r="C38" s="5">
        <v>0.06</v>
      </c>
      <c r="D38" s="1">
        <f>(B38-C38)</f>
        <v>0.28500000000000003</v>
      </c>
      <c r="E38" s="7">
        <f>(8.2214*D38*D38)+(9.0662*D38)+(0.259)</f>
        <v>3.5106502150000001</v>
      </c>
    </row>
    <row r="39" spans="1:5" x14ac:dyDescent="0.25">
      <c r="A39" s="10" t="s">
        <v>23</v>
      </c>
      <c r="B39" s="2">
        <v>0.54300000000000004</v>
      </c>
      <c r="C39" s="5">
        <v>0.06</v>
      </c>
      <c r="D39" s="1">
        <f>(B39-C39)</f>
        <v>0.48300000000000004</v>
      </c>
      <c r="E39" s="7">
        <f>(8.2214*D39*D39)+(9.0662*D39)+(0.259)</f>
        <v>6.555936784600001</v>
      </c>
    </row>
    <row r="40" spans="1:5" x14ac:dyDescent="0.25">
      <c r="A40" s="10" t="s">
        <v>24</v>
      </c>
      <c r="B40" s="2">
        <v>0.92500000000000004</v>
      </c>
      <c r="C40" s="5">
        <v>0.06</v>
      </c>
      <c r="D40" s="1">
        <f>(B40-C40)</f>
        <v>0.86499999999999999</v>
      </c>
      <c r="E40" s="7">
        <f>(8.2214*D40*D40)+(9.0662*D40)+(0.259)</f>
        <v>14.252720015</v>
      </c>
    </row>
    <row r="41" spans="1:5" x14ac:dyDescent="0.25">
      <c r="A41" s="10" t="s">
        <v>25</v>
      </c>
      <c r="B41" s="2">
        <v>0.47000000000000003</v>
      </c>
      <c r="C41" s="5">
        <v>0.06</v>
      </c>
      <c r="D41" s="1">
        <f>(B41-C41)</f>
        <v>0.41000000000000003</v>
      </c>
      <c r="E41" s="7">
        <f>(8.2214*D41*D41)+(9.0662*D41)+(0.259)</f>
        <v>5.3581593400000003</v>
      </c>
    </row>
    <row r="42" spans="1:5" x14ac:dyDescent="0.25">
      <c r="A42" s="10" t="s">
        <v>26</v>
      </c>
      <c r="B42" s="2">
        <v>0.65200000000000002</v>
      </c>
      <c r="C42" s="5">
        <v>0.06</v>
      </c>
      <c r="D42" s="1">
        <f>(B42-C42)</f>
        <v>0.59200000000000008</v>
      </c>
      <c r="E42" s="7">
        <f>(8.2214*D42*D42)+(9.0662*D42)+(0.259)</f>
        <v>8.5074951296000023</v>
      </c>
    </row>
    <row r="43" spans="1:5" x14ac:dyDescent="0.25">
      <c r="A43" s="10" t="s">
        <v>27</v>
      </c>
      <c r="B43" s="2">
        <v>0.39900000000000002</v>
      </c>
      <c r="C43" s="5">
        <v>0.06</v>
      </c>
      <c r="D43" s="1">
        <f>(B43-C43)</f>
        <v>0.33900000000000002</v>
      </c>
      <c r="E43" s="7">
        <f>(8.2214*D43*D43)+(9.0662*D43)+(0.259)</f>
        <v>4.2772533094000007</v>
      </c>
    </row>
    <row r="44" spans="1:5" x14ac:dyDescent="0.25">
      <c r="A44" s="10" t="s">
        <v>28</v>
      </c>
      <c r="B44" s="2">
        <v>0.36199999999999999</v>
      </c>
      <c r="C44" s="5">
        <v>0.06</v>
      </c>
      <c r="D44" s="1">
        <f>(B44-C44)</f>
        <v>0.30199999999999999</v>
      </c>
      <c r="E44" s="7">
        <f>(8.2214*D44*D44)+(9.0662*D44)+(0.259)</f>
        <v>3.7468169655999994</v>
      </c>
    </row>
    <row r="45" spans="1:5" x14ac:dyDescent="0.25">
      <c r="A45" s="10" t="s">
        <v>29</v>
      </c>
      <c r="B45" s="2">
        <v>0.33100000000000002</v>
      </c>
      <c r="C45" s="5">
        <v>0.06</v>
      </c>
      <c r="D45" s="1">
        <f>(B45-C45)</f>
        <v>0.27100000000000002</v>
      </c>
      <c r="E45" s="7">
        <f>(8.2214*D45*D45)+(9.0662*D45)+(0.259)</f>
        <v>3.3197280374</v>
      </c>
    </row>
    <row r="46" spans="1:5" x14ac:dyDescent="0.25">
      <c r="A46" s="10" t="s">
        <v>30</v>
      </c>
      <c r="B46" s="2">
        <v>0.46200000000000002</v>
      </c>
      <c r="C46" s="5">
        <v>0.06</v>
      </c>
      <c r="D46" s="1">
        <f>(B46-C46)</f>
        <v>0.40200000000000002</v>
      </c>
      <c r="E46" s="7">
        <f>(8.2214*D46*D46)+(9.0662*D46)+(0.259)</f>
        <v>5.2322235256000003</v>
      </c>
    </row>
    <row r="47" spans="1:5" x14ac:dyDescent="0.25">
      <c r="A47" s="10" t="s">
        <v>31</v>
      </c>
      <c r="B47" s="2">
        <v>0.376</v>
      </c>
      <c r="C47" s="5">
        <v>0.06</v>
      </c>
      <c r="D47" s="1">
        <f>(B47-C47)</f>
        <v>0.316</v>
      </c>
      <c r="E47" s="7">
        <f>(8.2214*D47*D47)+(9.0662*D47)+(0.259)</f>
        <v>3.9448753183999998</v>
      </c>
    </row>
    <row r="48" spans="1:5" x14ac:dyDescent="0.25">
      <c r="A48" s="10" t="s">
        <v>32</v>
      </c>
      <c r="B48" s="2">
        <v>0.27300000000000002</v>
      </c>
      <c r="C48" s="5">
        <v>0.06</v>
      </c>
      <c r="D48" s="1">
        <f>(B48-C48)</f>
        <v>0.21300000000000002</v>
      </c>
      <c r="E48" s="7">
        <f>(8.2214*D48*D48)+(9.0662*D48)+(0.259)</f>
        <v>2.5630972966000001</v>
      </c>
    </row>
    <row r="49" spans="1:5" x14ac:dyDescent="0.25">
      <c r="A49" s="10" t="s">
        <v>33</v>
      </c>
      <c r="B49" s="2">
        <v>0.216</v>
      </c>
      <c r="C49" s="5">
        <v>0.06</v>
      </c>
      <c r="D49" s="1">
        <f>(B49-C49)</f>
        <v>0.156</v>
      </c>
      <c r="E49" s="7">
        <f>(8.2214*D49*D49)+(9.0662*D49)+(0.259)</f>
        <v>1.8734031903999999</v>
      </c>
    </row>
    <row r="50" spans="1:5" x14ac:dyDescent="0.25">
      <c r="A50" s="10" t="s">
        <v>34</v>
      </c>
      <c r="B50" s="2">
        <v>0.112</v>
      </c>
      <c r="C50" s="5">
        <v>0.06</v>
      </c>
      <c r="D50" s="1">
        <f>(B50-C50)</f>
        <v>5.2000000000000005E-2</v>
      </c>
      <c r="E50" s="7">
        <f>(8.2214*D50*D50)+(9.0662*D50)+(0.259)</f>
        <v>0.75267306560000002</v>
      </c>
    </row>
    <row r="51" spans="1:5" x14ac:dyDescent="0.25">
      <c r="A51" s="10" t="s">
        <v>35</v>
      </c>
      <c r="B51" s="2">
        <v>0.379</v>
      </c>
      <c r="C51" s="5">
        <v>0.06</v>
      </c>
      <c r="D51" s="1">
        <f>(B51-C51)</f>
        <v>0.31900000000000001</v>
      </c>
      <c r="E51" s="7">
        <f>(8.2214*D51*D51)+(9.0662*D51)+(0.259)</f>
        <v>3.9877356854000001</v>
      </c>
    </row>
    <row r="52" spans="1:5" x14ac:dyDescent="0.25">
      <c r="A52" s="10" t="s">
        <v>36</v>
      </c>
      <c r="B52" s="2">
        <v>0.748</v>
      </c>
      <c r="C52" s="5">
        <v>0.06</v>
      </c>
      <c r="D52" s="1">
        <f>(B52-C52)</f>
        <v>0.68799999999999994</v>
      </c>
      <c r="E52" s="7">
        <f>(8.2214*D52*D52)+(9.0662*D52)+(0.259)</f>
        <v>10.388095961599999</v>
      </c>
    </row>
    <row r="53" spans="1:5" x14ac:dyDescent="0.25">
      <c r="A53" s="10" t="s">
        <v>37</v>
      </c>
      <c r="B53" s="2">
        <v>0.35499999999999998</v>
      </c>
      <c r="C53" s="5">
        <v>0.06</v>
      </c>
      <c r="D53" s="1">
        <f>(B53-C53)</f>
        <v>0.29499999999999998</v>
      </c>
      <c r="E53" s="7">
        <f>(8.2214*D53*D53)+(9.0662*D53)+(0.259)</f>
        <v>3.6489963350000001</v>
      </c>
    </row>
    <row r="54" spans="1:5" x14ac:dyDescent="0.25">
      <c r="A54" s="10" t="s">
        <v>38</v>
      </c>
      <c r="B54" s="2">
        <v>0.46800000000000003</v>
      </c>
      <c r="C54" s="5">
        <v>0.06</v>
      </c>
      <c r="D54" s="1">
        <f>(B54-C54)</f>
        <v>0.40800000000000003</v>
      </c>
      <c r="E54" s="7">
        <f>(8.2214*D54*D54)+(9.0662*D54)+(0.259)</f>
        <v>5.3265767296000011</v>
      </c>
    </row>
    <row r="55" spans="1:5" x14ac:dyDescent="0.25">
      <c r="A55" s="10" t="s">
        <v>39</v>
      </c>
      <c r="B55" s="2">
        <v>0.433</v>
      </c>
      <c r="C55" s="5">
        <v>0.06</v>
      </c>
      <c r="D55" s="1">
        <f>(B55-C55)</f>
        <v>0.373</v>
      </c>
      <c r="E55" s="7">
        <f>(8.2214*D55*D55)+(9.0662*D55)+(0.259)</f>
        <v>4.7845277606000005</v>
      </c>
    </row>
    <row r="56" spans="1:5" x14ac:dyDescent="0.25">
      <c r="A56" s="10" t="s">
        <v>40</v>
      </c>
      <c r="B56" s="2">
        <v>0.23300000000000001</v>
      </c>
      <c r="C56" s="5">
        <v>0.06</v>
      </c>
      <c r="D56" s="1">
        <f>(B56-C56)</f>
        <v>0.17300000000000001</v>
      </c>
      <c r="E56" s="7">
        <f>(8.2214*D56*D56)+(9.0662*D56)+(0.259)</f>
        <v>2.0735108806000002</v>
      </c>
    </row>
    <row r="57" spans="1:5" x14ac:dyDescent="0.25">
      <c r="A57" s="10" t="s">
        <v>41</v>
      </c>
      <c r="B57" s="2">
        <v>0.21299999999999999</v>
      </c>
      <c r="C57" s="5">
        <v>0.06</v>
      </c>
      <c r="D57" s="1">
        <f>(B57-C57)</f>
        <v>0.153</v>
      </c>
      <c r="E57" s="7">
        <f>(8.2214*D57*D57)+(9.0662*D57)+(0.259)</f>
        <v>1.8385833526000002</v>
      </c>
    </row>
    <row r="58" spans="1:5" x14ac:dyDescent="0.25">
      <c r="A58" s="10" t="s">
        <v>42</v>
      </c>
      <c r="B58" s="2">
        <v>0.13700000000000001</v>
      </c>
      <c r="C58" s="5">
        <v>0.06</v>
      </c>
      <c r="D58" s="1">
        <f>(B58-C58)</f>
        <v>7.7000000000000013E-2</v>
      </c>
      <c r="E58" s="7">
        <f>(8.2214*D58*D58)+(9.0662*D58)+(0.259)</f>
        <v>1.0058420806000001</v>
      </c>
    </row>
    <row r="59" spans="1:5" x14ac:dyDescent="0.25">
      <c r="A59" s="10" t="s">
        <v>43</v>
      </c>
      <c r="B59" s="2">
        <v>0.14599999999999999</v>
      </c>
      <c r="C59" s="5">
        <v>0.06</v>
      </c>
      <c r="D59" s="1">
        <f>(B59-C59)</f>
        <v>8.5999999999999993E-2</v>
      </c>
      <c r="E59" s="7">
        <f>(8.2214*D59*D59)+(9.0662*D59)+(0.259)</f>
        <v>1.0994986743999999</v>
      </c>
    </row>
    <row r="60" spans="1:5" x14ac:dyDescent="0.25">
      <c r="A60" s="10" t="s">
        <v>44</v>
      </c>
      <c r="B60" s="2">
        <v>0.18099999999999999</v>
      </c>
      <c r="C60" s="5">
        <v>0.06</v>
      </c>
      <c r="D60" s="1">
        <f>(B60-C60)</f>
        <v>0.121</v>
      </c>
      <c r="E60" s="7">
        <f>(8.2214*D60*D60)+(9.0662*D60)+(0.259)</f>
        <v>1.4763797174</v>
      </c>
    </row>
    <row r="61" spans="1:5" x14ac:dyDescent="0.25">
      <c r="A61" s="10" t="s">
        <v>45</v>
      </c>
      <c r="B61" s="2">
        <v>0.14400000000000002</v>
      </c>
      <c r="C61" s="5">
        <v>0.06</v>
      </c>
      <c r="D61" s="1">
        <f>(B61-C61)</f>
        <v>8.4000000000000019E-2</v>
      </c>
      <c r="E61" s="7">
        <f>(8.2214*D61*D61)+(9.0662*D61)+(0.259)</f>
        <v>1.0785709984</v>
      </c>
    </row>
    <row r="62" spans="1:5" x14ac:dyDescent="0.25">
      <c r="A62" s="10" t="s">
        <v>46</v>
      </c>
      <c r="B62" s="2">
        <v>8.2000000000000003E-2</v>
      </c>
      <c r="C62" s="5">
        <v>0.06</v>
      </c>
      <c r="D62" s="1">
        <f>(B62-C62)</f>
        <v>2.2000000000000006E-2</v>
      </c>
      <c r="E62" s="7">
        <f>(8.2214*D62*D62)+(9.0662*D62)+(0.259)</f>
        <v>0.4624355576000001</v>
      </c>
    </row>
    <row r="63" spans="1:5" x14ac:dyDescent="0.25">
      <c r="A63" s="10" t="s">
        <v>47</v>
      </c>
      <c r="B63" s="2">
        <v>0.156</v>
      </c>
      <c r="C63" s="5">
        <v>0.06</v>
      </c>
      <c r="D63" s="1">
        <f>(B63-C63)</f>
        <v>9.6000000000000002E-2</v>
      </c>
      <c r="E63" s="7">
        <f>(8.2214*D63*D63)+(9.0662*D63)+(0.259)</f>
        <v>1.2051236223999999</v>
      </c>
    </row>
    <row r="64" spans="1:5" x14ac:dyDescent="0.25">
      <c r="A64" s="10" t="s">
        <v>48</v>
      </c>
      <c r="B64" s="2">
        <v>0.22700000000000001</v>
      </c>
      <c r="C64" s="5">
        <v>0.06</v>
      </c>
      <c r="D64" s="1">
        <f>(B64-C64)</f>
        <v>0.16700000000000001</v>
      </c>
      <c r="E64" s="7">
        <f>(8.2214*D64*D64)+(9.0662*D64)+(0.259)</f>
        <v>2.0023420246000003</v>
      </c>
    </row>
    <row r="65" spans="1:5" x14ac:dyDescent="0.25">
      <c r="A65" s="10" t="s">
        <v>49</v>
      </c>
      <c r="B65" s="2">
        <v>0.14400000000000002</v>
      </c>
      <c r="C65" s="5">
        <v>0.06</v>
      </c>
      <c r="D65" s="1">
        <f>(B65-C65)</f>
        <v>8.4000000000000019E-2</v>
      </c>
      <c r="E65" s="7">
        <f>(8.2214*D65*D65)+(9.0662*D65)+(0.259)</f>
        <v>1.0785709984</v>
      </c>
    </row>
    <row r="66" spans="1:5" x14ac:dyDescent="0.25">
      <c r="A66" s="10" t="s">
        <v>50</v>
      </c>
      <c r="B66" s="2">
        <v>9.2999999999999999E-2</v>
      </c>
      <c r="C66" s="5">
        <v>0.06</v>
      </c>
      <c r="D66" s="1">
        <f>(B66-C66)</f>
        <v>3.3000000000000002E-2</v>
      </c>
      <c r="E66" s="7">
        <f>(8.2214*D66*D66)+(9.0662*D66)+(0.259)</f>
        <v>0.56713770460000001</v>
      </c>
    </row>
    <row r="67" spans="1:5" x14ac:dyDescent="0.25">
      <c r="A67" s="10" t="s">
        <v>51</v>
      </c>
      <c r="B67" s="2">
        <v>0.16400000000000001</v>
      </c>
      <c r="C67" s="5">
        <v>0.06</v>
      </c>
      <c r="D67" s="1">
        <f>(B67-C67)</f>
        <v>0.10400000000000001</v>
      </c>
      <c r="E67" s="7">
        <f>(8.2214*D67*D67)+(9.0662*D67)+(0.259)</f>
        <v>1.2908074624000001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"/>
  <sheetViews>
    <sheetView workbookViewId="0">
      <selection activeCell="R11" sqref="R11"/>
    </sheetView>
  </sheetViews>
  <sheetFormatPr defaultRowHeight="15" x14ac:dyDescent="0.25"/>
  <cols>
    <col min="1" max="1" width="17.42578125" customWidth="1"/>
    <col min="2" max="3" width="11.42578125" customWidth="1"/>
    <col min="4" max="4" width="11.140625" customWidth="1"/>
    <col min="5" max="5" width="11.28515625" customWidth="1"/>
  </cols>
  <sheetData>
    <row r="2" spans="1:6" x14ac:dyDescent="0.25">
      <c r="A2" s="4">
        <v>2.48</v>
      </c>
      <c r="B2" s="2">
        <v>0.20100000000000001</v>
      </c>
      <c r="C2" s="2">
        <v>0.35599999999999998</v>
      </c>
      <c r="D2" s="2">
        <v>0.29699999999999999</v>
      </c>
      <c r="E2" s="2">
        <v>0.25800000000000001</v>
      </c>
      <c r="F2" s="2">
        <v>0.22500000000000001</v>
      </c>
    </row>
    <row r="3" spans="1:6" x14ac:dyDescent="0.25">
      <c r="A3" s="4">
        <v>1.478</v>
      </c>
      <c r="B3" s="2">
        <v>0.16900000000000001</v>
      </c>
      <c r="C3" s="2">
        <v>0.27900000000000003</v>
      </c>
      <c r="D3" s="2">
        <v>0.249</v>
      </c>
      <c r="E3" s="2">
        <v>0.214</v>
      </c>
      <c r="F3" s="2">
        <v>0.26200000000000001</v>
      </c>
    </row>
    <row r="4" spans="1:6" x14ac:dyDescent="0.25">
      <c r="A4" s="4">
        <v>0.85799999999999998</v>
      </c>
      <c r="B4" s="2">
        <v>0.20200000000000001</v>
      </c>
      <c r="C4" s="2">
        <v>0.27800000000000002</v>
      </c>
      <c r="D4" s="2">
        <v>0.161</v>
      </c>
      <c r="E4" s="2">
        <v>0.21299999999999999</v>
      </c>
      <c r="F4" s="2">
        <v>0.193</v>
      </c>
    </row>
    <row r="5" spans="1:6" x14ac:dyDescent="0.25">
      <c r="A5" s="4">
        <v>0.441</v>
      </c>
      <c r="B5" s="2">
        <v>0.28500000000000003</v>
      </c>
      <c r="C5" s="2">
        <v>0.191</v>
      </c>
      <c r="D5" s="2">
        <v>0.23400000000000001</v>
      </c>
      <c r="E5" s="2">
        <v>0.186</v>
      </c>
      <c r="F5" s="2">
        <v>0.26</v>
      </c>
    </row>
    <row r="6" spans="1:6" x14ac:dyDescent="0.25">
      <c r="A6" s="4">
        <v>0.26900000000000002</v>
      </c>
      <c r="B6" s="2">
        <v>0.317</v>
      </c>
      <c r="C6" s="2">
        <v>0.29199999999999998</v>
      </c>
      <c r="D6" s="2">
        <v>0.31900000000000001</v>
      </c>
      <c r="E6" s="2">
        <v>0.22700000000000001</v>
      </c>
    </row>
    <row r="7" spans="1:6" x14ac:dyDescent="0.25">
      <c r="A7" s="4">
        <v>0.19700000000000001</v>
      </c>
      <c r="B7" s="2">
        <v>0.20500000000000002</v>
      </c>
      <c r="C7" s="2">
        <v>0.33200000000000002</v>
      </c>
      <c r="D7" s="2">
        <v>0.29199999999999998</v>
      </c>
      <c r="E7" s="2">
        <v>0.21099999999999999</v>
      </c>
    </row>
    <row r="8" spans="1:6" x14ac:dyDescent="0.25">
      <c r="A8" s="4">
        <v>0.13400000000000001</v>
      </c>
      <c r="B8" s="2">
        <v>0.19400000000000001</v>
      </c>
      <c r="C8" s="2">
        <v>0.313</v>
      </c>
      <c r="D8" s="2">
        <v>0.29599999999999999</v>
      </c>
      <c r="E8" s="2">
        <v>0.106</v>
      </c>
    </row>
    <row r="9" spans="1:6" x14ac:dyDescent="0.25">
      <c r="A9" s="5">
        <v>6.2E-2</v>
      </c>
      <c r="B9" s="2">
        <v>0.121</v>
      </c>
      <c r="C9" s="2">
        <v>0.32400000000000001</v>
      </c>
      <c r="D9" s="2">
        <v>0.29199999999999998</v>
      </c>
      <c r="E9" s="2">
        <v>0.18</v>
      </c>
    </row>
    <row r="12" spans="1:6" x14ac:dyDescent="0.25">
      <c r="A12" t="s">
        <v>0</v>
      </c>
    </row>
    <row r="13" spans="1:6" x14ac:dyDescent="0.25">
      <c r="A13" t="s">
        <v>0</v>
      </c>
      <c r="B13" s="6" t="s">
        <v>9</v>
      </c>
      <c r="C13" s="6" t="s">
        <v>10</v>
      </c>
      <c r="D13" s="6" t="s">
        <v>11</v>
      </c>
      <c r="E13" s="6" t="s">
        <v>12</v>
      </c>
    </row>
    <row r="14" spans="1:6" x14ac:dyDescent="0.25">
      <c r="A14" t="s">
        <v>1</v>
      </c>
      <c r="B14" s="4">
        <v>2.48</v>
      </c>
      <c r="C14" s="1">
        <f>B14-B21</f>
        <v>2.4180000000000001</v>
      </c>
      <c r="D14" s="1">
        <v>1000</v>
      </c>
      <c r="E14" s="7">
        <f>(57.992*C14*C14)+(272.9*C14)+(0.0239)</f>
        <v>998.95931820800013</v>
      </c>
    </row>
    <row r="15" spans="1:6" x14ac:dyDescent="0.25">
      <c r="A15" t="s">
        <v>2</v>
      </c>
      <c r="B15" s="4">
        <v>1.478</v>
      </c>
      <c r="C15" s="1">
        <f>B15-B21</f>
        <v>1.4159999999999999</v>
      </c>
      <c r="D15" s="1">
        <v>500</v>
      </c>
      <c r="E15" s="7">
        <f t="shared" ref="E15:E64" si="0">(57.992*C15*C15)+(272.9*C15)+(0.0239)</f>
        <v>502.72750755199996</v>
      </c>
    </row>
    <row r="16" spans="1:6" x14ac:dyDescent="0.25">
      <c r="A16" t="s">
        <v>3</v>
      </c>
      <c r="B16" s="4">
        <v>0.85799999999999998</v>
      </c>
      <c r="C16" s="1">
        <f>B16-B21</f>
        <v>0.79600000000000004</v>
      </c>
      <c r="D16" s="1">
        <v>250</v>
      </c>
      <c r="E16" s="7">
        <f t="shared" si="0"/>
        <v>253.99695907199998</v>
      </c>
    </row>
    <row r="17" spans="1:11" x14ac:dyDescent="0.25">
      <c r="A17" t="s">
        <v>4</v>
      </c>
      <c r="B17" s="4">
        <v>0.441</v>
      </c>
      <c r="C17" s="1">
        <f>B17-B21</f>
        <v>0.379</v>
      </c>
      <c r="D17" s="1">
        <v>125</v>
      </c>
      <c r="E17" s="7">
        <f t="shared" si="0"/>
        <v>111.78302887199999</v>
      </c>
    </row>
    <row r="18" spans="1:11" x14ac:dyDescent="0.25">
      <c r="A18" t="s">
        <v>5</v>
      </c>
      <c r="B18" s="4">
        <v>0.26900000000000002</v>
      </c>
      <c r="C18" s="1">
        <f>B18-B21</f>
        <v>0.20700000000000002</v>
      </c>
      <c r="D18" s="1">
        <v>62.5</v>
      </c>
      <c r="E18" s="7">
        <f t="shared" si="0"/>
        <v>58.999099207999997</v>
      </c>
    </row>
    <row r="19" spans="1:11" x14ac:dyDescent="0.25">
      <c r="A19" t="s">
        <v>6</v>
      </c>
      <c r="B19" s="4">
        <v>0.19700000000000001</v>
      </c>
      <c r="C19" s="1">
        <f>B19-B21</f>
        <v>0.13500000000000001</v>
      </c>
      <c r="D19" s="1">
        <v>31.25</v>
      </c>
      <c r="E19" s="7">
        <f t="shared" si="0"/>
        <v>37.922304199999992</v>
      </c>
    </row>
    <row r="20" spans="1:11" x14ac:dyDescent="0.25">
      <c r="A20" t="s">
        <v>7</v>
      </c>
      <c r="B20" s="4">
        <v>0.13400000000000001</v>
      </c>
      <c r="C20" s="1">
        <f>B20-B21</f>
        <v>7.2000000000000008E-2</v>
      </c>
      <c r="D20" s="1">
        <v>15.63</v>
      </c>
      <c r="E20" s="7">
        <f t="shared" si="0"/>
        <v>19.973330528000002</v>
      </c>
    </row>
    <row r="21" spans="1:11" x14ac:dyDescent="0.25">
      <c r="A21" t="s">
        <v>8</v>
      </c>
      <c r="B21" s="5">
        <v>6.2E-2</v>
      </c>
      <c r="C21" s="1">
        <f>B21-B21</f>
        <v>0</v>
      </c>
      <c r="D21" s="1">
        <v>0</v>
      </c>
      <c r="E21" s="7">
        <f t="shared" si="0"/>
        <v>2.3900000000000001E-2</v>
      </c>
    </row>
    <row r="23" spans="1:11" x14ac:dyDescent="0.25">
      <c r="I23" s="8" t="s">
        <v>13</v>
      </c>
      <c r="J23" s="8"/>
      <c r="K23" s="8"/>
    </row>
    <row r="28" spans="1:11" x14ac:dyDescent="0.25">
      <c r="A28" s="10" t="s">
        <v>14</v>
      </c>
      <c r="B28" s="2" t="s">
        <v>15</v>
      </c>
      <c r="C28" s="3" t="s">
        <v>8</v>
      </c>
      <c r="D28" s="1" t="s">
        <v>10</v>
      </c>
      <c r="E28" s="9" t="s">
        <v>12</v>
      </c>
    </row>
    <row r="29" spans="1:11" x14ac:dyDescent="0.25">
      <c r="A29" s="10" t="s">
        <v>16</v>
      </c>
      <c r="B29" s="2">
        <v>0.20100000000000001</v>
      </c>
      <c r="C29" s="5">
        <v>6.2E-2</v>
      </c>
      <c r="D29" s="1">
        <f>(B29-C29)</f>
        <v>0.13900000000000001</v>
      </c>
      <c r="E29" s="7">
        <f>(57.992*D29*D29)+(272.9*D29)+(0.0239)</f>
        <v>39.077463432000002</v>
      </c>
    </row>
    <row r="30" spans="1:11" x14ac:dyDescent="0.25">
      <c r="A30" s="10" t="s">
        <v>17</v>
      </c>
      <c r="B30" s="2">
        <v>0.16900000000000001</v>
      </c>
      <c r="C30" s="5">
        <v>6.2E-2</v>
      </c>
      <c r="D30" s="1">
        <f>(B30-C30)</f>
        <v>0.10700000000000001</v>
      </c>
      <c r="E30" s="7">
        <f>(57.992*D30*D30)+(272.9*D30)+(0.0239)</f>
        <v>29.888150408000005</v>
      </c>
    </row>
    <row r="31" spans="1:11" x14ac:dyDescent="0.25">
      <c r="A31" s="10" t="s">
        <v>18</v>
      </c>
      <c r="B31" s="2">
        <v>0.20200000000000001</v>
      </c>
      <c r="C31" s="5">
        <v>6.2E-2</v>
      </c>
      <c r="D31" s="1">
        <f>(B31-C31)</f>
        <v>0.14000000000000001</v>
      </c>
      <c r="E31" s="7">
        <f>(57.992*D31*D31)+(272.9*D31)+(0.0239)</f>
        <v>39.366543200000002</v>
      </c>
    </row>
    <row r="32" spans="1:11" x14ac:dyDescent="0.25">
      <c r="A32" s="10" t="s">
        <v>19</v>
      </c>
      <c r="B32" s="2">
        <v>0.28500000000000003</v>
      </c>
      <c r="C32" s="5">
        <v>6.2E-2</v>
      </c>
      <c r="D32" s="1">
        <f>(B32-C32)</f>
        <v>0.22300000000000003</v>
      </c>
      <c r="E32" s="7">
        <f>(57.992*D32*D32)+(272.9*D32)+(0.0239)</f>
        <v>63.764484168000003</v>
      </c>
    </row>
    <row r="33" spans="1:5" x14ac:dyDescent="0.25">
      <c r="A33" s="10" t="s">
        <v>20</v>
      </c>
      <c r="B33" s="2">
        <v>0.317</v>
      </c>
      <c r="C33" s="5">
        <v>6.2E-2</v>
      </c>
      <c r="D33" s="1">
        <f>(B33-C33)</f>
        <v>0.255</v>
      </c>
      <c r="E33" s="7">
        <f>(57.992*D33*D33)+(272.9*D33)+(0.0239)</f>
        <v>73.384329800000003</v>
      </c>
    </row>
    <row r="34" spans="1:5" x14ac:dyDescent="0.25">
      <c r="A34" s="10" t="s">
        <v>21</v>
      </c>
      <c r="B34" s="2">
        <v>0.20500000000000002</v>
      </c>
      <c r="C34" s="5">
        <v>6.2E-2</v>
      </c>
      <c r="D34" s="1">
        <f>(B34-C34)</f>
        <v>0.14300000000000002</v>
      </c>
      <c r="E34" s="7">
        <f>(57.992*D34*D34)+(272.9*D34)+(0.0239)</f>
        <v>40.234478408000001</v>
      </c>
    </row>
    <row r="35" spans="1:5" x14ac:dyDescent="0.25">
      <c r="A35" s="10" t="s">
        <v>22</v>
      </c>
      <c r="B35" s="2">
        <v>0.19400000000000001</v>
      </c>
      <c r="C35" s="5">
        <v>6.2E-2</v>
      </c>
      <c r="D35" s="1">
        <f>(B35-C35)</f>
        <v>0.13200000000000001</v>
      </c>
      <c r="E35" s="7">
        <f>(57.992*D35*D35)+(272.9*D35)+(0.0239)</f>
        <v>37.057152607999996</v>
      </c>
    </row>
    <row r="36" spans="1:5" x14ac:dyDescent="0.25">
      <c r="A36" s="10" t="s">
        <v>23</v>
      </c>
      <c r="B36" s="2">
        <v>0.121</v>
      </c>
      <c r="C36" s="5">
        <v>6.2E-2</v>
      </c>
      <c r="D36" s="1">
        <f>(B36-C36)</f>
        <v>5.8999999999999997E-2</v>
      </c>
      <c r="E36" s="7">
        <f>(57.992*D36*D36)+(272.9*D36)+(0.0239)</f>
        <v>16.326870152000001</v>
      </c>
    </row>
    <row r="37" spans="1:5" x14ac:dyDescent="0.25">
      <c r="A37" s="10" t="s">
        <v>24</v>
      </c>
      <c r="B37" s="2">
        <v>0.35599999999999998</v>
      </c>
      <c r="C37" s="5">
        <v>6.2E-2</v>
      </c>
      <c r="D37" s="1">
        <f>(B37-C37)</f>
        <v>0.29399999999999998</v>
      </c>
      <c r="E37" s="7">
        <f>(57.992*D37*D37)+(272.9*D37)+(0.0239)</f>
        <v>85.26909651199999</v>
      </c>
    </row>
    <row r="38" spans="1:5" x14ac:dyDescent="0.25">
      <c r="A38" s="10" t="s">
        <v>25</v>
      </c>
      <c r="B38" s="2">
        <v>0.27900000000000003</v>
      </c>
      <c r="C38" s="5">
        <v>6.2E-2</v>
      </c>
      <c r="D38" s="1">
        <f>(B38-C38)</f>
        <v>0.21700000000000003</v>
      </c>
      <c r="E38" s="7">
        <f>(57.992*D38*D38)+(272.9*D38)+(0.0239)</f>
        <v>61.973985288000002</v>
      </c>
    </row>
    <row r="39" spans="1:5" x14ac:dyDescent="0.25">
      <c r="A39" s="10" t="s">
        <v>26</v>
      </c>
      <c r="B39" s="2">
        <v>0.27800000000000002</v>
      </c>
      <c r="C39" s="5">
        <v>6.2E-2</v>
      </c>
      <c r="D39" s="1">
        <f>(B39-C39)</f>
        <v>0.21600000000000003</v>
      </c>
      <c r="E39" s="7">
        <f>(57.992*D39*D39)+(272.9*D39)+(0.0239)</f>
        <v>61.675974752000002</v>
      </c>
    </row>
    <row r="40" spans="1:5" x14ac:dyDescent="0.25">
      <c r="A40" s="10" t="s">
        <v>27</v>
      </c>
      <c r="B40" s="2">
        <v>0.191</v>
      </c>
      <c r="C40" s="5">
        <v>6.2E-2</v>
      </c>
      <c r="D40" s="1">
        <f>(B40-C40)</f>
        <v>0.129</v>
      </c>
      <c r="E40" s="7">
        <f>(57.992*D40*D40)+(272.9*D40)+(0.0239)</f>
        <v>36.193044871999994</v>
      </c>
    </row>
    <row r="41" spans="1:5" x14ac:dyDescent="0.25">
      <c r="A41" s="10" t="s">
        <v>28</v>
      </c>
      <c r="B41" s="2">
        <v>0.29199999999999998</v>
      </c>
      <c r="C41" s="5">
        <v>6.2E-2</v>
      </c>
      <c r="D41" s="1">
        <f>(B41-C41)</f>
        <v>0.22999999999999998</v>
      </c>
      <c r="E41" s="7">
        <f>(57.992*D41*D41)+(272.9*D41)+(0.0239)</f>
        <v>65.858676799999984</v>
      </c>
    </row>
    <row r="42" spans="1:5" x14ac:dyDescent="0.25">
      <c r="A42" s="10" t="s">
        <v>29</v>
      </c>
      <c r="B42" s="2">
        <v>0.33200000000000002</v>
      </c>
      <c r="C42" s="5">
        <v>6.2E-2</v>
      </c>
      <c r="D42" s="1">
        <f>(B42-C42)</f>
        <v>0.27</v>
      </c>
      <c r="E42" s="7">
        <f>(57.992*D42*D42)+(272.9*D42)+(0.0239)</f>
        <v>77.934516799999997</v>
      </c>
    </row>
    <row r="43" spans="1:5" x14ac:dyDescent="0.25">
      <c r="A43" s="10" t="s">
        <v>30</v>
      </c>
      <c r="B43" s="2">
        <v>0.313</v>
      </c>
      <c r="C43" s="5">
        <v>6.2E-2</v>
      </c>
      <c r="D43" s="1">
        <f>(B43-C43)</f>
        <v>0.251</v>
      </c>
      <c r="E43" s="7">
        <f>(57.992*D43*D43)+(272.9*D43)+(0.0239)</f>
        <v>72.175353991999998</v>
      </c>
    </row>
    <row r="44" spans="1:5" x14ac:dyDescent="0.25">
      <c r="A44" s="10" t="s">
        <v>31</v>
      </c>
      <c r="B44" s="2">
        <v>0.32400000000000001</v>
      </c>
      <c r="C44" s="5">
        <v>6.2E-2</v>
      </c>
      <c r="D44" s="1">
        <f>(B44-C44)</f>
        <v>0.26200000000000001</v>
      </c>
      <c r="E44" s="7">
        <f>(57.992*D44*D44)+(272.9*D44)+(0.0239)</f>
        <v>75.504502847999987</v>
      </c>
    </row>
    <row r="45" spans="1:5" x14ac:dyDescent="0.25">
      <c r="A45" s="10" t="s">
        <v>32</v>
      </c>
      <c r="B45" s="2">
        <v>0.29699999999999999</v>
      </c>
      <c r="C45" s="5">
        <v>6.2E-2</v>
      </c>
      <c r="D45" s="1">
        <f>(B45-C45)</f>
        <v>0.23499999999999999</v>
      </c>
      <c r="E45" s="7">
        <f>(57.992*D45*D45)+(272.9*D45)+(0.0239)</f>
        <v>67.358008199999986</v>
      </c>
    </row>
    <row r="46" spans="1:5" x14ac:dyDescent="0.25">
      <c r="A46" s="10" t="s">
        <v>33</v>
      </c>
      <c r="B46" s="2">
        <v>0.249</v>
      </c>
      <c r="C46" s="5">
        <v>6.2E-2</v>
      </c>
      <c r="D46" s="1">
        <f>(B46-C46)</f>
        <v>0.187</v>
      </c>
      <c r="E46" s="7">
        <f>(57.992*D46*D46)+(272.9*D46)+(0.0239)</f>
        <v>53.084122247999993</v>
      </c>
    </row>
    <row r="47" spans="1:5" x14ac:dyDescent="0.25">
      <c r="A47" s="10" t="s">
        <v>34</v>
      </c>
      <c r="B47" s="2">
        <v>0.161</v>
      </c>
      <c r="C47" s="5">
        <v>6.2E-2</v>
      </c>
      <c r="D47" s="1">
        <f>(B47-C47)</f>
        <v>9.9000000000000005E-2</v>
      </c>
      <c r="E47" s="7">
        <f>(57.992*D47*D47)+(272.9*D47)+(0.0239)</f>
        <v>27.609379592</v>
      </c>
    </row>
    <row r="48" spans="1:5" x14ac:dyDescent="0.25">
      <c r="A48" s="10" t="s">
        <v>35</v>
      </c>
      <c r="B48" s="2">
        <v>0.23400000000000001</v>
      </c>
      <c r="C48" s="5">
        <v>6.2E-2</v>
      </c>
      <c r="D48" s="1">
        <f>(B48-C48)</f>
        <v>0.17200000000000001</v>
      </c>
      <c r="E48" s="7">
        <f>(57.992*D48*D48)+(272.9*D48)+(0.0239)</f>
        <v>48.678335327999996</v>
      </c>
    </row>
    <row r="49" spans="1:5" x14ac:dyDescent="0.25">
      <c r="A49" s="10" t="s">
        <v>36</v>
      </c>
      <c r="B49" s="2">
        <v>0.31900000000000001</v>
      </c>
      <c r="C49" s="5">
        <v>6.2E-2</v>
      </c>
      <c r="D49" s="1">
        <f>(B49-C49)</f>
        <v>0.25700000000000001</v>
      </c>
      <c r="E49" s="7">
        <f>(57.992*D49*D49)+(272.9*D49)+(0.0239)</f>
        <v>73.989513607999996</v>
      </c>
    </row>
    <row r="50" spans="1:5" x14ac:dyDescent="0.25">
      <c r="A50" s="10" t="s">
        <v>37</v>
      </c>
      <c r="B50" s="2">
        <v>0.29199999999999998</v>
      </c>
      <c r="C50" s="5">
        <v>6.2E-2</v>
      </c>
      <c r="D50" s="1">
        <f>(B50-C50)</f>
        <v>0.22999999999999998</v>
      </c>
      <c r="E50" s="7">
        <f>(57.992*D50*D50)+(272.9*D50)+(0.0239)</f>
        <v>65.858676799999984</v>
      </c>
    </row>
    <row r="51" spans="1:5" x14ac:dyDescent="0.25">
      <c r="A51" s="10" t="s">
        <v>38</v>
      </c>
      <c r="B51" s="2">
        <v>0.29599999999999999</v>
      </c>
      <c r="C51" s="5">
        <v>6.2E-2</v>
      </c>
      <c r="D51" s="1">
        <f>(B51-C51)</f>
        <v>0.23399999999999999</v>
      </c>
      <c r="E51" s="7">
        <f>(57.992*D51*D51)+(272.9*D51)+(0.0239)</f>
        <v>67.057909951999989</v>
      </c>
    </row>
    <row r="52" spans="1:5" x14ac:dyDescent="0.25">
      <c r="A52" s="10" t="s">
        <v>39</v>
      </c>
      <c r="B52" s="2">
        <v>0.29199999999999998</v>
      </c>
      <c r="C52" s="5">
        <v>6.2E-2</v>
      </c>
      <c r="D52" s="1">
        <f>(B52-C52)</f>
        <v>0.22999999999999998</v>
      </c>
      <c r="E52" s="7">
        <f>(57.992*D52*D52)+(272.9*D52)+(0.0239)</f>
        <v>65.858676799999984</v>
      </c>
    </row>
    <row r="53" spans="1:5" x14ac:dyDescent="0.25">
      <c r="A53" s="10" t="s">
        <v>40</v>
      </c>
      <c r="B53" s="2">
        <v>0.25800000000000001</v>
      </c>
      <c r="C53" s="5">
        <v>6.2E-2</v>
      </c>
      <c r="D53" s="1">
        <f>(B53-C53)</f>
        <v>0.19600000000000001</v>
      </c>
      <c r="E53" s="7">
        <f>(57.992*D53*D53)+(272.9*D53)+(0.0239)</f>
        <v>55.740120671999996</v>
      </c>
    </row>
    <row r="54" spans="1:5" x14ac:dyDescent="0.25">
      <c r="A54" s="10" t="s">
        <v>41</v>
      </c>
      <c r="B54" s="2">
        <v>0.214</v>
      </c>
      <c r="C54" s="5">
        <v>6.2E-2</v>
      </c>
      <c r="D54" s="1">
        <f>(B54-C54)</f>
        <v>0.152</v>
      </c>
      <c r="E54" s="7">
        <f>(57.992*D54*D54)+(272.9*D54)+(0.0239)</f>
        <v>42.844547167999991</v>
      </c>
    </row>
    <row r="55" spans="1:5" x14ac:dyDescent="0.25">
      <c r="A55" s="10" t="s">
        <v>42</v>
      </c>
      <c r="B55" s="2">
        <v>0.21299999999999999</v>
      </c>
      <c r="C55" s="5">
        <v>6.2E-2</v>
      </c>
      <c r="D55" s="1">
        <f>(B55-C55)</f>
        <v>0.151</v>
      </c>
      <c r="E55" s="7">
        <f>(57.992*D55*D55)+(272.9*D55)+(0.0239)</f>
        <v>42.55407559199999</v>
      </c>
    </row>
    <row r="56" spans="1:5" x14ac:dyDescent="0.25">
      <c r="A56" s="10" t="s">
        <v>43</v>
      </c>
      <c r="B56" s="2">
        <v>0.186</v>
      </c>
      <c r="C56" s="5">
        <v>6.2E-2</v>
      </c>
      <c r="D56" s="1">
        <f>(B56-C56)</f>
        <v>0.124</v>
      </c>
      <c r="E56" s="7">
        <f>(57.992*D56*D56)+(272.9*D56)+(0.0239)</f>
        <v>34.755184991999997</v>
      </c>
    </row>
    <row r="57" spans="1:5" x14ac:dyDescent="0.25">
      <c r="A57" s="10" t="s">
        <v>44</v>
      </c>
      <c r="B57" s="2">
        <v>0.22700000000000001</v>
      </c>
      <c r="C57" s="5">
        <v>6.2E-2</v>
      </c>
      <c r="D57" s="1">
        <f>(B57-C57)</f>
        <v>0.16500000000000001</v>
      </c>
      <c r="E57" s="7">
        <f>(57.992*D57*D57)+(272.9*D57)+(0.0239)</f>
        <v>46.631232199999999</v>
      </c>
    </row>
    <row r="58" spans="1:5" x14ac:dyDescent="0.25">
      <c r="A58" s="10" t="s">
        <v>45</v>
      </c>
      <c r="B58" s="2">
        <v>0.21099999999999999</v>
      </c>
      <c r="C58" s="5">
        <v>6.2E-2</v>
      </c>
      <c r="D58" s="1">
        <f>(B58-C58)</f>
        <v>0.14899999999999999</v>
      </c>
      <c r="E58" s="7">
        <f>(57.992*D58*D58)+(272.9*D58)+(0.0239)</f>
        <v>41.973480391999992</v>
      </c>
    </row>
    <row r="59" spans="1:5" x14ac:dyDescent="0.25">
      <c r="A59" s="10" t="s">
        <v>46</v>
      </c>
      <c r="B59" s="2">
        <v>0.106</v>
      </c>
      <c r="C59" s="5">
        <v>6.2E-2</v>
      </c>
      <c r="D59" s="1">
        <f>(B59-C59)</f>
        <v>4.3999999999999997E-2</v>
      </c>
      <c r="E59" s="7">
        <f>(57.992*D59*D59)+(272.9*D59)+(0.0239)</f>
        <v>12.143772511999998</v>
      </c>
    </row>
    <row r="60" spans="1:5" x14ac:dyDescent="0.25">
      <c r="A60" s="10" t="s">
        <v>47</v>
      </c>
      <c r="B60" s="2">
        <v>0.18</v>
      </c>
      <c r="C60" s="5">
        <v>6.2E-2</v>
      </c>
      <c r="D60" s="1">
        <f>(B60-C60)</f>
        <v>0.11799999999999999</v>
      </c>
      <c r="E60" s="7">
        <f>(57.992*D60*D60)+(272.9*D60)+(0.0239)</f>
        <v>33.033580607999994</v>
      </c>
    </row>
    <row r="61" spans="1:5" x14ac:dyDescent="0.25">
      <c r="A61" s="10" t="s">
        <v>48</v>
      </c>
      <c r="B61" s="2">
        <v>0.22500000000000001</v>
      </c>
      <c r="C61" s="5">
        <v>6.2E-2</v>
      </c>
      <c r="D61" s="1">
        <f>(B61-C61)</f>
        <v>0.16300000000000001</v>
      </c>
      <c r="E61" s="7">
        <f>(57.992*D61*D61)+(272.9*D61)+(0.0239)</f>
        <v>46.047389447999997</v>
      </c>
    </row>
    <row r="62" spans="1:5" x14ac:dyDescent="0.25">
      <c r="A62" s="10" t="s">
        <v>49</v>
      </c>
      <c r="B62" s="2">
        <v>0.26200000000000001</v>
      </c>
      <c r="C62" s="5">
        <v>6.2E-2</v>
      </c>
      <c r="D62" s="1">
        <f>(B62-C62)</f>
        <v>0.2</v>
      </c>
      <c r="E62" s="7">
        <f>(57.992*D62*D62)+(272.9*D62)+(0.0239)</f>
        <v>56.923579999999994</v>
      </c>
    </row>
    <row r="63" spans="1:5" x14ac:dyDescent="0.25">
      <c r="A63" s="10" t="s">
        <v>50</v>
      </c>
      <c r="B63" s="2">
        <v>0.193</v>
      </c>
      <c r="C63" s="5">
        <v>6.2E-2</v>
      </c>
      <c r="D63" s="1">
        <f>(B63-C63)</f>
        <v>0.13100000000000001</v>
      </c>
      <c r="E63" s="7">
        <f>(57.992*D63*D63)+(272.9*D63)+(0.0239)</f>
        <v>36.769000711999993</v>
      </c>
    </row>
    <row r="64" spans="1:5" x14ac:dyDescent="0.25">
      <c r="A64" s="10" t="s">
        <v>51</v>
      </c>
      <c r="B64" s="2">
        <v>0.26</v>
      </c>
      <c r="C64" s="5">
        <v>6.2E-2</v>
      </c>
      <c r="D64" s="1">
        <f>(B64-C64)</f>
        <v>0.19800000000000001</v>
      </c>
      <c r="E64" s="7">
        <f>(57.992*D64*D64)+(272.9*D64)+(0.0239)</f>
        <v>56.331618367999994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2" sqref="H12"/>
    </sheetView>
  </sheetViews>
  <sheetFormatPr defaultRowHeight="15" x14ac:dyDescent="0.25"/>
  <cols>
    <col min="1" max="1" width="55.5703125" customWidth="1"/>
    <col min="2" max="2" width="17.42578125" customWidth="1"/>
    <col min="3" max="3" width="17" customWidth="1"/>
    <col min="4" max="4" width="19.28515625" customWidth="1"/>
    <col min="5" max="5" width="15.7109375" customWidth="1"/>
    <col min="6" max="6" width="16" customWidth="1"/>
  </cols>
  <sheetData>
    <row r="1" spans="1:6" ht="16.5" thickTop="1" thickBot="1" x14ac:dyDescent="0.3">
      <c r="A1" s="11" t="s">
        <v>53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</row>
    <row r="2" spans="1:6" ht="16.5" thickTop="1" thickBot="1" x14ac:dyDescent="0.3">
      <c r="A2" s="12" t="s">
        <v>64</v>
      </c>
      <c r="B2" s="12" t="s">
        <v>65</v>
      </c>
      <c r="C2" s="13" t="s">
        <v>59</v>
      </c>
      <c r="D2" s="13" t="s">
        <v>69</v>
      </c>
      <c r="E2" s="13" t="s">
        <v>70</v>
      </c>
      <c r="F2" s="13" t="s">
        <v>60</v>
      </c>
    </row>
    <row r="3" spans="1:6" ht="16.5" thickTop="1" thickBot="1" x14ac:dyDescent="0.3">
      <c r="A3" s="12" t="s">
        <v>66</v>
      </c>
      <c r="B3" s="12" t="s">
        <v>65</v>
      </c>
      <c r="C3" s="13" t="s">
        <v>59</v>
      </c>
      <c r="D3" s="13" t="s">
        <v>71</v>
      </c>
      <c r="E3" s="13" t="s">
        <v>72</v>
      </c>
      <c r="F3" s="13" t="s">
        <v>60</v>
      </c>
    </row>
    <row r="4" spans="1:6" ht="16.5" thickTop="1" thickBot="1" x14ac:dyDescent="0.3">
      <c r="A4" s="14" t="s">
        <v>67</v>
      </c>
      <c r="B4" s="12" t="s">
        <v>65</v>
      </c>
      <c r="C4" s="13" t="s">
        <v>59</v>
      </c>
      <c r="D4" s="13" t="s">
        <v>74</v>
      </c>
      <c r="E4" s="13" t="s">
        <v>73</v>
      </c>
      <c r="F4" s="13" t="s">
        <v>60</v>
      </c>
    </row>
    <row r="5" spans="1:6" ht="16.5" thickTop="1" thickBot="1" x14ac:dyDescent="0.3">
      <c r="A5" s="15" t="s">
        <v>68</v>
      </c>
      <c r="B5" s="12" t="s">
        <v>65</v>
      </c>
      <c r="C5" s="13" t="s">
        <v>59</v>
      </c>
      <c r="D5" s="13" t="s">
        <v>75</v>
      </c>
      <c r="E5" s="13" t="s">
        <v>76</v>
      </c>
      <c r="F5" s="13" t="s">
        <v>60</v>
      </c>
    </row>
    <row r="6" spans="1:6" ht="15.75" thickTop="1" x14ac:dyDescent="0.25">
      <c r="A6" s="16" t="s">
        <v>61</v>
      </c>
      <c r="B6" s="17"/>
      <c r="C6" s="17"/>
      <c r="D6" s="17"/>
    </row>
    <row r="7" spans="1:6" x14ac:dyDescent="0.25">
      <c r="A7" s="16" t="s">
        <v>62</v>
      </c>
      <c r="B7" s="17"/>
      <c r="C7" s="17"/>
      <c r="D7" s="17"/>
    </row>
    <row r="8" spans="1:6" x14ac:dyDescent="0.25">
      <c r="A8" s="16" t="s">
        <v>63</v>
      </c>
      <c r="B8" s="17"/>
      <c r="C8" s="17"/>
      <c r="D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Osteoprotegerin</vt:lpstr>
      <vt:lpstr>P I CP I C terminal propeptide</vt:lpstr>
      <vt:lpstr>Alkaline Phosphatase</vt:lpstr>
      <vt:lpstr>RANkL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2021-08-02T12:25:50Z</dcterms:created>
  <dcterms:modified xsi:type="dcterms:W3CDTF">2021-08-03T09:31:22Z</dcterms:modified>
</cp:coreProperties>
</file>