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RAT Fructosamine" sheetId="1" r:id="rId1"/>
    <sheet name="RAT INSULİN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34" i="2"/>
  <c r="E34" i="2" s="1"/>
  <c r="E16" i="2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34" i="1"/>
  <c r="E34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<sst xmlns="http://schemas.openxmlformats.org/spreadsheetml/2006/main" count="210" uniqueCount="115">
  <si>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</si>
  <si>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</si>
  <si>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</si>
  <si>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</si>
  <si>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</si>
  <si>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</si>
  <si>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</si>
  <si>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</si>
  <si>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abs-blank</t>
  </si>
  <si>
    <t>expected</t>
  </si>
  <si>
    <t>result</t>
  </si>
  <si>
    <t>abs</t>
  </si>
  <si>
    <t>concentratıon (nmol/ml)</t>
  </si>
  <si>
    <t>Numune</t>
  </si>
  <si>
    <t>absorbans</t>
  </si>
  <si>
    <t>sonuç(nmol/ml)</t>
  </si>
  <si>
    <t>GRUP 1-1</t>
  </si>
  <si>
    <t>GRUP 1-2</t>
  </si>
  <si>
    <t>GRUP 1-3</t>
  </si>
  <si>
    <t>GRUP 1-4</t>
  </si>
  <si>
    <t>GRUP 1-5</t>
  </si>
  <si>
    <t>GRUP 1-7</t>
  </si>
  <si>
    <t>GRUP 6-6</t>
  </si>
  <si>
    <t>GRUP 5-5</t>
  </si>
  <si>
    <t>GRUP 7-7</t>
  </si>
  <si>
    <t>GRUP 4-4</t>
  </si>
  <si>
    <t>GRUP 3-3</t>
  </si>
  <si>
    <t>GRUP 2-1</t>
  </si>
  <si>
    <t>GRUP 2-2</t>
  </si>
  <si>
    <t>GRUP 2-3</t>
  </si>
  <si>
    <t>GRUP 2-4</t>
  </si>
  <si>
    <t>GRUP 2-5</t>
  </si>
  <si>
    <t>GRUP 2-6</t>
  </si>
  <si>
    <t>GRUP 2-7</t>
  </si>
  <si>
    <t>GRUP 5-1</t>
  </si>
  <si>
    <t>GRUP 5-3</t>
  </si>
  <si>
    <t>GRUP 5-4</t>
  </si>
  <si>
    <t>GRUP 5-6</t>
  </si>
  <si>
    <t>GRUP 5-7</t>
  </si>
  <si>
    <t>GRUP 3-1</t>
  </si>
  <si>
    <t>GRUP 3-2</t>
  </si>
  <si>
    <t>GRUP 3-4</t>
  </si>
  <si>
    <t>GRUP 3-5</t>
  </si>
  <si>
    <t>GRUP 3-6</t>
  </si>
  <si>
    <t>GRUP 3-7</t>
  </si>
  <si>
    <t>GRUP 3-8</t>
  </si>
  <si>
    <t>GRUP 4-1</t>
  </si>
  <si>
    <t>GRUP 4-2</t>
  </si>
  <si>
    <t>GRUP 4-3</t>
  </si>
  <si>
    <t>GRUP 4-5</t>
  </si>
  <si>
    <t>GRUP 4-6</t>
  </si>
  <si>
    <t>GRUP 4-8</t>
  </si>
  <si>
    <t>GRUP 6-2</t>
  </si>
  <si>
    <t>GRUP 6-3</t>
  </si>
  <si>
    <t>GRUP 7-2</t>
  </si>
  <si>
    <t>GRUP 6-5</t>
  </si>
  <si>
    <t>GRUP 6-7</t>
  </si>
  <si>
    <t>GRUP 6-8</t>
  </si>
  <si>
    <t>GRUP 8-7</t>
  </si>
  <si>
    <t>GRUP 7-1</t>
  </si>
  <si>
    <t>GRUP 7-3</t>
  </si>
  <si>
    <t>GRUP 7-5</t>
  </si>
  <si>
    <t>GRUP 7-6</t>
  </si>
  <si>
    <t>GRUP 8-5</t>
  </si>
  <si>
    <t>GRUP 9-7</t>
  </si>
  <si>
    <t>GRUP 8-6</t>
  </si>
  <si>
    <t>GRUP 8-4</t>
  </si>
  <si>
    <t>GRUP 9-1</t>
  </si>
  <si>
    <t>GRUP 9-4</t>
  </si>
  <si>
    <t>GRUP 9-5</t>
  </si>
  <si>
    <t>GRUP 9-8</t>
  </si>
  <si>
    <t>GRUP 10-1</t>
  </si>
  <si>
    <t>GRUP 10-3</t>
  </si>
  <si>
    <t>GRUP 10-5</t>
  </si>
  <si>
    <t>GRUP 10-6</t>
  </si>
  <si>
    <t>GRUP 10-7</t>
  </si>
  <si>
    <t>GRUP 10-8</t>
  </si>
  <si>
    <t>GRUP 11-1</t>
  </si>
  <si>
    <t>GRUP 11-2</t>
  </si>
  <si>
    <t>GRUP 11-3</t>
  </si>
  <si>
    <t>GRUP 11-4</t>
  </si>
  <si>
    <t>GRUP 11-5</t>
  </si>
  <si>
    <t>GRUP 11-6</t>
  </si>
  <si>
    <t>GRUP 11-7</t>
  </si>
  <si>
    <t>GRUP 12-1</t>
  </si>
  <si>
    <t>GRUP 12-3</t>
  </si>
  <si>
    <t>GRUP 12-5</t>
  </si>
  <si>
    <t>GRUP 12-7</t>
  </si>
  <si>
    <t>GRUP 12-8</t>
  </si>
  <si>
    <t>concentratıon (mlU/L)</t>
  </si>
  <si>
    <t>sonuç(mlU/L))</t>
  </si>
  <si>
    <t>KİT ADI</t>
  </si>
  <si>
    <t>TÜR</t>
  </si>
  <si>
    <t>MARKA</t>
  </si>
  <si>
    <t>LOT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</si>
  <si>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</si>
  <si>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</si>
  <si>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</si>
  <si>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</si>
  <si>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</si>
  <si>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</si>
  <si>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Rat</t>
  </si>
  <si>
    <t>Fructosamine</t>
  </si>
  <si>
    <t>Insulin</t>
  </si>
  <si>
    <t>E1070Ra</t>
  </si>
  <si>
    <t>E0707Ra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</si>
  <si>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</si>
  <si>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Rat INS antibody. INS  present in the sample is added and binds to antibodies coated on the wells. </t>
  </si>
  <si>
    <t>And then biotinylated Rat INS  Antibody is added and binds to INS  in the sample. Then Streptavidin-HRP is added and binds to the Biotinylated INS antibody.</t>
  </si>
  <si>
    <t>After incubation unbound Streptavidin-HRP is washed away during a washing step. Substrate solution is then added and color develops in proportion to the amount of Rat INS .</t>
  </si>
  <si>
    <t xml:space="preserve">This kit is an Enzyme-Linked Immunosorbent Assay (ELISA). The plate has been pre-coated with Rat Fructosamine antibody. Fructosamine   present in the sample is added and binds to antibodies coated on the wells. </t>
  </si>
  <si>
    <t>And then biotinylated Rat Fructosamine   Antibody is added and binds to Fructosamine   in the sample. Then Streptavidin-HRP is added and binds to the Biotinylated Fructosamine antibody.</t>
  </si>
  <si>
    <t>After incubation unbound Streptavidin-HRP is washed away during a washing step. Substrate solution is then added and color develops in proportion to the amount of Rat Fructosamine  .</t>
  </si>
  <si>
    <t>Fructosamine Assay Principle</t>
  </si>
  <si>
    <t>Insulin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</si>
</sst>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2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Fructosamine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087248468941383"/>
                  <c:y val="0.1334565470982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Fructosamine'!$C$15:$C$21</c:f>
              <c:numCache>
                <c:formatCode>0.000</c:formatCode>
                <c:ptCount val="7"/>
                <c:pt idx="0">
                  <c:v>2.903</c:v>
                </c:pt>
                <c:pt idx="1">
                  <c:v>1.9420000000000002</c:v>
                </c:pt>
                <c:pt idx="2">
                  <c:v>1.252</c:v>
                </c:pt>
                <c:pt idx="3">
                  <c:v>0.91600000000000004</c:v>
                </c:pt>
                <c:pt idx="4">
                  <c:v>0.47400000000000003</c:v>
                </c:pt>
                <c:pt idx="5">
                  <c:v>0.29199999999999998</c:v>
                </c:pt>
                <c:pt idx="6">
                  <c:v>0</c:v>
                </c:pt>
              </c:numCache>
            </c:numRef>
          </c:xVal>
          <c:yVal>
            <c:numRef>
              <c:f>'RAT Fructosamine'!$D$15:$D$21</c:f>
              <c:numCache>
                <c:formatCode>General</c:formatCode>
                <c:ptCount val="7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0-4089-8992-F15DE043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02784"/>
        <c:axId val="378307704"/>
      </c:scatterChart>
      <c:valAx>
        <c:axId val="378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8307704"/>
        <c:crosses val="autoZero"/>
        <c:crossBetween val="midCat"/>
      </c:valAx>
      <c:valAx>
        <c:axId val="3783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83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49846894138232"/>
                  <c:y val="0.1585338291046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INSULİN'!$C$16:$C$22</c:f>
              <c:numCache>
                <c:formatCode>0.000</c:formatCode>
                <c:ptCount val="7"/>
                <c:pt idx="0">
                  <c:v>2.6534999999999997</c:v>
                </c:pt>
                <c:pt idx="1">
                  <c:v>1.829</c:v>
                </c:pt>
                <c:pt idx="2">
                  <c:v>1.1635</c:v>
                </c:pt>
                <c:pt idx="3">
                  <c:v>0.64999999999999991</c:v>
                </c:pt>
                <c:pt idx="4">
                  <c:v>0.35849999999999999</c:v>
                </c:pt>
                <c:pt idx="5">
                  <c:v>0.21400000000000002</c:v>
                </c:pt>
                <c:pt idx="6">
                  <c:v>0</c:v>
                </c:pt>
              </c:numCache>
            </c:numRef>
          </c:xVal>
          <c:yVal>
            <c:numRef>
              <c:f>'RAT INSULİN'!$D$16:$D$22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D-434B-BEAF-01986D97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13936"/>
        <c:axId val="378315576"/>
      </c:scatterChart>
      <c:valAx>
        <c:axId val="3783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8315576"/>
        <c:crosses val="autoZero"/>
        <c:crossBetween val="midCat"/>
      </c:valAx>
      <c:valAx>
        <c:axId val="3783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83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22860</xdr:rowOff>
    </xdr:from>
    <xdr:to>
      <xdr:col>13</xdr:col>
      <xdr:colOff>304800</xdr:colOff>
      <xdr:row>27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7620</xdr:rowOff>
    </xdr:from>
    <xdr:to>
      <xdr:col>14</xdr:col>
      <xdr:colOff>76200</xdr:colOff>
      <xdr:row>26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22860</xdr:rowOff>
    </xdr:from>
    <xdr:to>
      <xdr:col>4</xdr:col>
      <xdr:colOff>623446</xdr:colOff>
      <xdr:row>46</xdr:row>
      <xdr:rowOff>154824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7720"/>
          <a:ext cx="6109846" cy="7812924"/>
        </a:xfrm>
        <a:prstGeom prst="rect">
          <a:avLst/>
        </a:prstGeom>
      </xdr:spPr>
    </xdr:pic>
    <xdr:clientData/>
  </xdr:twoCellAnchor>
  <xdr:twoCellAnchor editAs="oneCell">
    <xdr:from>
      <xdr:col>4</xdr:col>
      <xdr:colOff>624839</xdr:colOff>
      <xdr:row>3</xdr:row>
      <xdr:rowOff>187860</xdr:rowOff>
    </xdr:from>
    <xdr:to>
      <xdr:col>8</xdr:col>
      <xdr:colOff>95786</xdr:colOff>
      <xdr:row>46</xdr:row>
      <xdr:rowOff>144779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239" y="782220"/>
          <a:ext cx="7266207" cy="7828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6"/>
  <sheetViews>
    <sheetView tabSelected="1" workbookViewId="0">
      <selection activeCell="Q12" sqref="Q12"/>
    </sheetView>
  </sheetViews>
  <sheetFormatPr defaultRowHeight="14.4" x14ac:dyDescent="0.3"/>
  <cols>
    <col min="1" max="1" width="16.44140625" customWidth="1"/>
    <col min="2" max="2" width="11.33203125" customWidth="1"/>
    <col min="3" max="3" width="10.5546875" customWidth="1"/>
    <col min="4" max="4" width="11.21875" customWidth="1"/>
    <col min="5" max="5" width="16.21875" customWidth="1"/>
  </cols>
  <sheetData>
    <row r="2" spans="1:11" x14ac:dyDescent="0.3">
      <c r="A2" s="3">
        <v>2.976</v>
      </c>
      <c r="B2" s="2">
        <v>1.002</v>
      </c>
      <c r="C2" s="2">
        <v>1.1360000000000001</v>
      </c>
      <c r="D2" s="2">
        <v>0.86499999999999999</v>
      </c>
      <c r="E2" s="2">
        <v>1.0569999999999999</v>
      </c>
      <c r="F2" s="2">
        <v>0.95300000000000007</v>
      </c>
      <c r="G2" s="2">
        <v>0.875</v>
      </c>
      <c r="H2" s="2">
        <v>0.99299999999999999</v>
      </c>
      <c r="I2" s="2">
        <v>1.004</v>
      </c>
      <c r="J2" s="2">
        <v>0.96499999999999997</v>
      </c>
      <c r="K2" s="2">
        <v>0.93500000000000005</v>
      </c>
    </row>
    <row r="3" spans="1:11" x14ac:dyDescent="0.3">
      <c r="A3" s="3">
        <v>2.0150000000000001</v>
      </c>
      <c r="B3" s="2">
        <v>0.92100000000000004</v>
      </c>
      <c r="C3" s="2">
        <v>0.98399999999999999</v>
      </c>
      <c r="D3" s="2">
        <v>0.91700000000000004</v>
      </c>
      <c r="E3" s="2">
        <v>0.86599999999999999</v>
      </c>
      <c r="F3" s="2">
        <v>0.96699999999999997</v>
      </c>
      <c r="G3" s="2">
        <v>0.88700000000000001</v>
      </c>
      <c r="H3" s="2">
        <v>0.92600000000000005</v>
      </c>
      <c r="I3" s="2">
        <v>0.95600000000000007</v>
      </c>
      <c r="J3" s="2">
        <v>0.95500000000000007</v>
      </c>
    </row>
    <row r="4" spans="1:11" x14ac:dyDescent="0.3">
      <c r="A4" s="3">
        <v>1.325</v>
      </c>
      <c r="B4" s="2">
        <v>0.91400000000000003</v>
      </c>
      <c r="C4" s="2">
        <v>0.93200000000000005</v>
      </c>
      <c r="D4" s="2">
        <v>0.83899999999999997</v>
      </c>
      <c r="E4" s="2">
        <v>0.94400000000000006</v>
      </c>
      <c r="F4" s="2">
        <v>0.69100000000000006</v>
      </c>
      <c r="G4" s="2">
        <v>0.89600000000000002</v>
      </c>
      <c r="H4" s="2">
        <v>1.127</v>
      </c>
      <c r="I4" s="2">
        <v>0.94400000000000006</v>
      </c>
      <c r="J4" s="2">
        <v>0.89800000000000002</v>
      </c>
    </row>
    <row r="5" spans="1:11" x14ac:dyDescent="0.3">
      <c r="A5" s="3">
        <v>0.98899999999999999</v>
      </c>
      <c r="B5" s="2">
        <v>0.69300000000000006</v>
      </c>
      <c r="C5" s="2">
        <v>0.86499999999999999</v>
      </c>
      <c r="D5" s="2">
        <v>0.79200000000000004</v>
      </c>
      <c r="E5" s="2">
        <v>0.89400000000000002</v>
      </c>
      <c r="F5" s="2">
        <v>0.68700000000000006</v>
      </c>
      <c r="G5" s="2">
        <v>0.86</v>
      </c>
      <c r="H5" s="2">
        <v>0.73</v>
      </c>
      <c r="I5" s="2">
        <v>0.73499999999999999</v>
      </c>
      <c r="J5" s="2">
        <v>0.76700000000000002</v>
      </c>
    </row>
    <row r="6" spans="1:11" x14ac:dyDescent="0.3">
      <c r="A6" s="3">
        <v>0.54700000000000004</v>
      </c>
      <c r="B6" s="2">
        <v>0.82600000000000007</v>
      </c>
      <c r="C6" s="2">
        <v>0.85299999999999998</v>
      </c>
      <c r="D6" s="2">
        <v>0.84199999999999997</v>
      </c>
      <c r="E6" s="2">
        <v>0.72899999999999998</v>
      </c>
      <c r="F6" s="2">
        <v>0.65700000000000003</v>
      </c>
      <c r="G6" s="2">
        <v>0.89700000000000002</v>
      </c>
      <c r="H6" s="2">
        <v>0.873</v>
      </c>
      <c r="I6" s="2">
        <v>0.80800000000000005</v>
      </c>
      <c r="J6" s="2">
        <v>0.69100000000000006</v>
      </c>
    </row>
    <row r="7" spans="1:11" x14ac:dyDescent="0.3">
      <c r="A7" s="3">
        <v>0.36499999999999999</v>
      </c>
      <c r="B7" s="2">
        <v>0.77200000000000002</v>
      </c>
      <c r="C7" s="2">
        <v>0.69100000000000006</v>
      </c>
      <c r="D7" s="2">
        <v>0.85599999999999998</v>
      </c>
      <c r="E7" s="2">
        <v>0.81300000000000006</v>
      </c>
      <c r="F7" s="2">
        <v>0.624</v>
      </c>
      <c r="G7" s="2">
        <v>0.81300000000000006</v>
      </c>
      <c r="H7" s="2">
        <v>0.83000000000000007</v>
      </c>
      <c r="I7" s="2">
        <v>0.86499999999999999</v>
      </c>
      <c r="J7" s="2">
        <v>0.78700000000000003</v>
      </c>
    </row>
    <row r="8" spans="1:11" x14ac:dyDescent="0.3">
      <c r="A8" s="5">
        <v>7.2999999999999995E-2</v>
      </c>
      <c r="B8" s="2">
        <v>0.80900000000000005</v>
      </c>
      <c r="C8" s="2">
        <v>0.71499999999999997</v>
      </c>
      <c r="D8" s="2">
        <v>0.84899999999999998</v>
      </c>
      <c r="E8" s="2">
        <v>0.93700000000000006</v>
      </c>
      <c r="F8" s="2">
        <v>0.72299999999999998</v>
      </c>
      <c r="G8" s="2">
        <v>1.085</v>
      </c>
      <c r="H8" s="2">
        <v>0.85599999999999998</v>
      </c>
      <c r="I8" s="2">
        <v>0.78400000000000003</v>
      </c>
      <c r="J8" s="2">
        <v>0.88100000000000001</v>
      </c>
    </row>
    <row r="9" spans="1:11" x14ac:dyDescent="0.3">
      <c r="B9" s="2">
        <v>0.878</v>
      </c>
      <c r="C9" s="2">
        <v>0.95600000000000007</v>
      </c>
      <c r="D9" s="2">
        <v>0.83899999999999997</v>
      </c>
      <c r="E9" s="2">
        <v>0.69900000000000007</v>
      </c>
      <c r="F9" s="2">
        <v>0.54900000000000004</v>
      </c>
      <c r="G9" s="2">
        <v>0.89600000000000002</v>
      </c>
      <c r="H9" s="2">
        <v>0.56500000000000006</v>
      </c>
      <c r="I9" s="2">
        <v>0.55200000000000005</v>
      </c>
      <c r="J9" s="2">
        <v>0.48799999999999999</v>
      </c>
    </row>
    <row r="12" spans="1:11" x14ac:dyDescent="0.3">
      <c r="A12" t="s">
        <v>0</v>
      </c>
    </row>
    <row r="14" spans="1:11" x14ac:dyDescent="0.3">
      <c r="B14" s="7" t="s">
        <v>11</v>
      </c>
      <c r="C14" s="7" t="s">
        <v>8</v>
      </c>
      <c r="D14" s="7" t="s">
        <v>9</v>
      </c>
      <c r="E14" s="7" t="s">
        <v>10</v>
      </c>
    </row>
    <row r="15" spans="1:11" x14ac:dyDescent="0.3">
      <c r="A15" t="s">
        <v>1</v>
      </c>
      <c r="B15" s="3">
        <v>2.976</v>
      </c>
      <c r="C15" s="6">
        <f>B15-B21</f>
        <v>2.903</v>
      </c>
      <c r="D15" s="1">
        <v>4800</v>
      </c>
      <c r="E15" s="9">
        <f>(447.95*C15*C15)+(356.33*C15)-(0.4506)</f>
        <v>4809.0332515500004</v>
      </c>
    </row>
    <row r="16" spans="1:11" x14ac:dyDescent="0.3">
      <c r="A16" t="s">
        <v>2</v>
      </c>
      <c r="B16" s="3">
        <v>2.0150000000000001</v>
      </c>
      <c r="C16" s="6">
        <f>B16-B21</f>
        <v>1.9420000000000002</v>
      </c>
      <c r="D16" s="1">
        <v>2400</v>
      </c>
      <c r="E16" s="9">
        <f t="shared" ref="E16:E21" si="0">(447.95*C16*C16)+(356.33*C16)-(0.4506)</f>
        <v>2380.9247638000002</v>
      </c>
    </row>
    <row r="17" spans="1:11" x14ac:dyDescent="0.3">
      <c r="A17" t="s">
        <v>3</v>
      </c>
      <c r="B17" s="3">
        <v>1.325</v>
      </c>
      <c r="C17" s="6">
        <f>B17-B21</f>
        <v>1.252</v>
      </c>
      <c r="D17" s="1">
        <v>1200</v>
      </c>
      <c r="E17" s="9">
        <f t="shared" si="0"/>
        <v>1147.8379768</v>
      </c>
    </row>
    <row r="18" spans="1:11" x14ac:dyDescent="0.3">
      <c r="A18" t="s">
        <v>4</v>
      </c>
      <c r="B18" s="3">
        <v>0.98899999999999999</v>
      </c>
      <c r="C18" s="6">
        <f>B18-B21</f>
        <v>0.91600000000000004</v>
      </c>
      <c r="D18" s="1">
        <v>600</v>
      </c>
      <c r="E18" s="9">
        <f t="shared" si="0"/>
        <v>701.80281520000005</v>
      </c>
    </row>
    <row r="19" spans="1:11" x14ac:dyDescent="0.3">
      <c r="A19" t="s">
        <v>5</v>
      </c>
      <c r="B19" s="3">
        <v>0.54700000000000004</v>
      </c>
      <c r="C19" s="6">
        <f>B19-B21</f>
        <v>0.47400000000000003</v>
      </c>
      <c r="D19" s="1">
        <v>300</v>
      </c>
      <c r="E19" s="9">
        <f t="shared" si="0"/>
        <v>269.09343419999999</v>
      </c>
    </row>
    <row r="20" spans="1:11" x14ac:dyDescent="0.3">
      <c r="A20" t="s">
        <v>6</v>
      </c>
      <c r="B20" s="3">
        <v>0.36499999999999999</v>
      </c>
      <c r="C20" s="6">
        <f>B20-B21</f>
        <v>0.29199999999999998</v>
      </c>
      <c r="D20" s="1">
        <v>150</v>
      </c>
      <c r="E20" s="9">
        <f t="shared" si="0"/>
        <v>141.79176879999997</v>
      </c>
    </row>
    <row r="21" spans="1:11" x14ac:dyDescent="0.3">
      <c r="A21" t="s">
        <v>7</v>
      </c>
      <c r="B21" s="5">
        <v>7.2999999999999995E-2</v>
      </c>
      <c r="C21" s="6">
        <f>B21-B21</f>
        <v>0</v>
      </c>
      <c r="D21" s="1">
        <v>0</v>
      </c>
      <c r="E21" s="9">
        <f t="shared" si="0"/>
        <v>-0.4506</v>
      </c>
    </row>
    <row r="28" spans="1:11" x14ac:dyDescent="0.3">
      <c r="G28" s="8"/>
      <c r="I28" s="8" t="s">
        <v>12</v>
      </c>
      <c r="J28" s="8"/>
      <c r="K28" s="8"/>
    </row>
    <row r="33" spans="1:5" x14ac:dyDescent="0.3">
      <c r="A33" s="10" t="s">
        <v>13</v>
      </c>
      <c r="B33" s="2" t="s">
        <v>14</v>
      </c>
      <c r="C33" s="4" t="s">
        <v>7</v>
      </c>
      <c r="D33" s="1" t="s">
        <v>8</v>
      </c>
      <c r="E33" s="11" t="s">
        <v>15</v>
      </c>
    </row>
    <row r="34" spans="1:5" x14ac:dyDescent="0.3">
      <c r="A34" s="10" t="s">
        <v>16</v>
      </c>
      <c r="B34" s="2">
        <v>1.002</v>
      </c>
      <c r="C34" s="5">
        <v>7.2999999999999995E-2</v>
      </c>
      <c r="D34" s="1">
        <f>(B34-C34)</f>
        <v>0.92900000000000005</v>
      </c>
      <c r="E34" s="9">
        <f>(447.95*D34*D34)+(356.33*D34)-(0.4506)</f>
        <v>717.17918595000003</v>
      </c>
    </row>
    <row r="35" spans="1:5" x14ac:dyDescent="0.3">
      <c r="A35" s="10" t="s">
        <v>17</v>
      </c>
      <c r="B35" s="2">
        <v>0.92100000000000004</v>
      </c>
      <c r="C35" s="5">
        <v>7.2999999999999995E-2</v>
      </c>
      <c r="D35" s="1">
        <f>(B35-C35)</f>
        <v>0.84800000000000009</v>
      </c>
      <c r="E35" s="9">
        <f>(447.95*D35*D35)+(356.33*D35)-(0.4506)</f>
        <v>623.83987680000007</v>
      </c>
    </row>
    <row r="36" spans="1:5" x14ac:dyDescent="0.3">
      <c r="A36" s="10" t="s">
        <v>18</v>
      </c>
      <c r="B36" s="2">
        <v>0.91400000000000003</v>
      </c>
      <c r="C36" s="5">
        <v>7.2999999999999995E-2</v>
      </c>
      <c r="D36" s="1">
        <f>(B36-C36)</f>
        <v>0.84100000000000008</v>
      </c>
      <c r="E36" s="9">
        <f>(447.95*D36*D36)+(356.33*D36)-(0.4506)</f>
        <v>616.04945395000004</v>
      </c>
    </row>
    <row r="37" spans="1:5" x14ac:dyDescent="0.3">
      <c r="A37" s="10" t="s">
        <v>19</v>
      </c>
      <c r="B37" s="2">
        <v>0.69300000000000006</v>
      </c>
      <c r="C37" s="5">
        <v>7.2999999999999995E-2</v>
      </c>
      <c r="D37" s="1">
        <f>(B37-C37)</f>
        <v>0.62000000000000011</v>
      </c>
      <c r="E37" s="9">
        <f>(447.95*D37*D37)+(356.33*D37)-(0.4506)</f>
        <v>392.6659800000001</v>
      </c>
    </row>
    <row r="38" spans="1:5" x14ac:dyDescent="0.3">
      <c r="A38" s="10" t="s">
        <v>20</v>
      </c>
      <c r="B38" s="2">
        <v>0.82600000000000007</v>
      </c>
      <c r="C38" s="5">
        <v>7.2999999999999995E-2</v>
      </c>
      <c r="D38" s="1">
        <f>(B38-C38)</f>
        <v>0.75300000000000011</v>
      </c>
      <c r="E38" s="9">
        <f>(447.95*D38*D38)+(356.33*D38)-(0.4506)</f>
        <v>521.8575715500001</v>
      </c>
    </row>
    <row r="39" spans="1:5" x14ac:dyDescent="0.3">
      <c r="A39" s="10" t="s">
        <v>21</v>
      </c>
      <c r="B39" s="2">
        <v>0.77200000000000002</v>
      </c>
      <c r="C39" s="5">
        <v>7.2999999999999995E-2</v>
      </c>
      <c r="D39" s="1">
        <f>(B39-C39)</f>
        <v>0.69900000000000007</v>
      </c>
      <c r="E39" s="9">
        <f>(447.95*D39*D39)+(356.33*D39)-(0.4506)</f>
        <v>467.49288795000007</v>
      </c>
    </row>
    <row r="40" spans="1:5" x14ac:dyDescent="0.3">
      <c r="A40" s="10" t="s">
        <v>27</v>
      </c>
      <c r="B40" s="2">
        <v>0.80900000000000005</v>
      </c>
      <c r="C40" s="5">
        <v>7.2999999999999995E-2</v>
      </c>
      <c r="D40" s="1">
        <f>(B40-C40)</f>
        <v>0.7360000000000001</v>
      </c>
      <c r="E40" s="9">
        <f>(447.95*D40*D40)+(356.33*D40)-(0.4506)</f>
        <v>504.46100320000005</v>
      </c>
    </row>
    <row r="41" spans="1:5" x14ac:dyDescent="0.3">
      <c r="A41" s="10" t="s">
        <v>28</v>
      </c>
      <c r="B41" s="2">
        <v>0.878</v>
      </c>
      <c r="C41" s="5">
        <v>7.2999999999999995E-2</v>
      </c>
      <c r="D41" s="1">
        <f>(B41-C41)</f>
        <v>0.80500000000000005</v>
      </c>
      <c r="E41" s="9">
        <f>(447.95*D41*D41)+(356.33*D41)-(0.4506)</f>
        <v>576.67784874999995</v>
      </c>
    </row>
    <row r="42" spans="1:5" x14ac:dyDescent="0.3">
      <c r="A42" s="10" t="s">
        <v>29</v>
      </c>
      <c r="B42" s="2">
        <v>1.1360000000000001</v>
      </c>
      <c r="C42" s="5">
        <v>7.2999999999999995E-2</v>
      </c>
      <c r="D42" s="1">
        <f>(B42-C42)</f>
        <v>1.0630000000000002</v>
      </c>
      <c r="E42" s="9">
        <f>(447.95*D42*D42)+(356.33*D42)-(0.4506)</f>
        <v>884.49780355000019</v>
      </c>
    </row>
    <row r="43" spans="1:5" x14ac:dyDescent="0.3">
      <c r="A43" s="10" t="s">
        <v>30</v>
      </c>
      <c r="B43" s="2">
        <v>0.98399999999999999</v>
      </c>
      <c r="C43" s="5">
        <v>7.2999999999999995E-2</v>
      </c>
      <c r="D43" s="1">
        <f>(B43-C43)</f>
        <v>0.91100000000000003</v>
      </c>
      <c r="E43" s="9">
        <f>(447.95*D43*D43)+(356.33*D43)-(0.4506)</f>
        <v>695.92914194999992</v>
      </c>
    </row>
    <row r="44" spans="1:5" x14ac:dyDescent="0.3">
      <c r="A44" s="10" t="s">
        <v>31</v>
      </c>
      <c r="B44" s="2">
        <v>0.93200000000000005</v>
      </c>
      <c r="C44" s="5">
        <v>7.2999999999999995E-2</v>
      </c>
      <c r="D44" s="1">
        <f>(B44-C44)</f>
        <v>0.8590000000000001</v>
      </c>
      <c r="E44" s="9">
        <f>(447.95*D44*D44)+(356.33*D44)-(0.4506)</f>
        <v>636.17066395000006</v>
      </c>
    </row>
    <row r="45" spans="1:5" x14ac:dyDescent="0.3">
      <c r="A45" s="10" t="s">
        <v>32</v>
      </c>
      <c r="B45" s="2">
        <v>0.86499999999999999</v>
      </c>
      <c r="C45" s="5">
        <v>7.2999999999999995E-2</v>
      </c>
      <c r="D45" s="1">
        <f>(B45-C45)</f>
        <v>0.79200000000000004</v>
      </c>
      <c r="E45" s="9">
        <f>(447.95*D45*D45)+(356.33*D45)-(0.4506)</f>
        <v>562.74566880000009</v>
      </c>
    </row>
    <row r="46" spans="1:5" x14ac:dyDescent="0.3">
      <c r="A46" s="10" t="s">
        <v>33</v>
      </c>
      <c r="B46" s="2">
        <v>0.85299999999999998</v>
      </c>
      <c r="C46" s="5">
        <v>7.2999999999999995E-2</v>
      </c>
      <c r="D46" s="1">
        <f>(B46-C46)</f>
        <v>0.78</v>
      </c>
      <c r="E46" s="9">
        <f>(447.95*D46*D46)+(356.33*D46)-(0.4506)</f>
        <v>550.01958000000002</v>
      </c>
    </row>
    <row r="47" spans="1:5" x14ac:dyDescent="0.3">
      <c r="A47" s="10" t="s">
        <v>39</v>
      </c>
      <c r="B47" s="2">
        <v>0.79200000000000004</v>
      </c>
      <c r="C47" s="5">
        <v>7.2999999999999995E-2</v>
      </c>
      <c r="D47" s="1">
        <f>(B47-C47)</f>
        <v>0.71900000000000008</v>
      </c>
      <c r="E47" s="9">
        <f>(447.95*D47*D47)+(356.33*D47)-(0.4506)</f>
        <v>487.32334995000008</v>
      </c>
    </row>
    <row r="48" spans="1:5" x14ac:dyDescent="0.3">
      <c r="A48" s="10" t="s">
        <v>40</v>
      </c>
      <c r="B48" s="2">
        <v>0.84199999999999997</v>
      </c>
      <c r="C48" s="5">
        <v>7.2999999999999995E-2</v>
      </c>
      <c r="D48" s="1">
        <f>(B48-C48)</f>
        <v>0.76900000000000002</v>
      </c>
      <c r="E48" s="9">
        <f>(447.95*D48*D48)+(356.33*D48)-(0.4506)</f>
        <v>538.46732994999991</v>
      </c>
    </row>
    <row r="49" spans="1:5" x14ac:dyDescent="0.3">
      <c r="A49" s="10" t="s">
        <v>26</v>
      </c>
      <c r="B49" s="2">
        <v>0.85599999999999998</v>
      </c>
      <c r="C49" s="5">
        <v>7.2999999999999995E-2</v>
      </c>
      <c r="D49" s="1">
        <f>(B49-C49)</f>
        <v>0.78300000000000003</v>
      </c>
      <c r="E49" s="9">
        <f>(447.95*D49*D49)+(356.33*D49)-(0.4506)</f>
        <v>553.18900754999993</v>
      </c>
    </row>
    <row r="50" spans="1:5" x14ac:dyDescent="0.3">
      <c r="A50" s="10" t="s">
        <v>41</v>
      </c>
      <c r="B50" s="2">
        <v>0.84899999999999998</v>
      </c>
      <c r="C50" s="5">
        <v>7.2999999999999995E-2</v>
      </c>
      <c r="D50" s="1">
        <f>(B50-C50)</f>
        <v>0.77600000000000002</v>
      </c>
      <c r="E50" s="9">
        <f>(447.95*D50*D50)+(356.33*D50)-(0.4506)</f>
        <v>545.80621919999999</v>
      </c>
    </row>
    <row r="51" spans="1:5" x14ac:dyDescent="0.3">
      <c r="A51" s="10" t="s">
        <v>42</v>
      </c>
      <c r="B51" s="2">
        <v>0.83899999999999997</v>
      </c>
      <c r="C51" s="5">
        <v>7.2999999999999995E-2</v>
      </c>
      <c r="D51" s="1">
        <f>(B51-C51)</f>
        <v>0.76600000000000001</v>
      </c>
      <c r="E51" s="9">
        <f>(447.95*D51*D51)+(356.33*D51)-(0.4506)</f>
        <v>535.33553019999999</v>
      </c>
    </row>
    <row r="52" spans="1:5" x14ac:dyDescent="0.3">
      <c r="A52" s="10" t="s">
        <v>43</v>
      </c>
      <c r="B52" s="2">
        <v>1.0569999999999999</v>
      </c>
      <c r="C52" s="5">
        <v>7.2999999999999995E-2</v>
      </c>
      <c r="D52" s="1">
        <f>(B52-C52)</f>
        <v>0.98399999999999999</v>
      </c>
      <c r="E52" s="9">
        <f>(447.95*D52*D52)+(356.33*D52)-(0.4506)</f>
        <v>783.90839519999997</v>
      </c>
    </row>
    <row r="53" spans="1:5" x14ac:dyDescent="0.3">
      <c r="A53" s="10" t="s">
        <v>44</v>
      </c>
      <c r="B53" s="2">
        <v>0.86599999999999999</v>
      </c>
      <c r="C53" s="5">
        <v>7.2999999999999995E-2</v>
      </c>
      <c r="D53" s="1">
        <f>(B53-C53)</f>
        <v>0.79300000000000004</v>
      </c>
      <c r="E53" s="9">
        <f>(447.95*D53*D53)+(356.33*D53)-(0.4506)</f>
        <v>563.81199955</v>
      </c>
    </row>
    <row r="54" spans="1:5" x14ac:dyDescent="0.3">
      <c r="A54" s="10" t="s">
        <v>45</v>
      </c>
      <c r="B54" s="2">
        <v>0.94400000000000006</v>
      </c>
      <c r="C54" s="5">
        <v>7.2999999999999995E-2</v>
      </c>
      <c r="D54" s="1">
        <f>(B54-C54)</f>
        <v>0.87100000000000011</v>
      </c>
      <c r="E54" s="9">
        <f>(447.95*D54*D54)+(356.33*D54)-(0.4506)</f>
        <v>649.74606595000012</v>
      </c>
    </row>
    <row r="55" spans="1:5" x14ac:dyDescent="0.3">
      <c r="A55" s="10" t="s">
        <v>46</v>
      </c>
      <c r="B55" s="2">
        <v>0.89400000000000002</v>
      </c>
      <c r="C55" s="5">
        <v>7.2999999999999995E-2</v>
      </c>
      <c r="D55" s="1">
        <f>(B55-C55)</f>
        <v>0.82100000000000006</v>
      </c>
      <c r="E55" s="9">
        <f>(447.95*D55*D55)+(356.33*D55)-(0.4506)</f>
        <v>594.0329959500001</v>
      </c>
    </row>
    <row r="56" spans="1:5" x14ac:dyDescent="0.3">
      <c r="A56" s="10" t="s">
        <v>47</v>
      </c>
      <c r="B56" s="2">
        <v>0.72899999999999998</v>
      </c>
      <c r="C56" s="5">
        <v>7.2999999999999995E-2</v>
      </c>
      <c r="D56" s="1">
        <f>(B56-C56)</f>
        <v>0.65600000000000003</v>
      </c>
      <c r="E56" s="9">
        <f>(447.95*D56*D56)+(356.33*D56)-(0.4506)</f>
        <v>426.07089120000001</v>
      </c>
    </row>
    <row r="57" spans="1:5" x14ac:dyDescent="0.3">
      <c r="A57" s="10" t="s">
        <v>48</v>
      </c>
      <c r="B57" s="2">
        <v>0.81300000000000006</v>
      </c>
      <c r="C57" s="5">
        <v>7.2999999999999995E-2</v>
      </c>
      <c r="D57" s="1">
        <f>(B57-C57)</f>
        <v>0.7400000000000001</v>
      </c>
      <c r="E57" s="9">
        <f>(447.95*D57*D57)+(356.33*D57)-(0.4506)</f>
        <v>508.53102000000013</v>
      </c>
    </row>
    <row r="58" spans="1:5" x14ac:dyDescent="0.3">
      <c r="A58" s="10" t="s">
        <v>25</v>
      </c>
      <c r="B58" s="2">
        <v>0.93700000000000006</v>
      </c>
      <c r="C58" s="5">
        <v>7.2999999999999995E-2</v>
      </c>
      <c r="D58" s="1">
        <f>(B58-C58)</f>
        <v>0.8640000000000001</v>
      </c>
      <c r="E58" s="9">
        <f>(447.95*D58*D58)+(356.33*D58)-(0.4506)</f>
        <v>641.81140320000009</v>
      </c>
    </row>
    <row r="59" spans="1:5" x14ac:dyDescent="0.3">
      <c r="A59" s="10" t="s">
        <v>49</v>
      </c>
      <c r="B59" s="2">
        <v>0.69900000000000007</v>
      </c>
      <c r="C59" s="5">
        <v>7.2999999999999995E-2</v>
      </c>
      <c r="D59" s="1">
        <f>(B59-C59)</f>
        <v>0.62600000000000011</v>
      </c>
      <c r="E59" s="9">
        <f>(447.95*D59*D59)+(356.33*D59)-(0.4506)</f>
        <v>398.15283420000009</v>
      </c>
    </row>
    <row r="60" spans="1:5" x14ac:dyDescent="0.3">
      <c r="A60" s="10" t="s">
        <v>50</v>
      </c>
      <c r="B60" s="2">
        <v>0.95300000000000007</v>
      </c>
      <c r="C60" s="5">
        <v>7.2999999999999995E-2</v>
      </c>
      <c r="D60" s="1">
        <f>(B60-C60)</f>
        <v>0.88000000000000012</v>
      </c>
      <c r="E60" s="9">
        <f>(447.95*D60*D60)+(356.33*D60)-(0.4506)</f>
        <v>660.01228000000003</v>
      </c>
    </row>
    <row r="61" spans="1:5" x14ac:dyDescent="0.3">
      <c r="A61" s="10" t="s">
        <v>51</v>
      </c>
      <c r="B61" s="2">
        <v>0.96699999999999997</v>
      </c>
      <c r="C61" s="5">
        <v>7.2999999999999995E-2</v>
      </c>
      <c r="D61" s="1">
        <f>(B61-C61)</f>
        <v>0.89400000000000002</v>
      </c>
      <c r="E61" s="9">
        <f>(447.95*D61*D61)+(356.33*D61)-(0.4506)</f>
        <v>676.12618620000001</v>
      </c>
    </row>
    <row r="62" spans="1:5" x14ac:dyDescent="0.3">
      <c r="A62" s="10" t="s">
        <v>34</v>
      </c>
      <c r="B62" s="2">
        <v>0.69100000000000006</v>
      </c>
      <c r="C62" s="5">
        <v>7.2999999999999995E-2</v>
      </c>
      <c r="D62" s="1">
        <f>(B62-C62)</f>
        <v>0.6180000000000001</v>
      </c>
      <c r="E62" s="9">
        <f>(447.95*D62*D62)+(356.33*D62)-(0.4506)</f>
        <v>390.84419580000008</v>
      </c>
    </row>
    <row r="63" spans="1:5" x14ac:dyDescent="0.3">
      <c r="A63" s="10" t="s">
        <v>35</v>
      </c>
      <c r="B63" s="2">
        <v>0.71499999999999997</v>
      </c>
      <c r="C63" s="5">
        <v>7.2999999999999995E-2</v>
      </c>
      <c r="D63" s="1">
        <f>(B63-C63)</f>
        <v>0.64200000000000002</v>
      </c>
      <c r="E63" s="9">
        <f>(447.95*D63*D63)+(356.33*D63)-(0.4506)</f>
        <v>412.94212379999999</v>
      </c>
    </row>
    <row r="64" spans="1:5" x14ac:dyDescent="0.3">
      <c r="A64" s="10" t="s">
        <v>36</v>
      </c>
      <c r="B64" s="2">
        <v>0.95600000000000007</v>
      </c>
      <c r="C64" s="5">
        <v>7.2999999999999995E-2</v>
      </c>
      <c r="D64" s="1">
        <f>(B64-C64)</f>
        <v>0.88300000000000012</v>
      </c>
      <c r="E64" s="9">
        <f>(447.95*D64*D64)+(356.33*D64)-(0.4506)</f>
        <v>663.45047755000007</v>
      </c>
    </row>
    <row r="65" spans="1:5" x14ac:dyDescent="0.3">
      <c r="A65" s="10" t="s">
        <v>23</v>
      </c>
      <c r="B65" s="2">
        <v>0.86499999999999999</v>
      </c>
      <c r="C65" s="5">
        <v>7.2999999999999995E-2</v>
      </c>
      <c r="D65" s="1">
        <f>(B65-C65)</f>
        <v>0.79200000000000004</v>
      </c>
      <c r="E65" s="9">
        <f>(447.95*D65*D65)+(356.33*D65)-(0.4506)</f>
        <v>562.74566880000009</v>
      </c>
    </row>
    <row r="66" spans="1:5" x14ac:dyDescent="0.3">
      <c r="A66" s="10" t="s">
        <v>37</v>
      </c>
      <c r="B66" s="2">
        <v>0.91700000000000004</v>
      </c>
      <c r="C66" s="5">
        <v>7.2999999999999995E-2</v>
      </c>
      <c r="D66" s="1">
        <f>(B66-C66)</f>
        <v>0.84400000000000008</v>
      </c>
      <c r="E66" s="9">
        <f>(447.95*D66*D66)+(356.33*D66)-(0.4506)</f>
        <v>619.38283120000006</v>
      </c>
    </row>
    <row r="67" spans="1:5" x14ac:dyDescent="0.3">
      <c r="A67" s="10" t="s">
        <v>38</v>
      </c>
      <c r="B67" s="2">
        <v>0.83899999999999997</v>
      </c>
      <c r="C67" s="5">
        <v>7.2999999999999995E-2</v>
      </c>
      <c r="D67" s="1">
        <f>(B67-C67)</f>
        <v>0.76600000000000001</v>
      </c>
      <c r="E67" s="9">
        <f>(447.95*D67*D67)+(356.33*D67)-(0.4506)</f>
        <v>535.33553019999999</v>
      </c>
    </row>
    <row r="68" spans="1:5" x14ac:dyDescent="0.3">
      <c r="A68" s="10" t="s">
        <v>52</v>
      </c>
      <c r="B68" s="2">
        <v>0.69100000000000006</v>
      </c>
      <c r="C68" s="5">
        <v>7.2999999999999995E-2</v>
      </c>
      <c r="D68" s="1">
        <f>(B68-C68)</f>
        <v>0.6180000000000001</v>
      </c>
      <c r="E68" s="9">
        <f>(447.95*D68*D68)+(356.33*D68)-(0.4506)</f>
        <v>390.84419580000008</v>
      </c>
    </row>
    <row r="69" spans="1:5" x14ac:dyDescent="0.3">
      <c r="A69" s="10" t="s">
        <v>53</v>
      </c>
      <c r="B69" s="2">
        <v>0.68700000000000006</v>
      </c>
      <c r="C69" s="5">
        <v>7.2999999999999995E-2</v>
      </c>
      <c r="D69" s="1">
        <f>(B69-C69)</f>
        <v>0.6140000000000001</v>
      </c>
      <c r="E69" s="9">
        <f>(447.95*D69*D69)+(356.33*D69)-(0.4506)</f>
        <v>387.21137820000007</v>
      </c>
    </row>
    <row r="70" spans="1:5" x14ac:dyDescent="0.3">
      <c r="A70" s="10" t="s">
        <v>55</v>
      </c>
      <c r="B70" s="2">
        <v>0.65700000000000003</v>
      </c>
      <c r="C70" s="5">
        <v>7.2999999999999995E-2</v>
      </c>
      <c r="D70" s="1">
        <f>(B70-C70)</f>
        <v>0.58400000000000007</v>
      </c>
      <c r="E70" s="9">
        <f>(447.95*D70*D70)+(356.33*D70)-(0.4506)</f>
        <v>360.42215520000002</v>
      </c>
    </row>
    <row r="71" spans="1:5" x14ac:dyDescent="0.3">
      <c r="A71" s="10" t="s">
        <v>22</v>
      </c>
      <c r="B71" s="2">
        <v>0.624</v>
      </c>
      <c r="C71" s="5">
        <v>7.2999999999999995E-2</v>
      </c>
      <c r="D71" s="1">
        <f>(B71-C71)</f>
        <v>0.55100000000000005</v>
      </c>
      <c r="E71" s="9">
        <f>(447.95*D71*D71)+(356.33*D71)-(0.4506)</f>
        <v>331.88529794999999</v>
      </c>
    </row>
    <row r="72" spans="1:5" x14ac:dyDescent="0.3">
      <c r="A72" s="10" t="s">
        <v>56</v>
      </c>
      <c r="B72" s="2">
        <v>0.72299999999999998</v>
      </c>
      <c r="C72" s="5">
        <v>7.2999999999999995E-2</v>
      </c>
      <c r="D72" s="1">
        <f>(B72-C72)</f>
        <v>0.65</v>
      </c>
      <c r="E72" s="9">
        <f>(447.95*D72*D72)+(356.33*D72)-(0.4506)</f>
        <v>420.422775</v>
      </c>
    </row>
    <row r="73" spans="1:5" x14ac:dyDescent="0.3">
      <c r="A73" s="10" t="s">
        <v>57</v>
      </c>
      <c r="B73" s="2">
        <v>0.54900000000000004</v>
      </c>
      <c r="C73" s="5">
        <v>7.2999999999999995E-2</v>
      </c>
      <c r="D73" s="1">
        <f>(B73-C73)</f>
        <v>0.47600000000000003</v>
      </c>
      <c r="E73" s="9">
        <f>(447.95*D73*D73)+(356.33*D73)-(0.4506)</f>
        <v>270.65719919999998</v>
      </c>
    </row>
    <row r="74" spans="1:5" x14ac:dyDescent="0.3">
      <c r="A74" s="10" t="s">
        <v>59</v>
      </c>
      <c r="B74" s="2">
        <v>0.875</v>
      </c>
      <c r="C74" s="5">
        <v>7.2999999999999995E-2</v>
      </c>
      <c r="D74" s="1">
        <f>(B74-C74)</f>
        <v>0.80200000000000005</v>
      </c>
      <c r="E74" s="9">
        <f>(447.95*D74*D74)+(356.33*D74)-(0.4506)</f>
        <v>573.44929179999997</v>
      </c>
    </row>
    <row r="75" spans="1:5" x14ac:dyDescent="0.3">
      <c r="A75" s="10" t="s">
        <v>54</v>
      </c>
      <c r="B75" s="2">
        <v>0.88700000000000001</v>
      </c>
      <c r="C75" s="5">
        <v>7.2999999999999995E-2</v>
      </c>
      <c r="D75" s="1">
        <f>(B75-C75)</f>
        <v>0.81400000000000006</v>
      </c>
      <c r="E75" s="9">
        <f>(447.95*D75*D75)+(356.33*D75)-(0.4506)</f>
        <v>586.4118982</v>
      </c>
    </row>
    <row r="76" spans="1:5" x14ac:dyDescent="0.3">
      <c r="A76" s="10" t="s">
        <v>60</v>
      </c>
      <c r="B76" s="2">
        <v>0.89600000000000002</v>
      </c>
      <c r="C76" s="5">
        <v>7.2999999999999995E-2</v>
      </c>
      <c r="D76" s="1">
        <f>(B76-C76)</f>
        <v>0.82300000000000006</v>
      </c>
      <c r="E76" s="9">
        <f>(447.95*D76*D76)+(356.33*D76)-(0.4506)</f>
        <v>596.21851555000001</v>
      </c>
    </row>
    <row r="77" spans="1:5" x14ac:dyDescent="0.3">
      <c r="A77" s="10" t="s">
        <v>61</v>
      </c>
      <c r="B77" s="2">
        <v>0.86</v>
      </c>
      <c r="C77" s="5">
        <v>7.2999999999999995E-2</v>
      </c>
      <c r="D77" s="1">
        <f>(B77-C77)</f>
        <v>0.78700000000000003</v>
      </c>
      <c r="E77" s="9">
        <f>(447.95*D77*D77)+(356.33*D77)-(0.4506)</f>
        <v>557.42745355</v>
      </c>
    </row>
    <row r="78" spans="1:5" x14ac:dyDescent="0.3">
      <c r="A78" s="10" t="s">
        <v>62</v>
      </c>
      <c r="B78" s="2">
        <v>0.89700000000000002</v>
      </c>
      <c r="C78" s="5">
        <v>7.2999999999999995E-2</v>
      </c>
      <c r="D78" s="1">
        <f>(B78-C78)</f>
        <v>0.82400000000000007</v>
      </c>
      <c r="E78" s="9">
        <f>(447.95*D78*D78)+(356.33*D78)-(0.4506)</f>
        <v>597.31261920000009</v>
      </c>
    </row>
    <row r="79" spans="1:5" x14ac:dyDescent="0.3">
      <c r="A79" s="10" t="s">
        <v>24</v>
      </c>
      <c r="B79" s="2">
        <v>0.81300000000000006</v>
      </c>
      <c r="C79" s="5">
        <v>7.2999999999999995E-2</v>
      </c>
      <c r="D79" s="1">
        <f>(B79-C79)</f>
        <v>0.7400000000000001</v>
      </c>
      <c r="E79" s="9">
        <f>(447.95*D79*D79)+(356.33*D79)-(0.4506)</f>
        <v>508.53102000000013</v>
      </c>
    </row>
    <row r="80" spans="1:5" x14ac:dyDescent="0.3">
      <c r="A80" s="10" t="s">
        <v>66</v>
      </c>
      <c r="B80" s="2">
        <v>1.085</v>
      </c>
      <c r="C80" s="5">
        <v>7.2999999999999995E-2</v>
      </c>
      <c r="D80" s="1">
        <f>(B80-C80)</f>
        <v>1.012</v>
      </c>
      <c r="E80" s="9">
        <f>(447.95*D80*D80)+(356.33*D80)-(0.4506)</f>
        <v>818.92066480000005</v>
      </c>
    </row>
    <row r="81" spans="1:5" x14ac:dyDescent="0.3">
      <c r="A81" s="10" t="s">
        <v>63</v>
      </c>
      <c r="B81" s="2">
        <v>0.89600000000000002</v>
      </c>
      <c r="C81" s="5">
        <v>7.2999999999999995E-2</v>
      </c>
      <c r="D81" s="1">
        <f>(B81-C81)</f>
        <v>0.82300000000000006</v>
      </c>
      <c r="E81" s="9">
        <f>(447.95*D81*D81)+(356.33*D81)-(0.4506)</f>
        <v>596.21851555000001</v>
      </c>
    </row>
    <row r="82" spans="1:5" x14ac:dyDescent="0.3">
      <c r="A82" s="10" t="s">
        <v>65</v>
      </c>
      <c r="B82" s="2">
        <v>0.99299999999999999</v>
      </c>
      <c r="C82" s="5">
        <v>7.2999999999999995E-2</v>
      </c>
      <c r="D82" s="1">
        <f>(B82-C82)</f>
        <v>0.92</v>
      </c>
      <c r="E82" s="9">
        <f>(447.95*D82*D82)+(356.33*D82)-(0.4506)</f>
        <v>706.51787999999999</v>
      </c>
    </row>
    <row r="83" spans="1:5" x14ac:dyDescent="0.3">
      <c r="A83" s="10" t="s">
        <v>58</v>
      </c>
      <c r="B83" s="2">
        <v>0.92600000000000005</v>
      </c>
      <c r="C83" s="5">
        <v>7.2999999999999995E-2</v>
      </c>
      <c r="D83" s="1">
        <f>(B83-C83)</f>
        <v>0.85300000000000009</v>
      </c>
      <c r="E83" s="9">
        <f>(447.95*D83*D83)+(356.33*D83)-(0.4506)</f>
        <v>629.43134155000007</v>
      </c>
    </row>
    <row r="84" spans="1:5" x14ac:dyDescent="0.3">
      <c r="A84" s="10" t="s">
        <v>67</v>
      </c>
      <c r="B84" s="2">
        <v>1.127</v>
      </c>
      <c r="C84" s="5">
        <v>7.2999999999999995E-2</v>
      </c>
      <c r="D84" s="1">
        <f>(B84-C84)</f>
        <v>1.054</v>
      </c>
      <c r="E84" s="9">
        <f>(447.95*D84*D84)+(356.33*D84)-(0.4506)</f>
        <v>872.75604220000002</v>
      </c>
    </row>
    <row r="85" spans="1:5" x14ac:dyDescent="0.3">
      <c r="A85" s="10" t="s">
        <v>68</v>
      </c>
      <c r="B85" s="2">
        <v>0.73</v>
      </c>
      <c r="C85" s="5">
        <v>7.2999999999999995E-2</v>
      </c>
      <c r="D85" s="1">
        <f>(B85-C85)</f>
        <v>0.65700000000000003</v>
      </c>
      <c r="E85" s="9">
        <f>(447.95*D85*D85)+(356.33*D85)-(0.4506)</f>
        <v>427.01537955000003</v>
      </c>
    </row>
    <row r="86" spans="1:5" x14ac:dyDescent="0.3">
      <c r="A86" s="10" t="s">
        <v>69</v>
      </c>
      <c r="B86" s="2">
        <v>0.873</v>
      </c>
      <c r="C86" s="5">
        <v>7.2999999999999995E-2</v>
      </c>
      <c r="D86" s="1">
        <f>(B86-C86)</f>
        <v>0.8</v>
      </c>
      <c r="E86" s="9">
        <f>(447.95*D86*D86)+(356.33*D86)-(0.4506)</f>
        <v>571.30140000000006</v>
      </c>
    </row>
    <row r="87" spans="1:5" x14ac:dyDescent="0.3">
      <c r="A87" s="10" t="s">
        <v>64</v>
      </c>
      <c r="B87" s="2">
        <v>0.83000000000000007</v>
      </c>
      <c r="C87" s="5">
        <v>7.2999999999999995E-2</v>
      </c>
      <c r="D87" s="1">
        <f>(B87-C87)</f>
        <v>0.75700000000000012</v>
      </c>
      <c r="E87" s="9">
        <f>(447.95*D87*D87)+(356.33*D87)-(0.4506)</f>
        <v>525.98850955000012</v>
      </c>
    </row>
    <row r="88" spans="1:5" x14ac:dyDescent="0.3">
      <c r="A88" s="10" t="s">
        <v>70</v>
      </c>
      <c r="B88" s="2">
        <v>0.85599999999999998</v>
      </c>
      <c r="C88" s="5">
        <v>7.2999999999999995E-2</v>
      </c>
      <c r="D88" s="1">
        <f>(B88-C88)</f>
        <v>0.78300000000000003</v>
      </c>
      <c r="E88" s="9">
        <f>(447.95*D88*D88)+(356.33*D88)-(0.4506)</f>
        <v>553.18900754999993</v>
      </c>
    </row>
    <row r="89" spans="1:5" x14ac:dyDescent="0.3">
      <c r="A89" s="10" t="s">
        <v>71</v>
      </c>
      <c r="B89" s="2">
        <v>0.56500000000000006</v>
      </c>
      <c r="C89" s="5">
        <v>7.2999999999999995E-2</v>
      </c>
      <c r="D89" s="1">
        <f>(B89-C89)</f>
        <v>0.49200000000000005</v>
      </c>
      <c r="E89" s="9">
        <f>(447.95*D89*D89)+(356.33*D89)-(0.4506)</f>
        <v>283.29632880000003</v>
      </c>
    </row>
    <row r="90" spans="1:5" x14ac:dyDescent="0.3">
      <c r="A90" s="10" t="s">
        <v>72</v>
      </c>
      <c r="B90" s="2">
        <v>1.004</v>
      </c>
      <c r="C90" s="5">
        <v>7.2999999999999995E-2</v>
      </c>
      <c r="D90" s="1">
        <f>(B90-C90)</f>
        <v>0.93100000000000005</v>
      </c>
      <c r="E90" s="9">
        <f>(447.95*D90*D90)+(356.33*D90)-(0.4506)</f>
        <v>719.55821994999997</v>
      </c>
    </row>
    <row r="91" spans="1:5" x14ac:dyDescent="0.3">
      <c r="A91" s="10" t="s">
        <v>73</v>
      </c>
      <c r="B91" s="2">
        <v>0.95600000000000007</v>
      </c>
      <c r="C91" s="5">
        <v>7.2999999999999995E-2</v>
      </c>
      <c r="D91" s="1">
        <f>(B91-C91)</f>
        <v>0.88300000000000012</v>
      </c>
      <c r="E91" s="9">
        <f>(447.95*D91*D91)+(356.33*D91)-(0.4506)</f>
        <v>663.45047755000007</v>
      </c>
    </row>
    <row r="92" spans="1:5" x14ac:dyDescent="0.3">
      <c r="A92" s="10" t="s">
        <v>74</v>
      </c>
      <c r="B92" s="2">
        <v>0.94400000000000006</v>
      </c>
      <c r="C92" s="5">
        <v>7.2999999999999995E-2</v>
      </c>
      <c r="D92" s="1">
        <f>(B92-C92)</f>
        <v>0.87100000000000011</v>
      </c>
      <c r="E92" s="9">
        <f>(447.95*D92*D92)+(356.33*D92)-(0.4506)</f>
        <v>649.74606595000012</v>
      </c>
    </row>
    <row r="93" spans="1:5" x14ac:dyDescent="0.3">
      <c r="A93" s="10" t="s">
        <v>75</v>
      </c>
      <c r="B93" s="2">
        <v>0.73499999999999999</v>
      </c>
      <c r="C93" s="5">
        <v>7.2999999999999995E-2</v>
      </c>
      <c r="D93" s="1">
        <f>(B93-C93)</f>
        <v>0.66200000000000003</v>
      </c>
      <c r="E93" s="9">
        <f>(447.95*D93*D93)+(356.33*D93)-(0.4506)</f>
        <v>431.75125980000001</v>
      </c>
    </row>
    <row r="94" spans="1:5" x14ac:dyDescent="0.3">
      <c r="A94" s="10" t="s">
        <v>76</v>
      </c>
      <c r="B94" s="2">
        <v>0.80800000000000005</v>
      </c>
      <c r="C94" s="5">
        <v>7.2999999999999995E-2</v>
      </c>
      <c r="D94" s="1">
        <f>(B94-C94)</f>
        <v>0.7350000000000001</v>
      </c>
      <c r="E94" s="9">
        <f>(447.95*D94*D94)+(356.33*D94)-(0.4506)</f>
        <v>503.44573875000009</v>
      </c>
    </row>
    <row r="95" spans="1:5" x14ac:dyDescent="0.3">
      <c r="A95" s="10" t="s">
        <v>77</v>
      </c>
      <c r="B95" s="2">
        <v>0.86499999999999999</v>
      </c>
      <c r="C95" s="5">
        <v>7.2999999999999995E-2</v>
      </c>
      <c r="D95" s="1">
        <f>(B95-C95)</f>
        <v>0.79200000000000004</v>
      </c>
      <c r="E95" s="9">
        <f>(447.95*D95*D95)+(356.33*D95)-(0.4506)</f>
        <v>562.74566880000009</v>
      </c>
    </row>
    <row r="96" spans="1:5" x14ac:dyDescent="0.3">
      <c r="A96" s="10" t="s">
        <v>78</v>
      </c>
      <c r="B96" s="2">
        <v>0.78400000000000003</v>
      </c>
      <c r="C96" s="5">
        <v>7.2999999999999995E-2</v>
      </c>
      <c r="D96" s="1">
        <f>(B96-C96)</f>
        <v>0.71100000000000008</v>
      </c>
      <c r="E96" s="9">
        <f>(447.95*D96*D96)+(356.33*D96)-(0.4506)</f>
        <v>479.34816195000008</v>
      </c>
    </row>
    <row r="97" spans="1:5" x14ac:dyDescent="0.3">
      <c r="A97" s="10" t="s">
        <v>79</v>
      </c>
      <c r="B97" s="2">
        <v>0.55200000000000005</v>
      </c>
      <c r="C97" s="5">
        <v>7.2999999999999995E-2</v>
      </c>
      <c r="D97" s="1">
        <f>(B97-C97)</f>
        <v>0.47900000000000004</v>
      </c>
      <c r="E97" s="9">
        <f>(447.95*D97*D97)+(356.33*D97)-(0.4506)</f>
        <v>273.00956595000002</v>
      </c>
    </row>
    <row r="98" spans="1:5" x14ac:dyDescent="0.3">
      <c r="A98" s="10" t="s">
        <v>80</v>
      </c>
      <c r="B98" s="2">
        <v>0.96499999999999997</v>
      </c>
      <c r="C98" s="5">
        <v>7.2999999999999995E-2</v>
      </c>
      <c r="D98" s="1">
        <f>(B98-C98)</f>
        <v>0.89200000000000002</v>
      </c>
      <c r="E98" s="9">
        <f>(447.95*D98*D98)+(356.33*D98)-(0.4506)</f>
        <v>673.81344879999995</v>
      </c>
    </row>
    <row r="99" spans="1:5" x14ac:dyDescent="0.3">
      <c r="A99" s="10" t="s">
        <v>81</v>
      </c>
      <c r="B99" s="2">
        <v>0.95500000000000007</v>
      </c>
      <c r="C99" s="5">
        <v>7.2999999999999995E-2</v>
      </c>
      <c r="D99" s="1">
        <f>(B99-C99)</f>
        <v>0.88200000000000012</v>
      </c>
      <c r="E99" s="9">
        <f>(447.95*D99*D99)+(356.33*D99)-(0.4506)</f>
        <v>662.30351580000013</v>
      </c>
    </row>
    <row r="100" spans="1:5" x14ac:dyDescent="0.3">
      <c r="A100" s="10" t="s">
        <v>82</v>
      </c>
      <c r="B100" s="2">
        <v>0.89800000000000002</v>
      </c>
      <c r="C100" s="5">
        <v>7.2999999999999995E-2</v>
      </c>
      <c r="D100" s="1">
        <f>(B100-C100)</f>
        <v>0.82500000000000007</v>
      </c>
      <c r="E100" s="9">
        <f>(447.95*D100*D100)+(356.33*D100)-(0.4506)</f>
        <v>598.4076187500001</v>
      </c>
    </row>
    <row r="101" spans="1:5" x14ac:dyDescent="0.3">
      <c r="A101" s="10" t="s">
        <v>83</v>
      </c>
      <c r="B101" s="2">
        <v>0.76700000000000002</v>
      </c>
      <c r="C101" s="5">
        <v>7.2999999999999995E-2</v>
      </c>
      <c r="D101" s="1">
        <f>(B101-C101)</f>
        <v>0.69400000000000006</v>
      </c>
      <c r="E101" s="9">
        <f>(447.95*D101*D101)+(356.33*D101)-(0.4506)</f>
        <v>462.59126620000006</v>
      </c>
    </row>
    <row r="102" spans="1:5" x14ac:dyDescent="0.3">
      <c r="A102" s="10" t="s">
        <v>84</v>
      </c>
      <c r="B102" s="2">
        <v>0.69100000000000006</v>
      </c>
      <c r="C102" s="5">
        <v>7.2999999999999995E-2</v>
      </c>
      <c r="D102" s="1">
        <f>(B102-C102)</f>
        <v>0.6180000000000001</v>
      </c>
      <c r="E102" s="9">
        <f>(447.95*D102*D102)+(356.33*D102)-(0.4506)</f>
        <v>390.84419580000008</v>
      </c>
    </row>
    <row r="103" spans="1:5" x14ac:dyDescent="0.3">
      <c r="A103" s="10" t="s">
        <v>85</v>
      </c>
      <c r="B103" s="2">
        <v>0.78700000000000003</v>
      </c>
      <c r="C103" s="5">
        <v>7.2999999999999995E-2</v>
      </c>
      <c r="D103" s="1">
        <f>(B103-C103)</f>
        <v>0.71400000000000008</v>
      </c>
      <c r="E103" s="9">
        <f>(447.95*D103*D103)+(356.33*D103)-(0.4506)</f>
        <v>482.33213820000003</v>
      </c>
    </row>
    <row r="104" spans="1:5" x14ac:dyDescent="0.3">
      <c r="A104" s="10" t="s">
        <v>86</v>
      </c>
      <c r="B104" s="2">
        <v>0.88100000000000001</v>
      </c>
      <c r="C104" s="5">
        <v>7.2999999999999995E-2</v>
      </c>
      <c r="D104" s="1">
        <f>(B104-C104)</f>
        <v>0.80800000000000005</v>
      </c>
      <c r="E104" s="9">
        <f>(447.95*D104*D104)+(356.33*D104)-(0.4506)</f>
        <v>579.91446880000001</v>
      </c>
    </row>
    <row r="105" spans="1:5" x14ac:dyDescent="0.3">
      <c r="A105" s="10" t="s">
        <v>87</v>
      </c>
      <c r="B105" s="2">
        <v>0.48799999999999999</v>
      </c>
      <c r="C105" s="5">
        <v>7.2999999999999995E-2</v>
      </c>
      <c r="D105" s="1">
        <f>(B105-C105)</f>
        <v>0.41499999999999998</v>
      </c>
      <c r="E105" s="9">
        <f>(447.95*D105*D105)+(356.33*D105)-(0.4506)</f>
        <v>224.57453874999999</v>
      </c>
    </row>
    <row r="106" spans="1:5" x14ac:dyDescent="0.3">
      <c r="A106" s="10" t="s">
        <v>88</v>
      </c>
      <c r="B106" s="2">
        <v>0.93500000000000005</v>
      </c>
      <c r="C106" s="5">
        <v>7.2999999999999995E-2</v>
      </c>
      <c r="D106" s="1">
        <f>(B106-C106)</f>
        <v>0.8620000000000001</v>
      </c>
      <c r="E106" s="9">
        <f>(447.95*D106*D106)+(356.33*D106)-(0.4506)</f>
        <v>639.55241980000005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6"/>
  <sheetViews>
    <sheetView workbookViewId="0">
      <selection activeCell="P8" sqref="P8"/>
    </sheetView>
  </sheetViews>
  <sheetFormatPr defaultRowHeight="14.4" x14ac:dyDescent="0.3"/>
  <cols>
    <col min="1" max="1" width="15.33203125" customWidth="1"/>
    <col min="2" max="2" width="11.33203125" customWidth="1"/>
    <col min="3" max="3" width="13.33203125" customWidth="1"/>
    <col min="4" max="4" width="11.88671875" customWidth="1"/>
    <col min="5" max="5" width="18" customWidth="1"/>
  </cols>
  <sheetData>
    <row r="2" spans="1:11" x14ac:dyDescent="0.3">
      <c r="A2" s="13">
        <v>2.7214999999999998</v>
      </c>
      <c r="B2" s="2">
        <v>0.81500000000000006</v>
      </c>
      <c r="C2" s="2">
        <v>0.871</v>
      </c>
      <c r="D2" s="2">
        <v>1.018</v>
      </c>
      <c r="E2" s="2">
        <v>0.96599999999999997</v>
      </c>
      <c r="F2" s="2">
        <v>0.872</v>
      </c>
      <c r="G2" s="2">
        <v>0.95000000000000007</v>
      </c>
      <c r="H2" s="2">
        <v>0.90700000000000003</v>
      </c>
      <c r="I2" s="2">
        <v>0.89600000000000002</v>
      </c>
      <c r="J2" s="2">
        <v>0.85299999999999998</v>
      </c>
      <c r="K2" s="2">
        <v>0.86399999999999999</v>
      </c>
    </row>
    <row r="3" spans="1:11" x14ac:dyDescent="0.3">
      <c r="A3" s="13">
        <v>1.897</v>
      </c>
      <c r="B3" s="2">
        <v>0.879</v>
      </c>
      <c r="C3" s="2">
        <v>0.84499999999999997</v>
      </c>
      <c r="D3" s="2">
        <v>0.80800000000000005</v>
      </c>
      <c r="E3" s="2">
        <v>0.81500000000000006</v>
      </c>
      <c r="F3" s="2">
        <v>0.83299999999999996</v>
      </c>
      <c r="G3" s="2">
        <v>0.86099999999999999</v>
      </c>
      <c r="H3" s="2">
        <v>0.89600000000000002</v>
      </c>
      <c r="I3" s="2">
        <v>0.91800000000000004</v>
      </c>
      <c r="J3" s="2">
        <v>0.79700000000000004</v>
      </c>
    </row>
    <row r="4" spans="1:11" x14ac:dyDescent="0.3">
      <c r="A4" s="13">
        <v>1.2315</v>
      </c>
      <c r="B4" s="2">
        <v>0.72099999999999997</v>
      </c>
      <c r="C4" s="2">
        <v>0.71099999999999997</v>
      </c>
      <c r="D4" s="2">
        <v>0.76100000000000001</v>
      </c>
      <c r="E4" s="2">
        <v>0.80300000000000005</v>
      </c>
      <c r="F4" s="2">
        <v>0.377</v>
      </c>
      <c r="G4" s="2">
        <v>0.78200000000000003</v>
      </c>
      <c r="H4" s="2">
        <v>0.80200000000000005</v>
      </c>
      <c r="I4" s="2">
        <v>0.74299999999999999</v>
      </c>
      <c r="J4" s="2">
        <v>0.71799999999999997</v>
      </c>
    </row>
    <row r="5" spans="1:11" x14ac:dyDescent="0.3">
      <c r="A5" s="13">
        <v>0.71799999999999997</v>
      </c>
      <c r="B5" s="2">
        <v>0.60199999999999998</v>
      </c>
      <c r="C5" s="2">
        <v>0.67300000000000004</v>
      </c>
      <c r="D5" s="2">
        <v>0.82400000000000007</v>
      </c>
      <c r="E5" s="2">
        <v>0.79300000000000004</v>
      </c>
      <c r="F5" s="2">
        <v>0.63100000000000001</v>
      </c>
      <c r="G5" s="2">
        <v>0.84099999999999997</v>
      </c>
      <c r="H5" s="2">
        <v>0.77200000000000002</v>
      </c>
      <c r="I5" s="2">
        <v>0.67500000000000004</v>
      </c>
      <c r="J5" s="2">
        <v>0.65100000000000002</v>
      </c>
    </row>
    <row r="6" spans="1:11" x14ac:dyDescent="0.3">
      <c r="A6" s="13">
        <v>0.42649999999999999</v>
      </c>
      <c r="B6" s="2">
        <v>0.86699999999999999</v>
      </c>
      <c r="C6" s="2">
        <v>0.85299999999999998</v>
      </c>
      <c r="D6" s="2">
        <v>0.90900000000000003</v>
      </c>
      <c r="E6" s="2">
        <v>0.77900000000000003</v>
      </c>
      <c r="F6" s="2">
        <v>0.72899999999999998</v>
      </c>
      <c r="G6" s="2">
        <v>0.84799999999999998</v>
      </c>
      <c r="H6" s="2">
        <v>0.89600000000000002</v>
      </c>
      <c r="I6" s="2">
        <v>0.63900000000000001</v>
      </c>
      <c r="J6" s="2">
        <v>0.69500000000000006</v>
      </c>
    </row>
    <row r="7" spans="1:11" x14ac:dyDescent="0.3">
      <c r="A7" s="13">
        <v>0.28200000000000003</v>
      </c>
      <c r="B7" s="2">
        <v>0.72399999999999998</v>
      </c>
      <c r="C7" s="2">
        <v>0.753</v>
      </c>
      <c r="D7" s="2">
        <v>0.85799999999999998</v>
      </c>
      <c r="E7" s="2">
        <v>0.79900000000000004</v>
      </c>
      <c r="F7" s="2">
        <v>0.62</v>
      </c>
      <c r="G7" s="2">
        <v>0.85899999999999999</v>
      </c>
      <c r="H7" s="2">
        <v>0.81400000000000006</v>
      </c>
      <c r="I7" s="2">
        <v>0.66800000000000004</v>
      </c>
      <c r="J7" s="2">
        <v>0.75600000000000001</v>
      </c>
    </row>
    <row r="8" spans="1:11" x14ac:dyDescent="0.3">
      <c r="A8" s="14">
        <v>6.8000000000000005E-2</v>
      </c>
      <c r="B8" s="2">
        <v>0.77200000000000002</v>
      </c>
      <c r="C8" s="2">
        <v>0.68900000000000006</v>
      </c>
      <c r="D8" s="2">
        <v>0.876</v>
      </c>
      <c r="E8" s="2">
        <v>0.94400000000000006</v>
      </c>
      <c r="F8" s="2">
        <v>0.84</v>
      </c>
      <c r="G8" s="2">
        <v>0.91500000000000004</v>
      </c>
      <c r="H8" s="2">
        <v>0.79400000000000004</v>
      </c>
      <c r="I8" s="2">
        <v>0.69500000000000006</v>
      </c>
      <c r="J8" s="2">
        <v>0.73899999999999999</v>
      </c>
    </row>
    <row r="9" spans="1:11" x14ac:dyDescent="0.3">
      <c r="B9" s="2">
        <v>0.73699999999999999</v>
      </c>
      <c r="C9" s="2">
        <v>0.87</v>
      </c>
      <c r="D9" s="2">
        <v>0.92700000000000005</v>
      </c>
      <c r="E9" s="2">
        <v>0.92300000000000004</v>
      </c>
      <c r="F9" s="2">
        <v>0.56300000000000006</v>
      </c>
      <c r="G9" s="2">
        <v>0.92</v>
      </c>
      <c r="H9" s="2">
        <v>0.86199999999999999</v>
      </c>
      <c r="I9" s="2">
        <v>0.60899999999999999</v>
      </c>
      <c r="J9" s="2">
        <v>0.45600000000000002</v>
      </c>
    </row>
    <row r="15" spans="1:11" x14ac:dyDescent="0.3">
      <c r="A15" s="12"/>
      <c r="B15" s="7" t="s">
        <v>11</v>
      </c>
      <c r="C15" s="7" t="s">
        <v>8</v>
      </c>
      <c r="D15" s="7" t="s">
        <v>9</v>
      </c>
      <c r="E15" s="7" t="s">
        <v>10</v>
      </c>
    </row>
    <row r="16" spans="1:11" x14ac:dyDescent="0.3">
      <c r="A16" s="12" t="s">
        <v>1</v>
      </c>
      <c r="B16" s="13">
        <v>2.7214999999999998</v>
      </c>
      <c r="C16" s="6">
        <f>B16-B22</f>
        <v>2.6534999999999997</v>
      </c>
      <c r="D16" s="1">
        <v>48</v>
      </c>
      <c r="E16" s="9">
        <f>(5.3414*C16*C16)+(3.5374*C16)+(0.6153)</f>
        <v>47.610920802149991</v>
      </c>
    </row>
    <row r="17" spans="1:12" x14ac:dyDescent="0.3">
      <c r="A17" s="12" t="s">
        <v>2</v>
      </c>
      <c r="B17" s="13">
        <v>1.897</v>
      </c>
      <c r="C17" s="6">
        <f>B17-B22</f>
        <v>1.829</v>
      </c>
      <c r="D17" s="1">
        <v>24</v>
      </c>
      <c r="E17" s="9">
        <f t="shared" ref="E17:E80" si="0">(5.3414*C17*C17)+(3.5374*C17)+(0.6153)</f>
        <v>24.953474877400001</v>
      </c>
    </row>
    <row r="18" spans="1:12" x14ac:dyDescent="0.3">
      <c r="A18" s="12" t="s">
        <v>3</v>
      </c>
      <c r="B18" s="13">
        <v>1.2315</v>
      </c>
      <c r="C18" s="6">
        <f>B18-B22</f>
        <v>1.1635</v>
      </c>
      <c r="D18" s="1">
        <v>12</v>
      </c>
      <c r="E18" s="9">
        <f t="shared" si="0"/>
        <v>11.961890340149999</v>
      </c>
    </row>
    <row r="19" spans="1:12" x14ac:dyDescent="0.3">
      <c r="A19" s="12" t="s">
        <v>4</v>
      </c>
      <c r="B19" s="13">
        <v>0.71799999999999997</v>
      </c>
      <c r="C19" s="6">
        <f>B19-B22</f>
        <v>0.64999999999999991</v>
      </c>
      <c r="D19" s="1">
        <v>6</v>
      </c>
      <c r="E19" s="9">
        <f t="shared" si="0"/>
        <v>5.1713514999999983</v>
      </c>
    </row>
    <row r="20" spans="1:12" x14ac:dyDescent="0.3">
      <c r="A20" s="12" t="s">
        <v>5</v>
      </c>
      <c r="B20" s="13">
        <v>0.42649999999999999</v>
      </c>
      <c r="C20" s="6">
        <f>B20-B22</f>
        <v>0.35849999999999999</v>
      </c>
      <c r="D20" s="1">
        <v>3</v>
      </c>
      <c r="E20" s="9">
        <f t="shared" si="0"/>
        <v>2.56994664615</v>
      </c>
    </row>
    <row r="21" spans="1:12" x14ac:dyDescent="0.3">
      <c r="A21" s="12" t="s">
        <v>6</v>
      </c>
      <c r="B21" s="13">
        <v>0.28200000000000003</v>
      </c>
      <c r="C21" s="6">
        <f>B21-B22</f>
        <v>0.21400000000000002</v>
      </c>
      <c r="D21" s="1">
        <v>1.5</v>
      </c>
      <c r="E21" s="9">
        <f t="shared" si="0"/>
        <v>1.6169183544000001</v>
      </c>
    </row>
    <row r="22" spans="1:12" x14ac:dyDescent="0.3">
      <c r="A22" s="12" t="s">
        <v>7</v>
      </c>
      <c r="B22" s="14">
        <v>6.8000000000000005E-2</v>
      </c>
      <c r="C22" s="6">
        <f>B22-B22</f>
        <v>0</v>
      </c>
      <c r="D22" s="1">
        <v>0</v>
      </c>
      <c r="E22" s="9">
        <f t="shared" si="0"/>
        <v>0.61529999999999996</v>
      </c>
    </row>
    <row r="26" spans="1:12" x14ac:dyDescent="0.3">
      <c r="H26" s="8"/>
      <c r="I26" s="8"/>
      <c r="J26" s="8"/>
      <c r="K26" s="8"/>
    </row>
    <row r="27" spans="1:12" x14ac:dyDescent="0.3">
      <c r="H27" s="8"/>
      <c r="J27" s="8" t="s">
        <v>89</v>
      </c>
      <c r="K27" s="8"/>
      <c r="L27" s="8"/>
    </row>
    <row r="33" spans="1:5" x14ac:dyDescent="0.3">
      <c r="A33" s="10" t="s">
        <v>13</v>
      </c>
      <c r="B33" s="2" t="s">
        <v>14</v>
      </c>
      <c r="C33" s="4" t="s">
        <v>7</v>
      </c>
      <c r="D33" s="1" t="s">
        <v>8</v>
      </c>
      <c r="E33" s="11" t="s">
        <v>90</v>
      </c>
    </row>
    <row r="34" spans="1:5" x14ac:dyDescent="0.3">
      <c r="A34" s="10" t="s">
        <v>16</v>
      </c>
      <c r="B34" s="2">
        <v>0.81500000000000006</v>
      </c>
      <c r="C34" s="14">
        <v>6.8000000000000005E-2</v>
      </c>
      <c r="D34" s="6">
        <f>(B34-C34)</f>
        <v>0.74700000000000011</v>
      </c>
      <c r="E34" s="9">
        <f>(5.3414*D34*D34)+(3.5374*D34)+(0.6153)</f>
        <v>6.2382870726000004</v>
      </c>
    </row>
    <row r="35" spans="1:5" x14ac:dyDescent="0.3">
      <c r="A35" s="10" t="s">
        <v>17</v>
      </c>
      <c r="B35" s="2">
        <v>0.879</v>
      </c>
      <c r="C35" s="14">
        <v>6.8000000000000005E-2</v>
      </c>
      <c r="D35" s="6">
        <f>(B35-C35)</f>
        <v>0.81099999999999994</v>
      </c>
      <c r="E35" s="9">
        <f>(5.3414*D35*D35)+(3.5374*D35)+(0.6153)</f>
        <v>6.9972823493999989</v>
      </c>
    </row>
    <row r="36" spans="1:5" x14ac:dyDescent="0.3">
      <c r="A36" s="10" t="s">
        <v>18</v>
      </c>
      <c r="B36" s="2">
        <v>0.72099999999999997</v>
      </c>
      <c r="C36" s="14">
        <v>6.8000000000000005E-2</v>
      </c>
      <c r="D36" s="6">
        <f>(B36-C36)</f>
        <v>0.65300000000000002</v>
      </c>
      <c r="E36" s="9">
        <f>(5.3414*D36*D36)+(3.5374*D36)+(0.6153)</f>
        <v>5.2028432325999994</v>
      </c>
    </row>
    <row r="37" spans="1:5" x14ac:dyDescent="0.3">
      <c r="A37" s="10" t="s">
        <v>19</v>
      </c>
      <c r="B37" s="2">
        <v>0.60199999999999998</v>
      </c>
      <c r="C37" s="14">
        <v>6.8000000000000005E-2</v>
      </c>
      <c r="D37" s="6">
        <f>(B37-C37)</f>
        <v>0.53400000000000003</v>
      </c>
      <c r="E37" s="9">
        <f>(5.3414*D37*D37)+(3.5374*D37)+(0.6153)</f>
        <v>4.0274038583999996</v>
      </c>
    </row>
    <row r="38" spans="1:5" x14ac:dyDescent="0.3">
      <c r="A38" s="10" t="s">
        <v>20</v>
      </c>
      <c r="B38" s="2">
        <v>0.86699999999999999</v>
      </c>
      <c r="C38" s="14">
        <v>6.8000000000000005E-2</v>
      </c>
      <c r="D38" s="6">
        <f>(B38-C38)</f>
        <v>0.79899999999999993</v>
      </c>
      <c r="E38" s="9">
        <f>(5.3414*D38*D38)+(3.5374*D38)+(0.6153)</f>
        <v>6.8516377013999996</v>
      </c>
    </row>
    <row r="39" spans="1:5" x14ac:dyDescent="0.3">
      <c r="A39" s="10" t="s">
        <v>21</v>
      </c>
      <c r="B39" s="2">
        <v>0.72399999999999998</v>
      </c>
      <c r="C39" s="14">
        <v>6.8000000000000005E-2</v>
      </c>
      <c r="D39" s="6">
        <f>(B39-C39)</f>
        <v>0.65599999999999992</v>
      </c>
      <c r="E39" s="9">
        <f>(5.3414*D39*D39)+(3.5374*D39)+(0.6153)</f>
        <v>5.2344311103999992</v>
      </c>
    </row>
    <row r="40" spans="1:5" x14ac:dyDescent="0.3">
      <c r="A40" s="10" t="s">
        <v>27</v>
      </c>
      <c r="B40" s="2">
        <v>0.77200000000000002</v>
      </c>
      <c r="C40" s="14">
        <v>6.8000000000000005E-2</v>
      </c>
      <c r="D40" s="6">
        <f>(B40-C40)</f>
        <v>0.70399999999999996</v>
      </c>
      <c r="E40" s="9">
        <f>(5.3414*D40*D40)+(3.5374*D40)+(0.6153)</f>
        <v>5.7529129024000003</v>
      </c>
    </row>
    <row r="41" spans="1:5" x14ac:dyDescent="0.3">
      <c r="A41" s="10" t="s">
        <v>28</v>
      </c>
      <c r="B41" s="2">
        <v>0.73699999999999999</v>
      </c>
      <c r="C41" s="14">
        <v>6.8000000000000005E-2</v>
      </c>
      <c r="D41" s="6">
        <f>(B41-C41)</f>
        <v>0.66900000000000004</v>
      </c>
      <c r="E41" s="9">
        <f>(5.3414*D41*D41)+(3.5374*D41)+(0.6153)</f>
        <v>5.3724229254000004</v>
      </c>
    </row>
    <row r="42" spans="1:5" x14ac:dyDescent="0.3">
      <c r="A42" s="10" t="s">
        <v>29</v>
      </c>
      <c r="B42" s="2">
        <v>0.871</v>
      </c>
      <c r="C42" s="14">
        <v>6.8000000000000005E-2</v>
      </c>
      <c r="D42" s="6">
        <f>(B42-C42)</f>
        <v>0.80299999999999994</v>
      </c>
      <c r="E42" s="9">
        <f>(5.3414*D42*D42)+(3.5374*D42)+(0.6153)</f>
        <v>6.9000149925999992</v>
      </c>
    </row>
    <row r="43" spans="1:5" x14ac:dyDescent="0.3">
      <c r="A43" s="10" t="s">
        <v>30</v>
      </c>
      <c r="B43" s="2">
        <v>0.84499999999999997</v>
      </c>
      <c r="C43" s="14">
        <v>6.8000000000000005E-2</v>
      </c>
      <c r="D43" s="6">
        <f>(B43-C43)</f>
        <v>0.77699999999999991</v>
      </c>
      <c r="E43" s="9">
        <f>(5.3414*D43*D43)+(3.5374*D43)+(0.6153)</f>
        <v>6.5886178805999993</v>
      </c>
    </row>
    <row r="44" spans="1:5" x14ac:dyDescent="0.3">
      <c r="A44" s="10" t="s">
        <v>31</v>
      </c>
      <c r="B44" s="2">
        <v>0.71099999999999997</v>
      </c>
      <c r="C44" s="14">
        <v>6.8000000000000005E-2</v>
      </c>
      <c r="D44" s="6">
        <f>(B44-C44)</f>
        <v>0.64300000000000002</v>
      </c>
      <c r="E44" s="9">
        <f>(5.3414*D44*D44)+(3.5374*D44)+(0.6153)</f>
        <v>5.0982446885999995</v>
      </c>
    </row>
    <row r="45" spans="1:5" x14ac:dyDescent="0.3">
      <c r="A45" s="10" t="s">
        <v>32</v>
      </c>
      <c r="B45" s="2">
        <v>0.67300000000000004</v>
      </c>
      <c r="C45" s="14">
        <v>6.8000000000000005E-2</v>
      </c>
      <c r="D45" s="6">
        <f>(B45-C45)</f>
        <v>0.60499999999999998</v>
      </c>
      <c r="E45" s="9">
        <f>(5.3414*D45*D45)+(3.5374*D45)+(0.6153)</f>
        <v>4.7105129349999988</v>
      </c>
    </row>
    <row r="46" spans="1:5" x14ac:dyDescent="0.3">
      <c r="A46" s="10" t="s">
        <v>33</v>
      </c>
      <c r="B46" s="2">
        <v>0.85299999999999998</v>
      </c>
      <c r="C46" s="14">
        <v>6.8000000000000005E-2</v>
      </c>
      <c r="D46" s="6">
        <f>(B46-C46)</f>
        <v>0.78499999999999992</v>
      </c>
      <c r="E46" s="9">
        <f>(5.3414*D46*D46)+(3.5374*D46)+(0.6153)</f>
        <v>6.6836632149999993</v>
      </c>
    </row>
    <row r="47" spans="1:5" x14ac:dyDescent="0.3">
      <c r="A47" s="10" t="s">
        <v>39</v>
      </c>
      <c r="B47" s="2">
        <v>0.753</v>
      </c>
      <c r="C47" s="14">
        <v>6.8000000000000005E-2</v>
      </c>
      <c r="D47" s="6">
        <f>(B47-C47)</f>
        <v>0.68500000000000005</v>
      </c>
      <c r="E47" s="9">
        <f>(5.3414*D47*D47)+(3.5374*D47)+(0.6153)</f>
        <v>5.5447374150000002</v>
      </c>
    </row>
    <row r="48" spans="1:5" x14ac:dyDescent="0.3">
      <c r="A48" s="10" t="s">
        <v>40</v>
      </c>
      <c r="B48" s="2">
        <v>0.68900000000000006</v>
      </c>
      <c r="C48" s="14">
        <v>6.8000000000000005E-2</v>
      </c>
      <c r="D48" s="6">
        <f>(B48-C48)</f>
        <v>0.621</v>
      </c>
      <c r="E48" s="9">
        <f>(5.3414*D48*D48)+(3.5374*D48)+(0.6153)</f>
        <v>4.8718882374000003</v>
      </c>
    </row>
    <row r="49" spans="1:5" x14ac:dyDescent="0.3">
      <c r="A49" s="10" t="s">
        <v>26</v>
      </c>
      <c r="B49" s="2">
        <v>0.87</v>
      </c>
      <c r="C49" s="14">
        <v>6.8000000000000005E-2</v>
      </c>
      <c r="D49" s="6">
        <f>(B49-C49)</f>
        <v>0.80200000000000005</v>
      </c>
      <c r="E49" s="9">
        <f>(5.3414*D49*D49)+(3.5374*D49)+(0.6153)</f>
        <v>6.8879046456000008</v>
      </c>
    </row>
    <row r="50" spans="1:5" x14ac:dyDescent="0.3">
      <c r="A50" s="10" t="s">
        <v>41</v>
      </c>
      <c r="B50" s="2">
        <v>1.018</v>
      </c>
      <c r="C50" s="14">
        <v>6.8000000000000005E-2</v>
      </c>
      <c r="D50" s="6">
        <f>(B50-C50)</f>
        <v>0.95</v>
      </c>
      <c r="E50" s="9">
        <f>(5.3414*D50*D50)+(3.5374*D50)+(0.6153)</f>
        <v>8.7964434999999987</v>
      </c>
    </row>
    <row r="51" spans="1:5" x14ac:dyDescent="0.3">
      <c r="A51" s="10" t="s">
        <v>42</v>
      </c>
      <c r="B51" s="2">
        <v>0.80800000000000005</v>
      </c>
      <c r="C51" s="14">
        <v>6.8000000000000005E-2</v>
      </c>
      <c r="D51" s="6">
        <f>(B51-C51)</f>
        <v>0.74</v>
      </c>
      <c r="E51" s="9">
        <f>(5.3414*D51*D51)+(3.5374*D51)+(0.6153)</f>
        <v>6.1579266399999995</v>
      </c>
    </row>
    <row r="52" spans="1:5" x14ac:dyDescent="0.3">
      <c r="A52" s="10" t="s">
        <v>43</v>
      </c>
      <c r="B52" s="2">
        <v>0.76100000000000001</v>
      </c>
      <c r="C52" s="14">
        <v>6.8000000000000005E-2</v>
      </c>
      <c r="D52" s="6">
        <f>(B52-C52)</f>
        <v>0.69300000000000006</v>
      </c>
      <c r="E52" s="9">
        <f>(5.3414*D52*D52)+(3.5374*D52)+(0.6153)</f>
        <v>5.6319202086000004</v>
      </c>
    </row>
    <row r="53" spans="1:5" x14ac:dyDescent="0.3">
      <c r="A53" s="10" t="s">
        <v>44</v>
      </c>
      <c r="B53" s="2">
        <v>0.82400000000000007</v>
      </c>
      <c r="C53" s="14">
        <v>6.8000000000000005E-2</v>
      </c>
      <c r="D53" s="6">
        <f>(B53-C53)</f>
        <v>0.75600000000000001</v>
      </c>
      <c r="E53" s="9">
        <f>(5.3414*D53*D53)+(3.5374*D53)+(0.6153)</f>
        <v>6.3423767903999995</v>
      </c>
    </row>
    <row r="54" spans="1:5" x14ac:dyDescent="0.3">
      <c r="A54" s="10" t="s">
        <v>45</v>
      </c>
      <c r="B54" s="2">
        <v>0.90900000000000003</v>
      </c>
      <c r="C54" s="14">
        <v>6.8000000000000005E-2</v>
      </c>
      <c r="D54" s="6">
        <f>(B54-C54)</f>
        <v>0.84099999999999997</v>
      </c>
      <c r="E54" s="9">
        <f>(5.3414*D54*D54)+(3.5374*D54)+(0.6153)</f>
        <v>7.3681241333999985</v>
      </c>
    </row>
    <row r="55" spans="1:5" x14ac:dyDescent="0.3">
      <c r="A55" s="10" t="s">
        <v>46</v>
      </c>
      <c r="B55" s="2">
        <v>0.85799999999999998</v>
      </c>
      <c r="C55" s="14">
        <v>6.8000000000000005E-2</v>
      </c>
      <c r="D55" s="6">
        <f>(B55-C55)</f>
        <v>0.79</v>
      </c>
      <c r="E55" s="9">
        <f>(5.3414*D55*D55)+(3.5374*D55)+(0.6153)</f>
        <v>6.7434137399999994</v>
      </c>
    </row>
    <row r="56" spans="1:5" x14ac:dyDescent="0.3">
      <c r="A56" s="10" t="s">
        <v>47</v>
      </c>
      <c r="B56" s="2">
        <v>0.876</v>
      </c>
      <c r="C56" s="14">
        <v>6.8000000000000005E-2</v>
      </c>
      <c r="D56" s="6">
        <f>(B56-C56)</f>
        <v>0.80800000000000005</v>
      </c>
      <c r="E56" s="9">
        <f>(5.3414*D56*D56)+(3.5374*D56)+(0.6153)</f>
        <v>6.9607269695999996</v>
      </c>
    </row>
    <row r="57" spans="1:5" x14ac:dyDescent="0.3">
      <c r="A57" s="10" t="s">
        <v>48</v>
      </c>
      <c r="B57" s="2">
        <v>0.92700000000000005</v>
      </c>
      <c r="C57" s="14">
        <v>6.8000000000000005E-2</v>
      </c>
      <c r="D57" s="6">
        <f>(B57-C57)</f>
        <v>0.85899999999999999</v>
      </c>
      <c r="E57" s="9">
        <f>(5.3414*D57*D57)+(3.5374*D57)+(0.6153)</f>
        <v>7.5952441733999994</v>
      </c>
    </row>
    <row r="58" spans="1:5" x14ac:dyDescent="0.3">
      <c r="A58" s="10" t="s">
        <v>25</v>
      </c>
      <c r="B58" s="2">
        <v>0.96599999999999997</v>
      </c>
      <c r="C58" s="14">
        <v>6.8000000000000005E-2</v>
      </c>
      <c r="D58" s="6">
        <f>(B58-C58)</f>
        <v>0.89799999999999991</v>
      </c>
      <c r="E58" s="9">
        <f>(5.3414*D58*D58)+(3.5374*D58)+(0.6153)</f>
        <v>8.0992115255999977</v>
      </c>
    </row>
    <row r="59" spans="1:5" x14ac:dyDescent="0.3">
      <c r="A59" s="10" t="s">
        <v>49</v>
      </c>
      <c r="B59" s="2">
        <v>0.81500000000000006</v>
      </c>
      <c r="C59" s="14">
        <v>6.8000000000000005E-2</v>
      </c>
      <c r="D59" s="6">
        <f>(B59-C59)</f>
        <v>0.74700000000000011</v>
      </c>
      <c r="E59" s="9">
        <f>(5.3414*D59*D59)+(3.5374*D59)+(0.6153)</f>
        <v>6.2382870726000004</v>
      </c>
    </row>
    <row r="60" spans="1:5" x14ac:dyDescent="0.3">
      <c r="A60" s="10" t="s">
        <v>50</v>
      </c>
      <c r="B60" s="2">
        <v>0.80300000000000005</v>
      </c>
      <c r="C60" s="14">
        <v>6.8000000000000005E-2</v>
      </c>
      <c r="D60" s="6">
        <f>(B60-C60)</f>
        <v>0.7350000000000001</v>
      </c>
      <c r="E60" s="9">
        <f>(5.3414*D60*D60)+(3.5374*D60)+(0.6153)</f>
        <v>6.1008468150000006</v>
      </c>
    </row>
    <row r="61" spans="1:5" x14ac:dyDescent="0.3">
      <c r="A61" s="10" t="s">
        <v>51</v>
      </c>
      <c r="B61" s="2">
        <v>0.79300000000000004</v>
      </c>
      <c r="C61" s="14">
        <v>6.8000000000000005E-2</v>
      </c>
      <c r="D61" s="6">
        <f>(B61-C61)</f>
        <v>0.72500000000000009</v>
      </c>
      <c r="E61" s="9">
        <f>(5.3414*D61*D61)+(3.5374*D61)+(0.6153)</f>
        <v>5.9874883749999999</v>
      </c>
    </row>
    <row r="62" spans="1:5" x14ac:dyDescent="0.3">
      <c r="A62" s="10" t="s">
        <v>34</v>
      </c>
      <c r="B62" s="2">
        <v>0.77900000000000003</v>
      </c>
      <c r="C62" s="14">
        <v>6.8000000000000005E-2</v>
      </c>
      <c r="D62" s="6">
        <f>(B62-C62)</f>
        <v>0.71100000000000008</v>
      </c>
      <c r="E62" s="9">
        <f>(5.3414*D62*D62)+(3.5374*D62)+(0.6153)</f>
        <v>5.8305812694000014</v>
      </c>
    </row>
    <row r="63" spans="1:5" x14ac:dyDescent="0.3">
      <c r="A63" s="10" t="s">
        <v>35</v>
      </c>
      <c r="B63" s="2">
        <v>0.79900000000000004</v>
      </c>
      <c r="C63" s="14">
        <v>6.8000000000000005E-2</v>
      </c>
      <c r="D63" s="6">
        <f>(B63-C63)</f>
        <v>0.73100000000000009</v>
      </c>
      <c r="E63" s="9">
        <f>(5.3414*D63*D63)+(3.5374*D63)+(0.6153)</f>
        <v>6.0553752454000005</v>
      </c>
    </row>
    <row r="64" spans="1:5" x14ac:dyDescent="0.3">
      <c r="A64" s="10" t="s">
        <v>36</v>
      </c>
      <c r="B64" s="2">
        <v>0.94400000000000006</v>
      </c>
      <c r="C64" s="14">
        <v>6.8000000000000005E-2</v>
      </c>
      <c r="D64" s="6">
        <f>(B64-C64)</f>
        <v>0.87600000000000011</v>
      </c>
      <c r="E64" s="9">
        <f>(5.3414*D64*D64)+(3.5374*D64)+(0.6153)</f>
        <v>7.8129245664000013</v>
      </c>
    </row>
    <row r="65" spans="1:5" x14ac:dyDescent="0.3">
      <c r="A65" s="10" t="s">
        <v>23</v>
      </c>
      <c r="B65" s="2">
        <v>0.92300000000000004</v>
      </c>
      <c r="C65" s="14">
        <v>6.8000000000000005E-2</v>
      </c>
      <c r="D65" s="6">
        <f>(B65-C65)</f>
        <v>0.85499999999999998</v>
      </c>
      <c r="E65" s="9">
        <f>(5.3414*D65*D65)+(3.5374*D65)+(0.6153)</f>
        <v>7.5444739349999992</v>
      </c>
    </row>
    <row r="66" spans="1:5" x14ac:dyDescent="0.3">
      <c r="A66" s="10" t="s">
        <v>37</v>
      </c>
      <c r="B66" s="2">
        <v>0.872</v>
      </c>
      <c r="C66" s="14">
        <v>6.8000000000000005E-2</v>
      </c>
      <c r="D66" s="6">
        <f>(B66-C66)</f>
        <v>0.80400000000000005</v>
      </c>
      <c r="E66" s="9">
        <f>(5.3414*D66*D66)+(3.5374*D66)+(0.6153)</f>
        <v>6.9121360224000004</v>
      </c>
    </row>
    <row r="67" spans="1:5" x14ac:dyDescent="0.3">
      <c r="A67" s="10" t="s">
        <v>38</v>
      </c>
      <c r="B67" s="2">
        <v>0.83299999999999996</v>
      </c>
      <c r="C67" s="14">
        <v>6.8000000000000005E-2</v>
      </c>
      <c r="D67" s="6">
        <f>(B67-C67)</f>
        <v>0.7649999999999999</v>
      </c>
      <c r="E67" s="9">
        <f>(5.3414*D67*D67)+(3.5374*D67)+(0.6153)</f>
        <v>6.4473318149999983</v>
      </c>
    </row>
    <row r="68" spans="1:5" x14ac:dyDescent="0.3">
      <c r="A68" s="10" t="s">
        <v>52</v>
      </c>
      <c r="B68" s="2">
        <v>0.377</v>
      </c>
      <c r="C68" s="14">
        <v>6.8000000000000005E-2</v>
      </c>
      <c r="D68" s="6">
        <f>(B68-C68)</f>
        <v>0.309</v>
      </c>
      <c r="E68" s="9">
        <f>(5.3414*D68*D68)+(3.5374*D68)+(0.6153)</f>
        <v>2.2183588134000001</v>
      </c>
    </row>
    <row r="69" spans="1:5" x14ac:dyDescent="0.3">
      <c r="A69" s="10" t="s">
        <v>53</v>
      </c>
      <c r="B69" s="2">
        <v>0.63100000000000001</v>
      </c>
      <c r="C69" s="14">
        <v>6.8000000000000005E-2</v>
      </c>
      <c r="D69" s="6">
        <f>(B69-C69)</f>
        <v>0.56299999999999994</v>
      </c>
      <c r="E69" s="9">
        <f>(5.3414*D69*D69)+(3.5374*D69)+(0.6153)</f>
        <v>4.2999144166000001</v>
      </c>
    </row>
    <row r="70" spans="1:5" x14ac:dyDescent="0.3">
      <c r="A70" s="10" t="s">
        <v>55</v>
      </c>
      <c r="B70" s="2">
        <v>0.72899999999999998</v>
      </c>
      <c r="C70" s="14">
        <v>6.8000000000000005E-2</v>
      </c>
      <c r="D70" s="6">
        <f>(B70-C70)</f>
        <v>0.66100000000000003</v>
      </c>
      <c r="E70" s="9">
        <f>(5.3414*D70*D70)+(3.5374*D70)+(0.6153)</f>
        <v>5.287291229400001</v>
      </c>
    </row>
    <row r="71" spans="1:5" x14ac:dyDescent="0.3">
      <c r="A71" s="10" t="s">
        <v>22</v>
      </c>
      <c r="B71" s="2">
        <v>0.62</v>
      </c>
      <c r="C71" s="14">
        <v>6.8000000000000005E-2</v>
      </c>
      <c r="D71" s="6">
        <f>(B71-C71)</f>
        <v>0.55200000000000005</v>
      </c>
      <c r="E71" s="9">
        <f>(5.3414*D71*D71)+(3.5374*D71)+(0.6153)</f>
        <v>4.1954907456000008</v>
      </c>
    </row>
    <row r="72" spans="1:5" x14ac:dyDescent="0.3">
      <c r="A72" s="10" t="s">
        <v>56</v>
      </c>
      <c r="B72" s="2">
        <v>0.84</v>
      </c>
      <c r="C72" s="14">
        <v>6.8000000000000005E-2</v>
      </c>
      <c r="D72" s="6">
        <f>(B72-C72)</f>
        <v>0.77200000000000002</v>
      </c>
      <c r="E72" s="9">
        <f>(5.3414*D72*D72)+(3.5374*D72)+(0.6153)</f>
        <v>6.5295617375999999</v>
      </c>
    </row>
    <row r="73" spans="1:5" x14ac:dyDescent="0.3">
      <c r="A73" s="10" t="s">
        <v>57</v>
      </c>
      <c r="B73" s="2">
        <v>0.56300000000000006</v>
      </c>
      <c r="C73" s="14">
        <v>6.8000000000000005E-2</v>
      </c>
      <c r="D73" s="6">
        <f>(B73-C73)</f>
        <v>0.49500000000000005</v>
      </c>
      <c r="E73" s="9">
        <f>(5.3414*D73*D73)+(3.5374*D73)+(0.6153)</f>
        <v>3.6750895350000006</v>
      </c>
    </row>
    <row r="74" spans="1:5" x14ac:dyDescent="0.3">
      <c r="A74" s="10" t="s">
        <v>59</v>
      </c>
      <c r="B74" s="2">
        <v>0.95000000000000007</v>
      </c>
      <c r="C74" s="14">
        <v>6.8000000000000005E-2</v>
      </c>
      <c r="D74" s="6">
        <f>(B74-C74)</f>
        <v>0.88200000000000012</v>
      </c>
      <c r="E74" s="9">
        <f>(5.3414*D74*D74)+(3.5374*D74)+(0.6153)</f>
        <v>7.8904900536000007</v>
      </c>
    </row>
    <row r="75" spans="1:5" x14ac:dyDescent="0.3">
      <c r="A75" s="10" t="s">
        <v>54</v>
      </c>
      <c r="B75" s="2">
        <v>0.86099999999999999</v>
      </c>
      <c r="C75" s="14">
        <v>6.8000000000000005E-2</v>
      </c>
      <c r="D75" s="6">
        <f>(B75-C75)</f>
        <v>0.79299999999999993</v>
      </c>
      <c r="E75" s="9">
        <f>(5.3414*D75*D75)+(3.5374*D75)+(0.6153)</f>
        <v>6.7793922485999989</v>
      </c>
    </row>
    <row r="76" spans="1:5" x14ac:dyDescent="0.3">
      <c r="A76" s="10" t="s">
        <v>60</v>
      </c>
      <c r="B76" s="2">
        <v>0.78200000000000003</v>
      </c>
      <c r="C76" s="14">
        <v>6.8000000000000005E-2</v>
      </c>
      <c r="D76" s="6">
        <f>(B76-C76)</f>
        <v>0.71399999999999997</v>
      </c>
      <c r="E76" s="9">
        <f>(5.3414*D76*D76)+(3.5374*D76)+(0.6153)</f>
        <v>5.8640279543999991</v>
      </c>
    </row>
    <row r="77" spans="1:5" x14ac:dyDescent="0.3">
      <c r="A77" s="10" t="s">
        <v>61</v>
      </c>
      <c r="B77" s="2">
        <v>0.84099999999999997</v>
      </c>
      <c r="C77" s="14">
        <v>6.8000000000000005E-2</v>
      </c>
      <c r="D77" s="6">
        <f>(B77-C77)</f>
        <v>0.77299999999999991</v>
      </c>
      <c r="E77" s="9">
        <f>(5.3414*D77*D77)+(3.5374*D77)+(0.6153)</f>
        <v>6.5413516005999988</v>
      </c>
    </row>
    <row r="78" spans="1:5" x14ac:dyDescent="0.3">
      <c r="A78" s="10" t="s">
        <v>62</v>
      </c>
      <c r="B78" s="2">
        <v>0.84799999999999998</v>
      </c>
      <c r="C78" s="14">
        <v>6.8000000000000005E-2</v>
      </c>
      <c r="D78" s="6">
        <f>(B78-C78)</f>
        <v>0.78</v>
      </c>
      <c r="E78" s="9">
        <f>(5.3414*D78*D78)+(3.5374*D78)+(0.6153)</f>
        <v>6.6241797600000005</v>
      </c>
    </row>
    <row r="79" spans="1:5" x14ac:dyDescent="0.3">
      <c r="A79" s="10" t="s">
        <v>24</v>
      </c>
      <c r="B79" s="2">
        <v>0.85899999999999999</v>
      </c>
      <c r="C79" s="14">
        <v>6.8000000000000005E-2</v>
      </c>
      <c r="D79" s="6">
        <f>(B79-C79)</f>
        <v>0.79099999999999993</v>
      </c>
      <c r="E79" s="9">
        <f>(5.3414*D79*D79)+(3.5374*D79)+(0.6153)</f>
        <v>6.7553958933999976</v>
      </c>
    </row>
    <row r="80" spans="1:5" x14ac:dyDescent="0.3">
      <c r="A80" s="10" t="s">
        <v>66</v>
      </c>
      <c r="B80" s="2">
        <v>0.91500000000000004</v>
      </c>
      <c r="C80" s="14">
        <v>6.8000000000000005E-2</v>
      </c>
      <c r="D80" s="6">
        <f>(B80-C80)</f>
        <v>0.84699999999999998</v>
      </c>
      <c r="E80" s="9">
        <f>(5.3414*D80*D80)+(3.5374*D80)+(0.6153)</f>
        <v>7.4434462325999995</v>
      </c>
    </row>
    <row r="81" spans="1:5" x14ac:dyDescent="0.3">
      <c r="A81" s="10" t="s">
        <v>63</v>
      </c>
      <c r="B81" s="2">
        <v>0.92</v>
      </c>
      <c r="C81" s="14">
        <v>6.8000000000000005E-2</v>
      </c>
      <c r="D81" s="6">
        <f>(B81-C81)</f>
        <v>0.85200000000000009</v>
      </c>
      <c r="E81" s="9">
        <f>(5.3414*D81*D81)+(3.5374*D81)+(0.6153)</f>
        <v>7.5065084256000016</v>
      </c>
    </row>
    <row r="82" spans="1:5" x14ac:dyDescent="0.3">
      <c r="A82" s="10" t="s">
        <v>65</v>
      </c>
      <c r="B82" s="2">
        <v>0.90700000000000003</v>
      </c>
      <c r="C82" s="14">
        <v>6.8000000000000005E-2</v>
      </c>
      <c r="D82" s="6">
        <f>(B82-C82)</f>
        <v>0.83899999999999997</v>
      </c>
      <c r="E82" s="9">
        <f>(5.3414*D82*D82)+(3.5374*D82)+(0.6153)</f>
        <v>7.3431022293999995</v>
      </c>
    </row>
    <row r="83" spans="1:5" x14ac:dyDescent="0.3">
      <c r="A83" s="10" t="s">
        <v>58</v>
      </c>
      <c r="B83" s="2">
        <v>0.89600000000000002</v>
      </c>
      <c r="C83" s="14">
        <v>6.8000000000000005E-2</v>
      </c>
      <c r="D83" s="6">
        <f>(B83-C83)</f>
        <v>0.82800000000000007</v>
      </c>
      <c r="E83" s="9">
        <f>(5.3414*D83*D83)+(3.5374*D83)+(0.6153)</f>
        <v>7.2062455776000007</v>
      </c>
    </row>
    <row r="84" spans="1:5" x14ac:dyDescent="0.3">
      <c r="A84" s="10" t="s">
        <v>67</v>
      </c>
      <c r="B84" s="2">
        <v>0.80200000000000005</v>
      </c>
      <c r="C84" s="14">
        <v>6.8000000000000005E-2</v>
      </c>
      <c r="D84" s="6">
        <f>(B84-C84)</f>
        <v>0.73399999999999999</v>
      </c>
      <c r="E84" s="9">
        <f>(5.3414*D84*D84)+(3.5374*D84)+(0.6153)</f>
        <v>6.089462898399999</v>
      </c>
    </row>
    <row r="85" spans="1:5" x14ac:dyDescent="0.3">
      <c r="A85" s="10" t="s">
        <v>68</v>
      </c>
      <c r="B85" s="2">
        <v>0.77200000000000002</v>
      </c>
      <c r="C85" s="14">
        <v>6.8000000000000005E-2</v>
      </c>
      <c r="D85" s="6">
        <f>(B85-C85)</f>
        <v>0.70399999999999996</v>
      </c>
      <c r="E85" s="9">
        <f>(5.3414*D85*D85)+(3.5374*D85)+(0.6153)</f>
        <v>5.7529129024000003</v>
      </c>
    </row>
    <row r="86" spans="1:5" x14ac:dyDescent="0.3">
      <c r="A86" s="10" t="s">
        <v>69</v>
      </c>
      <c r="B86" s="2">
        <v>0.89600000000000002</v>
      </c>
      <c r="C86" s="14">
        <v>6.8000000000000005E-2</v>
      </c>
      <c r="D86" s="6">
        <f>(B86-C86)</f>
        <v>0.82800000000000007</v>
      </c>
      <c r="E86" s="9">
        <f>(5.3414*D86*D86)+(3.5374*D86)+(0.6153)</f>
        <v>7.2062455776000007</v>
      </c>
    </row>
    <row r="87" spans="1:5" x14ac:dyDescent="0.3">
      <c r="A87" s="10" t="s">
        <v>64</v>
      </c>
      <c r="B87" s="2">
        <v>0.81400000000000006</v>
      </c>
      <c r="C87" s="14">
        <v>6.8000000000000005E-2</v>
      </c>
      <c r="D87" s="6">
        <f>(B87-C87)</f>
        <v>0.746</v>
      </c>
      <c r="E87" s="9">
        <f>(5.3414*D87*D87)+(3.5374*D87)+(0.6153)</f>
        <v>6.2267749623999986</v>
      </c>
    </row>
    <row r="88" spans="1:5" x14ac:dyDescent="0.3">
      <c r="A88" s="10" t="s">
        <v>70</v>
      </c>
      <c r="B88" s="2">
        <v>0.79400000000000004</v>
      </c>
      <c r="C88" s="14">
        <v>6.8000000000000005E-2</v>
      </c>
      <c r="D88" s="6">
        <f>(B88-C88)</f>
        <v>0.72599999999999998</v>
      </c>
      <c r="E88" s="9">
        <f>(5.3414*D88*D88)+(3.5374*D88)+(0.6153)</f>
        <v>5.9987761463999991</v>
      </c>
    </row>
    <row r="89" spans="1:5" x14ac:dyDescent="0.3">
      <c r="A89" s="10" t="s">
        <v>71</v>
      </c>
      <c r="B89" s="2">
        <v>0.86199999999999999</v>
      </c>
      <c r="C89" s="14">
        <v>6.8000000000000005E-2</v>
      </c>
      <c r="D89" s="6">
        <f>(B89-C89)</f>
        <v>0.79400000000000004</v>
      </c>
      <c r="E89" s="9">
        <f>(5.3414*D89*D89)+(3.5374*D89)+(0.6153)</f>
        <v>6.7914064504000002</v>
      </c>
    </row>
    <row r="90" spans="1:5" x14ac:dyDescent="0.3">
      <c r="A90" s="10" t="s">
        <v>72</v>
      </c>
      <c r="B90" s="2">
        <v>0.89600000000000002</v>
      </c>
      <c r="C90" s="14">
        <v>6.8000000000000005E-2</v>
      </c>
      <c r="D90" s="6">
        <f>(B90-C90)</f>
        <v>0.82800000000000007</v>
      </c>
      <c r="E90" s="9">
        <f>(5.3414*D90*D90)+(3.5374*D90)+(0.6153)</f>
        <v>7.2062455776000007</v>
      </c>
    </row>
    <row r="91" spans="1:5" x14ac:dyDescent="0.3">
      <c r="A91" s="10" t="s">
        <v>73</v>
      </c>
      <c r="B91" s="2">
        <v>0.91800000000000004</v>
      </c>
      <c r="C91" s="14">
        <v>6.8000000000000005E-2</v>
      </c>
      <c r="D91" s="6">
        <f>(B91-C91)</f>
        <v>0.85000000000000009</v>
      </c>
      <c r="E91" s="9">
        <f>(5.3414*D91*D91)+(3.5374*D91)+(0.6153)</f>
        <v>7.4812515000000008</v>
      </c>
    </row>
    <row r="92" spans="1:5" x14ac:dyDescent="0.3">
      <c r="A92" s="10" t="s">
        <v>74</v>
      </c>
      <c r="B92" s="2">
        <v>0.74299999999999999</v>
      </c>
      <c r="C92" s="14">
        <v>6.8000000000000005E-2</v>
      </c>
      <c r="D92" s="6">
        <f>(B92-C92)</f>
        <v>0.67500000000000004</v>
      </c>
      <c r="E92" s="9">
        <f>(5.3414*D92*D92)+(3.5374*D92)+(0.6153)</f>
        <v>5.4367203750000002</v>
      </c>
    </row>
    <row r="93" spans="1:5" x14ac:dyDescent="0.3">
      <c r="A93" s="10" t="s">
        <v>75</v>
      </c>
      <c r="B93" s="2">
        <v>0.67500000000000004</v>
      </c>
      <c r="C93" s="14">
        <v>6.8000000000000005E-2</v>
      </c>
      <c r="D93" s="6">
        <f>(B93-C93)</f>
        <v>0.60699999999999998</v>
      </c>
      <c r="E93" s="9">
        <f>(5.3414*D93*D93)+(3.5374*D93)+(0.6153)</f>
        <v>4.7305352886000005</v>
      </c>
    </row>
    <row r="94" spans="1:5" x14ac:dyDescent="0.3">
      <c r="A94" s="10" t="s">
        <v>76</v>
      </c>
      <c r="B94" s="2">
        <v>0.63900000000000001</v>
      </c>
      <c r="C94" s="14">
        <v>6.8000000000000005E-2</v>
      </c>
      <c r="D94" s="6">
        <f>(B94-C94)</f>
        <v>0.57099999999999995</v>
      </c>
      <c r="E94" s="9">
        <f>(5.3414*D94*D94)+(3.5374*D94)+(0.6153)</f>
        <v>4.3766707973999992</v>
      </c>
    </row>
    <row r="95" spans="1:5" x14ac:dyDescent="0.3">
      <c r="A95" s="10" t="s">
        <v>77</v>
      </c>
      <c r="B95" s="2">
        <v>0.66800000000000004</v>
      </c>
      <c r="C95" s="14">
        <v>6.8000000000000005E-2</v>
      </c>
      <c r="D95" s="6">
        <f>(B95-C95)</f>
        <v>0.60000000000000009</v>
      </c>
      <c r="E95" s="9">
        <f>(5.3414*D95*D95)+(3.5374*D95)+(0.6153)</f>
        <v>4.6606439999999996</v>
      </c>
    </row>
    <row r="96" spans="1:5" x14ac:dyDescent="0.3">
      <c r="A96" s="10" t="s">
        <v>78</v>
      </c>
      <c r="B96" s="2">
        <v>0.69500000000000006</v>
      </c>
      <c r="C96" s="14">
        <v>6.8000000000000005E-2</v>
      </c>
      <c r="D96" s="6">
        <f>(B96-C96)</f>
        <v>0.627</v>
      </c>
      <c r="E96" s="9">
        <f>(5.3414*D96*D96)+(3.5374*D96)+(0.6153)</f>
        <v>4.9331090405999998</v>
      </c>
    </row>
    <row r="97" spans="1:5" x14ac:dyDescent="0.3">
      <c r="A97" s="10" t="s">
        <v>79</v>
      </c>
      <c r="B97" s="2">
        <v>0.60899999999999999</v>
      </c>
      <c r="C97" s="14">
        <v>6.8000000000000005E-2</v>
      </c>
      <c r="D97" s="6">
        <f>(B97-C97)</f>
        <v>0.54099999999999993</v>
      </c>
      <c r="E97" s="9">
        <f>(5.3414*D97*D97)+(3.5374*D97)+(0.6153)</f>
        <v>4.0923596933999988</v>
      </c>
    </row>
    <row r="98" spans="1:5" x14ac:dyDescent="0.3">
      <c r="A98" s="10" t="s">
        <v>80</v>
      </c>
      <c r="B98" s="2">
        <v>0.85299999999999998</v>
      </c>
      <c r="C98" s="14">
        <v>6.8000000000000005E-2</v>
      </c>
      <c r="D98" s="6">
        <f>(B98-C98)</f>
        <v>0.78499999999999992</v>
      </c>
      <c r="E98" s="9">
        <f>(5.3414*D98*D98)+(3.5374*D98)+(0.6153)</f>
        <v>6.6836632149999993</v>
      </c>
    </row>
    <row r="99" spans="1:5" x14ac:dyDescent="0.3">
      <c r="A99" s="10" t="s">
        <v>81</v>
      </c>
      <c r="B99" s="2">
        <v>0.79700000000000004</v>
      </c>
      <c r="C99" s="14">
        <v>6.8000000000000005E-2</v>
      </c>
      <c r="D99" s="6">
        <f>(B99-C99)</f>
        <v>0.72900000000000009</v>
      </c>
      <c r="E99" s="9">
        <f>(5.3414*D99*D99)+(3.5374*D99)+(0.6153)</f>
        <v>6.0327035574000014</v>
      </c>
    </row>
    <row r="100" spans="1:5" x14ac:dyDescent="0.3">
      <c r="A100" s="10" t="s">
        <v>82</v>
      </c>
      <c r="B100" s="2">
        <v>0.71799999999999997</v>
      </c>
      <c r="C100" s="14">
        <v>6.8000000000000005E-2</v>
      </c>
      <c r="D100" s="6">
        <f>(B100-C100)</f>
        <v>0.64999999999999991</v>
      </c>
      <c r="E100" s="9">
        <f>(5.3414*D100*D100)+(3.5374*D100)+(0.6153)</f>
        <v>5.1713514999999983</v>
      </c>
    </row>
    <row r="101" spans="1:5" x14ac:dyDescent="0.3">
      <c r="A101" s="10" t="s">
        <v>83</v>
      </c>
      <c r="B101" s="2">
        <v>0.65100000000000002</v>
      </c>
      <c r="C101" s="14">
        <v>6.8000000000000005E-2</v>
      </c>
      <c r="D101" s="6">
        <f>(B101-C101)</f>
        <v>0.58299999999999996</v>
      </c>
      <c r="E101" s="9">
        <f>(5.3414*D101*D101)+(3.5374*D101)+(0.6153)</f>
        <v>4.4930873045999995</v>
      </c>
    </row>
    <row r="102" spans="1:5" x14ac:dyDescent="0.3">
      <c r="A102" s="10" t="s">
        <v>84</v>
      </c>
      <c r="B102" s="2">
        <v>0.69500000000000006</v>
      </c>
      <c r="C102" s="14">
        <v>6.8000000000000005E-2</v>
      </c>
      <c r="D102" s="6">
        <f>(B102-C102)</f>
        <v>0.627</v>
      </c>
      <c r="E102" s="9">
        <f>(5.3414*D102*D102)+(3.5374*D102)+(0.6153)</f>
        <v>4.9331090405999998</v>
      </c>
    </row>
    <row r="103" spans="1:5" x14ac:dyDescent="0.3">
      <c r="A103" s="10" t="s">
        <v>85</v>
      </c>
      <c r="B103" s="2">
        <v>0.75600000000000001</v>
      </c>
      <c r="C103" s="14">
        <v>6.8000000000000005E-2</v>
      </c>
      <c r="D103" s="6">
        <f>(B103-C103)</f>
        <v>0.68799999999999994</v>
      </c>
      <c r="E103" s="9">
        <f>(5.3414*D103*D103)+(3.5374*D103)+(0.6153)</f>
        <v>5.5773508415999995</v>
      </c>
    </row>
    <row r="104" spans="1:5" x14ac:dyDescent="0.3">
      <c r="A104" s="10" t="s">
        <v>86</v>
      </c>
      <c r="B104" s="2">
        <v>0.73899999999999999</v>
      </c>
      <c r="C104" s="14">
        <v>6.8000000000000005E-2</v>
      </c>
      <c r="D104" s="6">
        <f>(B104-C104)</f>
        <v>0.67100000000000004</v>
      </c>
      <c r="E104" s="9">
        <f>(5.3414*D104*D104)+(3.5374*D104)+(0.6153)</f>
        <v>5.3938126773999997</v>
      </c>
    </row>
    <row r="105" spans="1:5" x14ac:dyDescent="0.3">
      <c r="A105" s="10" t="s">
        <v>87</v>
      </c>
      <c r="B105" s="2">
        <v>0.45600000000000002</v>
      </c>
      <c r="C105" s="14">
        <v>6.8000000000000005E-2</v>
      </c>
      <c r="D105" s="6">
        <f>(B105-C105)</f>
        <v>0.38800000000000001</v>
      </c>
      <c r="E105" s="9">
        <f>(5.3414*D105*D105)+(3.5374*D105)+(0.6153)</f>
        <v>2.7919269216</v>
      </c>
    </row>
    <row r="106" spans="1:5" x14ac:dyDescent="0.3">
      <c r="A106" s="10" t="s">
        <v>88</v>
      </c>
      <c r="B106" s="2">
        <v>0.86399999999999999</v>
      </c>
      <c r="C106" s="14">
        <v>6.8000000000000005E-2</v>
      </c>
      <c r="D106" s="6">
        <f>(B106-C106)</f>
        <v>0.79600000000000004</v>
      </c>
      <c r="E106" s="9">
        <f>(5.3414*D106*D106)+(3.5374*D106)+(0.6153)</f>
        <v>6.8154669024000007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G62" sqref="G62"/>
    </sheetView>
  </sheetViews>
  <sheetFormatPr defaultRowHeight="14.4" x14ac:dyDescent="0.3"/>
  <cols>
    <col min="1" max="1" width="31" customWidth="1"/>
    <col min="2" max="2" width="14.77734375" customWidth="1"/>
    <col min="3" max="3" width="13.88671875" customWidth="1"/>
    <col min="4" max="4" width="20.33203125" customWidth="1"/>
    <col min="5" max="5" width="19.77734375" customWidth="1"/>
    <col min="6" max="6" width="15.6640625" customWidth="1"/>
    <col min="7" max="7" width="69.33203125" customWidth="1"/>
  </cols>
  <sheetData>
    <row r="1" spans="1:7" ht="15.6" thickTop="1" thickBot="1" x14ac:dyDescent="0.35">
      <c r="A1" s="15" t="s">
        <v>91</v>
      </c>
      <c r="B1" s="15" t="s">
        <v>92</v>
      </c>
      <c r="C1" s="15" t="s">
        <v>93</v>
      </c>
      <c r="D1" s="15" t="s">
        <v>94</v>
      </c>
      <c r="E1" s="15" t="s">
        <v>95</v>
      </c>
      <c r="F1" s="15" t="s">
        <v>96</v>
      </c>
      <c r="G1" s="15" t="s">
        <v>97</v>
      </c>
    </row>
    <row r="2" spans="1:7" ht="15.6" thickTop="1" thickBot="1" x14ac:dyDescent="0.35">
      <c r="A2" s="16" t="s">
        <v>102</v>
      </c>
      <c r="B2" s="17" t="s">
        <v>101</v>
      </c>
      <c r="C2" s="18" t="s">
        <v>98</v>
      </c>
      <c r="D2" s="18">
        <v>202112001</v>
      </c>
      <c r="E2" s="18" t="s">
        <v>104</v>
      </c>
      <c r="F2" s="18" t="s">
        <v>99</v>
      </c>
      <c r="G2" s="18" t="s">
        <v>100</v>
      </c>
    </row>
    <row r="3" spans="1:7" ht="15.6" thickTop="1" thickBot="1" x14ac:dyDescent="0.35">
      <c r="A3" s="16" t="s">
        <v>103</v>
      </c>
      <c r="B3" s="17" t="s">
        <v>101</v>
      </c>
      <c r="C3" s="18" t="s">
        <v>98</v>
      </c>
      <c r="D3" s="18">
        <v>202112001</v>
      </c>
      <c r="E3" s="18" t="s">
        <v>105</v>
      </c>
      <c r="F3" s="18" t="s">
        <v>99</v>
      </c>
      <c r="G3" s="18" t="s">
        <v>100</v>
      </c>
    </row>
    <row r="4" spans="1:7" ht="15" thickTop="1" x14ac:dyDescent="0.3"/>
    <row r="50" spans="1:7" x14ac:dyDescent="0.3">
      <c r="A50" s="8" t="s">
        <v>114</v>
      </c>
    </row>
    <row r="51" spans="1:7" x14ac:dyDescent="0.3">
      <c r="A51" s="12" t="s">
        <v>107</v>
      </c>
      <c r="B51" s="12"/>
      <c r="C51" s="12"/>
      <c r="D51" s="12"/>
      <c r="E51" s="12"/>
      <c r="F51" s="12"/>
      <c r="G51" s="12"/>
    </row>
    <row r="52" spans="1:7" x14ac:dyDescent="0.3">
      <c r="A52" s="12" t="s">
        <v>108</v>
      </c>
      <c r="B52" s="12"/>
      <c r="C52" s="12"/>
      <c r="D52" s="12"/>
      <c r="E52" s="12"/>
      <c r="F52" s="12"/>
      <c r="G52" s="12"/>
    </row>
    <row r="53" spans="1:7" x14ac:dyDescent="0.3">
      <c r="A53" s="12" t="s">
        <v>109</v>
      </c>
      <c r="B53" s="12"/>
      <c r="C53" s="12"/>
      <c r="D53" s="12"/>
      <c r="E53" s="12"/>
      <c r="F53" s="12"/>
      <c r="G53" s="12"/>
    </row>
    <row r="54" spans="1:7" x14ac:dyDescent="0.3">
      <c r="A54" s="12" t="s">
        <v>106</v>
      </c>
      <c r="B54" s="12"/>
      <c r="C54" s="12"/>
      <c r="D54" s="12"/>
      <c r="E54" s="12"/>
      <c r="F54" s="12"/>
      <c r="G54" s="12"/>
    </row>
    <row r="58" spans="1:7" x14ac:dyDescent="0.3">
      <c r="A58" s="8" t="s">
        <v>113</v>
      </c>
    </row>
    <row r="59" spans="1:7" x14ac:dyDescent="0.3">
      <c r="A59" s="12" t="s">
        <v>110</v>
      </c>
      <c r="B59" s="12"/>
      <c r="C59" s="12"/>
      <c r="D59" s="12"/>
      <c r="E59" s="12"/>
      <c r="F59" s="12"/>
      <c r="G59" s="12"/>
    </row>
    <row r="60" spans="1:7" x14ac:dyDescent="0.3">
      <c r="A60" s="12" t="s">
        <v>111</v>
      </c>
      <c r="B60" s="12"/>
      <c r="C60" s="12"/>
      <c r="D60" s="12"/>
      <c r="E60" s="12"/>
      <c r="F60" s="12"/>
      <c r="G60" s="12"/>
    </row>
    <row r="61" spans="1:7" x14ac:dyDescent="0.3">
      <c r="A61" s="12" t="s">
        <v>112</v>
      </c>
      <c r="B61" s="12"/>
      <c r="C61" s="12"/>
      <c r="D61" s="12"/>
      <c r="E61" s="12"/>
      <c r="F61" s="12"/>
      <c r="G61" s="12"/>
    </row>
    <row r="62" spans="1:7" x14ac:dyDescent="0.3">
      <c r="A62" s="12" t="s">
        <v>106</v>
      </c>
      <c r="B62" s="12"/>
      <c r="C62" s="12"/>
      <c r="D62" s="12"/>
      <c r="E62" s="12"/>
      <c r="F62" s="12"/>
      <c r="G6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RAT Fructosamine</vt:lpstr>
      <vt:lpstr>RAT INSULİN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2021-12-20T13:26:21Z</dcterms:created>
  <dcterms:modified xsi:type="dcterms:W3CDTF">2021-12-21T14:22:17Z</dcterms:modified>
</cp:coreProperties>
</file>