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8100"/>
  </bookViews>
  <sheets>
    <sheet name="Thioredoxin-1" sheetId="1" r:id="rId1"/>
    <sheet name="Peroxiredoxin-2" sheetId="2" r:id="rId2"/>
    <sheet name="Sirtuin-2" sheetId="3" r:id="rId3"/>
    <sheet name="Sirtuin-3" sheetId="4" r:id="rId4"/>
    <sheet name="Materyal-meto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1" i="4" l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D82" i="4"/>
  <c r="E82" i="4" s="1"/>
  <c r="D83" i="4"/>
  <c r="E83" i="4" s="1"/>
  <c r="D34" i="4"/>
  <c r="E34" i="4" s="1"/>
  <c r="E20" i="4"/>
  <c r="E21" i="4"/>
  <c r="C22" i="4"/>
  <c r="E22" i="4" s="1"/>
  <c r="C21" i="4"/>
  <c r="C20" i="4"/>
  <c r="C19" i="4"/>
  <c r="E19" i="4" s="1"/>
  <c r="C18" i="4"/>
  <c r="E18" i="4" s="1"/>
  <c r="C17" i="4"/>
  <c r="E17" i="4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36" i="3"/>
  <c r="E36" i="3" s="1"/>
  <c r="E20" i="3"/>
  <c r="E21" i="3"/>
  <c r="E22" i="3"/>
  <c r="C22" i="3"/>
  <c r="C21" i="3"/>
  <c r="C20" i="3"/>
  <c r="C19" i="3"/>
  <c r="E19" i="3" s="1"/>
  <c r="C18" i="3"/>
  <c r="E18" i="3" s="1"/>
  <c r="C17" i="3"/>
  <c r="E17" i="3" s="1"/>
  <c r="E46" i="2"/>
  <c r="E62" i="2"/>
  <c r="E78" i="2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35" i="2"/>
  <c r="E35" i="2" s="1"/>
  <c r="E20" i="2"/>
  <c r="E17" i="2"/>
  <c r="C22" i="2"/>
  <c r="E22" i="2" s="1"/>
  <c r="C21" i="2"/>
  <c r="E21" i="2" s="1"/>
  <c r="C20" i="2"/>
  <c r="C19" i="2"/>
  <c r="E19" i="2" s="1"/>
  <c r="C18" i="2"/>
  <c r="E18" i="2" s="1"/>
  <c r="C17" i="2"/>
  <c r="E67" i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34" i="1"/>
  <c r="E34" i="1" s="1"/>
  <c r="C23" i="1" l="1"/>
  <c r="E23" i="1" s="1"/>
  <c r="C22" i="1"/>
  <c r="E22" i="1" s="1"/>
  <c r="C21" i="1"/>
  <c r="E21" i="1" s="1"/>
  <c r="C20" i="1"/>
  <c r="E20" i="1" s="1"/>
  <c r="C19" i="1"/>
  <c r="E19" i="1" s="1"/>
  <c r="C18" i="1"/>
  <c r="E18" i="1" s="1"/>
</calcChain>
</file>

<file path=xl/sharedStrings.xml><?xml version="1.0" encoding="utf-8"?>
<sst xmlns="http://schemas.openxmlformats.org/spreadsheetml/2006/main" count="316" uniqueCount="100">
  <si>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</si>
  <si>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</si>
  <si>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</si>
  <si>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</si>
  <si>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</si>
  <si>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</si>
  <si>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</si>
  <si>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</si>
  <si>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</si>
  <si>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</si>
  <si>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</si>
  <si>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concentratıon (ng/ml)</t>
  </si>
  <si>
    <t>Numune</t>
  </si>
  <si>
    <t>absorbans</t>
  </si>
  <si>
    <t>result(ng/ml)</t>
  </si>
  <si>
    <t>concentratıon (ng/L)</t>
  </si>
  <si>
    <t>result(ng/L)</t>
  </si>
  <si>
    <t>1K</t>
  </si>
  <si>
    <t>2K</t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</si>
  <si>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</si>
  <si>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</si>
  <si>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</si>
  <si>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</si>
  <si>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</si>
  <si>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</si>
  <si>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</si>
  <si>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</si>
  <si>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</si>
  <si>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</si>
  <si>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</si>
  <si>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</si>
  <si>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</si>
  <si>
    <t>1E</t>
  </si>
  <si>
    <t>2E</t>
  </si>
  <si>
    <t>3E</t>
  </si>
  <si>
    <t>4E</t>
  </si>
  <si>
    <t>5E</t>
  </si>
  <si>
    <t>6E</t>
  </si>
  <si>
    <t>7E</t>
  </si>
  <si>
    <t>8E</t>
  </si>
  <si>
    <t>9E</t>
  </si>
  <si>
    <t>10E</t>
  </si>
  <si>
    <t>11E</t>
  </si>
  <si>
    <t>12E</t>
  </si>
  <si>
    <t>13E</t>
  </si>
  <si>
    <t>14E</t>
  </si>
  <si>
    <t>15E</t>
  </si>
  <si>
    <t>Hasan Sürücü</t>
  </si>
  <si>
    <t>Sıtkı Altan</t>
  </si>
  <si>
    <t>İbrahim Kalkan</t>
  </si>
  <si>
    <t>Fikret Çetin</t>
  </si>
  <si>
    <t>Abdullah Akkaya</t>
  </si>
  <si>
    <t>Elvan Çaylak</t>
  </si>
  <si>
    <t>Mustafa Gömek</t>
  </si>
  <si>
    <t>Ayten Güzeler</t>
  </si>
  <si>
    <t>Zeynep Mert</t>
  </si>
  <si>
    <t>Elmas Menteşe</t>
  </si>
  <si>
    <t>Yasemin Karataş</t>
  </si>
  <si>
    <t>Saadet Eşin</t>
  </si>
  <si>
    <t>Arife Üsküplü</t>
  </si>
  <si>
    <t>Zübeyde Öztürk</t>
  </si>
  <si>
    <t>Hatice Gezer</t>
  </si>
  <si>
    <t>Güleser Dursun</t>
  </si>
  <si>
    <t>Varol Eminoğlu</t>
  </si>
  <si>
    <t>KİT ADI</t>
  </si>
  <si>
    <t>TÜR</t>
  </si>
  <si>
    <t>MARKA</t>
  </si>
  <si>
    <t>CAT. NO</t>
  </si>
  <si>
    <t>Yöntem</t>
  </si>
  <si>
    <t>Kullanılan Cihaz</t>
  </si>
  <si>
    <t>Human</t>
  </si>
  <si>
    <t>BT</t>
  </si>
  <si>
    <t>ELİSA</t>
  </si>
  <si>
    <t>Mıcroplate reader: BIO-TEK EL X 800-Aotu strıp washer:BIO TEK EL X 50</t>
  </si>
  <si>
    <t>Sirtuin-2</t>
  </si>
  <si>
    <t>Sirtuin-3</t>
  </si>
  <si>
    <t>Thioredoxin-1</t>
  </si>
  <si>
    <t>Peroxiredoxin-2</t>
  </si>
  <si>
    <t>E2558Hu</t>
  </si>
  <si>
    <t>E2559Hu</t>
  </si>
  <si>
    <t>E6438Hu</t>
  </si>
  <si>
    <t>E2925Hu</t>
  </si>
  <si>
    <t>NOT: Dokular 1/9 oranında( 0,1 gr doku: 0,9ml 140 mmol. lık  KCl) Potasyum Klorür tamponu ile homojenize edildikten sonra 7000 rpm + 4' de 5 dk santrifüj edildi.</t>
  </si>
  <si>
    <t xml:space="preserve">The reaction is terminated by addition of acidic stop solution and absorbance is measured at 450 nm. </t>
  </si>
  <si>
    <t>Sirtuin 2 Assay Principle</t>
  </si>
  <si>
    <t xml:space="preserve">This kit is an Enzyme-Linked Immunosorbent Assay (ELISA). The plate has been pre-coated with Human SIRT2 antibody. Human SIRT2 present in the sample is added and binds to antibodies coated on the wells. </t>
  </si>
  <si>
    <t>And then biotinylated Human SIRT2  Antibody is added and binds to Human SIRT2   in the sample. Then Streptavidin-HRP is added and binds to the Biotinylated Human SIRT2  antibody.</t>
  </si>
  <si>
    <t>After incubation unbound Streptavidin-HRP is washed away during a washing step. Substrate solution is then added and color develops in proportion to the amount of Human SIRT2  .</t>
  </si>
  <si>
    <t>Sirtuin 3 Assay Principle</t>
  </si>
  <si>
    <t xml:space="preserve">This kit is an Enzyme-Linked Immunosorbent Assay (ELISA). The plate has been pre-coated with Human SIRT3 antibody. Human SIRT3 present in the sample is added and binds to antibodies coated on the wells. </t>
  </si>
  <si>
    <t>And then biotinylated Human SIRT3  Antibody is added and binds to Human SIRT3  in the sample. Then Streptavidin-HRP is added and binds to the Biotinylated Human SIRT3 antibody.</t>
  </si>
  <si>
    <t>After incubation unbound Streptavidin-HRP is washed away during a washing step. Substrate solution is then added and color develops in proportion to the amount of Human SIRT3  .</t>
  </si>
  <si>
    <t>Thioredoxin-1 Assay Principle</t>
  </si>
  <si>
    <t xml:space="preserve">This kit is an Enzyme-Linked Immunosorbent Assay (ELISA). The plate has been pre-coated with Human TRX-1 antibody. Human TRX-1present in the sample is added and binds to antibodies coated on the wells. </t>
  </si>
  <si>
    <t>And then biotinylated Human TRX-1  Antibody is added and binds to Human TRX-1  in the sample. Then Streptavidin-HRP is added and binds to the Biotinylated Human TRX-1 antibody.</t>
  </si>
  <si>
    <t>After incubation unbound Streptavidin-HRP is washed away during a washing step. Substrate solution is then added and color develops in proportion to the amount of Human TRX-1  .</t>
  </si>
  <si>
    <t>Peroxiredoxin 2 Assay Principle</t>
  </si>
  <si>
    <t xml:space="preserve">This kit is an Enzyme-Linked Immunosorbent Assay (ELISA). The plate has been pre-coated with Human PRDX2 antibody. Human PRDX2 present in the sample is added and binds to antibodies coated on the wells. </t>
  </si>
  <si>
    <t>And then biotinylated Human PRDX2  Antibody is added and binds to Human PRDX2  in the sample. Then Streptavidin-HRP is added and binds to the Biotinylated Human PRDX2 antibody.</t>
  </si>
  <si>
    <t>After incubation unbound Streptavidin-HRP is washed away during a washing step. Substrate solution is then added and color develops in proportion to the amount of Human PRDX2 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</si>
</sst>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8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" fillId="7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Thioredoxin-1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1116491688538931"/>
                  <c:y val="0.115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'Thioredoxin-1'!$C$18:$C$23</c:f>
              <c:numCache>
                <c:formatCode>General</c:formatCode>
                <c:ptCount val="6"/>
                <c:pt idx="0">
                  <c:v>1.8680000000000001</c:v>
                </c:pt>
                <c:pt idx="1">
                  <c:v>1.1460000000000001</c:v>
                </c:pt>
                <c:pt idx="2">
                  <c:v>0.68400000000000005</c:v>
                </c:pt>
                <c:pt idx="3">
                  <c:v>0.34399999999999997</c:v>
                </c:pt>
                <c:pt idx="4">
                  <c:v>0.192</c:v>
                </c:pt>
                <c:pt idx="5">
                  <c:v>0</c:v>
                </c:pt>
              </c:numCache>
            </c:numRef>
          </c:xVal>
          <c:yVal>
            <c:numRef>
              <c:f>'Thioredoxin-1'!$D$18:$D$23</c:f>
              <c:numCache>
                <c:formatCode>General</c:formatCode>
                <c:ptCount val="6"/>
                <c:pt idx="0">
                  <c:v>160</c:v>
                </c:pt>
                <c:pt idx="1">
                  <c:v>80</c:v>
                </c:pt>
                <c:pt idx="2">
                  <c:v>40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8-49F8-8C66-A8AF4FC52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406200"/>
        <c:axId val="494405216"/>
      </c:scatterChart>
      <c:valAx>
        <c:axId val="49440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4405216"/>
        <c:crosses val="autoZero"/>
        <c:crossBetween val="midCat"/>
      </c:valAx>
      <c:valAx>
        <c:axId val="4944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440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Peroxiredoxin-2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'Peroxiredoxin-2'!$C$17:$C$22</c:f>
              <c:numCache>
                <c:formatCode>General</c:formatCode>
                <c:ptCount val="6"/>
                <c:pt idx="0">
                  <c:v>1.8320000000000001</c:v>
                </c:pt>
                <c:pt idx="1">
                  <c:v>1.1279999999999999</c:v>
                </c:pt>
                <c:pt idx="2">
                  <c:v>0.77400000000000002</c:v>
                </c:pt>
                <c:pt idx="3">
                  <c:v>0.443</c:v>
                </c:pt>
                <c:pt idx="4">
                  <c:v>0.22699999999999998</c:v>
                </c:pt>
                <c:pt idx="5">
                  <c:v>0</c:v>
                </c:pt>
              </c:numCache>
            </c:numRef>
          </c:xVal>
          <c:yVal>
            <c:numRef>
              <c:f>'Peroxiredoxin-2'!$D$17:$D$22</c:f>
              <c:numCache>
                <c:formatCode>General</c:formatCode>
                <c:ptCount val="6"/>
                <c:pt idx="0">
                  <c:v>320</c:v>
                </c:pt>
                <c:pt idx="1">
                  <c:v>160</c:v>
                </c:pt>
                <c:pt idx="2">
                  <c:v>80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C-4014-A00F-370431003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65056"/>
        <c:axId val="488861448"/>
      </c:scatterChart>
      <c:valAx>
        <c:axId val="4888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8861448"/>
        <c:crosses val="autoZero"/>
        <c:crossBetween val="midCat"/>
      </c:valAx>
      <c:valAx>
        <c:axId val="48886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88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Sirtuin-2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'Sirtuin-2'!$C$17:$C$22</c:f>
              <c:numCache>
                <c:formatCode>General</c:formatCode>
                <c:ptCount val="6"/>
                <c:pt idx="0">
                  <c:v>2.2319999999999998</c:v>
                </c:pt>
                <c:pt idx="1">
                  <c:v>1.163</c:v>
                </c:pt>
                <c:pt idx="2">
                  <c:v>0.71400000000000008</c:v>
                </c:pt>
                <c:pt idx="3">
                  <c:v>0.38400000000000001</c:v>
                </c:pt>
                <c:pt idx="4">
                  <c:v>0.25900000000000001</c:v>
                </c:pt>
                <c:pt idx="5">
                  <c:v>0</c:v>
                </c:pt>
              </c:numCache>
            </c:numRef>
          </c:xVal>
          <c:yVal>
            <c:numRef>
              <c:f>'Sirtuin-2'!$D$17:$D$22</c:f>
              <c:numCache>
                <c:formatCode>General</c:formatCode>
                <c:ptCount val="6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9-41E2-97DE-F2EC0DADA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353128"/>
        <c:axId val="396351160"/>
      </c:scatterChart>
      <c:valAx>
        <c:axId val="39635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6351160"/>
        <c:crosses val="autoZero"/>
        <c:crossBetween val="midCat"/>
      </c:valAx>
      <c:valAx>
        <c:axId val="39635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635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Sirtuin-3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'Sirtuin-3'!$C$17:$C$22</c:f>
              <c:numCache>
                <c:formatCode>General</c:formatCode>
                <c:ptCount val="6"/>
                <c:pt idx="0">
                  <c:v>2.468</c:v>
                </c:pt>
                <c:pt idx="1">
                  <c:v>1.66</c:v>
                </c:pt>
                <c:pt idx="2">
                  <c:v>0.89599999999999991</c:v>
                </c:pt>
                <c:pt idx="3">
                  <c:v>0.47700000000000004</c:v>
                </c:pt>
                <c:pt idx="4">
                  <c:v>0.28499999999999998</c:v>
                </c:pt>
                <c:pt idx="5">
                  <c:v>0</c:v>
                </c:pt>
              </c:numCache>
            </c:numRef>
          </c:xVal>
          <c:yVal>
            <c:numRef>
              <c:f>'Sirtuin-3'!$D$17:$D$22</c:f>
              <c:numCache>
                <c:formatCode>General</c:formatCode>
                <c:ptCount val="6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1.5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5-49C3-B21A-C27A5E369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00120"/>
        <c:axId val="626005040"/>
      </c:scatterChart>
      <c:valAx>
        <c:axId val="62600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6005040"/>
        <c:crosses val="autoZero"/>
        <c:crossBetween val="midCat"/>
      </c:valAx>
      <c:valAx>
        <c:axId val="6260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600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12</xdr:row>
      <xdr:rowOff>0</xdr:rowOff>
    </xdr:from>
    <xdr:to>
      <xdr:col>14</xdr:col>
      <xdr:colOff>53340</xdr:colOff>
      <xdr:row>27</xdr:row>
      <xdr:rowOff>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13</xdr:row>
      <xdr:rowOff>0</xdr:rowOff>
    </xdr:from>
    <xdr:to>
      <xdr:col>15</xdr:col>
      <xdr:colOff>7620</xdr:colOff>
      <xdr:row>28</xdr:row>
      <xdr:rowOff>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13</xdr:row>
      <xdr:rowOff>0</xdr:rowOff>
    </xdr:from>
    <xdr:to>
      <xdr:col>13</xdr:col>
      <xdr:colOff>579120</xdr:colOff>
      <xdr:row>28</xdr:row>
      <xdr:rowOff>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12</xdr:row>
      <xdr:rowOff>34290</xdr:rowOff>
    </xdr:from>
    <xdr:to>
      <xdr:col>15</xdr:col>
      <xdr:colOff>22860</xdr:colOff>
      <xdr:row>27</xdr:row>
      <xdr:rowOff>34290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7</xdr:row>
      <xdr:rowOff>160020</xdr:rowOff>
    </xdr:from>
    <xdr:to>
      <xdr:col>5</xdr:col>
      <xdr:colOff>1297974</xdr:colOff>
      <xdr:row>50</xdr:row>
      <xdr:rowOff>68580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1524000"/>
          <a:ext cx="7851174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3"/>
  <sheetViews>
    <sheetView tabSelected="1" workbookViewId="0">
      <selection activeCell="M8" sqref="M8"/>
    </sheetView>
  </sheetViews>
  <sheetFormatPr defaultRowHeight="14.4" x14ac:dyDescent="0.3"/>
  <cols>
    <col min="1" max="1" width="19.33203125" customWidth="1"/>
    <col min="2" max="2" width="12.33203125" customWidth="1"/>
    <col min="3" max="3" width="12.77734375" customWidth="1"/>
    <col min="4" max="4" width="14" customWidth="1"/>
    <col min="5" max="5" width="17.109375" customWidth="1"/>
  </cols>
  <sheetData>
    <row r="2" spans="1:8" x14ac:dyDescent="0.3">
      <c r="A2" s="5">
        <v>1.9430000000000001</v>
      </c>
      <c r="B2" s="3">
        <v>0.65900000000000003</v>
      </c>
      <c r="C2" s="3">
        <v>0.72399999999999998</v>
      </c>
      <c r="D2" s="3">
        <v>0.88200000000000001</v>
      </c>
      <c r="E2" s="3">
        <v>0.70399999999999996</v>
      </c>
      <c r="F2" s="3">
        <v>0.98499999999999999</v>
      </c>
      <c r="G2" s="3">
        <v>1.0130000000000001</v>
      </c>
      <c r="H2" s="3">
        <v>1.0449999999999999</v>
      </c>
    </row>
    <row r="3" spans="1:8" x14ac:dyDescent="0.3">
      <c r="A3" s="5">
        <v>1.2210000000000001</v>
      </c>
      <c r="B3" s="3">
        <v>0.86899999999999999</v>
      </c>
      <c r="C3" s="3">
        <v>0.98699999999999999</v>
      </c>
      <c r="D3" s="3">
        <v>1.012</v>
      </c>
      <c r="E3" s="3">
        <v>0.97399999999999998</v>
      </c>
      <c r="F3" s="3">
        <v>0.91500000000000004</v>
      </c>
      <c r="G3" s="3">
        <v>1.0190000000000001</v>
      </c>
      <c r="H3" s="3">
        <v>0.82200000000000006</v>
      </c>
    </row>
    <row r="4" spans="1:8" x14ac:dyDescent="0.3">
      <c r="A4" s="5">
        <v>0.75900000000000001</v>
      </c>
      <c r="B4" s="3">
        <v>0.55400000000000005</v>
      </c>
      <c r="C4" s="3">
        <v>0.70100000000000007</v>
      </c>
      <c r="D4" s="3">
        <v>0.56800000000000006</v>
      </c>
      <c r="E4" s="3">
        <v>0.52500000000000002</v>
      </c>
      <c r="F4" s="3">
        <v>0.70100000000000007</v>
      </c>
      <c r="G4" s="3">
        <v>0.71899999999999997</v>
      </c>
    </row>
    <row r="5" spans="1:8" x14ac:dyDescent="0.3">
      <c r="A5" s="5">
        <v>0.41899999999999998</v>
      </c>
      <c r="B5" s="3">
        <v>0.50900000000000001</v>
      </c>
      <c r="C5" s="3">
        <v>0.64500000000000002</v>
      </c>
      <c r="D5" s="3">
        <v>0.65800000000000003</v>
      </c>
      <c r="E5" s="3">
        <v>0.56200000000000006</v>
      </c>
      <c r="F5" s="3">
        <v>0.60499999999999998</v>
      </c>
      <c r="G5" s="3">
        <v>0.6</v>
      </c>
    </row>
    <row r="6" spans="1:8" x14ac:dyDescent="0.3">
      <c r="A6" s="5">
        <v>0.26700000000000002</v>
      </c>
      <c r="B6" s="3">
        <v>0.747</v>
      </c>
      <c r="C6" s="3">
        <v>0.68500000000000005</v>
      </c>
      <c r="D6" s="3">
        <v>0.83000000000000007</v>
      </c>
      <c r="E6" s="3">
        <v>0.65900000000000003</v>
      </c>
      <c r="F6" s="3">
        <v>1.145</v>
      </c>
      <c r="G6" s="3">
        <v>0.66</v>
      </c>
    </row>
    <row r="7" spans="1:8" x14ac:dyDescent="0.3">
      <c r="A7" s="4">
        <v>7.4999999999999997E-2</v>
      </c>
      <c r="B7" s="3">
        <v>1.0840000000000001</v>
      </c>
      <c r="C7" s="3">
        <v>0.88500000000000001</v>
      </c>
      <c r="D7" s="3">
        <v>0.873</v>
      </c>
      <c r="E7" s="3">
        <v>0.79800000000000004</v>
      </c>
      <c r="F7" s="3">
        <v>0.81200000000000006</v>
      </c>
      <c r="G7" s="3">
        <v>0.76400000000000001</v>
      </c>
    </row>
    <row r="8" spans="1:8" x14ac:dyDescent="0.3">
      <c r="A8" s="2">
        <v>7.2000000000000008E-2</v>
      </c>
      <c r="B8" s="3">
        <v>0.77300000000000002</v>
      </c>
      <c r="C8" s="3">
        <v>0.51900000000000002</v>
      </c>
      <c r="D8" s="3">
        <v>0.56200000000000006</v>
      </c>
      <c r="E8" s="3">
        <v>0.72599999999999998</v>
      </c>
      <c r="F8" s="3">
        <v>0.60899999999999999</v>
      </c>
      <c r="G8" s="3">
        <v>0.64500000000000002</v>
      </c>
    </row>
    <row r="9" spans="1:8" x14ac:dyDescent="0.3">
      <c r="A9" s="2">
        <v>7.1000000000000008E-2</v>
      </c>
      <c r="B9" s="3">
        <v>0.42899999999999999</v>
      </c>
      <c r="C9" s="3">
        <v>0.59399999999999997</v>
      </c>
      <c r="D9" s="3">
        <v>0.59599999999999997</v>
      </c>
      <c r="E9" s="3">
        <v>0.64800000000000002</v>
      </c>
      <c r="F9" s="3">
        <v>1.341</v>
      </c>
      <c r="G9" s="3">
        <v>1.3029999999999999</v>
      </c>
    </row>
    <row r="12" spans="1:8" x14ac:dyDescent="0.3">
      <c r="A12" t="s">
        <v>0</v>
      </c>
    </row>
    <row r="17" spans="1:12" x14ac:dyDescent="0.3">
      <c r="B17" s="6" t="s">
        <v>1</v>
      </c>
      <c r="C17" s="6" t="s">
        <v>2</v>
      </c>
      <c r="D17" s="6" t="s">
        <v>3</v>
      </c>
      <c r="E17" s="6" t="s">
        <v>4</v>
      </c>
    </row>
    <row r="18" spans="1:12" x14ac:dyDescent="0.3">
      <c r="A18" t="s">
        <v>5</v>
      </c>
      <c r="B18" s="5">
        <v>1.9430000000000001</v>
      </c>
      <c r="C18" s="2">
        <f>B18-B23</f>
        <v>1.8680000000000001</v>
      </c>
      <c r="D18" s="2">
        <v>160</v>
      </c>
      <c r="E18" s="7">
        <f>(22.174*C18*C18)+(43.807*C18)+(0.7022)</f>
        <v>159.90816377600004</v>
      </c>
    </row>
    <row r="19" spans="1:12" x14ac:dyDescent="0.3">
      <c r="A19" t="s">
        <v>6</v>
      </c>
      <c r="B19" s="5">
        <v>1.2210000000000001</v>
      </c>
      <c r="C19" s="2">
        <f>B19-B23</f>
        <v>1.1460000000000001</v>
      </c>
      <c r="D19" s="2">
        <v>80</v>
      </c>
      <c r="E19" s="7">
        <f t="shared" ref="E19:E82" si="0">(22.174*C19*C19)+(43.807*C19)+(0.7022)</f>
        <v>80.02649098400002</v>
      </c>
    </row>
    <row r="20" spans="1:12" x14ac:dyDescent="0.3">
      <c r="A20" t="s">
        <v>7</v>
      </c>
      <c r="B20" s="5">
        <v>0.75900000000000001</v>
      </c>
      <c r="C20" s="2">
        <f>B20-B23</f>
        <v>0.68400000000000005</v>
      </c>
      <c r="D20" s="2">
        <v>40</v>
      </c>
      <c r="E20" s="7">
        <f t="shared" si="0"/>
        <v>41.040426944000004</v>
      </c>
    </row>
    <row r="21" spans="1:12" x14ac:dyDescent="0.3">
      <c r="A21" t="s">
        <v>8</v>
      </c>
      <c r="B21" s="5">
        <v>0.41899999999999998</v>
      </c>
      <c r="C21" s="2">
        <f>B21-B23</f>
        <v>0.34399999999999997</v>
      </c>
      <c r="D21" s="2">
        <v>20</v>
      </c>
      <c r="E21" s="7">
        <f t="shared" si="0"/>
        <v>18.395790464000001</v>
      </c>
    </row>
    <row r="22" spans="1:12" x14ac:dyDescent="0.3">
      <c r="A22" t="s">
        <v>9</v>
      </c>
      <c r="B22" s="5">
        <v>0.26700000000000002</v>
      </c>
      <c r="C22" s="2">
        <f>B22-B23</f>
        <v>0.192</v>
      </c>
      <c r="D22" s="2">
        <v>10</v>
      </c>
      <c r="E22" s="7">
        <f t="shared" si="0"/>
        <v>9.930566336</v>
      </c>
    </row>
    <row r="23" spans="1:12" x14ac:dyDescent="0.3">
      <c r="A23" t="s">
        <v>10</v>
      </c>
      <c r="B23" s="4">
        <v>7.4999999999999997E-2</v>
      </c>
      <c r="C23" s="2">
        <f>B23-B23</f>
        <v>0</v>
      </c>
      <c r="D23" s="2">
        <v>0</v>
      </c>
      <c r="E23" s="7">
        <f t="shared" si="0"/>
        <v>0.70220000000000005</v>
      </c>
    </row>
    <row r="28" spans="1:12" x14ac:dyDescent="0.3">
      <c r="J28" s="8" t="s">
        <v>11</v>
      </c>
      <c r="K28" s="8"/>
      <c r="L28" s="8"/>
    </row>
    <row r="33" spans="1:5" x14ac:dyDescent="0.3">
      <c r="A33" s="9" t="s">
        <v>12</v>
      </c>
      <c r="B33" s="3" t="s">
        <v>13</v>
      </c>
      <c r="C33" s="10" t="s">
        <v>10</v>
      </c>
      <c r="D33" s="2" t="s">
        <v>2</v>
      </c>
      <c r="E33" s="11" t="s">
        <v>14</v>
      </c>
    </row>
    <row r="34" spans="1:5" x14ac:dyDescent="0.3">
      <c r="A34" s="9" t="s">
        <v>17</v>
      </c>
      <c r="B34" s="3">
        <v>0.65900000000000003</v>
      </c>
      <c r="C34" s="4">
        <v>7.4999999999999997E-2</v>
      </c>
      <c r="D34" s="2">
        <f>(B34-C34)</f>
        <v>0.58400000000000007</v>
      </c>
      <c r="E34" s="7">
        <f>(22.174*D34*D34)+(43.807*D34)+(0.7022)</f>
        <v>33.848063744000001</v>
      </c>
    </row>
    <row r="35" spans="1:5" x14ac:dyDescent="0.3">
      <c r="A35" s="9" t="s">
        <v>18</v>
      </c>
      <c r="B35" s="3">
        <v>0.86899999999999999</v>
      </c>
      <c r="C35" s="4">
        <v>7.4999999999999997E-2</v>
      </c>
      <c r="D35" s="2">
        <f>(B35-C35)</f>
        <v>0.79400000000000004</v>
      </c>
      <c r="E35" s="7">
        <f>(22.174*D35*D35)+(43.807*D35)+(0.7022)</f>
        <v>49.464245863999999</v>
      </c>
    </row>
    <row r="36" spans="1:5" x14ac:dyDescent="0.3">
      <c r="A36" s="9" t="s">
        <v>19</v>
      </c>
      <c r="B36" s="3">
        <v>0.55400000000000005</v>
      </c>
      <c r="C36" s="4">
        <v>7.4999999999999997E-2</v>
      </c>
      <c r="D36" s="2">
        <f>(B36-C36)</f>
        <v>0.47900000000000004</v>
      </c>
      <c r="E36" s="7">
        <f>(22.174*D36*D36)+(43.807*D36)+(0.7022)</f>
        <v>26.773377734000007</v>
      </c>
    </row>
    <row r="37" spans="1:5" x14ac:dyDescent="0.3">
      <c r="A37" s="9" t="s">
        <v>20</v>
      </c>
      <c r="B37" s="3">
        <v>0.50900000000000001</v>
      </c>
      <c r="C37" s="4">
        <v>7.4999999999999997E-2</v>
      </c>
      <c r="D37" s="2">
        <f>(B37-C37)</f>
        <v>0.434</v>
      </c>
      <c r="E37" s="7">
        <f>(22.174*D37*D37)+(43.807*D37)+(0.7022)</f>
        <v>23.891043944</v>
      </c>
    </row>
    <row r="38" spans="1:5" x14ac:dyDescent="0.3">
      <c r="A38" s="9" t="s">
        <v>21</v>
      </c>
      <c r="B38" s="3">
        <v>0.747</v>
      </c>
      <c r="C38" s="4">
        <v>7.4999999999999997E-2</v>
      </c>
      <c r="D38" s="2">
        <f>(B38-C38)</f>
        <v>0.67200000000000004</v>
      </c>
      <c r="E38" s="7">
        <f>(22.174*D38*D38)+(43.807*D38)+(0.7022)</f>
        <v>40.153927615999997</v>
      </c>
    </row>
    <row r="39" spans="1:5" x14ac:dyDescent="0.3">
      <c r="A39" s="9" t="s">
        <v>22</v>
      </c>
      <c r="B39" s="3">
        <v>1.0840000000000001</v>
      </c>
      <c r="C39" s="4">
        <v>7.4999999999999997E-2</v>
      </c>
      <c r="D39" s="2">
        <f>(B39-C39)</f>
        <v>1.0090000000000001</v>
      </c>
      <c r="E39" s="7">
        <f>(22.174*D39*D39)+(43.807*D39)+(0.7022)</f>
        <v>67.478391094000017</v>
      </c>
    </row>
    <row r="40" spans="1:5" x14ac:dyDescent="0.3">
      <c r="A40" s="9" t="s">
        <v>23</v>
      </c>
      <c r="B40" s="3">
        <v>0.77300000000000002</v>
      </c>
      <c r="C40" s="4">
        <v>7.4999999999999997E-2</v>
      </c>
      <c r="D40" s="2">
        <f>(B40-C40)</f>
        <v>0.69800000000000006</v>
      </c>
      <c r="E40" s="7">
        <f>(22.174*D40*D40)+(43.807*D40)+(0.7022)</f>
        <v>42.082747496000003</v>
      </c>
    </row>
    <row r="41" spans="1:5" x14ac:dyDescent="0.3">
      <c r="A41" s="9" t="s">
        <v>24</v>
      </c>
      <c r="B41" s="3">
        <v>0.42899999999999999</v>
      </c>
      <c r="C41" s="4">
        <v>7.4999999999999997E-2</v>
      </c>
      <c r="D41" s="2">
        <f>(B41-C41)</f>
        <v>0.35399999999999998</v>
      </c>
      <c r="E41" s="7">
        <f>(22.174*D41*D41)+(43.807*D41)+(0.7022)</f>
        <v>18.988634984000001</v>
      </c>
    </row>
    <row r="42" spans="1:5" x14ac:dyDescent="0.3">
      <c r="A42" s="9" t="s">
        <v>25</v>
      </c>
      <c r="B42" s="3">
        <v>0.72399999999999998</v>
      </c>
      <c r="C42" s="4">
        <v>7.4999999999999997E-2</v>
      </c>
      <c r="D42" s="2">
        <f>(B42-C42)</f>
        <v>0.64900000000000002</v>
      </c>
      <c r="E42" s="7">
        <f>(22.174*D42*D42)+(43.807*D42)+(0.7022)</f>
        <v>38.472653974000004</v>
      </c>
    </row>
    <row r="43" spans="1:5" x14ac:dyDescent="0.3">
      <c r="A43" s="9" t="s">
        <v>26</v>
      </c>
      <c r="B43" s="3">
        <v>0.98699999999999999</v>
      </c>
      <c r="C43" s="4">
        <v>7.4999999999999997E-2</v>
      </c>
      <c r="D43" s="2">
        <f>(B43-C43)</f>
        <v>0.91200000000000003</v>
      </c>
      <c r="E43" s="7">
        <f>(22.174*D43*D43)+(43.807*D43)+(0.7022)</f>
        <v>59.097275455999998</v>
      </c>
    </row>
    <row r="44" spans="1:5" x14ac:dyDescent="0.3">
      <c r="A44" s="9" t="s">
        <v>27</v>
      </c>
      <c r="B44" s="3">
        <v>0.70100000000000007</v>
      </c>
      <c r="C44" s="4">
        <v>7.4999999999999997E-2</v>
      </c>
      <c r="D44" s="2">
        <f>(B44-C44)</f>
        <v>0.62600000000000011</v>
      </c>
      <c r="E44" s="7">
        <f>(22.174*D44*D44)+(43.807*D44)+(0.7022)</f>
        <v>36.81484042400001</v>
      </c>
    </row>
    <row r="45" spans="1:5" x14ac:dyDescent="0.3">
      <c r="A45" s="9" t="s">
        <v>28</v>
      </c>
      <c r="B45" s="3">
        <v>0.64500000000000002</v>
      </c>
      <c r="C45" s="4">
        <v>7.4999999999999997E-2</v>
      </c>
      <c r="D45" s="2">
        <f>(B45-C45)</f>
        <v>0.57000000000000006</v>
      </c>
      <c r="E45" s="7">
        <f>(22.174*D45*D45)+(43.807*D45)+(0.7022)</f>
        <v>32.876522600000001</v>
      </c>
    </row>
    <row r="46" spans="1:5" x14ac:dyDescent="0.3">
      <c r="A46" s="9" t="s">
        <v>29</v>
      </c>
      <c r="B46" s="3">
        <v>0.68500000000000005</v>
      </c>
      <c r="C46" s="4">
        <v>7.4999999999999997E-2</v>
      </c>
      <c r="D46" s="2">
        <f>(B46-C46)</f>
        <v>0.6100000000000001</v>
      </c>
      <c r="E46" s="7">
        <f>(22.174*D46*D46)+(43.807*D46)+(0.7022)</f>
        <v>35.675415400000006</v>
      </c>
    </row>
    <row r="47" spans="1:5" x14ac:dyDescent="0.3">
      <c r="A47" s="9" t="s">
        <v>30</v>
      </c>
      <c r="B47" s="3">
        <v>0.88500000000000001</v>
      </c>
      <c r="C47" s="4">
        <v>7.4999999999999997E-2</v>
      </c>
      <c r="D47" s="2">
        <f>(B47-C47)</f>
        <v>0.81</v>
      </c>
      <c r="E47" s="7">
        <f>(22.174*D47*D47)+(43.807*D47)+(0.7022)</f>
        <v>50.734231400000006</v>
      </c>
    </row>
    <row r="48" spans="1:5" x14ac:dyDescent="0.3">
      <c r="A48" s="9" t="s">
        <v>31</v>
      </c>
      <c r="B48" s="3">
        <v>0.51900000000000002</v>
      </c>
      <c r="C48" s="4">
        <v>7.4999999999999997E-2</v>
      </c>
      <c r="D48" s="2">
        <f>(B48-C48)</f>
        <v>0.44400000000000001</v>
      </c>
      <c r="E48" s="7">
        <f>(22.174*D48*D48)+(43.807*D48)+(0.7022)</f>
        <v>24.523801664</v>
      </c>
    </row>
    <row r="49" spans="1:5" x14ac:dyDescent="0.3">
      <c r="A49" s="9" t="s">
        <v>32</v>
      </c>
      <c r="B49" s="3">
        <v>0.59399999999999997</v>
      </c>
      <c r="C49" s="4">
        <v>7.4999999999999997E-2</v>
      </c>
      <c r="D49" s="2">
        <f>(B49-C49)</f>
        <v>0.51900000000000002</v>
      </c>
      <c r="E49" s="7">
        <f>(22.174*D49*D49)+(43.807*D49)+(0.7022)</f>
        <v>29.410843814000003</v>
      </c>
    </row>
    <row r="50" spans="1:5" x14ac:dyDescent="0.3">
      <c r="A50" s="9" t="s">
        <v>33</v>
      </c>
      <c r="B50" s="3">
        <v>0.88200000000000001</v>
      </c>
      <c r="C50" s="4">
        <v>7.4999999999999997E-2</v>
      </c>
      <c r="D50" s="2">
        <f>(B50-C50)</f>
        <v>0.80700000000000005</v>
      </c>
      <c r="E50" s="7">
        <f>(22.174*D50*D50)+(43.807*D50)+(0.7022)</f>
        <v>50.495244325999998</v>
      </c>
    </row>
    <row r="51" spans="1:5" x14ac:dyDescent="0.3">
      <c r="A51" s="9" t="s">
        <v>34</v>
      </c>
      <c r="B51" s="3">
        <v>1.012</v>
      </c>
      <c r="C51" s="4">
        <v>7.4999999999999997E-2</v>
      </c>
      <c r="D51" s="2">
        <f>(B51-C51)</f>
        <v>0.93700000000000006</v>
      </c>
      <c r="E51" s="7">
        <f>(22.174*D51*D51)+(43.807*D51)+(0.7022)</f>
        <v>61.21744360600001</v>
      </c>
    </row>
    <row r="52" spans="1:5" x14ac:dyDescent="0.3">
      <c r="A52" s="9" t="s">
        <v>35</v>
      </c>
      <c r="B52" s="3">
        <v>0.56800000000000006</v>
      </c>
      <c r="C52" s="4">
        <v>7.4999999999999997E-2</v>
      </c>
      <c r="D52" s="2">
        <f>(B52-C52)</f>
        <v>0.49300000000000005</v>
      </c>
      <c r="E52" s="7">
        <f>(22.174*D52*D52)+(43.807*D52)+(0.7022)</f>
        <v>27.688419526000008</v>
      </c>
    </row>
    <row r="53" spans="1:5" x14ac:dyDescent="0.3">
      <c r="A53" s="9" t="s">
        <v>36</v>
      </c>
      <c r="B53" s="3">
        <v>0.65800000000000003</v>
      </c>
      <c r="C53" s="4">
        <v>7.4999999999999997E-2</v>
      </c>
      <c r="D53" s="2">
        <f>(B53-C53)</f>
        <v>0.58300000000000007</v>
      </c>
      <c r="E53" s="7">
        <f>(22.174*D53*D53)+(43.807*D53)+(0.7022)</f>
        <v>33.778379686000001</v>
      </c>
    </row>
    <row r="54" spans="1:5" x14ac:dyDescent="0.3">
      <c r="A54" s="9" t="s">
        <v>37</v>
      </c>
      <c r="B54" s="3">
        <v>0.83000000000000007</v>
      </c>
      <c r="C54" s="4">
        <v>7.4999999999999997E-2</v>
      </c>
      <c r="D54" s="2">
        <f>(B54-C54)</f>
        <v>0.75500000000000012</v>
      </c>
      <c r="E54" s="7">
        <f>(22.174*D54*D54)+(43.807*D54)+(0.7022)</f>
        <v>46.416219350000006</v>
      </c>
    </row>
    <row r="55" spans="1:5" x14ac:dyDescent="0.3">
      <c r="A55" s="9" t="s">
        <v>38</v>
      </c>
      <c r="B55" s="3">
        <v>0.873</v>
      </c>
      <c r="C55" s="4">
        <v>7.4999999999999997E-2</v>
      </c>
      <c r="D55" s="2">
        <f>(B55-C55)</f>
        <v>0.79800000000000004</v>
      </c>
      <c r="E55" s="7">
        <f>(22.174*D55*D55)+(43.807*D55)+(0.7022)</f>
        <v>49.780677896000007</v>
      </c>
    </row>
    <row r="56" spans="1:5" x14ac:dyDescent="0.3">
      <c r="A56" s="9" t="s">
        <v>39</v>
      </c>
      <c r="B56" s="3">
        <v>0.56200000000000006</v>
      </c>
      <c r="C56" s="4">
        <v>7.4999999999999997E-2</v>
      </c>
      <c r="D56" s="2">
        <f>(B56-C56)</f>
        <v>0.48700000000000004</v>
      </c>
      <c r="E56" s="7">
        <f>(22.174*D56*D56)+(43.807*D56)+(0.7022)</f>
        <v>27.295194406000004</v>
      </c>
    </row>
    <row r="57" spans="1:5" x14ac:dyDescent="0.3">
      <c r="A57" s="9" t="s">
        <v>40</v>
      </c>
      <c r="B57" s="3">
        <v>0.59599999999999997</v>
      </c>
      <c r="C57" s="4">
        <v>7.4999999999999997E-2</v>
      </c>
      <c r="D57" s="2">
        <f>(B57-C57)</f>
        <v>0.52100000000000002</v>
      </c>
      <c r="E57" s="7">
        <f>(22.174*D57*D57)+(43.807*D57)+(0.7022)</f>
        <v>29.544579734000003</v>
      </c>
    </row>
    <row r="58" spans="1:5" x14ac:dyDescent="0.3">
      <c r="A58" s="9" t="s">
        <v>41</v>
      </c>
      <c r="B58" s="3">
        <v>0.70399999999999996</v>
      </c>
      <c r="C58" s="4">
        <v>7.4999999999999997E-2</v>
      </c>
      <c r="D58" s="2">
        <f>(B58-C58)</f>
        <v>0.629</v>
      </c>
      <c r="E58" s="7">
        <f>(22.174*D58*D58)+(43.807*D58)+(0.7022)</f>
        <v>37.029746533999997</v>
      </c>
    </row>
    <row r="59" spans="1:5" x14ac:dyDescent="0.3">
      <c r="A59" s="9" t="s">
        <v>42</v>
      </c>
      <c r="B59" s="3">
        <v>0.97399999999999998</v>
      </c>
      <c r="C59" s="4">
        <v>7.4999999999999997E-2</v>
      </c>
      <c r="D59" s="2">
        <f>(B59-C59)</f>
        <v>0.89900000000000002</v>
      </c>
      <c r="E59" s="7">
        <f>(22.174*D59*D59)+(43.807*D59)+(0.7022)</f>
        <v>58.005741973999996</v>
      </c>
    </row>
    <row r="60" spans="1:5" x14ac:dyDescent="0.3">
      <c r="A60" s="9" t="s">
        <v>43</v>
      </c>
      <c r="B60" s="3">
        <v>0.52500000000000002</v>
      </c>
      <c r="C60" s="4">
        <v>7.4999999999999997E-2</v>
      </c>
      <c r="D60" s="2">
        <f>(B60-C60)</f>
        <v>0.45</v>
      </c>
      <c r="E60" s="7">
        <f>(22.174*D60*D60)+(43.807*D60)+(0.7022)</f>
        <v>24.905585000000006</v>
      </c>
    </row>
    <row r="61" spans="1:5" x14ac:dyDescent="0.3">
      <c r="A61" s="9" t="s">
        <v>44</v>
      </c>
      <c r="B61" s="3">
        <v>0.56200000000000006</v>
      </c>
      <c r="C61" s="4">
        <v>7.4999999999999997E-2</v>
      </c>
      <c r="D61" s="2">
        <f>(B61-C61)</f>
        <v>0.48700000000000004</v>
      </c>
      <c r="E61" s="7">
        <f>(22.174*D61*D61)+(43.807*D61)+(0.7022)</f>
        <v>27.295194406000004</v>
      </c>
    </row>
    <row r="62" spans="1:5" x14ac:dyDescent="0.3">
      <c r="A62" s="9" t="s">
        <v>45</v>
      </c>
      <c r="B62" s="3">
        <v>0.65900000000000003</v>
      </c>
      <c r="C62" s="4">
        <v>7.4999999999999997E-2</v>
      </c>
      <c r="D62" s="2">
        <f>(B62-C62)</f>
        <v>0.58400000000000007</v>
      </c>
      <c r="E62" s="7">
        <f>(22.174*D62*D62)+(43.807*D62)+(0.7022)</f>
        <v>33.848063744000001</v>
      </c>
    </row>
    <row r="63" spans="1:5" x14ac:dyDescent="0.3">
      <c r="A63" s="9" t="s">
        <v>46</v>
      </c>
      <c r="B63" s="3">
        <v>0.79800000000000004</v>
      </c>
      <c r="C63" s="4">
        <v>7.4999999999999997E-2</v>
      </c>
      <c r="D63" s="2">
        <f>(B63-C63)</f>
        <v>0.72300000000000009</v>
      </c>
      <c r="E63" s="7">
        <f>(22.174*D63*D63)+(43.807*D63)+(0.7022)</f>
        <v>43.965653846000002</v>
      </c>
    </row>
    <row r="64" spans="1:5" x14ac:dyDescent="0.3">
      <c r="A64" s="9" t="s">
        <v>47</v>
      </c>
      <c r="B64" s="3">
        <v>0.72599999999999998</v>
      </c>
      <c r="C64" s="4">
        <v>7.4999999999999997E-2</v>
      </c>
      <c r="D64" s="2">
        <f>(B64-C64)</f>
        <v>0.65100000000000002</v>
      </c>
      <c r="E64" s="7">
        <f>(22.174*D64*D64)+(43.807*D64)+(0.7022)</f>
        <v>38.617920374000001</v>
      </c>
    </row>
    <row r="65" spans="1:5" x14ac:dyDescent="0.3">
      <c r="A65" s="9" t="s">
        <v>48</v>
      </c>
      <c r="B65" s="3">
        <v>0.64800000000000002</v>
      </c>
      <c r="C65" s="4">
        <v>7.4999999999999997E-2</v>
      </c>
      <c r="D65" s="2">
        <f>(B65-C65)</f>
        <v>0.57300000000000006</v>
      </c>
      <c r="E65" s="7">
        <f>(22.174*D65*D65)+(43.807*D65)+(0.7022)</f>
        <v>33.083978246000001</v>
      </c>
    </row>
    <row r="66" spans="1:5" x14ac:dyDescent="0.3">
      <c r="A66" s="9" t="s">
        <v>49</v>
      </c>
      <c r="B66" s="3">
        <v>0.98499999999999999</v>
      </c>
      <c r="C66" s="4">
        <v>7.4999999999999997E-2</v>
      </c>
      <c r="D66" s="2">
        <f>(B66-C66)</f>
        <v>0.91</v>
      </c>
      <c r="E66" s="7">
        <f>(22.174*D66*D66)+(43.807*D66)+(0.7022)</f>
        <v>58.9288594</v>
      </c>
    </row>
    <row r="67" spans="1:5" x14ac:dyDescent="0.3">
      <c r="A67" s="9" t="s">
        <v>50</v>
      </c>
      <c r="B67" s="3">
        <v>0.91500000000000004</v>
      </c>
      <c r="C67" s="4">
        <v>7.4999999999999997E-2</v>
      </c>
      <c r="D67" s="2">
        <f>(B67-C67)</f>
        <v>0.84000000000000008</v>
      </c>
      <c r="E67" s="7">
        <f>(22.174*D67*D67)+(43.807*D67)+(0.7022)</f>
        <v>53.146054400000004</v>
      </c>
    </row>
    <row r="68" spans="1:5" x14ac:dyDescent="0.3">
      <c r="A68" s="9" t="s">
        <v>50</v>
      </c>
      <c r="B68" s="3">
        <v>0.70100000000000007</v>
      </c>
      <c r="C68" s="4">
        <v>7.4999999999999997E-2</v>
      </c>
      <c r="D68" s="2">
        <f>(B68-C68)</f>
        <v>0.62600000000000011</v>
      </c>
      <c r="E68" s="7">
        <f>(22.174*D68*D68)+(43.807*D68)+(0.7022)</f>
        <v>36.81484042400001</v>
      </c>
    </row>
    <row r="69" spans="1:5" x14ac:dyDescent="0.3">
      <c r="A69" s="9" t="s">
        <v>51</v>
      </c>
      <c r="B69" s="3">
        <v>0.60499999999999998</v>
      </c>
      <c r="C69" s="4">
        <v>7.4999999999999997E-2</v>
      </c>
      <c r="D69" s="2">
        <f>(B69-C69)</f>
        <v>0.53</v>
      </c>
      <c r="E69" s="7">
        <f>(22.174*D69*D69)+(43.807*D69)+(0.7022)</f>
        <v>30.148586600000005</v>
      </c>
    </row>
    <row r="70" spans="1:5" x14ac:dyDescent="0.3">
      <c r="A70" s="9" t="s">
        <v>48</v>
      </c>
      <c r="B70" s="3">
        <v>1.145</v>
      </c>
      <c r="C70" s="4">
        <v>7.4999999999999997E-2</v>
      </c>
      <c r="D70" s="2">
        <f>(B70-C70)</f>
        <v>1.07</v>
      </c>
      <c r="E70" s="7">
        <f>(22.174*D70*D70)+(43.807*D70)+(0.7022)</f>
        <v>72.962702600000014</v>
      </c>
    </row>
    <row r="71" spans="1:5" x14ac:dyDescent="0.3">
      <c r="A71" s="9" t="s">
        <v>52</v>
      </c>
      <c r="B71" s="3">
        <v>0.81200000000000006</v>
      </c>
      <c r="C71" s="4">
        <v>7.4999999999999997E-2</v>
      </c>
      <c r="D71" s="2">
        <f>(B71-C71)</f>
        <v>0.7370000000000001</v>
      </c>
      <c r="E71" s="7">
        <f>(22.174*D71*D71)+(43.807*D71)+(0.7022)</f>
        <v>45.03218840600001</v>
      </c>
    </row>
    <row r="72" spans="1:5" x14ac:dyDescent="0.3">
      <c r="A72" s="9" t="s">
        <v>53</v>
      </c>
      <c r="B72" s="3">
        <v>0.60899999999999999</v>
      </c>
      <c r="C72" s="4">
        <v>7.4999999999999997E-2</v>
      </c>
      <c r="D72" s="2">
        <f>(B72-C72)</f>
        <v>0.53400000000000003</v>
      </c>
      <c r="E72" s="7">
        <f>(22.174*D72*D72)+(43.807*D72)+(0.7022)</f>
        <v>30.418187144000004</v>
      </c>
    </row>
    <row r="73" spans="1:5" x14ac:dyDescent="0.3">
      <c r="A73" s="9" t="s">
        <v>54</v>
      </c>
      <c r="B73" s="3">
        <v>1.341</v>
      </c>
      <c r="C73" s="4">
        <v>7.4999999999999997E-2</v>
      </c>
      <c r="D73" s="2">
        <f>(B73-C73)</f>
        <v>1.266</v>
      </c>
      <c r="E73" s="7">
        <f>(22.174*D73*D73)+(43.807*D73)+(0.7022)</f>
        <v>91.701373544000006</v>
      </c>
    </row>
    <row r="74" spans="1:5" x14ac:dyDescent="0.3">
      <c r="A74" s="9" t="s">
        <v>55</v>
      </c>
      <c r="B74" s="3">
        <v>1.0130000000000001</v>
      </c>
      <c r="C74" s="4">
        <v>7.4999999999999997E-2</v>
      </c>
      <c r="D74" s="2">
        <f>(B74-C74)</f>
        <v>0.93800000000000017</v>
      </c>
      <c r="E74" s="7">
        <f>(22.174*D74*D74)+(43.807*D74)+(0.7022)</f>
        <v>61.302826856000017</v>
      </c>
    </row>
    <row r="75" spans="1:5" x14ac:dyDescent="0.3">
      <c r="A75" s="9" t="s">
        <v>56</v>
      </c>
      <c r="B75" s="3">
        <v>1.0190000000000001</v>
      </c>
      <c r="C75" s="4">
        <v>7.4999999999999997E-2</v>
      </c>
      <c r="D75" s="2">
        <f>(B75-C75)</f>
        <v>0.94400000000000017</v>
      </c>
      <c r="E75" s="7">
        <f>(22.174*D75*D75)+(43.807*D75)+(0.7022)</f>
        <v>61.816057664000013</v>
      </c>
    </row>
    <row r="76" spans="1:5" x14ac:dyDescent="0.3">
      <c r="A76" s="9" t="s">
        <v>57</v>
      </c>
      <c r="B76" s="3">
        <v>0.71899999999999997</v>
      </c>
      <c r="C76" s="4">
        <v>7.4999999999999997E-2</v>
      </c>
      <c r="D76" s="2">
        <f>(B76-C76)</f>
        <v>0.64400000000000002</v>
      </c>
      <c r="E76" s="7">
        <f>(22.174*D76*D76)+(43.807*D76)+(0.7022)</f>
        <v>38.110264063999999</v>
      </c>
    </row>
    <row r="77" spans="1:5" x14ac:dyDescent="0.3">
      <c r="A77" s="9" t="s">
        <v>57</v>
      </c>
      <c r="B77" s="3">
        <v>0.6</v>
      </c>
      <c r="C77" s="4">
        <v>7.4999999999999997E-2</v>
      </c>
      <c r="D77" s="2">
        <f>(B77-C77)</f>
        <v>0.52500000000000002</v>
      </c>
      <c r="E77" s="7">
        <f>(22.174*D77*D77)+(43.807*D77)+(0.7022)</f>
        <v>29.812583750000005</v>
      </c>
    </row>
    <row r="78" spans="1:5" x14ac:dyDescent="0.3">
      <c r="A78" s="9" t="s">
        <v>58</v>
      </c>
      <c r="B78" s="3">
        <v>0.66</v>
      </c>
      <c r="C78" s="4">
        <v>7.4999999999999997E-2</v>
      </c>
      <c r="D78" s="2">
        <f>(B78-C78)</f>
        <v>0.58500000000000008</v>
      </c>
      <c r="E78" s="7">
        <f>(22.174*D78*D78)+(43.807*D78)+(0.7022)</f>
        <v>33.917792150000004</v>
      </c>
    </row>
    <row r="79" spans="1:5" x14ac:dyDescent="0.3">
      <c r="A79" s="9" t="s">
        <v>59</v>
      </c>
      <c r="B79" s="3">
        <v>0.76400000000000001</v>
      </c>
      <c r="C79" s="4">
        <v>7.4999999999999997E-2</v>
      </c>
      <c r="D79" s="2">
        <f>(B79-C79)</f>
        <v>0.68900000000000006</v>
      </c>
      <c r="E79" s="7">
        <f>(22.174*D79*D79)+(43.807*D79)+(0.7022)</f>
        <v>41.411686454000005</v>
      </c>
    </row>
    <row r="80" spans="1:5" x14ac:dyDescent="0.3">
      <c r="A80" s="9" t="s">
        <v>60</v>
      </c>
      <c r="B80" s="3">
        <v>0.64500000000000002</v>
      </c>
      <c r="C80" s="4">
        <v>7.4999999999999997E-2</v>
      </c>
      <c r="D80" s="2">
        <f>(B80-C80)</f>
        <v>0.57000000000000006</v>
      </c>
      <c r="E80" s="7">
        <f>(22.174*D80*D80)+(43.807*D80)+(0.7022)</f>
        <v>32.876522600000001</v>
      </c>
    </row>
    <row r="81" spans="1:5" x14ac:dyDescent="0.3">
      <c r="A81" s="9" t="s">
        <v>61</v>
      </c>
      <c r="B81" s="3">
        <v>1.3029999999999999</v>
      </c>
      <c r="C81" s="4">
        <v>7.4999999999999997E-2</v>
      </c>
      <c r="D81" s="2">
        <f>(B81-C81)</f>
        <v>1.228</v>
      </c>
      <c r="E81" s="7">
        <f>(22.174*D81*D81)+(43.807*D81)+(0.7022)</f>
        <v>87.935233216</v>
      </c>
    </row>
    <row r="82" spans="1:5" x14ac:dyDescent="0.3">
      <c r="A82" s="9" t="s">
        <v>62</v>
      </c>
      <c r="B82" s="3">
        <v>1.0449999999999999</v>
      </c>
      <c r="C82" s="4">
        <v>7.4999999999999997E-2</v>
      </c>
      <c r="D82" s="2">
        <f>(B82-C82)</f>
        <v>0.97</v>
      </c>
      <c r="E82" s="7">
        <f>(22.174*D82*D82)+(43.807*D82)+(0.7022)</f>
        <v>64.058506600000001</v>
      </c>
    </row>
    <row r="83" spans="1:5" x14ac:dyDescent="0.3">
      <c r="A83" s="9" t="s">
        <v>63</v>
      </c>
      <c r="B83" s="3">
        <v>0.82200000000000006</v>
      </c>
      <c r="C83" s="4">
        <v>7.4999999999999997E-2</v>
      </c>
      <c r="D83" s="2">
        <f>(B83-C83)</f>
        <v>0.74700000000000011</v>
      </c>
      <c r="E83" s="7">
        <f>(22.174*D83*D83)+(43.807*D83)+(0.7022)</f>
        <v>45.799320566000013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5"/>
  <sheetViews>
    <sheetView workbookViewId="0">
      <selection activeCell="G13" sqref="G13"/>
    </sheetView>
  </sheetViews>
  <sheetFormatPr defaultRowHeight="14.4" x14ac:dyDescent="0.3"/>
  <cols>
    <col min="1" max="1" width="20.6640625" customWidth="1"/>
    <col min="2" max="2" width="13" customWidth="1"/>
    <col min="3" max="3" width="13.88671875" customWidth="1"/>
    <col min="4" max="4" width="13.33203125" customWidth="1"/>
    <col min="5" max="5" width="15" customWidth="1"/>
  </cols>
  <sheetData>
    <row r="2" spans="1:8" x14ac:dyDescent="0.3">
      <c r="A2" s="5">
        <v>1.9060000000000001</v>
      </c>
      <c r="B2" s="3">
        <v>0.50600000000000001</v>
      </c>
      <c r="C2" s="3">
        <v>0.58199999999999996</v>
      </c>
      <c r="D2" s="3">
        <v>0.65200000000000002</v>
      </c>
      <c r="E2" s="3">
        <v>0.85799999999999998</v>
      </c>
      <c r="F2" s="3">
        <v>0.88800000000000001</v>
      </c>
      <c r="G2" s="3">
        <v>0.79400000000000004</v>
      </c>
      <c r="H2" s="3">
        <v>0.84199999999999997</v>
      </c>
    </row>
    <row r="3" spans="1:8" x14ac:dyDescent="0.3">
      <c r="A3" s="5">
        <v>1.202</v>
      </c>
      <c r="B3" s="3">
        <v>0.67700000000000005</v>
      </c>
      <c r="C3" s="3">
        <v>0.57999999999999996</v>
      </c>
      <c r="D3" s="3">
        <v>0.752</v>
      </c>
      <c r="E3" s="3">
        <v>0.68100000000000005</v>
      </c>
      <c r="F3" s="3">
        <v>0.73199999999999998</v>
      </c>
      <c r="G3" s="3">
        <v>0.82600000000000007</v>
      </c>
      <c r="H3" s="3">
        <v>0.78100000000000003</v>
      </c>
    </row>
    <row r="4" spans="1:8" x14ac:dyDescent="0.3">
      <c r="A4" s="5">
        <v>0.84799999999999998</v>
      </c>
      <c r="B4" s="3">
        <v>0.68500000000000005</v>
      </c>
      <c r="C4" s="3">
        <v>0.72699999999999998</v>
      </c>
      <c r="D4" s="3">
        <v>0.62</v>
      </c>
      <c r="E4" s="3">
        <v>0.746</v>
      </c>
      <c r="F4" s="3">
        <v>0.71499999999999997</v>
      </c>
      <c r="G4" s="3">
        <v>0.77100000000000002</v>
      </c>
    </row>
    <row r="5" spans="1:8" x14ac:dyDescent="0.3">
      <c r="A5" s="5">
        <v>0.51700000000000002</v>
      </c>
      <c r="B5" s="3">
        <v>0.624</v>
      </c>
      <c r="C5" s="3">
        <v>0.77500000000000002</v>
      </c>
      <c r="D5" s="3">
        <v>0.76400000000000001</v>
      </c>
      <c r="E5" s="3">
        <v>0.71899999999999997</v>
      </c>
      <c r="F5" s="3">
        <v>0.79700000000000004</v>
      </c>
      <c r="G5" s="3">
        <v>0.88500000000000001</v>
      </c>
    </row>
    <row r="6" spans="1:8" x14ac:dyDescent="0.3">
      <c r="A6" s="5">
        <v>0.30099999999999999</v>
      </c>
      <c r="B6" s="3">
        <v>0.746</v>
      </c>
      <c r="C6" s="3">
        <v>0.66100000000000003</v>
      </c>
      <c r="D6" s="3">
        <v>0.68400000000000005</v>
      </c>
      <c r="E6" s="3">
        <v>0.57000000000000006</v>
      </c>
      <c r="F6" s="3">
        <v>0.68200000000000005</v>
      </c>
      <c r="G6" s="3">
        <v>0.752</v>
      </c>
    </row>
    <row r="7" spans="1:8" x14ac:dyDescent="0.3">
      <c r="A7" s="4">
        <v>7.3999999999999996E-2</v>
      </c>
      <c r="B7" s="3">
        <v>1.0660000000000001</v>
      </c>
      <c r="C7" s="3">
        <v>0.78400000000000003</v>
      </c>
      <c r="D7" s="3">
        <v>0.84299999999999997</v>
      </c>
      <c r="E7" s="3">
        <v>0.74399999999999999</v>
      </c>
      <c r="F7" s="3">
        <v>0.92100000000000004</v>
      </c>
      <c r="G7" s="3">
        <v>0.84799999999999998</v>
      </c>
    </row>
    <row r="8" spans="1:8" x14ac:dyDescent="0.3">
      <c r="A8" s="2">
        <v>7.0000000000000007E-2</v>
      </c>
      <c r="B8" s="3">
        <v>1.1040000000000001</v>
      </c>
      <c r="C8" s="3">
        <v>0.89500000000000002</v>
      </c>
      <c r="D8" s="3">
        <v>0.873</v>
      </c>
      <c r="E8" s="3">
        <v>1.131</v>
      </c>
      <c r="F8" s="3">
        <v>0.89400000000000002</v>
      </c>
      <c r="G8" s="3">
        <v>0.89600000000000002</v>
      </c>
    </row>
    <row r="9" spans="1:8" x14ac:dyDescent="0.3">
      <c r="A9" s="2">
        <v>6.4000000000000001E-2</v>
      </c>
      <c r="B9" s="3">
        <v>0.996</v>
      </c>
      <c r="C9" s="3">
        <v>0.89600000000000002</v>
      </c>
      <c r="D9" s="3">
        <v>0.83899999999999997</v>
      </c>
      <c r="E9" s="3">
        <v>0.77300000000000002</v>
      </c>
      <c r="F9" s="3">
        <v>0.877</v>
      </c>
      <c r="G9" s="3">
        <v>1.659</v>
      </c>
    </row>
    <row r="16" spans="1:8" x14ac:dyDescent="0.3">
      <c r="A16" s="12"/>
      <c r="B16" s="6" t="s">
        <v>1</v>
      </c>
      <c r="C16" s="6" t="s">
        <v>2</v>
      </c>
      <c r="D16" s="6" t="s">
        <v>3</v>
      </c>
      <c r="E16" s="6" t="s">
        <v>4</v>
      </c>
    </row>
    <row r="17" spans="1:12" x14ac:dyDescent="0.3">
      <c r="A17" s="12" t="s">
        <v>5</v>
      </c>
      <c r="B17" s="5">
        <v>1.9060000000000001</v>
      </c>
      <c r="C17" s="2">
        <f>B17-B22</f>
        <v>1.8320000000000001</v>
      </c>
      <c r="D17" s="2">
        <v>320</v>
      </c>
      <c r="E17" s="7">
        <f>(58.139*C17*C17)+(69.493*C17)-(0.7314)</f>
        <v>321.707283136</v>
      </c>
    </row>
    <row r="18" spans="1:12" x14ac:dyDescent="0.3">
      <c r="A18" s="12" t="s">
        <v>6</v>
      </c>
      <c r="B18" s="5">
        <v>1.202</v>
      </c>
      <c r="C18" s="2">
        <f>B18-B22</f>
        <v>1.1279999999999999</v>
      </c>
      <c r="D18" s="2">
        <v>160</v>
      </c>
      <c r="E18" s="7">
        <f t="shared" ref="E18:E81" si="0">(58.139*C18*C18)+(69.493*C18)-(0.7314)</f>
        <v>151.63183737599996</v>
      </c>
    </row>
    <row r="19" spans="1:12" x14ac:dyDescent="0.3">
      <c r="A19" s="12" t="s">
        <v>7</v>
      </c>
      <c r="B19" s="5">
        <v>0.84799999999999998</v>
      </c>
      <c r="C19" s="2">
        <f>B19-B22</f>
        <v>0.77400000000000002</v>
      </c>
      <c r="D19" s="2">
        <v>80</v>
      </c>
      <c r="E19" s="7">
        <f t="shared" si="0"/>
        <v>87.88586156400001</v>
      </c>
    </row>
    <row r="20" spans="1:12" x14ac:dyDescent="0.3">
      <c r="A20" s="12" t="s">
        <v>8</v>
      </c>
      <c r="B20" s="5">
        <v>0.51700000000000002</v>
      </c>
      <c r="C20" s="2">
        <f>B20-B22</f>
        <v>0.443</v>
      </c>
      <c r="D20" s="2">
        <v>40</v>
      </c>
      <c r="E20" s="7">
        <f t="shared" si="0"/>
        <v>41.463719610999995</v>
      </c>
    </row>
    <row r="21" spans="1:12" x14ac:dyDescent="0.3">
      <c r="A21" s="12" t="s">
        <v>9</v>
      </c>
      <c r="B21" s="5">
        <v>0.30099999999999999</v>
      </c>
      <c r="C21" s="2">
        <f>B21-B22</f>
        <v>0.22699999999999998</v>
      </c>
      <c r="D21" s="2">
        <v>20</v>
      </c>
      <c r="E21" s="7">
        <f t="shared" si="0"/>
        <v>18.039355530999998</v>
      </c>
    </row>
    <row r="22" spans="1:12" x14ac:dyDescent="0.3">
      <c r="A22" s="12" t="s">
        <v>10</v>
      </c>
      <c r="B22" s="4">
        <v>7.3999999999999996E-2</v>
      </c>
      <c r="C22" s="2">
        <f>B22-B22</f>
        <v>0</v>
      </c>
      <c r="D22" s="2">
        <v>0</v>
      </c>
      <c r="E22" s="7">
        <f t="shared" si="0"/>
        <v>-0.73140000000000005</v>
      </c>
    </row>
    <row r="29" spans="1:12" x14ac:dyDescent="0.3">
      <c r="K29" s="8" t="s">
        <v>15</v>
      </c>
      <c r="L29" s="8"/>
    </row>
    <row r="34" spans="1:5" x14ac:dyDescent="0.3">
      <c r="A34" s="9" t="s">
        <v>12</v>
      </c>
      <c r="B34" s="3" t="s">
        <v>13</v>
      </c>
      <c r="C34" s="10" t="s">
        <v>10</v>
      </c>
      <c r="D34" s="2" t="s">
        <v>2</v>
      </c>
      <c r="E34" s="11" t="s">
        <v>16</v>
      </c>
    </row>
    <row r="35" spans="1:5" x14ac:dyDescent="0.3">
      <c r="A35" s="9" t="s">
        <v>17</v>
      </c>
      <c r="B35" s="3">
        <v>0.50600000000000001</v>
      </c>
      <c r="C35" s="4">
        <v>7.3999999999999996E-2</v>
      </c>
      <c r="D35" s="2">
        <f>(B35-C35)</f>
        <v>0.432</v>
      </c>
      <c r="E35" s="7">
        <f>(58.139*D35*D35)+(69.493*D35)-(0.7314)</f>
        <v>40.139708735999996</v>
      </c>
    </row>
    <row r="36" spans="1:5" x14ac:dyDescent="0.3">
      <c r="A36" s="9" t="s">
        <v>18</v>
      </c>
      <c r="B36" s="3">
        <v>0.67700000000000005</v>
      </c>
      <c r="C36" s="4">
        <v>7.3999999999999996E-2</v>
      </c>
      <c r="D36" s="2">
        <f>(B36-C36)</f>
        <v>0.60300000000000009</v>
      </c>
      <c r="E36" s="7">
        <f>(58.139*D36*D36)+(69.493*D36)-(0.7314)</f>
        <v>62.312742651000008</v>
      </c>
    </row>
    <row r="37" spans="1:5" x14ac:dyDescent="0.3">
      <c r="A37" s="9" t="s">
        <v>19</v>
      </c>
      <c r="B37" s="3">
        <v>0.68500000000000005</v>
      </c>
      <c r="C37" s="4">
        <v>7.3999999999999996E-2</v>
      </c>
      <c r="D37" s="2">
        <f>(B37-C37)</f>
        <v>0.6110000000000001</v>
      </c>
      <c r="E37" s="7">
        <f>(58.139*D37*D37)+(69.493*D37)-(0.7314)</f>
        <v>63.433332619000005</v>
      </c>
    </row>
    <row r="38" spans="1:5" x14ac:dyDescent="0.3">
      <c r="A38" s="9" t="s">
        <v>20</v>
      </c>
      <c r="B38" s="3">
        <v>0.624</v>
      </c>
      <c r="C38" s="4">
        <v>7.3999999999999996E-2</v>
      </c>
      <c r="D38" s="2">
        <f>(B38-C38)</f>
        <v>0.55000000000000004</v>
      </c>
      <c r="E38" s="7">
        <f>(58.139*D38*D38)+(69.493*D38)-(0.7314)</f>
        <v>55.076797500000005</v>
      </c>
    </row>
    <row r="39" spans="1:5" x14ac:dyDescent="0.3">
      <c r="A39" s="9" t="s">
        <v>21</v>
      </c>
      <c r="B39" s="3">
        <v>0.746</v>
      </c>
      <c r="C39" s="4">
        <v>7.3999999999999996E-2</v>
      </c>
      <c r="D39" s="2">
        <f>(B39-C39)</f>
        <v>0.67200000000000004</v>
      </c>
      <c r="E39" s="7">
        <f>(58.139*D39*D39)+(69.493*D39)-(0.7314)</f>
        <v>72.222538176000015</v>
      </c>
    </row>
    <row r="40" spans="1:5" x14ac:dyDescent="0.3">
      <c r="A40" s="9" t="s">
        <v>22</v>
      </c>
      <c r="B40" s="3">
        <v>1.0660000000000001</v>
      </c>
      <c r="C40" s="4">
        <v>7.3999999999999996E-2</v>
      </c>
      <c r="D40" s="2">
        <f>(B40-C40)</f>
        <v>0.9920000000000001</v>
      </c>
      <c r="E40" s="7">
        <f>(58.139*D40*D40)+(69.493*D40)-(0.7314)</f>
        <v>125.41815289600002</v>
      </c>
    </row>
    <row r="41" spans="1:5" x14ac:dyDescent="0.3">
      <c r="A41" s="9" t="s">
        <v>23</v>
      </c>
      <c r="B41" s="3">
        <v>1.1040000000000001</v>
      </c>
      <c r="C41" s="4">
        <v>7.3999999999999996E-2</v>
      </c>
      <c r="D41" s="2">
        <f>(B41-C41)</f>
        <v>1.03</v>
      </c>
      <c r="E41" s="7">
        <f>(58.139*D41*D41)+(69.493*D41)-(0.7314)</f>
        <v>132.52605510000001</v>
      </c>
    </row>
    <row r="42" spans="1:5" x14ac:dyDescent="0.3">
      <c r="A42" s="9" t="s">
        <v>24</v>
      </c>
      <c r="B42" s="3">
        <v>0.996</v>
      </c>
      <c r="C42" s="4">
        <v>7.3999999999999996E-2</v>
      </c>
      <c r="D42" s="2">
        <f>(B42-C42)</f>
        <v>0.92200000000000004</v>
      </c>
      <c r="E42" s="7">
        <f>(58.139*D42*D42)+(69.493*D42)-(0.7314)</f>
        <v>112.76417967600001</v>
      </c>
    </row>
    <row r="43" spans="1:5" x14ac:dyDescent="0.3">
      <c r="A43" s="9" t="s">
        <v>25</v>
      </c>
      <c r="B43" s="3">
        <v>0.58199999999999996</v>
      </c>
      <c r="C43" s="4">
        <v>7.3999999999999996E-2</v>
      </c>
      <c r="D43" s="2">
        <f>(B43-C43)</f>
        <v>0.50800000000000001</v>
      </c>
      <c r="E43" s="7">
        <f>(58.139*D43*D43)+(69.493*D43)-(0.7314)</f>
        <v>49.574626896000005</v>
      </c>
    </row>
    <row r="44" spans="1:5" x14ac:dyDescent="0.3">
      <c r="A44" s="9" t="s">
        <v>26</v>
      </c>
      <c r="B44" s="3">
        <v>0.57999999999999996</v>
      </c>
      <c r="C44" s="4">
        <v>7.3999999999999996E-2</v>
      </c>
      <c r="D44" s="2">
        <f>(B44-C44)</f>
        <v>0.50600000000000001</v>
      </c>
      <c r="E44" s="7">
        <f>(58.139*D44*D44)+(69.493*D44)-(0.7314)</f>
        <v>49.317735003999999</v>
      </c>
    </row>
    <row r="45" spans="1:5" x14ac:dyDescent="0.3">
      <c r="A45" s="9" t="s">
        <v>27</v>
      </c>
      <c r="B45" s="3">
        <v>0.72699999999999998</v>
      </c>
      <c r="C45" s="4">
        <v>7.3999999999999996E-2</v>
      </c>
      <c r="D45" s="2">
        <f>(B45-C45)</f>
        <v>0.65300000000000002</v>
      </c>
      <c r="E45" s="7">
        <f>(58.139*D45*D45)+(69.493*D45)-(0.7314)</f>
        <v>69.438521851000004</v>
      </c>
    </row>
    <row r="46" spans="1:5" x14ac:dyDescent="0.3">
      <c r="A46" s="9" t="s">
        <v>28</v>
      </c>
      <c r="B46" s="3">
        <v>0.77500000000000002</v>
      </c>
      <c r="C46" s="4">
        <v>7.3999999999999996E-2</v>
      </c>
      <c r="D46" s="2">
        <f>(B46-C46)</f>
        <v>0.70100000000000007</v>
      </c>
      <c r="E46" s="7">
        <f>(58.139*D46*D46)+(69.493*D46)-(0.7314)</f>
        <v>76.552755739000006</v>
      </c>
    </row>
    <row r="47" spans="1:5" x14ac:dyDescent="0.3">
      <c r="A47" s="9" t="s">
        <v>29</v>
      </c>
      <c r="B47" s="3">
        <v>0.66100000000000003</v>
      </c>
      <c r="C47" s="4">
        <v>7.3999999999999996E-2</v>
      </c>
      <c r="D47" s="2">
        <f>(B47-C47)</f>
        <v>0.58700000000000008</v>
      </c>
      <c r="E47" s="7">
        <f>(58.139*D47*D47)+(69.493*D47)-(0.7314)</f>
        <v>60.093888091000004</v>
      </c>
    </row>
    <row r="48" spans="1:5" x14ac:dyDescent="0.3">
      <c r="A48" s="9" t="s">
        <v>30</v>
      </c>
      <c r="B48" s="3">
        <v>0.78400000000000003</v>
      </c>
      <c r="C48" s="4">
        <v>7.3999999999999996E-2</v>
      </c>
      <c r="D48" s="2">
        <f>(B48-C48)</f>
        <v>0.71000000000000008</v>
      </c>
      <c r="E48" s="7">
        <f>(58.139*D48*D48)+(69.493*D48)-(0.7314)</f>
        <v>77.916499900000005</v>
      </c>
    </row>
    <row r="49" spans="1:5" x14ac:dyDescent="0.3">
      <c r="A49" s="9" t="s">
        <v>31</v>
      </c>
      <c r="B49" s="3">
        <v>0.89500000000000002</v>
      </c>
      <c r="C49" s="4">
        <v>7.3999999999999996E-2</v>
      </c>
      <c r="D49" s="2">
        <f>(B49-C49)</f>
        <v>0.82100000000000006</v>
      </c>
      <c r="E49" s="7">
        <f>(58.139*D49*D49)+(69.493*D49)-(0.7314)</f>
        <v>95.510422699000017</v>
      </c>
    </row>
    <row r="50" spans="1:5" x14ac:dyDescent="0.3">
      <c r="A50" s="9" t="s">
        <v>32</v>
      </c>
      <c r="B50" s="3">
        <v>0.89600000000000002</v>
      </c>
      <c r="C50" s="4">
        <v>7.3999999999999996E-2</v>
      </c>
      <c r="D50" s="2">
        <f>(B50-C50)</f>
        <v>0.82200000000000006</v>
      </c>
      <c r="E50" s="7">
        <f>(58.139*D50*D50)+(69.493*D50)-(0.7314)</f>
        <v>95.67543807600002</v>
      </c>
    </row>
    <row r="51" spans="1:5" x14ac:dyDescent="0.3">
      <c r="A51" s="9" t="s">
        <v>33</v>
      </c>
      <c r="B51" s="3">
        <v>0.65200000000000002</v>
      </c>
      <c r="C51" s="4">
        <v>7.3999999999999996E-2</v>
      </c>
      <c r="D51" s="2">
        <f>(B51-C51)</f>
        <v>0.57800000000000007</v>
      </c>
      <c r="E51" s="7">
        <f>(58.139*D51*D51)+(69.493*D51)-(0.7314)</f>
        <v>58.858863676000006</v>
      </c>
    </row>
    <row r="52" spans="1:5" x14ac:dyDescent="0.3">
      <c r="A52" s="9" t="s">
        <v>34</v>
      </c>
      <c r="B52" s="3">
        <v>0.752</v>
      </c>
      <c r="C52" s="4">
        <v>7.3999999999999996E-2</v>
      </c>
      <c r="D52" s="2">
        <f>(B52-C52)</f>
        <v>0.67800000000000005</v>
      </c>
      <c r="E52" s="7">
        <f>(58.139*D52*D52)+(69.493*D52)-(0.7314)</f>
        <v>73.110422076000006</v>
      </c>
    </row>
    <row r="53" spans="1:5" x14ac:dyDescent="0.3">
      <c r="A53" s="9" t="s">
        <v>35</v>
      </c>
      <c r="B53" s="3">
        <v>0.62</v>
      </c>
      <c r="C53" s="4">
        <v>7.3999999999999996E-2</v>
      </c>
      <c r="D53" s="2">
        <f>(B53-C53)</f>
        <v>0.54600000000000004</v>
      </c>
      <c r="E53" s="7">
        <f>(58.139*D53*D53)+(69.493*D53)-(0.7314)</f>
        <v>54.543944124000006</v>
      </c>
    </row>
    <row r="54" spans="1:5" x14ac:dyDescent="0.3">
      <c r="A54" s="9" t="s">
        <v>36</v>
      </c>
      <c r="B54" s="3">
        <v>0.76400000000000001</v>
      </c>
      <c r="C54" s="4">
        <v>7.3999999999999996E-2</v>
      </c>
      <c r="D54" s="2">
        <f>(B54-C54)</f>
        <v>0.69000000000000006</v>
      </c>
      <c r="E54" s="7">
        <f>(58.139*D54*D54)+(69.493*D54)-(0.7314)</f>
        <v>74.898747900000018</v>
      </c>
    </row>
    <row r="55" spans="1:5" x14ac:dyDescent="0.3">
      <c r="A55" s="9" t="s">
        <v>37</v>
      </c>
      <c r="B55" s="3">
        <v>0.68400000000000005</v>
      </c>
      <c r="C55" s="4">
        <v>7.3999999999999996E-2</v>
      </c>
      <c r="D55" s="2">
        <f>(B55-C55)</f>
        <v>0.6100000000000001</v>
      </c>
      <c r="E55" s="7">
        <f>(58.139*D55*D55)+(69.493*D55)-(0.7314)</f>
        <v>63.292851900000009</v>
      </c>
    </row>
    <row r="56" spans="1:5" x14ac:dyDescent="0.3">
      <c r="A56" s="9" t="s">
        <v>38</v>
      </c>
      <c r="B56" s="3">
        <v>0.84299999999999997</v>
      </c>
      <c r="C56" s="4">
        <v>7.3999999999999996E-2</v>
      </c>
      <c r="D56" s="2">
        <f>(B56-C56)</f>
        <v>0.76900000000000002</v>
      </c>
      <c r="E56" s="7">
        <f>(58.139*D56*D56)+(69.493*D56)-(0.7314)</f>
        <v>87.089854179</v>
      </c>
    </row>
    <row r="57" spans="1:5" x14ac:dyDescent="0.3">
      <c r="A57" s="9" t="s">
        <v>39</v>
      </c>
      <c r="B57" s="3">
        <v>0.873</v>
      </c>
      <c r="C57" s="4">
        <v>7.3999999999999996E-2</v>
      </c>
      <c r="D57" s="2">
        <f>(B57-C57)</f>
        <v>0.79900000000000004</v>
      </c>
      <c r="E57" s="7">
        <f>(58.139*D57*D57)+(69.493*D57)-(0.7314)</f>
        <v>91.909502739000018</v>
      </c>
    </row>
    <row r="58" spans="1:5" x14ac:dyDescent="0.3">
      <c r="A58" s="9" t="s">
        <v>40</v>
      </c>
      <c r="B58" s="3">
        <v>0.83899999999999997</v>
      </c>
      <c r="C58" s="4">
        <v>7.3999999999999996E-2</v>
      </c>
      <c r="D58" s="2">
        <f>(B58-C58)</f>
        <v>0.76500000000000001</v>
      </c>
      <c r="E58" s="7">
        <f>(58.139*D58*D58)+(69.493*D58)-(0.7314)</f>
        <v>86.455141275000003</v>
      </c>
    </row>
    <row r="59" spans="1:5" x14ac:dyDescent="0.3">
      <c r="A59" s="9" t="s">
        <v>41</v>
      </c>
      <c r="B59" s="3">
        <v>0.85799999999999998</v>
      </c>
      <c r="C59" s="4">
        <v>7.3999999999999996E-2</v>
      </c>
      <c r="D59" s="2">
        <f>(B59-C59)</f>
        <v>0.78400000000000003</v>
      </c>
      <c r="E59" s="7">
        <f>(58.139*D59*D59)+(69.493*D59)-(0.7314)</f>
        <v>89.486597184000019</v>
      </c>
    </row>
    <row r="60" spans="1:5" x14ac:dyDescent="0.3">
      <c r="A60" s="9" t="s">
        <v>42</v>
      </c>
      <c r="B60" s="3">
        <v>0.68100000000000005</v>
      </c>
      <c r="C60" s="4">
        <v>7.3999999999999996E-2</v>
      </c>
      <c r="D60" s="2">
        <f>(B60-C60)</f>
        <v>0.6070000000000001</v>
      </c>
      <c r="E60" s="7">
        <f>(58.139*D60*D60)+(69.493*D60)-(0.7314)</f>
        <v>62.872107411000009</v>
      </c>
    </row>
    <row r="61" spans="1:5" x14ac:dyDescent="0.3">
      <c r="A61" s="9" t="s">
        <v>43</v>
      </c>
      <c r="B61" s="3">
        <v>0.746</v>
      </c>
      <c r="C61" s="4">
        <v>7.3999999999999996E-2</v>
      </c>
      <c r="D61" s="2">
        <f>(B61-C61)</f>
        <v>0.67200000000000004</v>
      </c>
      <c r="E61" s="7">
        <f>(58.139*D61*D61)+(69.493*D61)-(0.7314)</f>
        <v>72.222538176000015</v>
      </c>
    </row>
    <row r="62" spans="1:5" x14ac:dyDescent="0.3">
      <c r="A62" s="9" t="s">
        <v>44</v>
      </c>
      <c r="B62" s="3">
        <v>0.71899999999999997</v>
      </c>
      <c r="C62" s="4">
        <v>7.3999999999999996E-2</v>
      </c>
      <c r="D62" s="2">
        <f>(B62-C62)</f>
        <v>0.64500000000000002</v>
      </c>
      <c r="E62" s="7">
        <f>(58.139*D62*D62)+(69.493*D62)-(0.7314)</f>
        <v>68.278862474999997</v>
      </c>
    </row>
    <row r="63" spans="1:5" x14ac:dyDescent="0.3">
      <c r="A63" s="9" t="s">
        <v>45</v>
      </c>
      <c r="B63" s="3">
        <v>0.57000000000000006</v>
      </c>
      <c r="C63" s="4">
        <v>7.3999999999999996E-2</v>
      </c>
      <c r="D63" s="2">
        <f>(B63-C63)</f>
        <v>0.49600000000000005</v>
      </c>
      <c r="E63" s="7">
        <f>(58.139*D63*D63)+(69.493*D63)-(0.7314)</f>
        <v>48.040252224000007</v>
      </c>
    </row>
    <row r="64" spans="1:5" x14ac:dyDescent="0.3">
      <c r="A64" s="9" t="s">
        <v>46</v>
      </c>
      <c r="B64" s="3">
        <v>0.74399999999999999</v>
      </c>
      <c r="C64" s="4">
        <v>7.3999999999999996E-2</v>
      </c>
      <c r="D64" s="2">
        <f>(B64-C64)</f>
        <v>0.67</v>
      </c>
      <c r="E64" s="7">
        <f>(58.139*D64*D64)+(69.493*D64)-(0.7314)</f>
        <v>71.927507100000014</v>
      </c>
    </row>
    <row r="65" spans="1:5" x14ac:dyDescent="0.3">
      <c r="A65" s="9" t="s">
        <v>47</v>
      </c>
      <c r="B65" s="3">
        <v>1.131</v>
      </c>
      <c r="C65" s="4">
        <v>7.3999999999999996E-2</v>
      </c>
      <c r="D65" s="2">
        <f>(B65-C65)</f>
        <v>1.0569999999999999</v>
      </c>
      <c r="E65" s="7">
        <f>(58.139*D65*D65)+(69.493*D65)-(0.7314)</f>
        <v>137.67844061099998</v>
      </c>
    </row>
    <row r="66" spans="1:5" x14ac:dyDescent="0.3">
      <c r="A66" s="9" t="s">
        <v>48</v>
      </c>
      <c r="B66" s="3">
        <v>0.77300000000000002</v>
      </c>
      <c r="C66" s="4">
        <v>7.3999999999999996E-2</v>
      </c>
      <c r="D66" s="2">
        <f>(B66-C66)</f>
        <v>0.69900000000000007</v>
      </c>
      <c r="E66" s="7">
        <f>(58.139*D66*D66)+(69.493*D66)-(0.7314)</f>
        <v>76.250980539000011</v>
      </c>
    </row>
    <row r="67" spans="1:5" x14ac:dyDescent="0.3">
      <c r="A67" s="9" t="s">
        <v>49</v>
      </c>
      <c r="B67" s="3">
        <v>0.88800000000000001</v>
      </c>
      <c r="C67" s="4">
        <v>7.3999999999999996E-2</v>
      </c>
      <c r="D67" s="2">
        <f>(B67-C67)</f>
        <v>0.81400000000000006</v>
      </c>
      <c r="E67" s="7">
        <f>(58.139*D67*D67)+(69.493*D67)-(0.7314)</f>
        <v>94.358570844000013</v>
      </c>
    </row>
    <row r="68" spans="1:5" x14ac:dyDescent="0.3">
      <c r="A68" s="9" t="s">
        <v>50</v>
      </c>
      <c r="B68" s="3">
        <v>0.73199999999999998</v>
      </c>
      <c r="C68" s="4">
        <v>7.3999999999999996E-2</v>
      </c>
      <c r="D68" s="2">
        <f>(B68-C68)</f>
        <v>0.65800000000000003</v>
      </c>
      <c r="E68" s="7">
        <f>(58.139*D68*D68)+(69.493*D68)-(0.7314)</f>
        <v>70.167087996000006</v>
      </c>
    </row>
    <row r="69" spans="1:5" x14ac:dyDescent="0.3">
      <c r="A69" s="9" t="s">
        <v>50</v>
      </c>
      <c r="B69" s="3">
        <v>0.71499999999999997</v>
      </c>
      <c r="C69" s="4">
        <v>7.3999999999999996E-2</v>
      </c>
      <c r="D69" s="2">
        <f>(B69-C69)</f>
        <v>0.64100000000000001</v>
      </c>
      <c r="E69" s="7">
        <f>(58.139*D69*D69)+(69.493*D69)-(0.7314)</f>
        <v>67.701823459000011</v>
      </c>
    </row>
    <row r="70" spans="1:5" x14ac:dyDescent="0.3">
      <c r="A70" s="9" t="s">
        <v>51</v>
      </c>
      <c r="B70" s="3">
        <v>0.79700000000000004</v>
      </c>
      <c r="C70" s="4">
        <v>7.3999999999999996E-2</v>
      </c>
      <c r="D70" s="2">
        <f>(B70-C70)</f>
        <v>0.72300000000000009</v>
      </c>
      <c r="E70" s="7">
        <f>(58.139*D70*D70)+(69.493*D70)-(0.7314)</f>
        <v>79.902980331000023</v>
      </c>
    </row>
    <row r="71" spans="1:5" x14ac:dyDescent="0.3">
      <c r="A71" s="9" t="s">
        <v>48</v>
      </c>
      <c r="B71" s="3">
        <v>0.68200000000000005</v>
      </c>
      <c r="C71" s="4">
        <v>7.3999999999999996E-2</v>
      </c>
      <c r="D71" s="2">
        <f>(B71-C71)</f>
        <v>0.6080000000000001</v>
      </c>
      <c r="E71" s="7">
        <f>(58.139*D71*D71)+(69.493*D71)-(0.7314)</f>
        <v>63.012239296000011</v>
      </c>
    </row>
    <row r="72" spans="1:5" x14ac:dyDescent="0.3">
      <c r="A72" s="9" t="s">
        <v>52</v>
      </c>
      <c r="B72" s="3">
        <v>0.92100000000000004</v>
      </c>
      <c r="C72" s="4">
        <v>7.3999999999999996E-2</v>
      </c>
      <c r="D72" s="2">
        <f>(B72-C72)</f>
        <v>0.84700000000000009</v>
      </c>
      <c r="E72" s="7">
        <f>(58.139*D72*D72)+(69.493*D72)-(0.7314)</f>
        <v>99.838612851000008</v>
      </c>
    </row>
    <row r="73" spans="1:5" x14ac:dyDescent="0.3">
      <c r="A73" s="9" t="s">
        <v>53</v>
      </c>
      <c r="B73" s="3">
        <v>0.89400000000000002</v>
      </c>
      <c r="C73" s="4">
        <v>7.3999999999999996E-2</v>
      </c>
      <c r="D73" s="2">
        <f>(B73-C73)</f>
        <v>0.82000000000000006</v>
      </c>
      <c r="E73" s="7">
        <f>(58.139*D73*D73)+(69.493*D73)-(0.7314)</f>
        <v>95.345523600000021</v>
      </c>
    </row>
    <row r="74" spans="1:5" x14ac:dyDescent="0.3">
      <c r="A74" s="9" t="s">
        <v>54</v>
      </c>
      <c r="B74" s="3">
        <v>0.877</v>
      </c>
      <c r="C74" s="4">
        <v>7.3999999999999996E-2</v>
      </c>
      <c r="D74" s="2">
        <f>(B74-C74)</f>
        <v>0.80300000000000005</v>
      </c>
      <c r="E74" s="7">
        <f>(58.139*D74*D74)+(69.493*D74)-(0.7314)</f>
        <v>92.560029451000005</v>
      </c>
    </row>
    <row r="75" spans="1:5" x14ac:dyDescent="0.3">
      <c r="A75" s="9" t="s">
        <v>55</v>
      </c>
      <c r="B75" s="3">
        <v>0.79400000000000004</v>
      </c>
      <c r="C75" s="4">
        <v>7.3999999999999996E-2</v>
      </c>
      <c r="D75" s="2">
        <f>(B75-C75)</f>
        <v>0.72000000000000008</v>
      </c>
      <c r="E75" s="7">
        <f>(58.139*D75*D75)+(69.493*D75)-(0.7314)</f>
        <v>79.442817600000026</v>
      </c>
    </row>
    <row r="76" spans="1:5" x14ac:dyDescent="0.3">
      <c r="A76" s="9" t="s">
        <v>56</v>
      </c>
      <c r="B76" s="3">
        <v>0.82600000000000007</v>
      </c>
      <c r="C76" s="4">
        <v>7.3999999999999996E-2</v>
      </c>
      <c r="D76" s="2">
        <f>(B76-C76)</f>
        <v>0.75200000000000011</v>
      </c>
      <c r="E76" s="7">
        <f>(58.139*D76*D76)+(69.493*D76)-(0.7314)</f>
        <v>84.405173056000024</v>
      </c>
    </row>
    <row r="77" spans="1:5" x14ac:dyDescent="0.3">
      <c r="A77" s="9" t="s">
        <v>57</v>
      </c>
      <c r="B77" s="3">
        <v>0.77100000000000002</v>
      </c>
      <c r="C77" s="4">
        <v>7.3999999999999996E-2</v>
      </c>
      <c r="D77" s="2">
        <f>(B77-C77)</f>
        <v>0.69700000000000006</v>
      </c>
      <c r="E77" s="7">
        <f>(58.139*D77*D77)+(69.493*D77)-(0.7314)</f>
        <v>75.949670451000017</v>
      </c>
    </row>
    <row r="78" spans="1:5" x14ac:dyDescent="0.3">
      <c r="A78" s="9" t="s">
        <v>57</v>
      </c>
      <c r="B78" s="3">
        <v>0.88500000000000001</v>
      </c>
      <c r="C78" s="4">
        <v>7.3999999999999996E-2</v>
      </c>
      <c r="D78" s="2">
        <f>(B78-C78)</f>
        <v>0.81100000000000005</v>
      </c>
      <c r="E78" s="7">
        <f>(58.139*D78*D78)+(69.493*D78)-(0.7314)</f>
        <v>93.866664219000015</v>
      </c>
    </row>
    <row r="79" spans="1:5" x14ac:dyDescent="0.3">
      <c r="A79" s="9" t="s">
        <v>58</v>
      </c>
      <c r="B79" s="3">
        <v>0.752</v>
      </c>
      <c r="C79" s="4">
        <v>7.3999999999999996E-2</v>
      </c>
      <c r="D79" s="2">
        <f>(B79-C79)</f>
        <v>0.67800000000000005</v>
      </c>
      <c r="E79" s="7">
        <f>(58.139*D79*D79)+(69.493*D79)-(0.7314)</f>
        <v>73.110422076000006</v>
      </c>
    </row>
    <row r="80" spans="1:5" x14ac:dyDescent="0.3">
      <c r="A80" s="9" t="s">
        <v>59</v>
      </c>
      <c r="B80" s="3">
        <v>0.84799999999999998</v>
      </c>
      <c r="C80" s="4">
        <v>7.3999999999999996E-2</v>
      </c>
      <c r="D80" s="2">
        <f>(B80-C80)</f>
        <v>0.77400000000000002</v>
      </c>
      <c r="E80" s="7">
        <f>(58.139*D80*D80)+(69.493*D80)-(0.7314)</f>
        <v>87.88586156400001</v>
      </c>
    </row>
    <row r="81" spans="1:5" x14ac:dyDescent="0.3">
      <c r="A81" s="9" t="s">
        <v>60</v>
      </c>
      <c r="B81" s="3">
        <v>0.89600000000000002</v>
      </c>
      <c r="C81" s="4">
        <v>7.3999999999999996E-2</v>
      </c>
      <c r="D81" s="2">
        <f>(B81-C81)</f>
        <v>0.82200000000000006</v>
      </c>
      <c r="E81" s="7">
        <f>(58.139*D81*D81)+(69.493*D81)-(0.7314)</f>
        <v>95.67543807600002</v>
      </c>
    </row>
    <row r="82" spans="1:5" x14ac:dyDescent="0.3">
      <c r="A82" s="9" t="s">
        <v>61</v>
      </c>
      <c r="B82" s="3">
        <v>1.659</v>
      </c>
      <c r="C82" s="4">
        <v>7.3999999999999996E-2</v>
      </c>
      <c r="D82" s="2">
        <f>(B82-C82)</f>
        <v>1.585</v>
      </c>
      <c r="E82" s="7">
        <f>(58.139*D82*D82)+(69.493*D82)-(0.7314)</f>
        <v>255.47325427499999</v>
      </c>
    </row>
    <row r="83" spans="1:5" x14ac:dyDescent="0.3">
      <c r="A83" s="9" t="s">
        <v>62</v>
      </c>
      <c r="B83" s="3">
        <v>0.84199999999999997</v>
      </c>
      <c r="C83" s="4">
        <v>7.3999999999999996E-2</v>
      </c>
      <c r="D83" s="2">
        <f>(B83-C83)</f>
        <v>0.76800000000000002</v>
      </c>
      <c r="E83" s="7">
        <f>(58.139*D83*D83)+(69.493*D83)-(0.7314)</f>
        <v>86.931001536000011</v>
      </c>
    </row>
    <row r="84" spans="1:5" x14ac:dyDescent="0.3">
      <c r="A84" s="9" t="s">
        <v>63</v>
      </c>
      <c r="B84" s="3">
        <v>0.78100000000000003</v>
      </c>
      <c r="C84" s="4">
        <v>7.3999999999999996E-2</v>
      </c>
      <c r="D84" s="2">
        <f>(B84-C84)</f>
        <v>0.70700000000000007</v>
      </c>
      <c r="E84" s="7">
        <f>(58.139*D84*D84)+(69.493*D84)-(0.7314)</f>
        <v>77.460872011000021</v>
      </c>
    </row>
    <row r="85" spans="1:5" x14ac:dyDescent="0.3">
      <c r="B85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6"/>
  <sheetViews>
    <sheetView workbookViewId="0">
      <selection activeCell="K9" sqref="K9"/>
    </sheetView>
  </sheetViews>
  <sheetFormatPr defaultRowHeight="14.4" x14ac:dyDescent="0.3"/>
  <cols>
    <col min="1" max="1" width="18" customWidth="1"/>
    <col min="2" max="2" width="14.44140625" customWidth="1"/>
    <col min="3" max="3" width="14.77734375" customWidth="1"/>
    <col min="4" max="4" width="14.21875" customWidth="1"/>
    <col min="5" max="5" width="18.21875" customWidth="1"/>
  </cols>
  <sheetData>
    <row r="2" spans="1:8" x14ac:dyDescent="0.3">
      <c r="A2" s="5">
        <v>2.3119999999999998</v>
      </c>
      <c r="B2" s="3">
        <v>0.66800000000000004</v>
      </c>
      <c r="C2" s="3">
        <v>0.92100000000000004</v>
      </c>
      <c r="D2" s="3">
        <v>0.88500000000000001</v>
      </c>
      <c r="E2" s="3">
        <v>0.80200000000000005</v>
      </c>
      <c r="F2" s="3">
        <v>0.92</v>
      </c>
      <c r="G2" s="3">
        <v>1.7110000000000001</v>
      </c>
      <c r="H2" s="3">
        <v>1.516</v>
      </c>
    </row>
    <row r="3" spans="1:8" x14ac:dyDescent="0.3">
      <c r="A3" s="5">
        <v>1.2430000000000001</v>
      </c>
      <c r="B3" s="3">
        <v>0.80900000000000005</v>
      </c>
      <c r="C3" s="3">
        <v>0.70599999999999996</v>
      </c>
      <c r="D3" s="3">
        <v>0.82500000000000007</v>
      </c>
      <c r="E3" s="3">
        <v>0.89300000000000002</v>
      </c>
      <c r="F3" s="3">
        <v>0.78400000000000003</v>
      </c>
      <c r="G3" s="3">
        <v>1.26</v>
      </c>
      <c r="H3" s="3">
        <v>1.0509999999999999</v>
      </c>
    </row>
    <row r="4" spans="1:8" x14ac:dyDescent="0.3">
      <c r="A4" s="5">
        <v>0.79400000000000004</v>
      </c>
      <c r="B4" s="3">
        <v>0.752</v>
      </c>
      <c r="C4" s="3">
        <v>0.871</v>
      </c>
      <c r="D4" s="3">
        <v>0.92200000000000004</v>
      </c>
      <c r="E4" s="3">
        <v>0.82900000000000007</v>
      </c>
      <c r="F4" s="3">
        <v>0.96399999999999997</v>
      </c>
      <c r="G4" s="3">
        <v>1.107</v>
      </c>
    </row>
    <row r="5" spans="1:8" x14ac:dyDescent="0.3">
      <c r="A5" s="5">
        <v>0.46400000000000002</v>
      </c>
      <c r="B5" s="3">
        <v>0.65300000000000002</v>
      </c>
      <c r="C5" s="3">
        <v>0.71799999999999997</v>
      </c>
      <c r="D5" s="3">
        <v>0.72799999999999998</v>
      </c>
      <c r="E5" s="3">
        <v>0.71099999999999997</v>
      </c>
      <c r="F5" s="3">
        <v>0.879</v>
      </c>
      <c r="G5" s="3">
        <v>0.92500000000000004</v>
      </c>
    </row>
    <row r="6" spans="1:8" x14ac:dyDescent="0.3">
      <c r="A6" s="5">
        <v>0.33900000000000002</v>
      </c>
      <c r="B6" s="3">
        <v>0.96199999999999997</v>
      </c>
      <c r="C6" s="3">
        <v>0.83899999999999997</v>
      </c>
      <c r="D6" s="3">
        <v>0.88800000000000001</v>
      </c>
      <c r="E6" s="3">
        <v>0.625</v>
      </c>
      <c r="F6" s="3">
        <v>0.89700000000000002</v>
      </c>
      <c r="G6" s="3">
        <v>0.84</v>
      </c>
    </row>
    <row r="7" spans="1:8" x14ac:dyDescent="0.3">
      <c r="A7" s="4">
        <v>0.08</v>
      </c>
      <c r="B7" s="3">
        <v>1.224</v>
      </c>
      <c r="C7" s="3">
        <v>0.93500000000000005</v>
      </c>
      <c r="D7" s="3">
        <v>1.131</v>
      </c>
      <c r="E7" s="3">
        <v>1.0110000000000001</v>
      </c>
      <c r="F7" s="3">
        <v>0.94900000000000007</v>
      </c>
      <c r="G7" s="3">
        <v>0.96</v>
      </c>
    </row>
    <row r="8" spans="1:8" x14ac:dyDescent="0.3">
      <c r="A8" s="2">
        <v>6.9000000000000006E-2</v>
      </c>
      <c r="B8" s="3">
        <v>1.196</v>
      </c>
      <c r="C8" s="3">
        <v>0.999</v>
      </c>
      <c r="D8" s="3">
        <v>0.96</v>
      </c>
      <c r="E8" s="3">
        <v>0.86299999999999999</v>
      </c>
      <c r="F8" s="3">
        <v>0.78800000000000003</v>
      </c>
      <c r="G8" s="3">
        <v>0.72499999999999998</v>
      </c>
    </row>
    <row r="9" spans="1:8" x14ac:dyDescent="0.3">
      <c r="A9" s="2">
        <v>6.7000000000000004E-2</v>
      </c>
      <c r="B9" s="3">
        <v>0.72399999999999998</v>
      </c>
      <c r="C9" s="3">
        <v>0.69200000000000006</v>
      </c>
      <c r="D9" s="3">
        <v>0.9</v>
      </c>
      <c r="E9" s="3">
        <v>0.88100000000000001</v>
      </c>
      <c r="F9" s="3">
        <v>0.96599999999999997</v>
      </c>
      <c r="G9" s="3">
        <v>1.7050000000000001</v>
      </c>
    </row>
    <row r="16" spans="1:8" x14ac:dyDescent="0.3">
      <c r="A16" s="13"/>
      <c r="B16" s="6" t="s">
        <v>1</v>
      </c>
      <c r="C16" s="6" t="s">
        <v>2</v>
      </c>
      <c r="D16" s="6" t="s">
        <v>3</v>
      </c>
      <c r="E16" s="6" t="s">
        <v>4</v>
      </c>
    </row>
    <row r="17" spans="1:12" x14ac:dyDescent="0.3">
      <c r="A17" s="13" t="s">
        <v>5</v>
      </c>
      <c r="B17" s="5">
        <v>2.3119999999999998</v>
      </c>
      <c r="C17" s="2">
        <f>B17-B22</f>
        <v>2.2319999999999998</v>
      </c>
      <c r="D17" s="2">
        <v>32</v>
      </c>
      <c r="E17" s="7">
        <f>(1.0893*C17*C17)+(12.285*C17)-(0.6779)</f>
        <v>32.168920883199995</v>
      </c>
    </row>
    <row r="18" spans="1:12" x14ac:dyDescent="0.3">
      <c r="A18" s="13" t="s">
        <v>6</v>
      </c>
      <c r="B18" s="5">
        <v>1.2430000000000001</v>
      </c>
      <c r="C18" s="2">
        <f>B18-B22</f>
        <v>1.163</v>
      </c>
      <c r="D18" s="2">
        <v>16</v>
      </c>
      <c r="E18" s="7">
        <f t="shared" ref="E18:E81" si="0">(1.0893*C18*C18)+(12.285*C18)-(0.6779)</f>
        <v>15.082908411700002</v>
      </c>
    </row>
    <row r="19" spans="1:12" x14ac:dyDescent="0.3">
      <c r="A19" s="13" t="s">
        <v>7</v>
      </c>
      <c r="B19" s="5">
        <v>0.79400000000000004</v>
      </c>
      <c r="C19" s="2">
        <f>B19-B22</f>
        <v>0.71400000000000008</v>
      </c>
      <c r="D19" s="2">
        <v>8</v>
      </c>
      <c r="E19" s="7">
        <f t="shared" si="0"/>
        <v>8.6489107828000034</v>
      </c>
    </row>
    <row r="20" spans="1:12" x14ac:dyDescent="0.3">
      <c r="A20" s="13" t="s">
        <v>8</v>
      </c>
      <c r="B20" s="5">
        <v>0.46400000000000002</v>
      </c>
      <c r="C20" s="2">
        <f>B20-B22</f>
        <v>0.38400000000000001</v>
      </c>
      <c r="D20" s="2">
        <v>4</v>
      </c>
      <c r="E20" s="7">
        <f t="shared" si="0"/>
        <v>4.2001638207999994</v>
      </c>
    </row>
    <row r="21" spans="1:12" x14ac:dyDescent="0.3">
      <c r="A21" s="13" t="s">
        <v>9</v>
      </c>
      <c r="B21" s="5">
        <v>0.33900000000000002</v>
      </c>
      <c r="C21" s="2">
        <f>B21-B22</f>
        <v>0.25900000000000001</v>
      </c>
      <c r="D21" s="2">
        <v>2</v>
      </c>
      <c r="E21" s="7">
        <f t="shared" si="0"/>
        <v>2.5769863333000007</v>
      </c>
    </row>
    <row r="22" spans="1:12" x14ac:dyDescent="0.3">
      <c r="A22" s="13" t="s">
        <v>10</v>
      </c>
      <c r="B22" s="4">
        <v>0.08</v>
      </c>
      <c r="C22" s="2">
        <f>B22-B22</f>
        <v>0</v>
      </c>
      <c r="D22" s="2">
        <v>0</v>
      </c>
      <c r="E22" s="7">
        <f t="shared" si="0"/>
        <v>-0.67789999999999995</v>
      </c>
    </row>
    <row r="29" spans="1:12" x14ac:dyDescent="0.3">
      <c r="J29" s="8" t="s">
        <v>11</v>
      </c>
      <c r="K29" s="8"/>
      <c r="L29" s="8"/>
    </row>
    <row r="35" spans="1:5" x14ac:dyDescent="0.3">
      <c r="A35" s="9" t="s">
        <v>12</v>
      </c>
      <c r="B35" s="3" t="s">
        <v>13</v>
      </c>
      <c r="C35" s="10" t="s">
        <v>10</v>
      </c>
      <c r="D35" s="2" t="s">
        <v>2</v>
      </c>
      <c r="E35" s="11" t="s">
        <v>14</v>
      </c>
    </row>
    <row r="36" spans="1:5" x14ac:dyDescent="0.3">
      <c r="A36" s="9" t="s">
        <v>17</v>
      </c>
      <c r="B36" s="3">
        <v>0.66800000000000004</v>
      </c>
      <c r="C36" s="4">
        <v>0.08</v>
      </c>
      <c r="D36" s="2">
        <f>(B36-C36)</f>
        <v>0.58800000000000008</v>
      </c>
      <c r="E36" s="7">
        <f>(1.0893*D36*D36)+(12.285*D36)-(0.6779)</f>
        <v>6.9222989392000009</v>
      </c>
    </row>
    <row r="37" spans="1:5" x14ac:dyDescent="0.3">
      <c r="A37" s="9" t="s">
        <v>18</v>
      </c>
      <c r="B37" s="3">
        <v>0.80900000000000005</v>
      </c>
      <c r="C37" s="4">
        <v>0.08</v>
      </c>
      <c r="D37" s="2">
        <f>(B37-C37)</f>
        <v>0.72900000000000009</v>
      </c>
      <c r="E37" s="7">
        <f>(1.0893*D37*D37)+(12.285*D37)-(0.6779)</f>
        <v>8.8567636813000021</v>
      </c>
    </row>
    <row r="38" spans="1:5" x14ac:dyDescent="0.3">
      <c r="A38" s="9" t="s">
        <v>19</v>
      </c>
      <c r="B38" s="3">
        <v>0.752</v>
      </c>
      <c r="C38" s="4">
        <v>0.08</v>
      </c>
      <c r="D38" s="2">
        <f>(B38-C38)</f>
        <v>0.67200000000000004</v>
      </c>
      <c r="E38" s="7">
        <f>(1.0893*D38*D38)+(12.285*D38)-(0.6779)</f>
        <v>8.0695304512000021</v>
      </c>
    </row>
    <row r="39" spans="1:5" x14ac:dyDescent="0.3">
      <c r="A39" s="9" t="s">
        <v>20</v>
      </c>
      <c r="B39" s="3">
        <v>0.65300000000000002</v>
      </c>
      <c r="C39" s="4">
        <v>0.08</v>
      </c>
      <c r="D39" s="2">
        <f>(B39-C39)</f>
        <v>0.57300000000000006</v>
      </c>
      <c r="E39" s="7">
        <f>(1.0893*D39*D39)+(12.285*D39)-(0.6779)</f>
        <v>6.7190537797000003</v>
      </c>
    </row>
    <row r="40" spans="1:5" x14ac:dyDescent="0.3">
      <c r="A40" s="9" t="s">
        <v>21</v>
      </c>
      <c r="B40" s="3">
        <v>0.96199999999999997</v>
      </c>
      <c r="C40" s="4">
        <v>0.08</v>
      </c>
      <c r="D40" s="2">
        <f>(B40-C40)</f>
        <v>0.88200000000000001</v>
      </c>
      <c r="E40" s="7">
        <f>(1.0893*D40*D40)+(12.285*D40)-(0.6779)</f>
        <v>11.004862613200002</v>
      </c>
    </row>
    <row r="41" spans="1:5" x14ac:dyDescent="0.3">
      <c r="A41" s="9" t="s">
        <v>22</v>
      </c>
      <c r="B41" s="3">
        <v>1.224</v>
      </c>
      <c r="C41" s="4">
        <v>0.08</v>
      </c>
      <c r="D41" s="2">
        <f>(B41-C41)</f>
        <v>1.1439999999999999</v>
      </c>
      <c r="E41" s="7">
        <f>(1.0893*D41*D41)+(12.285*D41)-(0.6779)</f>
        <v>14.801746124799999</v>
      </c>
    </row>
    <row r="42" spans="1:5" x14ac:dyDescent="0.3">
      <c r="A42" s="9" t="s">
        <v>23</v>
      </c>
      <c r="B42" s="3">
        <v>1.196</v>
      </c>
      <c r="C42" s="4">
        <v>0.08</v>
      </c>
      <c r="D42" s="2">
        <f>(B42-C42)</f>
        <v>1.1159999999999999</v>
      </c>
      <c r="E42" s="7">
        <f>(1.0893*D42*D42)+(12.285*D42)-(0.6779)</f>
        <v>14.388835220799999</v>
      </c>
    </row>
    <row r="43" spans="1:5" x14ac:dyDescent="0.3">
      <c r="A43" s="9" t="s">
        <v>24</v>
      </c>
      <c r="B43" s="3">
        <v>0.72399999999999998</v>
      </c>
      <c r="C43" s="4">
        <v>0.08</v>
      </c>
      <c r="D43" s="2">
        <f>(B43-C43)</f>
        <v>0.64400000000000002</v>
      </c>
      <c r="E43" s="7">
        <f>(1.0893*D43*D43)+(12.285*D43)-(0.6779)</f>
        <v>7.6854119247999995</v>
      </c>
    </row>
    <row r="44" spans="1:5" x14ac:dyDescent="0.3">
      <c r="A44" s="9" t="s">
        <v>25</v>
      </c>
      <c r="B44" s="3">
        <v>0.92100000000000004</v>
      </c>
      <c r="C44" s="4">
        <v>0.08</v>
      </c>
      <c r="D44" s="2">
        <f>(B44-C44)</f>
        <v>0.84100000000000008</v>
      </c>
      <c r="E44" s="7">
        <f>(1.0893*D44*D44)+(12.285*D44)-(0.6779)</f>
        <v>10.424226193300001</v>
      </c>
    </row>
    <row r="45" spans="1:5" x14ac:dyDescent="0.3">
      <c r="A45" s="9" t="s">
        <v>26</v>
      </c>
      <c r="B45" s="3">
        <v>0.70599999999999996</v>
      </c>
      <c r="C45" s="4">
        <v>0.08</v>
      </c>
      <c r="D45" s="2">
        <f>(B45-C45)</f>
        <v>0.626</v>
      </c>
      <c r="E45" s="7">
        <f>(1.0893*D45*D45)+(12.285*D45)-(0.6779)</f>
        <v>7.4393805267999999</v>
      </c>
    </row>
    <row r="46" spans="1:5" x14ac:dyDescent="0.3">
      <c r="A46" s="9" t="s">
        <v>27</v>
      </c>
      <c r="B46" s="3">
        <v>0.871</v>
      </c>
      <c r="C46" s="4">
        <v>0.08</v>
      </c>
      <c r="D46" s="2">
        <f>(B46-C46)</f>
        <v>0.79100000000000004</v>
      </c>
      <c r="E46" s="7">
        <f>(1.0893*D46*D46)+(12.285*D46)-(0.6779)</f>
        <v>9.7210893133000003</v>
      </c>
    </row>
    <row r="47" spans="1:5" x14ac:dyDescent="0.3">
      <c r="A47" s="9" t="s">
        <v>28</v>
      </c>
      <c r="B47" s="3">
        <v>0.71799999999999997</v>
      </c>
      <c r="C47" s="4">
        <v>0.08</v>
      </c>
      <c r="D47" s="2">
        <f>(B47-C47)</f>
        <v>0.63800000000000001</v>
      </c>
      <c r="E47" s="7">
        <f>(1.0893*D47*D47)+(12.285*D47)-(0.6779)</f>
        <v>7.6033230291999994</v>
      </c>
    </row>
    <row r="48" spans="1:5" x14ac:dyDescent="0.3">
      <c r="A48" s="9" t="s">
        <v>29</v>
      </c>
      <c r="B48" s="3">
        <v>0.83899999999999997</v>
      </c>
      <c r="C48" s="4">
        <v>0.08</v>
      </c>
      <c r="D48" s="2">
        <f>(B48-C48)</f>
        <v>0.75900000000000001</v>
      </c>
      <c r="E48" s="7">
        <f>(1.0893*D48*D48)+(12.285*D48)-(0.6779)</f>
        <v>9.2739400333000006</v>
      </c>
    </row>
    <row r="49" spans="1:5" x14ac:dyDescent="0.3">
      <c r="A49" s="9" t="s">
        <v>30</v>
      </c>
      <c r="B49" s="3">
        <v>0.93500000000000005</v>
      </c>
      <c r="C49" s="4">
        <v>0.08</v>
      </c>
      <c r="D49" s="2">
        <f>(B49-C49)</f>
        <v>0.85500000000000009</v>
      </c>
      <c r="E49" s="7">
        <f>(1.0893*D49*D49)+(12.285*D49)-(0.6779)</f>
        <v>10.622080532500002</v>
      </c>
    </row>
    <row r="50" spans="1:5" x14ac:dyDescent="0.3">
      <c r="A50" s="9" t="s">
        <v>31</v>
      </c>
      <c r="B50" s="3">
        <v>0.999</v>
      </c>
      <c r="C50" s="4">
        <v>0.08</v>
      </c>
      <c r="D50" s="2">
        <f>(B50-C50)</f>
        <v>0.91900000000000004</v>
      </c>
      <c r="E50" s="7">
        <f>(1.0893*D50*D50)+(12.285*D50)-(0.6779)</f>
        <v>11.531995297300002</v>
      </c>
    </row>
    <row r="51" spans="1:5" x14ac:dyDescent="0.3">
      <c r="A51" s="9" t="s">
        <v>32</v>
      </c>
      <c r="B51" s="3">
        <v>0.69200000000000006</v>
      </c>
      <c r="C51" s="4">
        <v>0.08</v>
      </c>
      <c r="D51" s="2">
        <f>(B51-C51)</f>
        <v>0.6120000000000001</v>
      </c>
      <c r="E51" s="7">
        <f>(1.0893*D51*D51)+(12.285*D51)-(0.6779)</f>
        <v>7.2485107792000019</v>
      </c>
    </row>
    <row r="52" spans="1:5" x14ac:dyDescent="0.3">
      <c r="A52" s="9" t="s">
        <v>33</v>
      </c>
      <c r="B52" s="3">
        <v>0.88500000000000001</v>
      </c>
      <c r="C52" s="4">
        <v>0.08</v>
      </c>
      <c r="D52" s="2">
        <f>(B52-C52)</f>
        <v>0.80500000000000005</v>
      </c>
      <c r="E52" s="7">
        <f>(1.0893*D52*D52)+(12.285*D52)-(0.6779)</f>
        <v>9.9174186325000022</v>
      </c>
    </row>
    <row r="53" spans="1:5" x14ac:dyDescent="0.3">
      <c r="A53" s="9" t="s">
        <v>34</v>
      </c>
      <c r="B53" s="3">
        <v>0.82500000000000007</v>
      </c>
      <c r="C53" s="4">
        <v>0.08</v>
      </c>
      <c r="D53" s="2">
        <f>(B53-C53)</f>
        <v>0.74500000000000011</v>
      </c>
      <c r="E53" s="7">
        <f>(1.0893*D53*D53)+(12.285*D53)-(0.6779)</f>
        <v>9.0790137325000018</v>
      </c>
    </row>
    <row r="54" spans="1:5" x14ac:dyDescent="0.3">
      <c r="A54" s="9" t="s">
        <v>35</v>
      </c>
      <c r="B54" s="3">
        <v>0.92200000000000004</v>
      </c>
      <c r="C54" s="4">
        <v>0.08</v>
      </c>
      <c r="D54" s="2">
        <f>(B54-C54)</f>
        <v>0.84200000000000008</v>
      </c>
      <c r="E54" s="7">
        <f>(1.0893*D54*D54)+(12.285*D54)-(0.6779)</f>
        <v>10.438344485200002</v>
      </c>
    </row>
    <row r="55" spans="1:5" x14ac:dyDescent="0.3">
      <c r="A55" s="9" t="s">
        <v>36</v>
      </c>
      <c r="B55" s="3">
        <v>0.72799999999999998</v>
      </c>
      <c r="C55" s="4">
        <v>0.08</v>
      </c>
      <c r="D55" s="2">
        <f>(B55-C55)</f>
        <v>0.64800000000000002</v>
      </c>
      <c r="E55" s="7">
        <f>(1.0893*D55*D55)+(12.285*D55)-(0.6779)</f>
        <v>7.7401814272000005</v>
      </c>
    </row>
    <row r="56" spans="1:5" x14ac:dyDescent="0.3">
      <c r="A56" s="9" t="s">
        <v>37</v>
      </c>
      <c r="B56" s="3">
        <v>0.88800000000000001</v>
      </c>
      <c r="C56" s="4">
        <v>0.08</v>
      </c>
      <c r="D56" s="2">
        <f>(B56-C56)</f>
        <v>0.80800000000000005</v>
      </c>
      <c r="E56" s="7">
        <f>(1.0893*D56*D56)+(12.285*D56)-(0.6779)</f>
        <v>9.9595447552000014</v>
      </c>
    </row>
    <row r="57" spans="1:5" x14ac:dyDescent="0.3">
      <c r="A57" s="9" t="s">
        <v>38</v>
      </c>
      <c r="B57" s="3">
        <v>1.131</v>
      </c>
      <c r="C57" s="4">
        <v>0.08</v>
      </c>
      <c r="D57" s="2">
        <f>(B57-C57)</f>
        <v>1.0509999999999999</v>
      </c>
      <c r="E57" s="7">
        <f>(1.0893*D57*D57)+(12.285*D57)-(0.6779)</f>
        <v>13.436876869299999</v>
      </c>
    </row>
    <row r="58" spans="1:5" x14ac:dyDescent="0.3">
      <c r="A58" s="9" t="s">
        <v>39</v>
      </c>
      <c r="B58" s="3">
        <v>0.96</v>
      </c>
      <c r="C58" s="4">
        <v>0.08</v>
      </c>
      <c r="D58" s="2">
        <f>(B58-C58)</f>
        <v>0.88</v>
      </c>
      <c r="E58" s="7">
        <f>(1.0893*D58*D58)+(12.285*D58)-(0.6779)</f>
        <v>10.976453920000001</v>
      </c>
    </row>
    <row r="59" spans="1:5" x14ac:dyDescent="0.3">
      <c r="A59" s="9" t="s">
        <v>40</v>
      </c>
      <c r="B59" s="3">
        <v>0.9</v>
      </c>
      <c r="C59" s="4">
        <v>0.08</v>
      </c>
      <c r="D59" s="2">
        <f>(B59-C59)</f>
        <v>0.82000000000000006</v>
      </c>
      <c r="E59" s="7">
        <f>(1.0893*D59*D59)+(12.285*D59)-(0.6779)</f>
        <v>10.128245320000001</v>
      </c>
    </row>
    <row r="60" spans="1:5" x14ac:dyDescent="0.3">
      <c r="A60" s="9" t="s">
        <v>41</v>
      </c>
      <c r="B60" s="3">
        <v>0.80200000000000005</v>
      </c>
      <c r="C60" s="4">
        <v>0.08</v>
      </c>
      <c r="D60" s="2">
        <f>(B60-C60)</f>
        <v>0.72200000000000009</v>
      </c>
      <c r="E60" s="7">
        <f>(1.0893*D60*D60)+(12.285*D60)-(0.6779)</f>
        <v>8.7597046612000025</v>
      </c>
    </row>
    <row r="61" spans="1:5" x14ac:dyDescent="0.3">
      <c r="A61" s="9" t="s">
        <v>42</v>
      </c>
      <c r="B61" s="3">
        <v>0.89300000000000002</v>
      </c>
      <c r="C61" s="4">
        <v>0.08</v>
      </c>
      <c r="D61" s="2">
        <f>(B61-C61)</f>
        <v>0.81300000000000006</v>
      </c>
      <c r="E61" s="7">
        <f>(1.0893*D61*D61)+(12.285*D61)-(0.6779)</f>
        <v>10.029798531700001</v>
      </c>
    </row>
    <row r="62" spans="1:5" x14ac:dyDescent="0.3">
      <c r="A62" s="9" t="s">
        <v>43</v>
      </c>
      <c r="B62" s="3">
        <v>0.82900000000000007</v>
      </c>
      <c r="C62" s="4">
        <v>0.08</v>
      </c>
      <c r="D62" s="2">
        <f>(B62-C62)</f>
        <v>0.74900000000000011</v>
      </c>
      <c r="E62" s="7">
        <f>(1.0893*D62*D62)+(12.285*D62)-(0.6779)</f>
        <v>9.1346633893000018</v>
      </c>
    </row>
    <row r="63" spans="1:5" x14ac:dyDescent="0.3">
      <c r="A63" s="9" t="s">
        <v>44</v>
      </c>
      <c r="B63" s="3">
        <v>0.71099999999999997</v>
      </c>
      <c r="C63" s="4">
        <v>0.08</v>
      </c>
      <c r="D63" s="2">
        <f>(B63-C63)</f>
        <v>0.63100000000000001</v>
      </c>
      <c r="E63" s="7">
        <f>(1.0893*D63*D63)+(12.285*D63)-(0.6779)</f>
        <v>7.5076517773000004</v>
      </c>
    </row>
    <row r="64" spans="1:5" x14ac:dyDescent="0.3">
      <c r="A64" s="9" t="s">
        <v>45</v>
      </c>
      <c r="B64" s="3">
        <v>0.625</v>
      </c>
      <c r="C64" s="4">
        <v>0.08</v>
      </c>
      <c r="D64" s="2">
        <f>(B64-C64)</f>
        <v>0.54500000000000004</v>
      </c>
      <c r="E64" s="7">
        <f>(1.0893*D64*D64)+(12.285*D64)-(0.6779)</f>
        <v>6.3409743325000001</v>
      </c>
    </row>
    <row r="65" spans="1:5" x14ac:dyDescent="0.3">
      <c r="A65" s="9" t="s">
        <v>46</v>
      </c>
      <c r="B65" s="3">
        <v>1.0110000000000001</v>
      </c>
      <c r="C65" s="4">
        <v>0.08</v>
      </c>
      <c r="D65" s="2">
        <f>(B65-C65)</f>
        <v>0.93100000000000016</v>
      </c>
      <c r="E65" s="7">
        <f>(1.0893*D65*D65)+(12.285*D65)-(0.6779)</f>
        <v>11.703597757300004</v>
      </c>
    </row>
    <row r="66" spans="1:5" x14ac:dyDescent="0.3">
      <c r="A66" s="9" t="s">
        <v>47</v>
      </c>
      <c r="B66" s="3">
        <v>0.86299999999999999</v>
      </c>
      <c r="C66" s="4">
        <v>0.08</v>
      </c>
      <c r="D66" s="2">
        <f>(B66-C66)</f>
        <v>0.78300000000000003</v>
      </c>
      <c r="E66" s="7">
        <f>(1.0893*D66*D66)+(12.285*D66)-(0.6779)</f>
        <v>9.6090928477000013</v>
      </c>
    </row>
    <row r="67" spans="1:5" x14ac:dyDescent="0.3">
      <c r="A67" s="9" t="s">
        <v>48</v>
      </c>
      <c r="B67" s="3">
        <v>0.88100000000000001</v>
      </c>
      <c r="C67" s="4">
        <v>0.08</v>
      </c>
      <c r="D67" s="2">
        <f>(B67-C67)</f>
        <v>0.80100000000000005</v>
      </c>
      <c r="E67" s="7">
        <f>(1.0893*D67*D67)+(12.285*D67)-(0.6779)</f>
        <v>9.8612809693000028</v>
      </c>
    </row>
    <row r="68" spans="1:5" x14ac:dyDescent="0.3">
      <c r="A68" s="9" t="s">
        <v>49</v>
      </c>
      <c r="B68" s="3">
        <v>0.92</v>
      </c>
      <c r="C68" s="4">
        <v>0.08</v>
      </c>
      <c r="D68" s="2">
        <f>(B68-C68)</f>
        <v>0.84000000000000008</v>
      </c>
      <c r="E68" s="7">
        <f>(1.0893*D68*D68)+(12.285*D68)-(0.6779)</f>
        <v>10.410110080000003</v>
      </c>
    </row>
    <row r="69" spans="1:5" x14ac:dyDescent="0.3">
      <c r="A69" s="9" t="s">
        <v>50</v>
      </c>
      <c r="B69" s="3">
        <v>0.78400000000000003</v>
      </c>
      <c r="C69" s="4">
        <v>0.08</v>
      </c>
      <c r="D69" s="2">
        <f>(B69-C69)</f>
        <v>0.70400000000000007</v>
      </c>
      <c r="E69" s="7">
        <f>(1.0893*D69*D69)+(12.285*D69)-(0.6779)</f>
        <v>8.5106145088000016</v>
      </c>
    </row>
    <row r="70" spans="1:5" x14ac:dyDescent="0.3">
      <c r="A70" s="9" t="s">
        <v>50</v>
      </c>
      <c r="B70" s="3">
        <v>0.96399999999999997</v>
      </c>
      <c r="C70" s="4">
        <v>0.08</v>
      </c>
      <c r="D70" s="2">
        <f>(B70-C70)</f>
        <v>0.88400000000000001</v>
      </c>
      <c r="E70" s="7">
        <f>(1.0893*D70*D70)+(12.285*D70)-(0.6779)</f>
        <v>11.033280020800001</v>
      </c>
    </row>
    <row r="71" spans="1:5" x14ac:dyDescent="0.3">
      <c r="A71" s="9" t="s">
        <v>51</v>
      </c>
      <c r="B71" s="3">
        <v>0.879</v>
      </c>
      <c r="C71" s="4">
        <v>0.08</v>
      </c>
      <c r="D71" s="2">
        <f>(B71-C71)</f>
        <v>0.79900000000000004</v>
      </c>
      <c r="E71" s="7">
        <f>(1.0893*D71*D71)+(12.285*D71)-(0.6779)</f>
        <v>9.8332252093000019</v>
      </c>
    </row>
    <row r="72" spans="1:5" x14ac:dyDescent="0.3">
      <c r="A72" s="9" t="s">
        <v>48</v>
      </c>
      <c r="B72" s="3">
        <v>0.89700000000000002</v>
      </c>
      <c r="C72" s="4">
        <v>0.08</v>
      </c>
      <c r="D72" s="2">
        <f>(B72-C72)</f>
        <v>0.81700000000000006</v>
      </c>
      <c r="E72" s="7">
        <f>(1.0893*D72*D72)+(12.285*D72)-(0.6779)</f>
        <v>10.086040767700002</v>
      </c>
    </row>
    <row r="73" spans="1:5" x14ac:dyDescent="0.3">
      <c r="A73" s="9" t="s">
        <v>52</v>
      </c>
      <c r="B73" s="3">
        <v>0.94900000000000007</v>
      </c>
      <c r="C73" s="4">
        <v>0.08</v>
      </c>
      <c r="D73" s="2">
        <f>(B73-C73)</f>
        <v>0.86900000000000011</v>
      </c>
      <c r="E73" s="7">
        <f>(1.0893*D73*D73)+(12.285*D73)-(0.6779)</f>
        <v>10.820361877300003</v>
      </c>
    </row>
    <row r="74" spans="1:5" x14ac:dyDescent="0.3">
      <c r="A74" s="9" t="s">
        <v>53</v>
      </c>
      <c r="B74" s="3">
        <v>0.78800000000000003</v>
      </c>
      <c r="C74" s="4">
        <v>0.08</v>
      </c>
      <c r="D74" s="2">
        <f>(B74-C74)</f>
        <v>0.70800000000000007</v>
      </c>
      <c r="E74" s="7">
        <f>(1.0893*D74*D74)+(12.285*D74)-(0.6779)</f>
        <v>8.5659068752000032</v>
      </c>
    </row>
    <row r="75" spans="1:5" x14ac:dyDescent="0.3">
      <c r="A75" s="9" t="s">
        <v>54</v>
      </c>
      <c r="B75" s="3">
        <v>0.96599999999999997</v>
      </c>
      <c r="C75" s="4">
        <v>0.08</v>
      </c>
      <c r="D75" s="2">
        <f>(B75-C75)</f>
        <v>0.88600000000000001</v>
      </c>
      <c r="E75" s="7">
        <f>(1.0893*D75*D75)+(12.285*D75)-(0.6779)</f>
        <v>11.061706142800002</v>
      </c>
    </row>
    <row r="76" spans="1:5" x14ac:dyDescent="0.3">
      <c r="A76" s="9" t="s">
        <v>55</v>
      </c>
      <c r="B76" s="3">
        <v>1.7110000000000001</v>
      </c>
      <c r="C76" s="4">
        <v>0.08</v>
      </c>
      <c r="D76" s="2">
        <f>(B76-C76)</f>
        <v>1.631</v>
      </c>
      <c r="E76" s="7">
        <f>(1.0893*D76*D76)+(12.285*D76)-(0.6779)</f>
        <v>22.256648377299999</v>
      </c>
    </row>
    <row r="77" spans="1:5" x14ac:dyDescent="0.3">
      <c r="A77" s="9" t="s">
        <v>56</v>
      </c>
      <c r="B77" s="3">
        <v>1.26</v>
      </c>
      <c r="C77" s="4">
        <v>0.08</v>
      </c>
      <c r="D77" s="2">
        <f>(B77-C77)</f>
        <v>1.18</v>
      </c>
      <c r="E77" s="7">
        <f>(1.0893*D77*D77)+(12.285*D77)-(0.6779)</f>
        <v>15.33514132</v>
      </c>
    </row>
    <row r="78" spans="1:5" x14ac:dyDescent="0.3">
      <c r="A78" s="9" t="s">
        <v>57</v>
      </c>
      <c r="B78" s="3">
        <v>1.107</v>
      </c>
      <c r="C78" s="4">
        <v>0.08</v>
      </c>
      <c r="D78" s="2">
        <f>(B78-C78)</f>
        <v>1.0269999999999999</v>
      </c>
      <c r="E78" s="7">
        <f>(1.0893*D78*D78)+(12.285*D78)-(0.6779)</f>
        <v>13.087711299699999</v>
      </c>
    </row>
    <row r="79" spans="1:5" x14ac:dyDescent="0.3">
      <c r="A79" s="9" t="s">
        <v>57</v>
      </c>
      <c r="B79" s="3">
        <v>0.92500000000000004</v>
      </c>
      <c r="C79" s="4">
        <v>0.08</v>
      </c>
      <c r="D79" s="2">
        <f>(B79-C79)</f>
        <v>0.84500000000000008</v>
      </c>
      <c r="E79" s="7">
        <f>(1.0893*D79*D79)+(12.285*D79)-(0.6779)</f>
        <v>10.480712432500003</v>
      </c>
    </row>
    <row r="80" spans="1:5" x14ac:dyDescent="0.3">
      <c r="A80" s="9" t="s">
        <v>58</v>
      </c>
      <c r="B80" s="3">
        <v>0.84</v>
      </c>
      <c r="C80" s="4">
        <v>0.08</v>
      </c>
      <c r="D80" s="2">
        <f>(B80-C80)</f>
        <v>0.76</v>
      </c>
      <c r="E80" s="7">
        <f>(1.0893*D80*D80)+(12.285*D80)-(0.6779)</f>
        <v>9.2878796800000014</v>
      </c>
    </row>
    <row r="81" spans="1:5" x14ac:dyDescent="0.3">
      <c r="A81" s="9" t="s">
        <v>59</v>
      </c>
      <c r="B81" s="3">
        <v>0.96</v>
      </c>
      <c r="C81" s="4">
        <v>0.08</v>
      </c>
      <c r="D81" s="2">
        <f>(B81-C81)</f>
        <v>0.88</v>
      </c>
      <c r="E81" s="7">
        <f>(1.0893*D81*D81)+(12.285*D81)-(0.6779)</f>
        <v>10.976453920000001</v>
      </c>
    </row>
    <row r="82" spans="1:5" x14ac:dyDescent="0.3">
      <c r="A82" s="9" t="s">
        <v>60</v>
      </c>
      <c r="B82" s="3">
        <v>0.72499999999999998</v>
      </c>
      <c r="C82" s="4">
        <v>0.08</v>
      </c>
      <c r="D82" s="2">
        <f>(B82-C82)</f>
        <v>0.64500000000000002</v>
      </c>
      <c r="E82" s="7">
        <f>(1.0893*D82*D82)+(12.285*D82)-(0.6779)</f>
        <v>7.6991010325000007</v>
      </c>
    </row>
    <row r="83" spans="1:5" x14ac:dyDescent="0.3">
      <c r="A83" s="9" t="s">
        <v>61</v>
      </c>
      <c r="B83" s="3">
        <v>1.7050000000000001</v>
      </c>
      <c r="C83" s="4">
        <v>0.08</v>
      </c>
      <c r="D83" s="2">
        <f>(B83-C83)</f>
        <v>1.625</v>
      </c>
      <c r="E83" s="7">
        <f>(1.0893*D83*D83)+(12.285*D83)-(0.6779)</f>
        <v>22.1616578125</v>
      </c>
    </row>
    <row r="84" spans="1:5" x14ac:dyDescent="0.3">
      <c r="A84" s="9" t="s">
        <v>62</v>
      </c>
      <c r="B84" s="3">
        <v>1.516</v>
      </c>
      <c r="C84" s="4">
        <v>0.08</v>
      </c>
      <c r="D84" s="2">
        <f>(B84-C84)</f>
        <v>1.4359999999999999</v>
      </c>
      <c r="E84" s="7">
        <f>(1.0893*D84*D84)+(12.285*D84)-(0.6779)</f>
        <v>19.209601172799999</v>
      </c>
    </row>
    <row r="85" spans="1:5" x14ac:dyDescent="0.3">
      <c r="A85" s="9" t="s">
        <v>63</v>
      </c>
      <c r="B85" s="3">
        <v>1.0509999999999999</v>
      </c>
      <c r="C85" s="4">
        <v>0.08</v>
      </c>
      <c r="D85" s="2">
        <f>(B85-C85)</f>
        <v>0.97099999999999997</v>
      </c>
      <c r="E85" s="7">
        <f>(1.0893*D85*D85)+(12.285*D85)-(0.6779)</f>
        <v>12.2778717013</v>
      </c>
    </row>
    <row r="86" spans="1:5" x14ac:dyDescent="0.3">
      <c r="D86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3"/>
  <sheetViews>
    <sheetView workbookViewId="0">
      <selection activeCell="K7" sqref="K7"/>
    </sheetView>
  </sheetViews>
  <sheetFormatPr defaultRowHeight="14.4" x14ac:dyDescent="0.3"/>
  <cols>
    <col min="1" max="1" width="20.88671875" customWidth="1"/>
    <col min="2" max="2" width="12.5546875" customWidth="1"/>
    <col min="3" max="3" width="13.5546875" customWidth="1"/>
    <col min="4" max="4" width="13.21875" customWidth="1"/>
    <col min="5" max="5" width="18.109375" customWidth="1"/>
  </cols>
  <sheetData>
    <row r="2" spans="1:8" x14ac:dyDescent="0.3">
      <c r="A2" s="5">
        <v>2.536</v>
      </c>
      <c r="B2" s="3">
        <v>0.81</v>
      </c>
      <c r="C2" s="3">
        <v>0.84699999999999998</v>
      </c>
      <c r="D2" s="3">
        <v>0.92</v>
      </c>
      <c r="E2" s="3">
        <v>0.92600000000000005</v>
      </c>
      <c r="F2" s="3">
        <v>0.81600000000000006</v>
      </c>
      <c r="G2" s="3">
        <v>1.1160000000000001</v>
      </c>
      <c r="H2" s="3">
        <v>1.089</v>
      </c>
    </row>
    <row r="3" spans="1:8" x14ac:dyDescent="0.3">
      <c r="A3" s="5">
        <v>1.728</v>
      </c>
      <c r="B3" s="3">
        <v>1.117</v>
      </c>
      <c r="C3" s="3">
        <v>1.1020000000000001</v>
      </c>
      <c r="D3" s="3">
        <v>1.296</v>
      </c>
      <c r="E3" s="3">
        <v>1.0980000000000001</v>
      </c>
      <c r="F3" s="3">
        <v>0.98899999999999999</v>
      </c>
      <c r="G3" s="3">
        <v>0.96299999999999997</v>
      </c>
      <c r="H3" s="3">
        <v>1.1100000000000001</v>
      </c>
    </row>
    <row r="4" spans="1:8" x14ac:dyDescent="0.3">
      <c r="A4" s="5">
        <v>0.96399999999999997</v>
      </c>
      <c r="B4" s="3">
        <v>0.72199999999999998</v>
      </c>
      <c r="C4" s="3">
        <v>0.85499999999999998</v>
      </c>
      <c r="D4" s="3">
        <v>0.81600000000000006</v>
      </c>
      <c r="E4" s="3">
        <v>0.93600000000000005</v>
      </c>
      <c r="F4" s="3">
        <v>1.0150000000000001</v>
      </c>
      <c r="G4" s="3">
        <v>1.0620000000000001</v>
      </c>
    </row>
    <row r="5" spans="1:8" x14ac:dyDescent="0.3">
      <c r="A5" s="5">
        <v>0.54500000000000004</v>
      </c>
      <c r="B5" s="3">
        <v>0.67900000000000005</v>
      </c>
      <c r="C5" s="3">
        <v>0.79200000000000004</v>
      </c>
      <c r="D5" s="3">
        <v>0.81700000000000006</v>
      </c>
      <c r="E5" s="3">
        <v>0.77300000000000002</v>
      </c>
      <c r="F5" s="3">
        <v>0.93</v>
      </c>
      <c r="G5" s="3">
        <v>0.84</v>
      </c>
    </row>
    <row r="6" spans="1:8" x14ac:dyDescent="0.3">
      <c r="A6" s="5">
        <v>0.35299999999999998</v>
      </c>
      <c r="B6" s="3">
        <v>0.86</v>
      </c>
      <c r="C6" s="3">
        <v>0.68900000000000006</v>
      </c>
      <c r="D6" s="3">
        <v>0.77600000000000002</v>
      </c>
      <c r="E6" s="3">
        <v>0.69400000000000006</v>
      </c>
      <c r="F6" s="3">
        <v>1.089</v>
      </c>
      <c r="G6" s="3">
        <v>0.86599999999999999</v>
      </c>
    </row>
    <row r="7" spans="1:8" x14ac:dyDescent="0.3">
      <c r="A7" s="10">
        <v>6.8000000000000005E-2</v>
      </c>
      <c r="B7" s="3">
        <v>1.175</v>
      </c>
      <c r="C7" s="3">
        <v>0.81800000000000006</v>
      </c>
      <c r="D7" s="3">
        <v>0.86799999999999999</v>
      </c>
      <c r="E7" s="3">
        <v>0.80700000000000005</v>
      </c>
      <c r="F7" s="3">
        <v>1.036</v>
      </c>
      <c r="G7" s="3">
        <v>0.92600000000000005</v>
      </c>
    </row>
    <row r="8" spans="1:8" x14ac:dyDescent="0.3">
      <c r="A8" s="2">
        <v>6.8000000000000005E-2</v>
      </c>
      <c r="B8" s="3">
        <v>1.2869999999999999</v>
      </c>
      <c r="C8" s="3">
        <v>1.052</v>
      </c>
      <c r="D8" s="3">
        <v>1.0150000000000001</v>
      </c>
      <c r="E8" s="3">
        <v>1.1380000000000001</v>
      </c>
      <c r="F8" s="3">
        <v>1.123</v>
      </c>
      <c r="G8" s="3">
        <v>1.1420000000000001</v>
      </c>
    </row>
    <row r="9" spans="1:8" x14ac:dyDescent="0.3">
      <c r="A9" s="2">
        <v>6.7000000000000004E-2</v>
      </c>
      <c r="B9" s="3">
        <v>0.72599999999999998</v>
      </c>
      <c r="C9" s="3">
        <v>0.69300000000000006</v>
      </c>
      <c r="D9" s="3">
        <v>0.97199999999999998</v>
      </c>
      <c r="E9" s="3">
        <v>0.90200000000000002</v>
      </c>
      <c r="F9" s="3">
        <v>1.262</v>
      </c>
      <c r="G9" s="3">
        <v>1.8840000000000001</v>
      </c>
    </row>
    <row r="16" spans="1:8" x14ac:dyDescent="0.3">
      <c r="A16" s="14"/>
      <c r="B16" s="6" t="s">
        <v>1</v>
      </c>
      <c r="C16" s="6" t="s">
        <v>2</v>
      </c>
      <c r="D16" s="6" t="s">
        <v>3</v>
      </c>
      <c r="E16" s="6" t="s">
        <v>4</v>
      </c>
    </row>
    <row r="17" spans="1:12" x14ac:dyDescent="0.3">
      <c r="A17" s="14" t="s">
        <v>5</v>
      </c>
      <c r="B17" s="5">
        <v>2.536</v>
      </c>
      <c r="C17" s="2">
        <f>B17-B22</f>
        <v>2.468</v>
      </c>
      <c r="D17" s="2">
        <v>24</v>
      </c>
      <c r="E17" s="7">
        <f>(2.4009*C17*C17)+(3.5361*C17)+(0.3552)</f>
        <v>23.706234321599997</v>
      </c>
    </row>
    <row r="18" spans="1:12" x14ac:dyDescent="0.3">
      <c r="A18" s="14" t="s">
        <v>6</v>
      </c>
      <c r="B18" s="5">
        <v>1.728</v>
      </c>
      <c r="C18" s="2">
        <f>B18-B22</f>
        <v>1.66</v>
      </c>
      <c r="D18" s="2">
        <v>12</v>
      </c>
      <c r="E18" s="7">
        <f t="shared" ref="E18:E81" si="0">(2.4009*C18*C18)+(3.5361*C18)+(0.3552)</f>
        <v>12.841046039999998</v>
      </c>
    </row>
    <row r="19" spans="1:12" x14ac:dyDescent="0.3">
      <c r="A19" s="14" t="s">
        <v>7</v>
      </c>
      <c r="B19" s="5">
        <v>0.96399999999999997</v>
      </c>
      <c r="C19" s="2">
        <f>B19-B22</f>
        <v>0.89599999999999991</v>
      </c>
      <c r="D19" s="2">
        <v>6</v>
      </c>
      <c r="E19" s="7">
        <f t="shared" si="0"/>
        <v>5.4510265343999986</v>
      </c>
    </row>
    <row r="20" spans="1:12" x14ac:dyDescent="0.3">
      <c r="A20" s="14" t="s">
        <v>8</v>
      </c>
      <c r="B20" s="5">
        <v>0.54500000000000004</v>
      </c>
      <c r="C20" s="2">
        <f>B20-B22</f>
        <v>0.47700000000000004</v>
      </c>
      <c r="D20" s="2">
        <v>3</v>
      </c>
      <c r="E20" s="7">
        <f t="shared" si="0"/>
        <v>2.5881940761000002</v>
      </c>
    </row>
    <row r="21" spans="1:12" x14ac:dyDescent="0.3">
      <c r="A21" s="14" t="s">
        <v>9</v>
      </c>
      <c r="B21" s="5">
        <v>0.35299999999999998</v>
      </c>
      <c r="C21" s="2">
        <f>B21-B22</f>
        <v>0.28499999999999998</v>
      </c>
      <c r="D21" s="2">
        <v>1.5</v>
      </c>
      <c r="E21" s="7">
        <f t="shared" si="0"/>
        <v>1.5580016024999996</v>
      </c>
    </row>
    <row r="22" spans="1:12" x14ac:dyDescent="0.3">
      <c r="A22" s="14" t="s">
        <v>10</v>
      </c>
      <c r="B22" s="4">
        <v>6.8000000000000005E-2</v>
      </c>
      <c r="C22" s="2">
        <f>B22-B22</f>
        <v>0</v>
      </c>
      <c r="D22" s="2">
        <v>0</v>
      </c>
      <c r="E22" s="7">
        <f t="shared" si="0"/>
        <v>0.35520000000000002</v>
      </c>
    </row>
    <row r="28" spans="1:12" x14ac:dyDescent="0.3">
      <c r="K28" s="8" t="s">
        <v>11</v>
      </c>
      <c r="L28" s="8"/>
    </row>
    <row r="33" spans="1:5" x14ac:dyDescent="0.3">
      <c r="A33" s="9" t="s">
        <v>12</v>
      </c>
      <c r="B33" s="3" t="s">
        <v>13</v>
      </c>
      <c r="C33" s="10" t="s">
        <v>10</v>
      </c>
      <c r="D33" s="2" t="s">
        <v>2</v>
      </c>
      <c r="E33" s="11" t="s">
        <v>14</v>
      </c>
    </row>
    <row r="34" spans="1:5" x14ac:dyDescent="0.3">
      <c r="A34" s="9" t="s">
        <v>17</v>
      </c>
      <c r="B34" s="3">
        <v>0.81</v>
      </c>
      <c r="C34" s="4">
        <v>6.8000000000000005E-2</v>
      </c>
      <c r="D34" s="2">
        <f>(B34-C34)</f>
        <v>0.74199999999999999</v>
      </c>
      <c r="E34" s="7">
        <f>(2.4009*D34*D34)+(3.5361*D34)+(0.3552)</f>
        <v>4.3008353075999999</v>
      </c>
    </row>
    <row r="35" spans="1:5" x14ac:dyDescent="0.3">
      <c r="A35" s="9" t="s">
        <v>18</v>
      </c>
      <c r="B35" s="3">
        <v>1.117</v>
      </c>
      <c r="C35" s="4">
        <v>6.8000000000000005E-2</v>
      </c>
      <c r="D35" s="2">
        <f>(B35-C35)</f>
        <v>1.0489999999999999</v>
      </c>
      <c r="E35" s="7">
        <f>(2.4009*D35*D35)+(3.5361*D35)+(0.3552)</f>
        <v>6.7065216608999991</v>
      </c>
    </row>
    <row r="36" spans="1:5" x14ac:dyDescent="0.3">
      <c r="A36" s="9" t="s">
        <v>19</v>
      </c>
      <c r="B36" s="3">
        <v>0.72199999999999998</v>
      </c>
      <c r="C36" s="4">
        <v>6.8000000000000005E-2</v>
      </c>
      <c r="D36" s="2">
        <f>(B36-C36)</f>
        <v>0.65399999999999991</v>
      </c>
      <c r="E36" s="7">
        <f>(2.4009*D36*D36)+(3.5361*D36)+(0.3552)</f>
        <v>3.6947127443999994</v>
      </c>
    </row>
    <row r="37" spans="1:5" x14ac:dyDescent="0.3">
      <c r="A37" s="9" t="s">
        <v>20</v>
      </c>
      <c r="B37" s="3">
        <v>0.67900000000000005</v>
      </c>
      <c r="C37" s="4">
        <v>6.8000000000000005E-2</v>
      </c>
      <c r="D37" s="2">
        <f>(B37-C37)</f>
        <v>0.61099999999999999</v>
      </c>
      <c r="E37" s="7">
        <f>(2.4009*D37*D37)+(3.5361*D37)+(0.3552)</f>
        <v>3.4120634888999994</v>
      </c>
    </row>
    <row r="38" spans="1:5" x14ac:dyDescent="0.3">
      <c r="A38" s="9" t="s">
        <v>21</v>
      </c>
      <c r="B38" s="3">
        <v>0.86</v>
      </c>
      <c r="C38" s="4">
        <v>6.8000000000000005E-2</v>
      </c>
      <c r="D38" s="2">
        <f>(B38-C38)</f>
        <v>0.79200000000000004</v>
      </c>
      <c r="E38" s="7">
        <f>(2.4009*D38*D38)+(3.5361*D38)+(0.3552)</f>
        <v>4.6617893376000001</v>
      </c>
    </row>
    <row r="39" spans="1:5" x14ac:dyDescent="0.3">
      <c r="A39" s="9" t="s">
        <v>22</v>
      </c>
      <c r="B39" s="3">
        <v>1.175</v>
      </c>
      <c r="C39" s="4">
        <v>6.8000000000000005E-2</v>
      </c>
      <c r="D39" s="2">
        <f>(B39-C39)</f>
        <v>1.107</v>
      </c>
      <c r="E39" s="7">
        <f>(2.4009*D39*D39)+(3.5361*D39)+(0.3552)</f>
        <v>7.2118432040999991</v>
      </c>
    </row>
    <row r="40" spans="1:5" x14ac:dyDescent="0.3">
      <c r="A40" s="9" t="s">
        <v>23</v>
      </c>
      <c r="B40" s="3">
        <v>1.2869999999999999</v>
      </c>
      <c r="C40" s="4">
        <v>6.8000000000000005E-2</v>
      </c>
      <c r="D40" s="2">
        <f>(B40-C40)</f>
        <v>1.2189999999999999</v>
      </c>
      <c r="E40" s="7">
        <f>(2.4009*D40*D40)+(3.5361*D40)+(0.3552)</f>
        <v>8.2333496648999986</v>
      </c>
    </row>
    <row r="41" spans="1:5" x14ac:dyDescent="0.3">
      <c r="A41" s="9" t="s">
        <v>24</v>
      </c>
      <c r="B41" s="3">
        <v>0.72599999999999998</v>
      </c>
      <c r="C41" s="4">
        <v>6.8000000000000005E-2</v>
      </c>
      <c r="D41" s="2">
        <f>(B41-C41)</f>
        <v>0.65799999999999992</v>
      </c>
      <c r="E41" s="7">
        <f>(2.4009*D41*D41)+(3.5361*D41)+(0.3552)</f>
        <v>3.7214570675999994</v>
      </c>
    </row>
    <row r="42" spans="1:5" x14ac:dyDescent="0.3">
      <c r="A42" s="9" t="s">
        <v>25</v>
      </c>
      <c r="B42" s="3">
        <v>0.84699999999999998</v>
      </c>
      <c r="C42" s="4">
        <v>6.8000000000000005E-2</v>
      </c>
      <c r="D42" s="2">
        <f>(B42-C42)</f>
        <v>0.77899999999999991</v>
      </c>
      <c r="E42" s="7">
        <f>(2.4009*D42*D42)+(3.5361*D42)+(0.3552)</f>
        <v>4.5667864568999992</v>
      </c>
    </row>
    <row r="43" spans="1:5" x14ac:dyDescent="0.3">
      <c r="A43" s="9" t="s">
        <v>26</v>
      </c>
      <c r="B43" s="3">
        <v>1.1020000000000001</v>
      </c>
      <c r="C43" s="4">
        <v>6.8000000000000005E-2</v>
      </c>
      <c r="D43" s="2">
        <f>(B43-C43)</f>
        <v>1.034</v>
      </c>
      <c r="E43" s="7">
        <f>(2.4009*D43*D43)+(3.5361*D43)+(0.3552)</f>
        <v>6.5784640404000001</v>
      </c>
    </row>
    <row r="44" spans="1:5" x14ac:dyDescent="0.3">
      <c r="A44" s="9" t="s">
        <v>27</v>
      </c>
      <c r="B44" s="3">
        <v>0.85499999999999998</v>
      </c>
      <c r="C44" s="4">
        <v>6.8000000000000005E-2</v>
      </c>
      <c r="D44" s="2">
        <f>(B44-C44)</f>
        <v>0.78699999999999992</v>
      </c>
      <c r="E44" s="7">
        <f>(2.4009*D44*D44)+(3.5361*D44)+(0.3552)</f>
        <v>4.6251537320999994</v>
      </c>
    </row>
    <row r="45" spans="1:5" x14ac:dyDescent="0.3">
      <c r="A45" s="9" t="s">
        <v>28</v>
      </c>
      <c r="B45" s="3">
        <v>0.79200000000000004</v>
      </c>
      <c r="C45" s="4">
        <v>6.8000000000000005E-2</v>
      </c>
      <c r="D45" s="2">
        <f>(B45-C45)</f>
        <v>0.72399999999999998</v>
      </c>
      <c r="E45" s="7">
        <f>(2.4009*D45*D45)+(3.5361*D45)+(0.3552)</f>
        <v>4.1738305583999997</v>
      </c>
    </row>
    <row r="46" spans="1:5" x14ac:dyDescent="0.3">
      <c r="A46" s="9" t="s">
        <v>29</v>
      </c>
      <c r="B46" s="3">
        <v>0.68900000000000006</v>
      </c>
      <c r="C46" s="4">
        <v>6.8000000000000005E-2</v>
      </c>
      <c r="D46" s="2">
        <f>(B46-C46)</f>
        <v>0.621</v>
      </c>
      <c r="E46" s="7">
        <f>(2.4009*D46*D46)+(3.5361*D46)+(0.3552)</f>
        <v>3.4770035768999996</v>
      </c>
    </row>
    <row r="47" spans="1:5" x14ac:dyDescent="0.3">
      <c r="A47" s="9" t="s">
        <v>30</v>
      </c>
      <c r="B47" s="3">
        <v>0.81800000000000006</v>
      </c>
      <c r="C47" s="4">
        <v>6.8000000000000005E-2</v>
      </c>
      <c r="D47" s="2">
        <f>(B47-C47)</f>
        <v>0.75</v>
      </c>
      <c r="E47" s="7">
        <f>(2.4009*D47*D47)+(3.5361*D47)+(0.3552)</f>
        <v>4.3577812500000004</v>
      </c>
    </row>
    <row r="48" spans="1:5" x14ac:dyDescent="0.3">
      <c r="A48" s="9" t="s">
        <v>31</v>
      </c>
      <c r="B48" s="3">
        <v>1.052</v>
      </c>
      <c r="C48" s="4">
        <v>6.8000000000000005E-2</v>
      </c>
      <c r="D48" s="2">
        <f>(B48-C48)</f>
        <v>0.98399999999999999</v>
      </c>
      <c r="E48" s="7">
        <f>(2.4009*D48*D48)+(3.5361*D48)+(0.3552)</f>
        <v>6.1594082303999995</v>
      </c>
    </row>
    <row r="49" spans="1:5" x14ac:dyDescent="0.3">
      <c r="A49" s="9" t="s">
        <v>32</v>
      </c>
      <c r="B49" s="3">
        <v>0.69300000000000006</v>
      </c>
      <c r="C49" s="4">
        <v>6.8000000000000005E-2</v>
      </c>
      <c r="D49" s="2">
        <f>(B49-C49)</f>
        <v>0.625</v>
      </c>
      <c r="E49" s="7">
        <f>(2.4009*D49*D49)+(3.5361*D49)+(0.3552)</f>
        <v>3.5031140624999999</v>
      </c>
    </row>
    <row r="50" spans="1:5" x14ac:dyDescent="0.3">
      <c r="A50" s="9" t="s">
        <v>33</v>
      </c>
      <c r="B50" s="3">
        <v>0.92</v>
      </c>
      <c r="C50" s="4">
        <v>6.8000000000000005E-2</v>
      </c>
      <c r="D50" s="2">
        <f>(B50-C50)</f>
        <v>0.85200000000000009</v>
      </c>
      <c r="E50" s="7">
        <f>(2.4009*D50*D50)+(3.5361*D50)+(0.3552)</f>
        <v>5.1107801136000006</v>
      </c>
    </row>
    <row r="51" spans="1:5" x14ac:dyDescent="0.3">
      <c r="A51" s="9" t="s">
        <v>34</v>
      </c>
      <c r="B51" s="3">
        <v>1.296</v>
      </c>
      <c r="C51" s="4">
        <v>6.8000000000000005E-2</v>
      </c>
      <c r="D51" s="2">
        <f>(B51-C51)</f>
        <v>1.228</v>
      </c>
      <c r="E51" s="7">
        <f>(2.4009*D51*D51)+(3.5361*D51)+(0.3552)</f>
        <v>8.3180495856000007</v>
      </c>
    </row>
    <row r="52" spans="1:5" x14ac:dyDescent="0.3">
      <c r="A52" s="9" t="s">
        <v>35</v>
      </c>
      <c r="B52" s="3">
        <v>0.81600000000000006</v>
      </c>
      <c r="C52" s="4">
        <v>6.8000000000000005E-2</v>
      </c>
      <c r="D52" s="2">
        <f>(B52-C52)</f>
        <v>0.748</v>
      </c>
      <c r="E52" s="7">
        <f>(2.4009*D52*D52)+(3.5361*D52)+(0.3552)</f>
        <v>4.3435159535999999</v>
      </c>
    </row>
    <row r="53" spans="1:5" x14ac:dyDescent="0.3">
      <c r="A53" s="9" t="s">
        <v>36</v>
      </c>
      <c r="B53" s="3">
        <v>0.81700000000000006</v>
      </c>
      <c r="C53" s="4">
        <v>6.8000000000000005E-2</v>
      </c>
      <c r="D53" s="2">
        <f>(B53-C53)</f>
        <v>0.74900000000000011</v>
      </c>
      <c r="E53" s="7">
        <f>(2.4009*D53*D53)+(3.5361*D53)+(0.3552)</f>
        <v>4.3506462009000009</v>
      </c>
    </row>
    <row r="54" spans="1:5" x14ac:dyDescent="0.3">
      <c r="A54" s="9" t="s">
        <v>37</v>
      </c>
      <c r="B54" s="3">
        <v>0.77600000000000002</v>
      </c>
      <c r="C54" s="4">
        <v>6.8000000000000005E-2</v>
      </c>
      <c r="D54" s="2">
        <f>(B54-C54)</f>
        <v>0.70799999999999996</v>
      </c>
      <c r="E54" s="7">
        <f>(2.4009*D54*D54)+(3.5361*D54)+(0.3552)</f>
        <v>4.0622435375999997</v>
      </c>
    </row>
    <row r="55" spans="1:5" x14ac:dyDescent="0.3">
      <c r="A55" s="9" t="s">
        <v>38</v>
      </c>
      <c r="B55" s="3">
        <v>0.86799999999999999</v>
      </c>
      <c r="C55" s="4">
        <v>6.8000000000000005E-2</v>
      </c>
      <c r="D55" s="2">
        <f>(B55-C55)</f>
        <v>0.8</v>
      </c>
      <c r="E55" s="7">
        <f>(2.4009*D55*D55)+(3.5361*D55)+(0.3552)</f>
        <v>4.720656</v>
      </c>
    </row>
    <row r="56" spans="1:5" x14ac:dyDescent="0.3">
      <c r="A56" s="9" t="s">
        <v>39</v>
      </c>
      <c r="B56" s="3">
        <v>1.0150000000000001</v>
      </c>
      <c r="C56" s="4">
        <v>6.8000000000000005E-2</v>
      </c>
      <c r="D56" s="2">
        <f>(B56-C56)</f>
        <v>0.94700000000000006</v>
      </c>
      <c r="E56" s="7">
        <f>(2.4009*D56*D56)+(3.5361*D56)+(0.3552)</f>
        <v>5.8570354280999997</v>
      </c>
    </row>
    <row r="57" spans="1:5" x14ac:dyDescent="0.3">
      <c r="A57" s="9" t="s">
        <v>40</v>
      </c>
      <c r="B57" s="3">
        <v>0.97199999999999998</v>
      </c>
      <c r="C57" s="4">
        <v>6.8000000000000005E-2</v>
      </c>
      <c r="D57" s="2">
        <f>(B57-C57)</f>
        <v>0.90399999999999991</v>
      </c>
      <c r="E57" s="7">
        <f>(2.4009*D57*D57)+(3.5361*D57)+(0.3552)</f>
        <v>5.5138882943999992</v>
      </c>
    </row>
    <row r="58" spans="1:5" x14ac:dyDescent="0.3">
      <c r="A58" s="9" t="s">
        <v>41</v>
      </c>
      <c r="B58" s="3">
        <v>0.92600000000000005</v>
      </c>
      <c r="C58" s="4">
        <v>6.8000000000000005E-2</v>
      </c>
      <c r="D58" s="2">
        <f>(B58-C58)</f>
        <v>0.8580000000000001</v>
      </c>
      <c r="E58" s="7">
        <f>(2.4009*D58*D58)+(3.5361*D58)+(0.3552)</f>
        <v>5.1566299476000008</v>
      </c>
    </row>
    <row r="59" spans="1:5" x14ac:dyDescent="0.3">
      <c r="A59" s="9" t="s">
        <v>42</v>
      </c>
      <c r="B59" s="3">
        <v>1.0980000000000001</v>
      </c>
      <c r="C59" s="4">
        <v>6.8000000000000005E-2</v>
      </c>
      <c r="D59" s="2">
        <f>(B59-C59)</f>
        <v>1.03</v>
      </c>
      <c r="E59" s="7">
        <f>(2.4009*D59*D59)+(3.5361*D59)+(0.3552)</f>
        <v>6.5444978100000002</v>
      </c>
    </row>
    <row r="60" spans="1:5" x14ac:dyDescent="0.3">
      <c r="A60" s="9" t="s">
        <v>43</v>
      </c>
      <c r="B60" s="3">
        <v>0.93600000000000005</v>
      </c>
      <c r="C60" s="4">
        <v>6.8000000000000005E-2</v>
      </c>
      <c r="D60" s="2">
        <f>(B60-C60)</f>
        <v>0.8680000000000001</v>
      </c>
      <c r="E60" s="7">
        <f>(2.4009*D60*D60)+(3.5361*D60)+(0.3552)</f>
        <v>5.2334304816000001</v>
      </c>
    </row>
    <row r="61" spans="1:5" x14ac:dyDescent="0.3">
      <c r="A61" s="9" t="s">
        <v>44</v>
      </c>
      <c r="B61" s="3">
        <v>0.77300000000000002</v>
      </c>
      <c r="C61" s="4">
        <v>6.8000000000000005E-2</v>
      </c>
      <c r="D61" s="2">
        <f>(B61-C61)</f>
        <v>0.70500000000000007</v>
      </c>
      <c r="E61" s="7">
        <f>(2.4009*D61*D61)+(3.5361*D61)+(0.3552)</f>
        <v>4.0414578225000009</v>
      </c>
    </row>
    <row r="62" spans="1:5" x14ac:dyDescent="0.3">
      <c r="A62" s="9" t="s">
        <v>45</v>
      </c>
      <c r="B62" s="3">
        <v>0.69400000000000006</v>
      </c>
      <c r="C62" s="4">
        <v>6.8000000000000005E-2</v>
      </c>
      <c r="D62" s="2">
        <f>(B62-C62)</f>
        <v>0.62600000000000011</v>
      </c>
      <c r="E62" s="7">
        <f>(2.4009*D62*D62)+(3.5361*D62)+(0.3552)</f>
        <v>3.5096536884000002</v>
      </c>
    </row>
    <row r="63" spans="1:5" x14ac:dyDescent="0.3">
      <c r="A63" s="9" t="s">
        <v>46</v>
      </c>
      <c r="B63" s="3">
        <v>0.80700000000000005</v>
      </c>
      <c r="C63" s="4">
        <v>6.8000000000000005E-2</v>
      </c>
      <c r="D63" s="2">
        <f>(B63-C63)</f>
        <v>0.7390000000000001</v>
      </c>
      <c r="E63" s="7">
        <f>(2.4009*D63*D63)+(3.5361*D63)+(0.3552)</f>
        <v>4.2795598089000002</v>
      </c>
    </row>
    <row r="64" spans="1:5" x14ac:dyDescent="0.3">
      <c r="A64" s="9" t="s">
        <v>47</v>
      </c>
      <c r="B64" s="3">
        <v>1.1380000000000001</v>
      </c>
      <c r="C64" s="4">
        <v>6.8000000000000005E-2</v>
      </c>
      <c r="D64" s="2">
        <f>(B64-C64)</f>
        <v>1.07</v>
      </c>
      <c r="E64" s="7">
        <f>(2.4009*D64*D64)+(3.5361*D64)+(0.3552)</f>
        <v>6.8876174100000007</v>
      </c>
    </row>
    <row r="65" spans="1:5" x14ac:dyDescent="0.3">
      <c r="A65" s="9" t="s">
        <v>48</v>
      </c>
      <c r="B65" s="3">
        <v>0.90200000000000002</v>
      </c>
      <c r="C65" s="4">
        <v>6.8000000000000005E-2</v>
      </c>
      <c r="D65" s="2">
        <f>(B65-C65)</f>
        <v>0.83400000000000007</v>
      </c>
      <c r="E65" s="7">
        <f>(2.4009*D65*D65)+(3.5361*D65)+(0.3552)</f>
        <v>4.9742678003999998</v>
      </c>
    </row>
    <row r="66" spans="1:5" x14ac:dyDescent="0.3">
      <c r="A66" s="9" t="s">
        <v>49</v>
      </c>
      <c r="B66" s="3">
        <v>0.81600000000000006</v>
      </c>
      <c r="C66" s="4">
        <v>6.8000000000000005E-2</v>
      </c>
      <c r="D66" s="2">
        <f>(B66-C66)</f>
        <v>0.748</v>
      </c>
      <c r="E66" s="7">
        <f>(2.4009*D66*D66)+(3.5361*D66)+(0.3552)</f>
        <v>4.3435159535999999</v>
      </c>
    </row>
    <row r="67" spans="1:5" x14ac:dyDescent="0.3">
      <c r="A67" s="9" t="s">
        <v>50</v>
      </c>
      <c r="B67" s="3">
        <v>0.98899999999999999</v>
      </c>
      <c r="C67" s="4">
        <v>6.8000000000000005E-2</v>
      </c>
      <c r="D67" s="2">
        <f>(B67-C67)</f>
        <v>0.92100000000000004</v>
      </c>
      <c r="E67" s="7">
        <f>(2.4009*D67*D67)+(3.5361*D67)+(0.3552)</f>
        <v>5.6484899169</v>
      </c>
    </row>
    <row r="68" spans="1:5" x14ac:dyDescent="0.3">
      <c r="A68" s="9" t="s">
        <v>50</v>
      </c>
      <c r="B68" s="3">
        <v>1.0150000000000001</v>
      </c>
      <c r="C68" s="4">
        <v>6.8000000000000005E-2</v>
      </c>
      <c r="D68" s="2">
        <f>(B68-C68)</f>
        <v>0.94700000000000006</v>
      </c>
      <c r="E68" s="7">
        <f>(2.4009*D68*D68)+(3.5361*D68)+(0.3552)</f>
        <v>5.8570354280999997</v>
      </c>
    </row>
    <row r="69" spans="1:5" x14ac:dyDescent="0.3">
      <c r="A69" s="9" t="s">
        <v>51</v>
      </c>
      <c r="B69" s="3">
        <v>0.93</v>
      </c>
      <c r="C69" s="4">
        <v>6.8000000000000005E-2</v>
      </c>
      <c r="D69" s="2">
        <f>(B69-C69)</f>
        <v>0.8620000000000001</v>
      </c>
      <c r="E69" s="7">
        <f>(2.4009*D69*D69)+(3.5361*D69)+(0.3552)</f>
        <v>5.1872925396000005</v>
      </c>
    </row>
    <row r="70" spans="1:5" x14ac:dyDescent="0.3">
      <c r="A70" s="9" t="s">
        <v>48</v>
      </c>
      <c r="B70" s="3">
        <v>1.089</v>
      </c>
      <c r="C70" s="4">
        <v>6.8000000000000005E-2</v>
      </c>
      <c r="D70" s="2">
        <f>(B70-C70)</f>
        <v>1.0209999999999999</v>
      </c>
      <c r="E70" s="7">
        <f>(2.4009*D70*D70)+(3.5361*D70)+(0.3552)</f>
        <v>6.4683546968999988</v>
      </c>
    </row>
    <row r="71" spans="1:5" x14ac:dyDescent="0.3">
      <c r="A71" s="9" t="s">
        <v>52</v>
      </c>
      <c r="B71" s="3">
        <v>1.036</v>
      </c>
      <c r="C71" s="4">
        <v>6.8000000000000005E-2</v>
      </c>
      <c r="D71" s="2">
        <f>(B71-C71)</f>
        <v>0.96799999999999997</v>
      </c>
      <c r="E71" s="7">
        <f>(2.4009*D71*D71)+(3.5361*D71)+(0.3552)</f>
        <v>6.0278457216000003</v>
      </c>
    </row>
    <row r="72" spans="1:5" x14ac:dyDescent="0.3">
      <c r="A72" s="9" t="s">
        <v>53</v>
      </c>
      <c r="B72" s="3">
        <v>1.123</v>
      </c>
      <c r="C72" s="4">
        <v>6.8000000000000005E-2</v>
      </c>
      <c r="D72" s="2">
        <f>(B72-C72)</f>
        <v>1.0549999999999999</v>
      </c>
      <c r="E72" s="7">
        <f>(2.4009*D72*D72)+(3.5361*D72)+(0.3552)</f>
        <v>6.7580472224999992</v>
      </c>
    </row>
    <row r="73" spans="1:5" x14ac:dyDescent="0.3">
      <c r="A73" s="9" t="s">
        <v>54</v>
      </c>
      <c r="B73" s="3">
        <v>1.262</v>
      </c>
      <c r="C73" s="4">
        <v>6.8000000000000005E-2</v>
      </c>
      <c r="D73" s="2">
        <f>(B73-C73)</f>
        <v>1.194</v>
      </c>
      <c r="E73" s="7">
        <f>(2.4009*D73*D73)+(3.5361*D73)+(0.3552)</f>
        <v>8.0001128724000008</v>
      </c>
    </row>
    <row r="74" spans="1:5" x14ac:dyDescent="0.3">
      <c r="A74" s="9" t="s">
        <v>55</v>
      </c>
      <c r="B74" s="3">
        <v>1.1160000000000001</v>
      </c>
      <c r="C74" s="4">
        <v>6.8000000000000005E-2</v>
      </c>
      <c r="D74" s="2">
        <f>(B74-C74)</f>
        <v>1.048</v>
      </c>
      <c r="E74" s="7">
        <f>(2.4009*D74*D74)+(3.5361*D74)+(0.3552)</f>
        <v>6.6979508736</v>
      </c>
    </row>
    <row r="75" spans="1:5" x14ac:dyDescent="0.3">
      <c r="A75" s="9" t="s">
        <v>56</v>
      </c>
      <c r="B75" s="3">
        <v>0.96299999999999997</v>
      </c>
      <c r="C75" s="4">
        <v>6.8000000000000005E-2</v>
      </c>
      <c r="D75" s="2">
        <f>(B75-C75)</f>
        <v>0.89500000000000002</v>
      </c>
      <c r="E75" s="7">
        <f>(2.4009*D75*D75)+(3.5361*D75)+(0.3552)</f>
        <v>5.4431904224999998</v>
      </c>
    </row>
    <row r="76" spans="1:5" x14ac:dyDescent="0.3">
      <c r="A76" s="9" t="s">
        <v>57</v>
      </c>
      <c r="B76" s="3">
        <v>1.0620000000000001</v>
      </c>
      <c r="C76" s="4">
        <v>6.8000000000000005E-2</v>
      </c>
      <c r="D76" s="2">
        <f>(B76-C76)</f>
        <v>0.99399999999999999</v>
      </c>
      <c r="E76" s="7">
        <f>(2.4009*D76*D76)+(3.5361*D76)+(0.3552)</f>
        <v>6.2422590323999998</v>
      </c>
    </row>
    <row r="77" spans="1:5" x14ac:dyDescent="0.3">
      <c r="A77" s="9" t="s">
        <v>57</v>
      </c>
      <c r="B77" s="3">
        <v>0.84</v>
      </c>
      <c r="C77" s="4">
        <v>6.8000000000000005E-2</v>
      </c>
      <c r="D77" s="2">
        <f>(B77-C77)</f>
        <v>0.77200000000000002</v>
      </c>
      <c r="E77" s="7">
        <f>(2.4009*D77*D77)+(3.5361*D77)+(0.3552)</f>
        <v>4.5159671856000001</v>
      </c>
    </row>
    <row r="78" spans="1:5" x14ac:dyDescent="0.3">
      <c r="A78" s="9" t="s">
        <v>58</v>
      </c>
      <c r="B78" s="3">
        <v>0.86599999999999999</v>
      </c>
      <c r="C78" s="4">
        <v>6.8000000000000005E-2</v>
      </c>
      <c r="D78" s="2">
        <f>(B78-C78)</f>
        <v>0.79800000000000004</v>
      </c>
      <c r="E78" s="7">
        <f>(2.4009*D78*D78)+(3.5361*D78)+(0.3552)</f>
        <v>4.7059105236000001</v>
      </c>
    </row>
    <row r="79" spans="1:5" x14ac:dyDescent="0.3">
      <c r="A79" s="9" t="s">
        <v>59</v>
      </c>
      <c r="B79" s="3">
        <v>0.92600000000000005</v>
      </c>
      <c r="C79" s="4">
        <v>6.8000000000000005E-2</v>
      </c>
      <c r="D79" s="2">
        <f>(B79-C79)</f>
        <v>0.8580000000000001</v>
      </c>
      <c r="E79" s="7">
        <f>(2.4009*D79*D79)+(3.5361*D79)+(0.3552)</f>
        <v>5.1566299476000008</v>
      </c>
    </row>
    <row r="80" spans="1:5" x14ac:dyDescent="0.3">
      <c r="A80" s="9" t="s">
        <v>60</v>
      </c>
      <c r="B80" s="3">
        <v>1.1420000000000001</v>
      </c>
      <c r="C80" s="4">
        <v>6.8000000000000005E-2</v>
      </c>
      <c r="D80" s="2">
        <f>(B80-C80)</f>
        <v>1.0740000000000001</v>
      </c>
      <c r="E80" s="7">
        <f>(2.4009*D80*D80)+(3.5361*D80)+(0.3552)</f>
        <v>6.9223519284000004</v>
      </c>
    </row>
    <row r="81" spans="1:5" x14ac:dyDescent="0.3">
      <c r="A81" s="9" t="s">
        <v>61</v>
      </c>
      <c r="B81" s="3">
        <v>1.8840000000000001</v>
      </c>
      <c r="C81" s="4">
        <v>6.8000000000000005E-2</v>
      </c>
      <c r="D81" s="2">
        <f>(B81-C81)</f>
        <v>1.8160000000000001</v>
      </c>
      <c r="E81" s="7">
        <f>(2.4009*D81*D81)+(3.5361*D81)+(0.3552)</f>
        <v>14.694580070400001</v>
      </c>
    </row>
    <row r="82" spans="1:5" x14ac:dyDescent="0.3">
      <c r="A82" s="9" t="s">
        <v>62</v>
      </c>
      <c r="B82" s="3">
        <v>1.089</v>
      </c>
      <c r="C82" s="4">
        <v>6.8000000000000005E-2</v>
      </c>
      <c r="D82" s="2">
        <f>(B82-C82)</f>
        <v>1.0209999999999999</v>
      </c>
      <c r="E82" s="7">
        <f>(2.4009*D82*D82)+(3.5361*D82)+(0.3552)</f>
        <v>6.4683546968999988</v>
      </c>
    </row>
    <row r="83" spans="1:5" x14ac:dyDescent="0.3">
      <c r="A83" s="9" t="s">
        <v>63</v>
      </c>
      <c r="B83" s="3">
        <v>1.1100000000000001</v>
      </c>
      <c r="C83" s="4">
        <v>6.8000000000000005E-2</v>
      </c>
      <c r="D83" s="2">
        <f>(B83-C83)</f>
        <v>1.042</v>
      </c>
      <c r="E83" s="7">
        <f>(2.4009*D83*D83)+(3.5361*D83)+(0.3552)</f>
        <v>6.6466269876000004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selection activeCell="F18" sqref="F18"/>
    </sheetView>
  </sheetViews>
  <sheetFormatPr defaultRowHeight="14.4" x14ac:dyDescent="0.3"/>
  <cols>
    <col min="1" max="1" width="32.21875" customWidth="1"/>
    <col min="2" max="2" width="15.33203125" customWidth="1"/>
    <col min="3" max="3" width="14.6640625" customWidth="1"/>
    <col min="4" max="4" width="17.5546875" customWidth="1"/>
    <col min="5" max="5" width="16.109375" customWidth="1"/>
    <col min="6" max="6" width="79.77734375" customWidth="1"/>
  </cols>
  <sheetData>
    <row r="1" spans="1:7" ht="15.6" thickTop="1" thickBot="1" x14ac:dyDescent="0.35">
      <c r="A1" s="15" t="s">
        <v>64</v>
      </c>
      <c r="B1" s="15" t="s">
        <v>65</v>
      </c>
      <c r="C1" s="15" t="s">
        <v>66</v>
      </c>
      <c r="D1" s="15" t="s">
        <v>67</v>
      </c>
      <c r="E1" s="15" t="s">
        <v>68</v>
      </c>
      <c r="F1" s="15" t="s">
        <v>69</v>
      </c>
    </row>
    <row r="2" spans="1:7" ht="15.6" thickTop="1" thickBot="1" x14ac:dyDescent="0.35">
      <c r="A2" s="16" t="s">
        <v>74</v>
      </c>
      <c r="B2" s="17" t="s">
        <v>70</v>
      </c>
      <c r="C2" s="18" t="s">
        <v>71</v>
      </c>
      <c r="D2" s="18" t="s">
        <v>78</v>
      </c>
      <c r="E2" s="18" t="s">
        <v>72</v>
      </c>
      <c r="F2" s="18" t="s">
        <v>73</v>
      </c>
    </row>
    <row r="3" spans="1:7" ht="15.6" thickTop="1" thickBot="1" x14ac:dyDescent="0.35">
      <c r="A3" s="16" t="s">
        <v>75</v>
      </c>
      <c r="B3" s="17" t="s">
        <v>70</v>
      </c>
      <c r="C3" s="18" t="s">
        <v>71</v>
      </c>
      <c r="D3" s="18" t="s">
        <v>79</v>
      </c>
      <c r="E3" s="18" t="s">
        <v>72</v>
      </c>
      <c r="F3" s="18" t="s">
        <v>73</v>
      </c>
    </row>
    <row r="4" spans="1:7" ht="15.6" thickTop="1" thickBot="1" x14ac:dyDescent="0.35">
      <c r="A4" s="19" t="s">
        <v>76</v>
      </c>
      <c r="B4" s="17" t="s">
        <v>70</v>
      </c>
      <c r="C4" s="18" t="s">
        <v>71</v>
      </c>
      <c r="D4" s="18" t="s">
        <v>80</v>
      </c>
      <c r="E4" s="18" t="s">
        <v>72</v>
      </c>
      <c r="F4" s="18" t="s">
        <v>73</v>
      </c>
    </row>
    <row r="5" spans="1:7" ht="15.6" thickTop="1" thickBot="1" x14ac:dyDescent="0.35">
      <c r="A5" s="16" t="s">
        <v>77</v>
      </c>
      <c r="B5" s="17" t="s">
        <v>70</v>
      </c>
      <c r="C5" s="18" t="s">
        <v>71</v>
      </c>
      <c r="D5" s="18" t="s">
        <v>81</v>
      </c>
      <c r="E5" s="18" t="s">
        <v>72</v>
      </c>
      <c r="F5" s="18" t="s">
        <v>73</v>
      </c>
    </row>
    <row r="6" spans="1:7" ht="15" thickTop="1" x14ac:dyDescent="0.3">
      <c r="A6" s="20" t="s">
        <v>82</v>
      </c>
      <c r="B6" s="20"/>
      <c r="C6" s="20"/>
      <c r="D6" s="20"/>
      <c r="E6" s="20"/>
      <c r="F6" s="20"/>
      <c r="G6" s="20"/>
    </row>
    <row r="59" spans="1:6" x14ac:dyDescent="0.3">
      <c r="A59" s="8" t="s">
        <v>84</v>
      </c>
      <c r="B59" s="14"/>
      <c r="C59" s="14"/>
      <c r="D59" s="14"/>
      <c r="E59" s="14"/>
      <c r="F59" s="14"/>
    </row>
    <row r="60" spans="1:6" x14ac:dyDescent="0.3">
      <c r="A60" s="14" t="s">
        <v>85</v>
      </c>
      <c r="B60" s="14"/>
      <c r="C60" s="14"/>
      <c r="D60" s="14"/>
      <c r="E60" s="14"/>
      <c r="F60" s="14"/>
    </row>
    <row r="61" spans="1:6" x14ac:dyDescent="0.3">
      <c r="A61" s="14" t="s">
        <v>86</v>
      </c>
      <c r="B61" s="14"/>
      <c r="C61" s="14"/>
      <c r="D61" s="14"/>
      <c r="E61" s="14"/>
      <c r="F61" s="14"/>
    </row>
    <row r="62" spans="1:6" x14ac:dyDescent="0.3">
      <c r="A62" s="14" t="s">
        <v>87</v>
      </c>
      <c r="B62" s="14"/>
      <c r="C62" s="14"/>
      <c r="D62" s="14"/>
      <c r="E62" s="14"/>
      <c r="F62" s="14"/>
    </row>
    <row r="63" spans="1:6" x14ac:dyDescent="0.3">
      <c r="A63" s="14" t="s">
        <v>83</v>
      </c>
      <c r="B63" s="14"/>
      <c r="C63" s="14"/>
      <c r="D63" s="14"/>
      <c r="E63" s="14"/>
      <c r="F63" s="14"/>
    </row>
    <row r="68" spans="1:6" x14ac:dyDescent="0.3">
      <c r="A68" s="8" t="s">
        <v>88</v>
      </c>
      <c r="B68" s="14"/>
      <c r="C68" s="14"/>
      <c r="D68" s="14"/>
      <c r="E68" s="14"/>
      <c r="F68" s="14"/>
    </row>
    <row r="69" spans="1:6" x14ac:dyDescent="0.3">
      <c r="A69" s="14" t="s">
        <v>89</v>
      </c>
      <c r="B69" s="14"/>
      <c r="C69" s="14"/>
      <c r="D69" s="14"/>
      <c r="E69" s="14"/>
      <c r="F69" s="14"/>
    </row>
    <row r="70" spans="1:6" x14ac:dyDescent="0.3">
      <c r="A70" s="14" t="s">
        <v>90</v>
      </c>
      <c r="B70" s="14"/>
      <c r="C70" s="14"/>
      <c r="D70" s="14"/>
      <c r="E70" s="14"/>
      <c r="F70" s="14"/>
    </row>
    <row r="71" spans="1:6" x14ac:dyDescent="0.3">
      <c r="A71" s="14" t="s">
        <v>91</v>
      </c>
      <c r="B71" s="14"/>
      <c r="C71" s="14"/>
      <c r="D71" s="14"/>
      <c r="E71" s="14"/>
      <c r="F71" s="14"/>
    </row>
    <row r="72" spans="1:6" x14ac:dyDescent="0.3">
      <c r="A72" s="14" t="s">
        <v>83</v>
      </c>
      <c r="B72" s="14"/>
      <c r="C72" s="14"/>
      <c r="D72" s="14"/>
      <c r="E72" s="14"/>
      <c r="F72" s="14"/>
    </row>
    <row r="77" spans="1:6" x14ac:dyDescent="0.3">
      <c r="A77" s="8" t="s">
        <v>92</v>
      </c>
      <c r="B77" s="14"/>
      <c r="C77" s="14"/>
      <c r="D77" s="14"/>
      <c r="E77" s="14"/>
      <c r="F77" s="14"/>
    </row>
    <row r="78" spans="1:6" x14ac:dyDescent="0.3">
      <c r="A78" s="14" t="s">
        <v>93</v>
      </c>
      <c r="B78" s="14"/>
      <c r="C78" s="14"/>
      <c r="D78" s="14"/>
      <c r="E78" s="14"/>
      <c r="F78" s="14"/>
    </row>
    <row r="79" spans="1:6" x14ac:dyDescent="0.3">
      <c r="A79" s="14" t="s">
        <v>94</v>
      </c>
      <c r="B79" s="14"/>
      <c r="C79" s="14"/>
      <c r="D79" s="14"/>
      <c r="E79" s="14"/>
      <c r="F79" s="14"/>
    </row>
    <row r="80" spans="1:6" x14ac:dyDescent="0.3">
      <c r="A80" s="14" t="s">
        <v>95</v>
      </c>
      <c r="B80" s="14"/>
      <c r="C80" s="14"/>
      <c r="D80" s="14"/>
      <c r="E80" s="14"/>
      <c r="F80" s="14"/>
    </row>
    <row r="81" spans="1:6" x14ac:dyDescent="0.3">
      <c r="A81" s="14" t="s">
        <v>83</v>
      </c>
      <c r="B81" s="14"/>
      <c r="C81" s="14"/>
      <c r="D81" s="14"/>
      <c r="E81" s="14"/>
      <c r="F81" s="14"/>
    </row>
    <row r="87" spans="1:6" x14ac:dyDescent="0.3">
      <c r="A87" s="8" t="s">
        <v>96</v>
      </c>
      <c r="B87" s="14"/>
      <c r="C87" s="14"/>
      <c r="D87" s="14"/>
      <c r="E87" s="14"/>
      <c r="F87" s="14"/>
    </row>
    <row r="88" spans="1:6" x14ac:dyDescent="0.3">
      <c r="A88" s="14" t="s">
        <v>97</v>
      </c>
      <c r="B88" s="14"/>
      <c r="C88" s="14"/>
      <c r="D88" s="14"/>
      <c r="E88" s="14"/>
      <c r="F88" s="14"/>
    </row>
    <row r="89" spans="1:6" x14ac:dyDescent="0.3">
      <c r="A89" s="14" t="s">
        <v>98</v>
      </c>
      <c r="B89" s="14"/>
      <c r="C89" s="14"/>
      <c r="D89" s="14"/>
      <c r="E89" s="14"/>
      <c r="F89" s="14"/>
    </row>
    <row r="90" spans="1:6" x14ac:dyDescent="0.3">
      <c r="A90" s="14" t="s">
        <v>99</v>
      </c>
      <c r="B90" s="14"/>
      <c r="C90" s="14"/>
      <c r="D90" s="14"/>
      <c r="E90" s="14"/>
      <c r="F90" s="14"/>
    </row>
    <row r="91" spans="1:6" x14ac:dyDescent="0.3">
      <c r="A91" s="14" t="s">
        <v>83</v>
      </c>
      <c r="B91" s="14"/>
      <c r="C91" s="14"/>
      <c r="D91" s="14"/>
      <c r="E91" s="14"/>
      <c r="F91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Thioredoxin-1</vt:lpstr>
      <vt:lpstr>Peroxiredoxin-2</vt:lpstr>
      <vt:lpstr>Sirtuin-2</vt:lpstr>
      <vt:lpstr>Sirtuin-3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2022-03-15T09:56:41Z</dcterms:created>
  <dcterms:modified xsi:type="dcterms:W3CDTF">2022-03-16T12:20:42Z</dcterms:modified>
</cp:coreProperties>
</file>