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Feyza Bircan AsDr Düzce\2023.03.23\"/>
    </mc:Choice>
  </mc:AlternateContent>
  <xr:revisionPtr revIDLastSave="0" documentId="13_ncr:1_{BCDBA521-41D9-409A-8756-C3A2E60CD4C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GF23" sheetId="1" r:id="rId1"/>
    <sheet name="SOST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33" i="2"/>
  <c r="E33" i="2" s="1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32" i="1"/>
  <c r="E32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<sst xmlns="http://schemas.openxmlformats.org/spreadsheetml/2006/main" count="204" uniqueCount="112">
  <si>
    <t xml:space="preserve"> 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</si>
  <si>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</si>
  <si>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</si>
  <si>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</si>
  <si>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</si>
  <si>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</si>
  <si>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</si>
  <si>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</si>
  <si>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</si>
  <si>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</si>
  <si>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std7</t>
  </si>
  <si>
    <t>blank</t>
  </si>
  <si>
    <t>concentration (pg/ml)</t>
  </si>
  <si>
    <t>Numune</t>
  </si>
  <si>
    <t>absorbans</t>
  </si>
  <si>
    <t>result(pg/ml)</t>
  </si>
  <si>
    <t>abs. Ort.</t>
  </si>
  <si>
    <t>KİT ADI</t>
  </si>
  <si>
    <t>TÜR</t>
  </si>
  <si>
    <t>MARKA</t>
  </si>
  <si>
    <t>Numune Türü</t>
  </si>
  <si>
    <t>CAT. NO</t>
  </si>
  <si>
    <t>Yöntem</t>
  </si>
  <si>
    <t>Kullanılan Cihaz</t>
  </si>
  <si>
    <t>Human</t>
  </si>
  <si>
    <t>Elabscience</t>
  </si>
  <si>
    <t>Serum</t>
  </si>
  <si>
    <t>ELİSA</t>
  </si>
  <si>
    <t>Mıcroplate reader: BIO-TEK EL X 800-Aotu strıp washer:BIO TEK EL X 50</t>
  </si>
  <si>
    <t>E-EL-H1116</t>
  </si>
  <si>
    <t>E-EL-H1544</t>
  </si>
  <si>
    <t>Fibroblast Growth Factor 23</t>
  </si>
  <si>
    <t>Sclerostin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</si>
  <si>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</si>
  <si>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</si>
  <si>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</si>
  <si>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</si>
  <si>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</si>
  <si>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</si>
  <si>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</si>
  <si>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</si>
  <si>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</si>
  <si>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</si>
  <si>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</si>
  <si>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</si>
  <si>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</si>
  <si>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</si>
  <si>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</si>
  <si>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</si>
  <si>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</si>
  <si>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</si>
  <si>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</si>
  <si>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</si>
  <si>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</si>
  <si>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</si>
  <si>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</si>
  <si>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</si>
  <si>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</si>
  <si>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</si>
  <si>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HD-1</t>
  </si>
  <si>
    <t>HD-2</t>
  </si>
  <si>
    <t>HD-3</t>
  </si>
  <si>
    <t>HD-4</t>
  </si>
  <si>
    <t>HD-5</t>
  </si>
  <si>
    <t>HD-6</t>
  </si>
  <si>
    <t>HD-7</t>
  </si>
  <si>
    <t>HD-8</t>
  </si>
  <si>
    <t>HD-9</t>
  </si>
  <si>
    <t>HD-10</t>
  </si>
  <si>
    <t>HD-11</t>
  </si>
  <si>
    <t>HD-12</t>
  </si>
  <si>
    <t>HD-13</t>
  </si>
  <si>
    <t>HD-14</t>
  </si>
  <si>
    <t>HD-15</t>
  </si>
  <si>
    <t>HD-16</t>
  </si>
  <si>
    <t>HD-17</t>
  </si>
  <si>
    <t>HD-18</t>
  </si>
  <si>
    <t>HD-19</t>
  </si>
  <si>
    <t>HD-20</t>
  </si>
  <si>
    <t>HD-21</t>
  </si>
  <si>
    <t>HD-22</t>
  </si>
  <si>
    <t>HD-23</t>
  </si>
  <si>
    <t>HD-24</t>
  </si>
  <si>
    <t>HD-25</t>
  </si>
  <si>
    <t>HD-26</t>
  </si>
  <si>
    <t>HD-27</t>
  </si>
  <si>
    <t>HD-28</t>
  </si>
  <si>
    <t>HD-29</t>
  </si>
  <si>
    <t>HD-30</t>
  </si>
  <si>
    <t>HD-31</t>
  </si>
  <si>
    <t>HD-32</t>
  </si>
  <si>
    <t>HD-33</t>
  </si>
  <si>
    <t>HD-34</t>
  </si>
  <si>
    <t>HD-35</t>
  </si>
  <si>
    <t>HD-36</t>
  </si>
  <si>
    <t>HD-37</t>
  </si>
  <si>
    <t>HD-38</t>
  </si>
  <si>
    <t>HD-39</t>
  </si>
  <si>
    <t>HD-40</t>
  </si>
  <si>
    <t xml:space="preserve">Samples (or Standards) are added to the micro ELISA plate wells and combined with the specific antibody. </t>
  </si>
  <si>
    <t>FGF23 Assay Principle</t>
  </si>
  <si>
    <t>SOST Assay Principle</t>
  </si>
  <si>
    <t>This ELISA kit uses the Sandwich-ELISA principle. The micro ELISA plate provided in this kit has been pre-coated with an antibody specific to Human FGF23.</t>
  </si>
  <si>
    <t>Then a biotinylated detection antibody specific for Human FGF23 and Avidin--Horseradish Peroxidase (HRP) conjugate are added successively to each micro plate well and incubated. Free components are washed away. The substrate solution is added to each well.</t>
  </si>
  <si>
    <t>Only those wells that contain Human FGF23, biotinylated detection antibody and Avidin-HRP conjugate will appear blue in color. The enzyme-substrate reaction is terminated by the addition of stop solution and the color turns yellow.</t>
  </si>
  <si>
    <t>The optical density (OD) is measured spectrophotometrically at a wavelength of 450 nm ± 2 nm. The OD value is proportional to the concentration of Human FGF23.</t>
  </si>
  <si>
    <t>You can calculate the concentration of Human FGF23 in the samples by comparing the OD of the samples to the standard curve.</t>
  </si>
  <si>
    <t>This ELISA kit uses the Sandwich-ELISA principle. The micro ELISA plate provided in this kit has been pre-coated with an antibody specific to Human SOST.</t>
  </si>
  <si>
    <t>Then a biotinylated detection antibody specific for Human SOST and Avidin--Horseradish Peroxidase (HRP) conjugate are added successively to each micro plate well and incubated. Free components are washed away. The substrate solution is added to each well.</t>
  </si>
  <si>
    <t>Only those wells that contain Human SOST, biotinylated detection antibody and Avidin-HRP conjugate will appear blue in color. The enzyme-substrate reaction is terminated by the addition of stop solution and the color turns yellow.</t>
  </si>
  <si>
    <t>The optical density (OD) is measured spectrophotometrically at a wavelength of 450 nm ± 2 nm. The OD value is proportional to the concentration of Human SOST.</t>
  </si>
  <si>
    <t>You can calculate the concentration of Human SOST in the samples by comparing the OD of the samples to the standard curve.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</si>
</sst>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FGF23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'FGF23'!$C$17:$C$24</c:f>
              <c:numCache>
                <c:formatCode>General</c:formatCode>
                <c:ptCount val="8"/>
                <c:pt idx="0">
                  <c:v>2.3930000000000002</c:v>
                </c:pt>
                <c:pt idx="1">
                  <c:v>1.3420000000000001</c:v>
                </c:pt>
                <c:pt idx="2">
                  <c:v>0.78499999999999992</c:v>
                </c:pt>
                <c:pt idx="3">
                  <c:v>0.36699999999999999</c:v>
                </c:pt>
                <c:pt idx="4">
                  <c:v>0.17499999999999999</c:v>
                </c:pt>
                <c:pt idx="5">
                  <c:v>8.6999999999999994E-2</c:v>
                </c:pt>
                <c:pt idx="6">
                  <c:v>4.9000000000000002E-2</c:v>
                </c:pt>
                <c:pt idx="7">
                  <c:v>0</c:v>
                </c:pt>
              </c:numCache>
            </c:numRef>
          </c:xVal>
          <c:yVal>
            <c:numRef>
              <c:f>'FGF23'!$D$17:$D$24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E-48B3-9F27-DD3D0318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19096"/>
        <c:axId val="390721392"/>
      </c:scatterChart>
      <c:valAx>
        <c:axId val="39071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0721392"/>
        <c:crosses val="autoZero"/>
        <c:crossBetween val="midCat"/>
      </c:valAx>
      <c:valAx>
        <c:axId val="3907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071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969225721784778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SOST!$C$16:$C$23</c:f>
              <c:numCache>
                <c:formatCode>General</c:formatCode>
                <c:ptCount val="8"/>
                <c:pt idx="0">
                  <c:v>2.5709999999999997</c:v>
                </c:pt>
                <c:pt idx="1">
                  <c:v>1.6080000000000001</c:v>
                </c:pt>
                <c:pt idx="2">
                  <c:v>0.94100000000000006</c:v>
                </c:pt>
                <c:pt idx="3">
                  <c:v>0.59800000000000009</c:v>
                </c:pt>
                <c:pt idx="4">
                  <c:v>0.28799999999999998</c:v>
                </c:pt>
                <c:pt idx="5">
                  <c:v>0.16099999999999998</c:v>
                </c:pt>
                <c:pt idx="6">
                  <c:v>8.2000000000000003E-2</c:v>
                </c:pt>
                <c:pt idx="7">
                  <c:v>0</c:v>
                </c:pt>
              </c:numCache>
            </c:numRef>
          </c:xVal>
          <c:yVal>
            <c:numRef>
              <c:f>SOST!$D$16:$D$23</c:f>
              <c:numCache>
                <c:formatCode>General</c:formatCode>
                <c:ptCount val="8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62.5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B-49D0-A059-0A4FD348A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23696"/>
        <c:axId val="404824024"/>
      </c:scatterChart>
      <c:valAx>
        <c:axId val="4048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4824024"/>
        <c:crosses val="autoZero"/>
        <c:crossBetween val="midCat"/>
      </c:valAx>
      <c:valAx>
        <c:axId val="4048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482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11</xdr:row>
      <xdr:rowOff>34290</xdr:rowOff>
    </xdr:from>
    <xdr:to>
      <xdr:col>13</xdr:col>
      <xdr:colOff>579120</xdr:colOff>
      <xdr:row>26</xdr:row>
      <xdr:rowOff>34290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</xdr:row>
      <xdr:rowOff>34290</xdr:rowOff>
    </xdr:from>
    <xdr:to>
      <xdr:col>14</xdr:col>
      <xdr:colOff>22860</xdr:colOff>
      <xdr:row>26</xdr:row>
      <xdr:rowOff>34290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2080260</xdr:colOff>
      <xdr:row>30</xdr:row>
      <xdr:rowOff>26482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47813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38100</xdr:rowOff>
    </xdr:from>
    <xdr:to>
      <xdr:col>5</xdr:col>
      <xdr:colOff>1158240</xdr:colOff>
      <xdr:row>85</xdr:row>
      <xdr:rowOff>354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7840"/>
          <a:ext cx="7833360" cy="10020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7"/>
  <sheetViews>
    <sheetView topLeftCell="A62" workbookViewId="0">
      <selection activeCell="H83" sqref="H83"/>
    </sheetView>
  </sheetViews>
  <sheetFormatPr defaultRowHeight="15" x14ac:dyDescent="0.25"/>
  <cols>
    <col min="1" max="1" width="17.42578125" customWidth="1"/>
    <col min="2" max="2" width="12.7109375" customWidth="1"/>
    <col min="3" max="3" width="12.42578125" customWidth="1"/>
    <col min="4" max="4" width="11.7109375" customWidth="1"/>
    <col min="5" max="5" width="17.28515625" customWidth="1"/>
  </cols>
  <sheetData>
    <row r="2" spans="1:11" x14ac:dyDescent="0.25">
      <c r="A2" s="3">
        <v>2.4620000000000002</v>
      </c>
      <c r="B2" s="3">
        <v>2.4540000000000002</v>
      </c>
      <c r="C2" s="2">
        <v>0.16300000000000001</v>
      </c>
      <c r="D2" s="2">
        <v>0.158</v>
      </c>
      <c r="E2" s="2">
        <v>0.156</v>
      </c>
      <c r="F2" s="2">
        <v>0.16300000000000001</v>
      </c>
      <c r="G2" s="2">
        <v>0.47199999999999998</v>
      </c>
      <c r="H2" s="2">
        <v>0.27400000000000002</v>
      </c>
      <c r="I2" s="2">
        <v>0.501</v>
      </c>
      <c r="J2" s="2">
        <v>0.95600000000000007</v>
      </c>
      <c r="K2" s="2">
        <v>0.16900000000000001</v>
      </c>
    </row>
    <row r="3" spans="1:11" x14ac:dyDescent="0.25">
      <c r="A3" s="3">
        <v>1.4419999999999999</v>
      </c>
      <c r="B3" s="3">
        <v>1.3720000000000001</v>
      </c>
      <c r="C3" s="2">
        <v>0.155</v>
      </c>
      <c r="D3" s="2">
        <v>0.106</v>
      </c>
      <c r="E3" s="2">
        <v>0.155</v>
      </c>
      <c r="F3" s="2">
        <v>0.107</v>
      </c>
      <c r="G3" s="2">
        <v>0.85699999999999998</v>
      </c>
      <c r="H3" s="2">
        <v>0.221</v>
      </c>
      <c r="I3" s="2">
        <v>0.44900000000000001</v>
      </c>
      <c r="J3" s="2">
        <v>0.64800000000000002</v>
      </c>
      <c r="K3" s="2">
        <v>1.526</v>
      </c>
    </row>
    <row r="4" spans="1:11" x14ac:dyDescent="0.25">
      <c r="A4" s="3">
        <v>0.89300000000000002</v>
      </c>
      <c r="B4" s="3">
        <v>0.80800000000000005</v>
      </c>
      <c r="C4" s="2">
        <v>0.182</v>
      </c>
      <c r="D4" s="2">
        <v>0.17100000000000001</v>
      </c>
      <c r="E4" s="2">
        <v>0.17699999999999999</v>
      </c>
      <c r="F4" s="2">
        <v>0.307</v>
      </c>
      <c r="G4" s="2">
        <v>0.28100000000000003</v>
      </c>
      <c r="H4" s="2">
        <v>1.244</v>
      </c>
      <c r="I4" s="2">
        <v>2.3620000000000001</v>
      </c>
      <c r="J4" s="2">
        <v>0.65500000000000003</v>
      </c>
    </row>
    <row r="5" spans="1:11" x14ac:dyDescent="0.25">
      <c r="A5" s="3">
        <v>0.438</v>
      </c>
      <c r="B5" s="3">
        <v>0.42599999999999999</v>
      </c>
      <c r="C5" s="2">
        <v>0.106</v>
      </c>
      <c r="D5" s="2">
        <v>0.17199999999999999</v>
      </c>
      <c r="E5" s="2">
        <v>0.221</v>
      </c>
      <c r="F5" s="2">
        <v>0.55100000000000005</v>
      </c>
      <c r="G5" s="2">
        <v>0.41299999999999998</v>
      </c>
      <c r="H5" s="2">
        <v>0.65</v>
      </c>
      <c r="I5" s="2">
        <v>0.27200000000000002</v>
      </c>
      <c r="J5" s="2">
        <v>0.81500000000000006</v>
      </c>
    </row>
    <row r="6" spans="1:11" x14ac:dyDescent="0.25">
      <c r="A6" s="3">
        <v>0.245</v>
      </c>
      <c r="B6" s="3">
        <v>0.23500000000000001</v>
      </c>
      <c r="C6" s="2">
        <v>0.17199999999999999</v>
      </c>
      <c r="D6" s="2">
        <v>0.16800000000000001</v>
      </c>
      <c r="E6" s="2">
        <v>0.17199999999999999</v>
      </c>
      <c r="F6" s="2">
        <v>1.46</v>
      </c>
      <c r="G6" s="2">
        <v>1.198</v>
      </c>
      <c r="H6" s="2">
        <v>0.752</v>
      </c>
      <c r="I6" s="2">
        <v>1.7509999999999999</v>
      </c>
      <c r="J6" s="2">
        <v>1.677</v>
      </c>
    </row>
    <row r="7" spans="1:11" x14ac:dyDescent="0.25">
      <c r="A7" s="3">
        <v>0.159</v>
      </c>
      <c r="B7" s="3">
        <v>0.14499999999999999</v>
      </c>
      <c r="C7" s="2">
        <v>0.106</v>
      </c>
      <c r="D7" s="2">
        <v>0.19800000000000001</v>
      </c>
      <c r="E7" s="2">
        <v>0.16600000000000001</v>
      </c>
      <c r="F7" s="2">
        <v>1.0130000000000001</v>
      </c>
      <c r="G7" s="2">
        <v>1.1930000000000001</v>
      </c>
      <c r="H7" s="2">
        <v>0.36399999999999999</v>
      </c>
      <c r="I7" s="2">
        <v>2.0590000000000002</v>
      </c>
      <c r="J7" s="2">
        <v>0.376</v>
      </c>
    </row>
    <row r="8" spans="1:11" x14ac:dyDescent="0.25">
      <c r="A8" s="3">
        <v>0.115</v>
      </c>
      <c r="B8" s="3">
        <v>0.113</v>
      </c>
      <c r="C8" s="2">
        <v>0.16600000000000001</v>
      </c>
      <c r="D8" s="2">
        <v>0.17199999999999999</v>
      </c>
      <c r="E8" s="2">
        <v>0.17199999999999999</v>
      </c>
      <c r="F8" s="2">
        <v>1.268</v>
      </c>
      <c r="G8" s="2">
        <v>1.417</v>
      </c>
      <c r="H8" s="2">
        <v>1.353</v>
      </c>
      <c r="I8" s="2">
        <v>0.36899999999999999</v>
      </c>
      <c r="J8" s="2">
        <v>0.30099999999999999</v>
      </c>
    </row>
    <row r="9" spans="1:11" x14ac:dyDescent="0.25">
      <c r="A9" s="5">
        <v>6.8000000000000005E-2</v>
      </c>
      <c r="B9" s="5">
        <v>6.2E-2</v>
      </c>
      <c r="C9" s="2">
        <v>0.22</v>
      </c>
      <c r="D9" s="2">
        <v>0.20599999999999999</v>
      </c>
      <c r="E9" s="2">
        <v>0.16800000000000001</v>
      </c>
      <c r="F9" s="2">
        <v>0.23799999999999999</v>
      </c>
      <c r="G9" s="2">
        <v>0.36699999999999999</v>
      </c>
      <c r="H9" s="2">
        <v>0.191</v>
      </c>
      <c r="I9" s="2">
        <v>0.29599999999999999</v>
      </c>
      <c r="J9" s="2">
        <v>0.46100000000000002</v>
      </c>
    </row>
    <row r="11" spans="1:11" x14ac:dyDescent="0.25">
      <c r="A11" t="s">
        <v>0</v>
      </c>
    </row>
    <row r="16" spans="1:11" x14ac:dyDescent="0.25">
      <c r="B16" s="6" t="s">
        <v>16</v>
      </c>
      <c r="C16" s="6" t="s">
        <v>1</v>
      </c>
      <c r="D16" s="6" t="s">
        <v>2</v>
      </c>
      <c r="E16" s="6" t="s">
        <v>3</v>
      </c>
    </row>
    <row r="17" spans="1:11" x14ac:dyDescent="0.25">
      <c r="A17" t="s">
        <v>4</v>
      </c>
      <c r="B17" s="3">
        <v>2.4580000000000002</v>
      </c>
      <c r="C17" s="1">
        <f>B17-B24</f>
        <v>2.3930000000000002</v>
      </c>
      <c r="D17" s="1">
        <v>500</v>
      </c>
      <c r="E17" s="7">
        <f>(25.662*C17*C17)+(147.08*C17)+(1.7748)</f>
        <v>500.68937423800014</v>
      </c>
    </row>
    <row r="18" spans="1:11" x14ac:dyDescent="0.25">
      <c r="A18" t="s">
        <v>5</v>
      </c>
      <c r="B18" s="3">
        <v>1.407</v>
      </c>
      <c r="C18" s="1">
        <f>B18-B24</f>
        <v>1.3420000000000001</v>
      </c>
      <c r="D18" s="1">
        <v>250</v>
      </c>
      <c r="E18" s="7">
        <f t="shared" ref="E18:E24" si="0">(25.662*C18*C18)+(147.08*C18)+(1.7748)</f>
        <v>245.37249816800002</v>
      </c>
    </row>
    <row r="19" spans="1:11" x14ac:dyDescent="0.25">
      <c r="A19" t="s">
        <v>6</v>
      </c>
      <c r="B19" s="3">
        <v>0.85</v>
      </c>
      <c r="C19" s="1">
        <f>B19-B24</f>
        <v>0.78499999999999992</v>
      </c>
      <c r="D19" s="1">
        <v>125</v>
      </c>
      <c r="E19" s="7">
        <f t="shared" si="0"/>
        <v>133.04616594999999</v>
      </c>
    </row>
    <row r="20" spans="1:11" x14ac:dyDescent="0.25">
      <c r="A20" t="s">
        <v>7</v>
      </c>
      <c r="B20" s="3">
        <v>0.432</v>
      </c>
      <c r="C20" s="1">
        <f>B20-B24</f>
        <v>0.36699999999999999</v>
      </c>
      <c r="D20" s="1">
        <v>62.5</v>
      </c>
      <c r="E20" s="7">
        <f t="shared" si="0"/>
        <v>59.209549117999998</v>
      </c>
    </row>
    <row r="21" spans="1:11" x14ac:dyDescent="0.25">
      <c r="A21" t="s">
        <v>8</v>
      </c>
      <c r="B21" s="3">
        <v>0.24</v>
      </c>
      <c r="C21" s="1">
        <f>B21-B24</f>
        <v>0.17499999999999999</v>
      </c>
      <c r="D21" s="1">
        <v>31.25</v>
      </c>
      <c r="E21" s="7">
        <f t="shared" si="0"/>
        <v>28.299698750000001</v>
      </c>
    </row>
    <row r="22" spans="1:11" x14ac:dyDescent="0.25">
      <c r="A22" t="s">
        <v>9</v>
      </c>
      <c r="B22" s="3">
        <v>0.152</v>
      </c>
      <c r="C22" s="1">
        <f>B22-B24</f>
        <v>8.6999999999999994E-2</v>
      </c>
      <c r="D22" s="1">
        <v>15.63</v>
      </c>
      <c r="E22" s="7">
        <f t="shared" si="0"/>
        <v>14.764995678000002</v>
      </c>
    </row>
    <row r="23" spans="1:11" x14ac:dyDescent="0.25">
      <c r="A23" t="s">
        <v>10</v>
      </c>
      <c r="B23" s="3">
        <v>0.114</v>
      </c>
      <c r="C23" s="1">
        <f>B23-B24</f>
        <v>4.9000000000000002E-2</v>
      </c>
      <c r="D23" s="1">
        <v>7.81</v>
      </c>
      <c r="E23" s="7">
        <f t="shared" si="0"/>
        <v>9.0433344620000007</v>
      </c>
    </row>
    <row r="24" spans="1:11" x14ac:dyDescent="0.25">
      <c r="A24" t="s">
        <v>11</v>
      </c>
      <c r="B24" s="5">
        <v>6.5000000000000002E-2</v>
      </c>
      <c r="C24" s="1">
        <f>B24-B24</f>
        <v>0</v>
      </c>
      <c r="D24" s="1">
        <v>0</v>
      </c>
      <c r="E24" s="7">
        <f t="shared" si="0"/>
        <v>1.7747999999999999</v>
      </c>
    </row>
    <row r="27" spans="1:11" x14ac:dyDescent="0.25">
      <c r="J27" s="8" t="s">
        <v>12</v>
      </c>
      <c r="K27" s="8"/>
    </row>
    <row r="31" spans="1:11" x14ac:dyDescent="0.25">
      <c r="A31" s="9" t="s">
        <v>13</v>
      </c>
      <c r="B31" s="2" t="s">
        <v>14</v>
      </c>
      <c r="C31" s="4" t="s">
        <v>11</v>
      </c>
      <c r="D31" s="1" t="s">
        <v>1</v>
      </c>
      <c r="E31" s="10" t="s">
        <v>15</v>
      </c>
    </row>
    <row r="32" spans="1:11" x14ac:dyDescent="0.25">
      <c r="A32" s="9" t="s">
        <v>33</v>
      </c>
      <c r="B32" s="2">
        <v>0.16300000000000001</v>
      </c>
      <c r="C32" s="5">
        <v>6.5000000000000002E-2</v>
      </c>
      <c r="D32" s="1">
        <f t="shared" ref="D32:D63" si="1">(B32-C32)</f>
        <v>9.8000000000000004E-2</v>
      </c>
      <c r="E32" s="7">
        <f t="shared" ref="E32:E63" si="2">(25.662*D32*D32)+(147.08*D32)+(1.7748)</f>
        <v>16.435097848000002</v>
      </c>
    </row>
    <row r="33" spans="1:5" x14ac:dyDescent="0.25">
      <c r="A33" s="9" t="s">
        <v>34</v>
      </c>
      <c r="B33" s="2">
        <v>0.155</v>
      </c>
      <c r="C33" s="5">
        <v>6.5000000000000002E-2</v>
      </c>
      <c r="D33" s="1">
        <f t="shared" si="1"/>
        <v>0.09</v>
      </c>
      <c r="E33" s="7">
        <f t="shared" si="2"/>
        <v>15.219862200000001</v>
      </c>
    </row>
    <row r="34" spans="1:5" x14ac:dyDescent="0.25">
      <c r="A34" s="9" t="s">
        <v>35</v>
      </c>
      <c r="B34" s="2">
        <v>0.182</v>
      </c>
      <c r="C34" s="5">
        <v>6.5000000000000002E-2</v>
      </c>
      <c r="D34" s="1">
        <f t="shared" si="1"/>
        <v>0.11699999999999999</v>
      </c>
      <c r="E34" s="7">
        <f t="shared" si="2"/>
        <v>19.334447117999996</v>
      </c>
    </row>
    <row r="35" spans="1:5" x14ac:dyDescent="0.25">
      <c r="A35" s="9" t="s">
        <v>36</v>
      </c>
      <c r="B35" s="2">
        <v>0.106</v>
      </c>
      <c r="C35" s="5">
        <v>6.5000000000000002E-2</v>
      </c>
      <c r="D35" s="1">
        <f t="shared" si="1"/>
        <v>4.0999999999999995E-2</v>
      </c>
      <c r="E35" s="7">
        <f t="shared" si="2"/>
        <v>7.8482178219999996</v>
      </c>
    </row>
    <row r="36" spans="1:5" x14ac:dyDescent="0.25">
      <c r="A36" s="9" t="s">
        <v>37</v>
      </c>
      <c r="B36" s="2">
        <v>0.17199999999999999</v>
      </c>
      <c r="C36" s="5">
        <v>6.5000000000000002E-2</v>
      </c>
      <c r="D36" s="1">
        <f t="shared" si="1"/>
        <v>0.10699999999999998</v>
      </c>
      <c r="E36" s="7">
        <f t="shared" si="2"/>
        <v>17.806164237999997</v>
      </c>
    </row>
    <row r="37" spans="1:5" x14ac:dyDescent="0.25">
      <c r="A37" s="9" t="s">
        <v>38</v>
      </c>
      <c r="B37" s="2">
        <v>0.106</v>
      </c>
      <c r="C37" s="5">
        <v>6.5000000000000002E-2</v>
      </c>
      <c r="D37" s="1">
        <f t="shared" si="1"/>
        <v>4.0999999999999995E-2</v>
      </c>
      <c r="E37" s="7">
        <f t="shared" si="2"/>
        <v>7.8482178219999996</v>
      </c>
    </row>
    <row r="38" spans="1:5" x14ac:dyDescent="0.25">
      <c r="A38" s="9" t="s">
        <v>39</v>
      </c>
      <c r="B38" s="2">
        <v>0.16600000000000001</v>
      </c>
      <c r="C38" s="5">
        <v>6.5000000000000002E-2</v>
      </c>
      <c r="D38" s="1">
        <f t="shared" si="1"/>
        <v>0.10100000000000001</v>
      </c>
      <c r="E38" s="7">
        <f t="shared" si="2"/>
        <v>16.891658062000001</v>
      </c>
    </row>
    <row r="39" spans="1:5" x14ac:dyDescent="0.25">
      <c r="A39" s="9" t="s">
        <v>40</v>
      </c>
      <c r="B39" s="2">
        <v>0.22</v>
      </c>
      <c r="C39" s="5">
        <v>6.5000000000000002E-2</v>
      </c>
      <c r="D39" s="1">
        <f t="shared" si="1"/>
        <v>0.155</v>
      </c>
      <c r="E39" s="7">
        <f t="shared" si="2"/>
        <v>25.188729550000001</v>
      </c>
    </row>
    <row r="40" spans="1:5" x14ac:dyDescent="0.25">
      <c r="A40" s="9" t="s">
        <v>41</v>
      </c>
      <c r="B40" s="2">
        <v>0.158</v>
      </c>
      <c r="C40" s="5">
        <v>6.5000000000000002E-2</v>
      </c>
      <c r="D40" s="1">
        <f t="shared" si="1"/>
        <v>9.2999999999999999E-2</v>
      </c>
      <c r="E40" s="7">
        <f t="shared" si="2"/>
        <v>15.675190638</v>
      </c>
    </row>
    <row r="41" spans="1:5" x14ac:dyDescent="0.25">
      <c r="A41" s="9" t="s">
        <v>42</v>
      </c>
      <c r="B41" s="2">
        <v>0.106</v>
      </c>
      <c r="C41" s="5">
        <v>6.5000000000000002E-2</v>
      </c>
      <c r="D41" s="1">
        <f t="shared" si="1"/>
        <v>4.0999999999999995E-2</v>
      </c>
      <c r="E41" s="7">
        <f t="shared" si="2"/>
        <v>7.8482178219999996</v>
      </c>
    </row>
    <row r="42" spans="1:5" x14ac:dyDescent="0.25">
      <c r="A42" s="9" t="s">
        <v>43</v>
      </c>
      <c r="B42" s="2">
        <v>0.17100000000000001</v>
      </c>
      <c r="C42" s="5">
        <v>6.5000000000000002E-2</v>
      </c>
      <c r="D42" s="1">
        <f t="shared" si="1"/>
        <v>0.10600000000000001</v>
      </c>
      <c r="E42" s="7">
        <f t="shared" si="2"/>
        <v>17.653618232000003</v>
      </c>
    </row>
    <row r="43" spans="1:5" x14ac:dyDescent="0.25">
      <c r="A43" s="9" t="s">
        <v>44</v>
      </c>
      <c r="B43" s="2">
        <v>0.17199999999999999</v>
      </c>
      <c r="C43" s="5">
        <v>6.5000000000000002E-2</v>
      </c>
      <c r="D43" s="1">
        <f t="shared" si="1"/>
        <v>0.10699999999999998</v>
      </c>
      <c r="E43" s="7">
        <f t="shared" si="2"/>
        <v>17.806164237999997</v>
      </c>
    </row>
    <row r="44" spans="1:5" x14ac:dyDescent="0.25">
      <c r="A44" s="9" t="s">
        <v>45</v>
      </c>
      <c r="B44" s="2">
        <v>0.16800000000000001</v>
      </c>
      <c r="C44" s="5">
        <v>6.5000000000000002E-2</v>
      </c>
      <c r="D44" s="1">
        <f t="shared" si="1"/>
        <v>0.10300000000000001</v>
      </c>
      <c r="E44" s="7">
        <f t="shared" si="2"/>
        <v>17.196288158000002</v>
      </c>
    </row>
    <row r="45" spans="1:5" x14ac:dyDescent="0.25">
      <c r="A45" s="9" t="s">
        <v>46</v>
      </c>
      <c r="B45" s="2">
        <v>0.19800000000000001</v>
      </c>
      <c r="C45" s="5">
        <v>6.5000000000000002E-2</v>
      </c>
      <c r="D45" s="1">
        <f t="shared" si="1"/>
        <v>0.13300000000000001</v>
      </c>
      <c r="E45" s="7">
        <f t="shared" si="2"/>
        <v>21.790375118000004</v>
      </c>
    </row>
    <row r="46" spans="1:5" x14ac:dyDescent="0.25">
      <c r="A46" s="9" t="s">
        <v>47</v>
      </c>
      <c r="B46" s="2">
        <v>0.17199999999999999</v>
      </c>
      <c r="C46" s="5">
        <v>6.5000000000000002E-2</v>
      </c>
      <c r="D46" s="1">
        <f t="shared" si="1"/>
        <v>0.10699999999999998</v>
      </c>
      <c r="E46" s="7">
        <f t="shared" si="2"/>
        <v>17.806164237999997</v>
      </c>
    </row>
    <row r="47" spans="1:5" x14ac:dyDescent="0.25">
      <c r="A47" s="9" t="s">
        <v>48</v>
      </c>
      <c r="B47" s="2">
        <v>0.20599999999999999</v>
      </c>
      <c r="C47" s="5">
        <v>6.5000000000000002E-2</v>
      </c>
      <c r="D47" s="1">
        <f t="shared" si="1"/>
        <v>0.14099999999999999</v>
      </c>
      <c r="E47" s="7">
        <f t="shared" si="2"/>
        <v>23.023266222</v>
      </c>
    </row>
    <row r="48" spans="1:5" x14ac:dyDescent="0.25">
      <c r="A48" s="9" t="s">
        <v>49</v>
      </c>
      <c r="B48" s="2">
        <v>0.156</v>
      </c>
      <c r="C48" s="5">
        <v>6.5000000000000002E-2</v>
      </c>
      <c r="D48" s="1">
        <f t="shared" si="1"/>
        <v>9.0999999999999998E-2</v>
      </c>
      <c r="E48" s="7">
        <f t="shared" si="2"/>
        <v>15.371587022</v>
      </c>
    </row>
    <row r="49" spans="1:5" x14ac:dyDescent="0.25">
      <c r="A49" s="9" t="s">
        <v>50</v>
      </c>
      <c r="B49" s="2">
        <v>0.155</v>
      </c>
      <c r="C49" s="5">
        <v>6.5000000000000002E-2</v>
      </c>
      <c r="D49" s="1">
        <f t="shared" si="1"/>
        <v>0.09</v>
      </c>
      <c r="E49" s="7">
        <f t="shared" si="2"/>
        <v>15.219862200000001</v>
      </c>
    </row>
    <row r="50" spans="1:5" x14ac:dyDescent="0.25">
      <c r="A50" s="9" t="s">
        <v>51</v>
      </c>
      <c r="B50" s="2">
        <v>0.17699999999999999</v>
      </c>
      <c r="C50" s="5">
        <v>6.5000000000000002E-2</v>
      </c>
      <c r="D50" s="1">
        <f t="shared" si="1"/>
        <v>0.11199999999999999</v>
      </c>
      <c r="E50" s="7">
        <f t="shared" si="2"/>
        <v>18.569664127999999</v>
      </c>
    </row>
    <row r="51" spans="1:5" x14ac:dyDescent="0.25">
      <c r="A51" s="9" t="s">
        <v>52</v>
      </c>
      <c r="B51" s="2">
        <v>0.221</v>
      </c>
      <c r="C51" s="5">
        <v>6.5000000000000002E-2</v>
      </c>
      <c r="D51" s="1">
        <f t="shared" si="1"/>
        <v>0.156</v>
      </c>
      <c r="E51" s="7">
        <f t="shared" si="2"/>
        <v>25.343790432000002</v>
      </c>
    </row>
    <row r="52" spans="1:5" x14ac:dyDescent="0.25">
      <c r="A52" s="9" t="s">
        <v>53</v>
      </c>
      <c r="B52" s="2">
        <v>0.17199999999999999</v>
      </c>
      <c r="C52" s="5">
        <v>6.5000000000000002E-2</v>
      </c>
      <c r="D52" s="1">
        <f t="shared" si="1"/>
        <v>0.10699999999999998</v>
      </c>
      <c r="E52" s="7">
        <f t="shared" si="2"/>
        <v>17.806164237999997</v>
      </c>
    </row>
    <row r="53" spans="1:5" x14ac:dyDescent="0.25">
      <c r="A53" s="9" t="s">
        <v>54</v>
      </c>
      <c r="B53" s="2">
        <v>0.16600000000000001</v>
      </c>
      <c r="C53" s="5">
        <v>6.5000000000000002E-2</v>
      </c>
      <c r="D53" s="1">
        <f t="shared" si="1"/>
        <v>0.10100000000000001</v>
      </c>
      <c r="E53" s="7">
        <f t="shared" si="2"/>
        <v>16.891658062000001</v>
      </c>
    </row>
    <row r="54" spans="1:5" x14ac:dyDescent="0.25">
      <c r="A54" s="9" t="s">
        <v>55</v>
      </c>
      <c r="B54" s="2">
        <v>0.17199999999999999</v>
      </c>
      <c r="C54" s="5">
        <v>6.5000000000000002E-2</v>
      </c>
      <c r="D54" s="1">
        <f t="shared" si="1"/>
        <v>0.10699999999999998</v>
      </c>
      <c r="E54" s="7">
        <f t="shared" si="2"/>
        <v>17.806164237999997</v>
      </c>
    </row>
    <row r="55" spans="1:5" x14ac:dyDescent="0.25">
      <c r="A55" s="9" t="s">
        <v>56</v>
      </c>
      <c r="B55" s="2">
        <v>0.16800000000000001</v>
      </c>
      <c r="C55" s="5">
        <v>6.5000000000000002E-2</v>
      </c>
      <c r="D55" s="1">
        <f t="shared" si="1"/>
        <v>0.10300000000000001</v>
      </c>
      <c r="E55" s="7">
        <f t="shared" si="2"/>
        <v>17.196288158000002</v>
      </c>
    </row>
    <row r="56" spans="1:5" x14ac:dyDescent="0.25">
      <c r="A56" s="9" t="s">
        <v>57</v>
      </c>
      <c r="B56" s="2">
        <v>0.16300000000000001</v>
      </c>
      <c r="C56" s="5">
        <v>6.5000000000000002E-2</v>
      </c>
      <c r="D56" s="1">
        <f t="shared" si="1"/>
        <v>9.8000000000000004E-2</v>
      </c>
      <c r="E56" s="7">
        <f t="shared" si="2"/>
        <v>16.435097848000002</v>
      </c>
    </row>
    <row r="57" spans="1:5" x14ac:dyDescent="0.25">
      <c r="A57" s="9" t="s">
        <v>58</v>
      </c>
      <c r="B57" s="2">
        <v>0.107</v>
      </c>
      <c r="C57" s="5">
        <v>6.5000000000000002E-2</v>
      </c>
      <c r="D57" s="1">
        <f t="shared" si="1"/>
        <v>4.1999999999999996E-2</v>
      </c>
      <c r="E57" s="7">
        <f t="shared" si="2"/>
        <v>7.9974277680000005</v>
      </c>
    </row>
    <row r="58" spans="1:5" x14ac:dyDescent="0.25">
      <c r="A58" s="9" t="s">
        <v>59</v>
      </c>
      <c r="B58" s="2">
        <v>0.307</v>
      </c>
      <c r="C58" s="5">
        <v>6.5000000000000002E-2</v>
      </c>
      <c r="D58" s="1">
        <f t="shared" si="1"/>
        <v>0.24199999999999999</v>
      </c>
      <c r="E58" s="7">
        <f t="shared" si="2"/>
        <v>38.871029368000002</v>
      </c>
    </row>
    <row r="59" spans="1:5" x14ac:dyDescent="0.25">
      <c r="A59" s="9" t="s">
        <v>60</v>
      </c>
      <c r="B59" s="2">
        <v>0.55100000000000005</v>
      </c>
      <c r="C59" s="5">
        <v>6.5000000000000002E-2</v>
      </c>
      <c r="D59" s="1">
        <f t="shared" si="1"/>
        <v>0.48600000000000004</v>
      </c>
      <c r="E59" s="7">
        <f t="shared" si="2"/>
        <v>79.31694175200002</v>
      </c>
    </row>
    <row r="60" spans="1:5" x14ac:dyDescent="0.25">
      <c r="A60" s="9" t="s">
        <v>61</v>
      </c>
      <c r="B60" s="2">
        <v>1.46</v>
      </c>
      <c r="C60" s="5">
        <v>6.5000000000000002E-2</v>
      </c>
      <c r="D60" s="1">
        <f t="shared" si="1"/>
        <v>1.395</v>
      </c>
      <c r="E60" s="7">
        <f t="shared" si="2"/>
        <v>256.89029355000002</v>
      </c>
    </row>
    <row r="61" spans="1:5" x14ac:dyDescent="0.25">
      <c r="A61" s="9" t="s">
        <v>62</v>
      </c>
      <c r="B61" s="2">
        <v>1.0130000000000001</v>
      </c>
      <c r="C61" s="5">
        <v>6.5000000000000002E-2</v>
      </c>
      <c r="D61" s="1">
        <f t="shared" si="1"/>
        <v>0.94800000000000018</v>
      </c>
      <c r="E61" s="7">
        <f t="shared" si="2"/>
        <v>164.26918204800006</v>
      </c>
    </row>
    <row r="62" spans="1:5" x14ac:dyDescent="0.25">
      <c r="A62" s="9" t="s">
        <v>63</v>
      </c>
      <c r="B62" s="2">
        <v>1.268</v>
      </c>
      <c r="C62" s="5">
        <v>6.5000000000000002E-2</v>
      </c>
      <c r="D62" s="1">
        <f t="shared" si="1"/>
        <v>1.2030000000000001</v>
      </c>
      <c r="E62" s="7">
        <f t="shared" si="2"/>
        <v>215.85031735800004</v>
      </c>
    </row>
    <row r="63" spans="1:5" x14ac:dyDescent="0.25">
      <c r="A63" s="9" t="s">
        <v>64</v>
      </c>
      <c r="B63" s="2">
        <v>0.23799999999999999</v>
      </c>
      <c r="C63" s="5">
        <v>6.5000000000000002E-2</v>
      </c>
      <c r="D63" s="1">
        <f t="shared" si="1"/>
        <v>0.17299999999999999</v>
      </c>
      <c r="E63" s="7">
        <f t="shared" si="2"/>
        <v>27.987677997999999</v>
      </c>
    </row>
    <row r="64" spans="1:5" x14ac:dyDescent="0.25">
      <c r="A64" s="9" t="s">
        <v>65</v>
      </c>
      <c r="B64" s="2">
        <v>0.47199999999999998</v>
      </c>
      <c r="C64" s="5">
        <v>6.5000000000000002E-2</v>
      </c>
      <c r="D64" s="1">
        <f t="shared" ref="D64:D95" si="3">(B64-C64)</f>
        <v>0.40699999999999997</v>
      </c>
      <c r="E64" s="7">
        <f t="shared" ref="E64:E95" si="4">(25.662*D64*D64)+(147.08*D64)+(1.7748)</f>
        <v>65.887244637999999</v>
      </c>
    </row>
    <row r="65" spans="1:5" x14ac:dyDescent="0.25">
      <c r="A65" s="9" t="s">
        <v>66</v>
      </c>
      <c r="B65" s="2">
        <v>0.85699999999999998</v>
      </c>
      <c r="C65" s="5">
        <v>6.5000000000000002E-2</v>
      </c>
      <c r="D65" s="1">
        <f t="shared" si="3"/>
        <v>0.79200000000000004</v>
      </c>
      <c r="E65" s="7">
        <f t="shared" si="4"/>
        <v>134.359008768</v>
      </c>
    </row>
    <row r="66" spans="1:5" x14ac:dyDescent="0.25">
      <c r="A66" s="9" t="s">
        <v>67</v>
      </c>
      <c r="B66" s="2">
        <v>0.28100000000000003</v>
      </c>
      <c r="C66" s="5">
        <v>6.5000000000000002E-2</v>
      </c>
      <c r="D66" s="1">
        <f t="shared" si="3"/>
        <v>0.21600000000000003</v>
      </c>
      <c r="E66" s="7">
        <f t="shared" si="4"/>
        <v>34.741366272000008</v>
      </c>
    </row>
    <row r="67" spans="1:5" x14ac:dyDescent="0.25">
      <c r="A67" s="9" t="s">
        <v>68</v>
      </c>
      <c r="B67" s="2">
        <v>0.41299999999999998</v>
      </c>
      <c r="C67" s="5">
        <v>6.5000000000000002E-2</v>
      </c>
      <c r="D67" s="1">
        <f t="shared" si="3"/>
        <v>0.34799999999999998</v>
      </c>
      <c r="E67" s="7">
        <f t="shared" si="4"/>
        <v>56.066410848000004</v>
      </c>
    </row>
    <row r="68" spans="1:5" x14ac:dyDescent="0.25">
      <c r="A68" s="9" t="s">
        <v>69</v>
      </c>
      <c r="B68" s="2">
        <v>1.198</v>
      </c>
      <c r="C68" s="5">
        <v>6.5000000000000002E-2</v>
      </c>
      <c r="D68" s="1">
        <f t="shared" si="3"/>
        <v>1.133</v>
      </c>
      <c r="E68" s="7">
        <f t="shared" si="4"/>
        <v>201.35846711800002</v>
      </c>
    </row>
    <row r="69" spans="1:5" x14ac:dyDescent="0.25">
      <c r="A69" s="9" t="s">
        <v>70</v>
      </c>
      <c r="B69" s="2">
        <v>1.1930000000000001</v>
      </c>
      <c r="C69" s="5">
        <v>6.5000000000000002E-2</v>
      </c>
      <c r="D69" s="1">
        <f t="shared" si="3"/>
        <v>1.1280000000000001</v>
      </c>
      <c r="E69" s="7">
        <f t="shared" si="4"/>
        <v>200.33295820800004</v>
      </c>
    </row>
    <row r="70" spans="1:5" x14ac:dyDescent="0.25">
      <c r="A70" s="9" t="s">
        <v>71</v>
      </c>
      <c r="B70" s="2">
        <v>1.417</v>
      </c>
      <c r="C70" s="5">
        <v>6.5000000000000002E-2</v>
      </c>
      <c r="D70" s="1">
        <f t="shared" si="3"/>
        <v>1.3520000000000001</v>
      </c>
      <c r="E70" s="7">
        <f t="shared" si="4"/>
        <v>247.53463244800002</v>
      </c>
    </row>
    <row r="71" spans="1:5" x14ac:dyDescent="0.25">
      <c r="A71" s="9" t="s">
        <v>72</v>
      </c>
      <c r="B71" s="2">
        <v>0.36699999999999999</v>
      </c>
      <c r="C71" s="5">
        <v>6.5000000000000002E-2</v>
      </c>
      <c r="D71" s="1">
        <f t="shared" si="3"/>
        <v>0.30199999999999999</v>
      </c>
      <c r="E71" s="7">
        <f t="shared" si="4"/>
        <v>48.533437047999996</v>
      </c>
    </row>
    <row r="72" spans="1:5" x14ac:dyDescent="0.25">
      <c r="A72" s="9" t="s">
        <v>73</v>
      </c>
      <c r="B72" s="2">
        <v>0.27400000000000002</v>
      </c>
      <c r="C72" s="5">
        <v>6.5000000000000002E-2</v>
      </c>
      <c r="D72" s="1">
        <f t="shared" si="3"/>
        <v>0.20900000000000002</v>
      </c>
      <c r="E72" s="7">
        <f t="shared" si="4"/>
        <v>33.635461822000003</v>
      </c>
    </row>
    <row r="73" spans="1:5" x14ac:dyDescent="0.25">
      <c r="A73" s="9" t="s">
        <v>74</v>
      </c>
      <c r="B73" s="2">
        <v>0.221</v>
      </c>
      <c r="C73" s="5">
        <v>6.5000000000000002E-2</v>
      </c>
      <c r="D73" s="1">
        <f t="shared" si="3"/>
        <v>0.156</v>
      </c>
      <c r="E73" s="7">
        <f t="shared" si="4"/>
        <v>25.343790432000002</v>
      </c>
    </row>
    <row r="74" spans="1:5" x14ac:dyDescent="0.25">
      <c r="A74" s="9" t="s">
        <v>75</v>
      </c>
      <c r="B74" s="2">
        <v>1.244</v>
      </c>
      <c r="C74" s="5">
        <v>6.5000000000000002E-2</v>
      </c>
      <c r="D74" s="1">
        <f t="shared" si="3"/>
        <v>1.179</v>
      </c>
      <c r="E74" s="7">
        <f t="shared" si="4"/>
        <v>210.85335214200003</v>
      </c>
    </row>
    <row r="75" spans="1:5" x14ac:dyDescent="0.25">
      <c r="A75" s="9" t="s">
        <v>76</v>
      </c>
      <c r="B75" s="2">
        <v>0.65</v>
      </c>
      <c r="C75" s="5">
        <v>6.5000000000000002E-2</v>
      </c>
      <c r="D75" s="1">
        <f t="shared" si="3"/>
        <v>0.58499999999999996</v>
      </c>
      <c r="E75" s="7">
        <f t="shared" si="4"/>
        <v>96.598777950000013</v>
      </c>
    </row>
    <row r="76" spans="1:5" x14ac:dyDescent="0.25">
      <c r="A76" s="9" t="s">
        <v>77</v>
      </c>
      <c r="B76" s="2">
        <v>0.752</v>
      </c>
      <c r="C76" s="5">
        <v>6.5000000000000002E-2</v>
      </c>
      <c r="D76" s="1">
        <f t="shared" si="3"/>
        <v>0.68700000000000006</v>
      </c>
      <c r="E76" s="7">
        <f t="shared" si="4"/>
        <v>114.93042847800001</v>
      </c>
    </row>
    <row r="77" spans="1:5" x14ac:dyDescent="0.25">
      <c r="A77" s="9" t="s">
        <v>78</v>
      </c>
      <c r="B77" s="2">
        <v>0.36399999999999999</v>
      </c>
      <c r="C77" s="5">
        <v>6.5000000000000002E-2</v>
      </c>
      <c r="D77" s="1">
        <f t="shared" si="3"/>
        <v>0.29899999999999999</v>
      </c>
      <c r="E77" s="7">
        <f t="shared" si="4"/>
        <v>48.045928461999999</v>
      </c>
    </row>
    <row r="78" spans="1:5" x14ac:dyDescent="0.25">
      <c r="A78" s="9" t="s">
        <v>79</v>
      </c>
      <c r="B78" s="2">
        <v>1.353</v>
      </c>
      <c r="C78" s="5">
        <v>6.5000000000000002E-2</v>
      </c>
      <c r="D78" s="1">
        <f t="shared" si="3"/>
        <v>1.288</v>
      </c>
      <c r="E78" s="7">
        <f t="shared" si="4"/>
        <v>233.78566092800003</v>
      </c>
    </row>
    <row r="79" spans="1:5" x14ac:dyDescent="0.25">
      <c r="A79" s="9" t="s">
        <v>80</v>
      </c>
      <c r="B79" s="2">
        <v>0.191</v>
      </c>
      <c r="C79" s="5">
        <v>6.5000000000000002E-2</v>
      </c>
      <c r="D79" s="1">
        <f t="shared" si="3"/>
        <v>0.126</v>
      </c>
      <c r="E79" s="7">
        <f t="shared" si="4"/>
        <v>20.714289911999998</v>
      </c>
    </row>
    <row r="80" spans="1:5" x14ac:dyDescent="0.25">
      <c r="A80" s="9" t="s">
        <v>81</v>
      </c>
      <c r="B80" s="2">
        <v>0.501</v>
      </c>
      <c r="C80" s="5">
        <v>6.5000000000000002E-2</v>
      </c>
      <c r="D80" s="1">
        <f t="shared" si="3"/>
        <v>0.436</v>
      </c>
      <c r="E80" s="7">
        <f t="shared" si="4"/>
        <v>70.779923552</v>
      </c>
    </row>
    <row r="81" spans="1:5" x14ac:dyDescent="0.25">
      <c r="A81" s="9" t="s">
        <v>82</v>
      </c>
      <c r="B81" s="2">
        <v>0.44900000000000001</v>
      </c>
      <c r="C81" s="5">
        <v>6.5000000000000002E-2</v>
      </c>
      <c r="D81" s="1">
        <f t="shared" si="3"/>
        <v>0.38400000000000001</v>
      </c>
      <c r="E81" s="7">
        <f t="shared" si="4"/>
        <v>62.037535871999999</v>
      </c>
    </row>
    <row r="82" spans="1:5" x14ac:dyDescent="0.25">
      <c r="A82" s="9" t="s">
        <v>83</v>
      </c>
      <c r="B82" s="2">
        <v>2.3620000000000001</v>
      </c>
      <c r="C82" s="5">
        <v>6.5000000000000002E-2</v>
      </c>
      <c r="D82" s="1">
        <f t="shared" si="3"/>
        <v>2.2970000000000002</v>
      </c>
      <c r="E82" s="7">
        <f t="shared" si="4"/>
        <v>475.01563535800005</v>
      </c>
    </row>
    <row r="83" spans="1:5" x14ac:dyDescent="0.25">
      <c r="A83" s="9" t="s">
        <v>84</v>
      </c>
      <c r="B83" s="2">
        <v>0.27200000000000002</v>
      </c>
      <c r="C83" s="5">
        <v>6.5000000000000002E-2</v>
      </c>
      <c r="D83" s="1">
        <f t="shared" si="3"/>
        <v>0.20700000000000002</v>
      </c>
      <c r="E83" s="7">
        <f t="shared" si="4"/>
        <v>33.319951038000006</v>
      </c>
    </row>
    <row r="84" spans="1:5" x14ac:dyDescent="0.25">
      <c r="A84" s="9" t="s">
        <v>85</v>
      </c>
      <c r="B84" s="2">
        <v>1.7509999999999999</v>
      </c>
      <c r="C84" s="5">
        <v>6.5000000000000002E-2</v>
      </c>
      <c r="D84" s="1">
        <f t="shared" si="3"/>
        <v>1.6859999999999999</v>
      </c>
      <c r="E84" s="7">
        <f t="shared" si="4"/>
        <v>322.69837855200007</v>
      </c>
    </row>
    <row r="85" spans="1:5" x14ac:dyDescent="0.25">
      <c r="A85" s="9" t="s">
        <v>86</v>
      </c>
      <c r="B85" s="2">
        <v>2.0590000000000002</v>
      </c>
      <c r="C85" s="5">
        <v>6.5000000000000002E-2</v>
      </c>
      <c r="D85" s="1">
        <f t="shared" si="3"/>
        <v>1.9940000000000002</v>
      </c>
      <c r="E85" s="7">
        <f t="shared" si="4"/>
        <v>397.08535583200006</v>
      </c>
    </row>
    <row r="86" spans="1:5" x14ac:dyDescent="0.25">
      <c r="A86" s="9" t="s">
        <v>87</v>
      </c>
      <c r="B86" s="2">
        <v>0.36899999999999999</v>
      </c>
      <c r="C86" s="5">
        <v>6.5000000000000002E-2</v>
      </c>
      <c r="D86" s="1">
        <f t="shared" si="3"/>
        <v>0.30399999999999999</v>
      </c>
      <c r="E86" s="7">
        <f t="shared" si="4"/>
        <v>48.858699392000005</v>
      </c>
    </row>
    <row r="87" spans="1:5" x14ac:dyDescent="0.25">
      <c r="A87" s="9" t="s">
        <v>88</v>
      </c>
      <c r="B87" s="2">
        <v>0.29599999999999999</v>
      </c>
      <c r="C87" s="5">
        <v>6.5000000000000002E-2</v>
      </c>
      <c r="D87" s="1">
        <f t="shared" si="3"/>
        <v>0.23099999999999998</v>
      </c>
      <c r="E87" s="7">
        <f t="shared" si="4"/>
        <v>37.119629981999999</v>
      </c>
    </row>
    <row r="88" spans="1:5" x14ac:dyDescent="0.25">
      <c r="A88" s="9" t="s">
        <v>89</v>
      </c>
      <c r="B88" s="2">
        <v>0.95600000000000007</v>
      </c>
      <c r="C88" s="5">
        <v>6.5000000000000002E-2</v>
      </c>
      <c r="D88" s="1">
        <f t="shared" si="3"/>
        <v>0.89100000000000001</v>
      </c>
      <c r="E88" s="7">
        <f t="shared" si="4"/>
        <v>153.195654222</v>
      </c>
    </row>
    <row r="89" spans="1:5" x14ac:dyDescent="0.25">
      <c r="A89" s="9" t="s">
        <v>90</v>
      </c>
      <c r="B89" s="2">
        <v>0.64800000000000002</v>
      </c>
      <c r="C89" s="5">
        <v>6.5000000000000002E-2</v>
      </c>
      <c r="D89" s="1">
        <f t="shared" si="3"/>
        <v>0.58299999999999996</v>
      </c>
      <c r="E89" s="7">
        <f t="shared" si="4"/>
        <v>96.244671518000004</v>
      </c>
    </row>
    <row r="90" spans="1:5" x14ac:dyDescent="0.25">
      <c r="A90" s="9" t="s">
        <v>91</v>
      </c>
      <c r="B90" s="2">
        <v>0.65500000000000003</v>
      </c>
      <c r="C90" s="5">
        <v>6.5000000000000002E-2</v>
      </c>
      <c r="D90" s="1">
        <f t="shared" si="3"/>
        <v>0.59000000000000008</v>
      </c>
      <c r="E90" s="7">
        <f t="shared" si="4"/>
        <v>97.48494220000002</v>
      </c>
    </row>
    <row r="91" spans="1:5" x14ac:dyDescent="0.25">
      <c r="A91" s="9" t="s">
        <v>92</v>
      </c>
      <c r="B91" s="2">
        <v>0.81500000000000006</v>
      </c>
      <c r="C91" s="5">
        <v>6.5000000000000002E-2</v>
      </c>
      <c r="D91" s="1">
        <f t="shared" si="3"/>
        <v>0.75</v>
      </c>
      <c r="E91" s="7">
        <f t="shared" si="4"/>
        <v>126.51967500000001</v>
      </c>
    </row>
    <row r="92" spans="1:5" x14ac:dyDescent="0.25">
      <c r="A92" s="9" t="s">
        <v>93</v>
      </c>
      <c r="B92" s="2">
        <v>1.677</v>
      </c>
      <c r="C92" s="5">
        <v>6.5000000000000002E-2</v>
      </c>
      <c r="D92" s="1">
        <f t="shared" si="3"/>
        <v>1.6120000000000001</v>
      </c>
      <c r="E92" s="7">
        <f t="shared" si="4"/>
        <v>305.55159612800009</v>
      </c>
    </row>
    <row r="93" spans="1:5" x14ac:dyDescent="0.25">
      <c r="A93" s="9" t="s">
        <v>94</v>
      </c>
      <c r="B93" s="2">
        <v>0.376</v>
      </c>
      <c r="C93" s="5">
        <v>6.5000000000000002E-2</v>
      </c>
      <c r="D93" s="1">
        <f t="shared" si="3"/>
        <v>0.311</v>
      </c>
      <c r="E93" s="7">
        <f t="shared" si="4"/>
        <v>49.998734302000003</v>
      </c>
    </row>
    <row r="94" spans="1:5" x14ac:dyDescent="0.25">
      <c r="A94" s="9" t="s">
        <v>95</v>
      </c>
      <c r="B94" s="2">
        <v>0.30099999999999999</v>
      </c>
      <c r="C94" s="5">
        <v>6.5000000000000002E-2</v>
      </c>
      <c r="D94" s="1">
        <f t="shared" si="3"/>
        <v>0.23599999999999999</v>
      </c>
      <c r="E94" s="7">
        <f t="shared" si="4"/>
        <v>37.914950752000003</v>
      </c>
    </row>
    <row r="95" spans="1:5" x14ac:dyDescent="0.25">
      <c r="A95" s="9" t="s">
        <v>96</v>
      </c>
      <c r="B95" s="2">
        <v>0.46100000000000002</v>
      </c>
      <c r="C95" s="5">
        <v>6.5000000000000002E-2</v>
      </c>
      <c r="D95" s="1">
        <f t="shared" si="3"/>
        <v>0.39600000000000002</v>
      </c>
      <c r="E95" s="7">
        <f t="shared" si="4"/>
        <v>64.042692192000004</v>
      </c>
    </row>
    <row r="96" spans="1:5" x14ac:dyDescent="0.25">
      <c r="A96" s="9" t="s">
        <v>97</v>
      </c>
      <c r="B96" s="2">
        <v>0.16900000000000001</v>
      </c>
      <c r="C96" s="5">
        <v>6.5000000000000002E-2</v>
      </c>
      <c r="D96" s="1">
        <f t="shared" ref="D96:D127" si="5">(B96-C96)</f>
        <v>0.10400000000000001</v>
      </c>
      <c r="E96" s="7">
        <f t="shared" ref="E96:E127" si="6">(25.662*D96*D96)+(147.08*D96)+(1.7748)</f>
        <v>17.348680192000003</v>
      </c>
    </row>
    <row r="97" spans="1:5" x14ac:dyDescent="0.25">
      <c r="A97" s="9" t="s">
        <v>98</v>
      </c>
      <c r="B97" s="2">
        <v>1.526</v>
      </c>
      <c r="C97" s="5">
        <v>6.5000000000000002E-2</v>
      </c>
      <c r="D97" s="1">
        <f t="shared" si="5"/>
        <v>1.4610000000000001</v>
      </c>
      <c r="E97" s="7">
        <f t="shared" si="6"/>
        <v>271.43475790200006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98"/>
  <sheetViews>
    <sheetView topLeftCell="A63" workbookViewId="0">
      <selection activeCell="A33" sqref="A33:A98"/>
    </sheetView>
  </sheetViews>
  <sheetFormatPr defaultRowHeight="15" x14ac:dyDescent="0.25"/>
  <cols>
    <col min="1" max="1" width="19" customWidth="1"/>
    <col min="2" max="2" width="11.42578125" customWidth="1"/>
    <col min="3" max="3" width="11.7109375" customWidth="1"/>
    <col min="4" max="4" width="11.28515625" customWidth="1"/>
    <col min="5" max="5" width="20.28515625" customWidth="1"/>
  </cols>
  <sheetData>
    <row r="2" spans="1:11" x14ac:dyDescent="0.25">
      <c r="A2" s="3">
        <v>2.6930000000000001</v>
      </c>
      <c r="B2" s="3">
        <v>2.6160000000000001</v>
      </c>
      <c r="C2" s="2">
        <v>0.20599999999999999</v>
      </c>
      <c r="D2" s="2">
        <v>0.28499999999999998</v>
      </c>
      <c r="E2" s="2">
        <v>0.25700000000000001</v>
      </c>
      <c r="F2" s="2">
        <v>0.33100000000000002</v>
      </c>
      <c r="G2" s="2">
        <v>0.33</v>
      </c>
      <c r="H2" s="2">
        <v>0.56000000000000005</v>
      </c>
      <c r="I2" s="2">
        <v>0.89100000000000001</v>
      </c>
      <c r="J2" s="2">
        <v>1.603</v>
      </c>
      <c r="K2" s="2">
        <v>0.73299999999999998</v>
      </c>
    </row>
    <row r="3" spans="1:11" x14ac:dyDescent="0.25">
      <c r="A3" s="3">
        <v>1.6480000000000001</v>
      </c>
      <c r="B3" s="3">
        <v>1.734</v>
      </c>
      <c r="C3" s="2">
        <v>0.27400000000000002</v>
      </c>
      <c r="D3" s="2">
        <v>0.29799999999999999</v>
      </c>
      <c r="E3" s="2">
        <v>0.27500000000000002</v>
      </c>
      <c r="F3" s="2">
        <v>0.29199999999999998</v>
      </c>
      <c r="G3" s="2">
        <v>0.27200000000000002</v>
      </c>
      <c r="H3" s="2">
        <v>0.32500000000000001</v>
      </c>
      <c r="I3" s="2">
        <v>0.33400000000000002</v>
      </c>
      <c r="J3" s="2">
        <v>0.44400000000000001</v>
      </c>
      <c r="K3" s="2">
        <v>0.77900000000000003</v>
      </c>
    </row>
    <row r="4" spans="1:11" x14ac:dyDescent="0.25">
      <c r="A4" s="3">
        <v>1.026</v>
      </c>
      <c r="B4" s="3">
        <v>1.0229999999999999</v>
      </c>
      <c r="C4" s="2">
        <v>0.33100000000000002</v>
      </c>
      <c r="D4" s="2">
        <v>0.27100000000000002</v>
      </c>
      <c r="E4" s="2">
        <v>0.27600000000000002</v>
      </c>
      <c r="F4" s="2">
        <v>0.372</v>
      </c>
      <c r="G4" s="2">
        <v>0.27800000000000002</v>
      </c>
      <c r="H4" s="2">
        <v>0.36799999999999999</v>
      </c>
      <c r="I4" s="2">
        <v>0.35699999999999998</v>
      </c>
      <c r="J4" s="2">
        <v>0.28499999999999998</v>
      </c>
    </row>
    <row r="5" spans="1:11" x14ac:dyDescent="0.25">
      <c r="A5" s="3">
        <v>0.69700000000000006</v>
      </c>
      <c r="B5" s="3">
        <v>0.66500000000000004</v>
      </c>
      <c r="C5" s="2">
        <v>0.35899999999999999</v>
      </c>
      <c r="D5" s="2">
        <v>0.48299999999999998</v>
      </c>
      <c r="E5" s="2">
        <v>0.35499999999999998</v>
      </c>
      <c r="F5" s="2">
        <v>0.41299999999999998</v>
      </c>
      <c r="G5" s="2">
        <v>0.64600000000000002</v>
      </c>
      <c r="H5" s="2">
        <v>0.57499999999999996</v>
      </c>
      <c r="I5" s="2">
        <v>0.39500000000000002</v>
      </c>
      <c r="J5" s="2">
        <v>0.63400000000000001</v>
      </c>
    </row>
    <row r="6" spans="1:11" x14ac:dyDescent="0.25">
      <c r="A6" s="3">
        <v>0.376</v>
      </c>
      <c r="B6" s="3">
        <v>0.36599999999999999</v>
      </c>
      <c r="C6" s="2">
        <v>0.30499999999999999</v>
      </c>
      <c r="D6" s="2">
        <v>0.27700000000000002</v>
      </c>
      <c r="E6" s="2">
        <v>0.27200000000000002</v>
      </c>
      <c r="F6" s="2">
        <v>0.34899999999999998</v>
      </c>
      <c r="G6" s="2">
        <v>0.39</v>
      </c>
      <c r="H6" s="2">
        <v>0.71399999999999997</v>
      </c>
      <c r="I6" s="2">
        <v>0.55300000000000005</v>
      </c>
      <c r="J6" s="2">
        <v>0.27800000000000002</v>
      </c>
    </row>
    <row r="7" spans="1:11" x14ac:dyDescent="0.25">
      <c r="A7" s="3">
        <v>0.24099999999999999</v>
      </c>
      <c r="B7" s="3">
        <v>0.248</v>
      </c>
      <c r="C7" s="2">
        <v>0.27800000000000002</v>
      </c>
      <c r="D7" s="2">
        <v>0.41199999999999998</v>
      </c>
      <c r="E7" s="2">
        <v>0.27900000000000003</v>
      </c>
      <c r="F7" s="2">
        <v>0.32300000000000001</v>
      </c>
      <c r="G7" s="2">
        <v>0.29799999999999999</v>
      </c>
      <c r="H7" s="2">
        <v>0.54400000000000004</v>
      </c>
      <c r="I7" s="2">
        <v>0.48799999999999999</v>
      </c>
      <c r="J7" s="2">
        <v>0.68500000000000005</v>
      </c>
    </row>
    <row r="8" spans="1:11" x14ac:dyDescent="0.25">
      <c r="A8" s="11">
        <v>0.16300000000000001</v>
      </c>
      <c r="B8" s="11">
        <v>0.16700000000000001</v>
      </c>
      <c r="C8" s="2">
        <v>0.49099999999999999</v>
      </c>
      <c r="D8" s="2">
        <v>0.31900000000000001</v>
      </c>
      <c r="E8" s="2">
        <v>0.42799999999999999</v>
      </c>
      <c r="F8" s="2">
        <v>0.55100000000000005</v>
      </c>
      <c r="G8" s="2">
        <v>0.45500000000000002</v>
      </c>
      <c r="H8" s="2">
        <v>0.41099999999999998</v>
      </c>
      <c r="I8" s="2">
        <v>0.86</v>
      </c>
      <c r="J8" s="2">
        <v>0.48199999999999998</v>
      </c>
    </row>
    <row r="9" spans="1:11" x14ac:dyDescent="0.25">
      <c r="A9" s="5">
        <v>8.8999999999999996E-2</v>
      </c>
      <c r="B9" s="5">
        <v>7.8E-2</v>
      </c>
      <c r="C9" s="2">
        <v>0.28899999999999998</v>
      </c>
      <c r="D9" s="2">
        <v>0.35899999999999999</v>
      </c>
      <c r="E9" s="2">
        <v>0.22900000000000001</v>
      </c>
      <c r="F9" s="2">
        <v>0.41</v>
      </c>
      <c r="G9" s="2">
        <v>0.28899999999999998</v>
      </c>
      <c r="H9" s="2">
        <v>0.48299999999999998</v>
      </c>
      <c r="I9" s="2">
        <v>0.93899999999999995</v>
      </c>
      <c r="J9" s="2">
        <v>0.47299999999999998</v>
      </c>
    </row>
    <row r="15" spans="1:11" x14ac:dyDescent="0.25">
      <c r="B15" s="6" t="s">
        <v>16</v>
      </c>
      <c r="C15" s="6" t="s">
        <v>1</v>
      </c>
      <c r="D15" s="6" t="s">
        <v>2</v>
      </c>
      <c r="E15" s="6" t="s">
        <v>3</v>
      </c>
    </row>
    <row r="16" spans="1:11" x14ac:dyDescent="0.25">
      <c r="A16" t="s">
        <v>4</v>
      </c>
      <c r="B16" s="3">
        <v>2.6539999999999999</v>
      </c>
      <c r="C16" s="1">
        <f>B16-B23</f>
        <v>2.5709999999999997</v>
      </c>
      <c r="D16" s="1">
        <v>4000</v>
      </c>
      <c r="E16" s="7">
        <f>(323.13*C16*C16)+(725.97*C16)-(1.1941)</f>
        <v>4001.1773183299997</v>
      </c>
    </row>
    <row r="17" spans="1:11" x14ac:dyDescent="0.25">
      <c r="A17" t="s">
        <v>5</v>
      </c>
      <c r="B17" s="3">
        <v>1.6910000000000001</v>
      </c>
      <c r="C17" s="1">
        <f>B17-B23</f>
        <v>1.6080000000000001</v>
      </c>
      <c r="D17" s="1">
        <v>2000</v>
      </c>
      <c r="E17" s="7">
        <f t="shared" ref="E17:E23" si="0">(323.13*C17*C17)+(725.97*C17)-(1.1941)</f>
        <v>2001.6712683200001</v>
      </c>
    </row>
    <row r="18" spans="1:11" x14ac:dyDescent="0.25">
      <c r="A18" t="s">
        <v>6</v>
      </c>
      <c r="B18" s="3">
        <v>1.024</v>
      </c>
      <c r="C18" s="1">
        <f>B18-B23</f>
        <v>0.94100000000000006</v>
      </c>
      <c r="D18" s="1">
        <v>1000</v>
      </c>
      <c r="E18" s="7">
        <f t="shared" si="0"/>
        <v>968.06914553000001</v>
      </c>
    </row>
    <row r="19" spans="1:11" x14ac:dyDescent="0.25">
      <c r="A19" t="s">
        <v>7</v>
      </c>
      <c r="B19" s="3">
        <v>0.68100000000000005</v>
      </c>
      <c r="C19" s="1">
        <f>B19-B23</f>
        <v>0.59800000000000009</v>
      </c>
      <c r="D19" s="1">
        <v>500</v>
      </c>
      <c r="E19" s="7">
        <f t="shared" si="0"/>
        <v>548.48854052000002</v>
      </c>
    </row>
    <row r="20" spans="1:11" x14ac:dyDescent="0.25">
      <c r="A20" t="s">
        <v>8</v>
      </c>
      <c r="B20" s="3">
        <v>0.371</v>
      </c>
      <c r="C20" s="1">
        <f>B20-B23</f>
        <v>0.28799999999999998</v>
      </c>
      <c r="D20" s="1">
        <v>250</v>
      </c>
      <c r="E20" s="7">
        <f t="shared" si="0"/>
        <v>234.68695471999999</v>
      </c>
    </row>
    <row r="21" spans="1:11" x14ac:dyDescent="0.25">
      <c r="A21" t="s">
        <v>9</v>
      </c>
      <c r="B21" s="3">
        <v>0.24399999999999999</v>
      </c>
      <c r="C21" s="1">
        <f>B21-B23</f>
        <v>0.16099999999999998</v>
      </c>
      <c r="D21" s="1">
        <v>125</v>
      </c>
      <c r="E21" s="7">
        <f t="shared" si="0"/>
        <v>124.06292272999998</v>
      </c>
    </row>
    <row r="22" spans="1:11" x14ac:dyDescent="0.25">
      <c r="A22" t="s">
        <v>10</v>
      </c>
      <c r="B22" s="3">
        <v>0.16500000000000001</v>
      </c>
      <c r="C22" s="1">
        <f>B22-B23</f>
        <v>8.2000000000000003E-2</v>
      </c>
      <c r="D22" s="1">
        <v>62.5</v>
      </c>
      <c r="E22" s="7">
        <f t="shared" si="0"/>
        <v>60.508166120000006</v>
      </c>
    </row>
    <row r="23" spans="1:11" x14ac:dyDescent="0.25">
      <c r="A23" t="s">
        <v>11</v>
      </c>
      <c r="B23" s="5">
        <v>8.3000000000000004E-2</v>
      </c>
      <c r="C23" s="1">
        <f>B23-B23</f>
        <v>0</v>
      </c>
      <c r="D23" s="1">
        <v>0</v>
      </c>
      <c r="E23" s="7">
        <f t="shared" si="0"/>
        <v>-1.1940999999999999</v>
      </c>
    </row>
    <row r="27" spans="1:11" x14ac:dyDescent="0.25">
      <c r="J27" s="8" t="s">
        <v>12</v>
      </c>
      <c r="K27" s="8"/>
    </row>
    <row r="32" spans="1:11" x14ac:dyDescent="0.25">
      <c r="A32" s="9" t="s">
        <v>13</v>
      </c>
      <c r="B32" s="2" t="s">
        <v>14</v>
      </c>
      <c r="C32" s="4" t="s">
        <v>11</v>
      </c>
      <c r="D32" s="1" t="s">
        <v>1</v>
      </c>
      <c r="E32" s="10" t="s">
        <v>15</v>
      </c>
    </row>
    <row r="33" spans="1:5" x14ac:dyDescent="0.25">
      <c r="A33" s="9" t="s">
        <v>33</v>
      </c>
      <c r="B33" s="2">
        <v>0.20599999999999999</v>
      </c>
      <c r="C33" s="5">
        <v>8.3000000000000004E-2</v>
      </c>
      <c r="D33" s="1">
        <f t="shared" ref="D33:D64" si="1">(B33-C33)</f>
        <v>0.12299999999999998</v>
      </c>
      <c r="E33" s="7">
        <f t="shared" ref="E33:E64" si="2">(323.13*D33*D33)+(725.97*D33)-(1.1941)</f>
        <v>92.988843769999988</v>
      </c>
    </row>
    <row r="34" spans="1:5" x14ac:dyDescent="0.25">
      <c r="A34" s="9" t="s">
        <v>34</v>
      </c>
      <c r="B34" s="2">
        <v>0.27400000000000002</v>
      </c>
      <c r="C34" s="5">
        <v>8.3000000000000004E-2</v>
      </c>
      <c r="D34" s="1">
        <f t="shared" si="1"/>
        <v>0.191</v>
      </c>
      <c r="E34" s="7">
        <f t="shared" si="2"/>
        <v>149.25427553</v>
      </c>
    </row>
    <row r="35" spans="1:5" x14ac:dyDescent="0.25">
      <c r="A35" s="9" t="s">
        <v>35</v>
      </c>
      <c r="B35" s="2">
        <v>0.33100000000000002</v>
      </c>
      <c r="C35" s="5">
        <v>8.3000000000000004E-2</v>
      </c>
      <c r="D35" s="1">
        <f t="shared" si="1"/>
        <v>0.248</v>
      </c>
      <c r="E35" s="7">
        <f t="shared" si="2"/>
        <v>198.72024752000002</v>
      </c>
    </row>
    <row r="36" spans="1:5" x14ac:dyDescent="0.25">
      <c r="A36" s="9" t="s">
        <v>36</v>
      </c>
      <c r="B36" s="2">
        <v>0.35899999999999999</v>
      </c>
      <c r="C36" s="5">
        <v>8.3000000000000004E-2</v>
      </c>
      <c r="D36" s="1">
        <f t="shared" si="1"/>
        <v>0.27599999999999997</v>
      </c>
      <c r="E36" s="7">
        <f t="shared" si="2"/>
        <v>223.78837088</v>
      </c>
    </row>
    <row r="37" spans="1:5" x14ac:dyDescent="0.25">
      <c r="A37" s="9" t="s">
        <v>37</v>
      </c>
      <c r="B37" s="2">
        <v>0.30499999999999999</v>
      </c>
      <c r="C37" s="5">
        <v>8.3000000000000004E-2</v>
      </c>
      <c r="D37" s="1">
        <f t="shared" si="1"/>
        <v>0.22199999999999998</v>
      </c>
      <c r="E37" s="7">
        <f t="shared" si="2"/>
        <v>175.89637891999999</v>
      </c>
    </row>
    <row r="38" spans="1:5" x14ac:dyDescent="0.25">
      <c r="A38" s="9" t="s">
        <v>38</v>
      </c>
      <c r="B38" s="2">
        <v>0.27800000000000002</v>
      </c>
      <c r="C38" s="5">
        <v>8.3000000000000004E-2</v>
      </c>
      <c r="D38" s="1">
        <f t="shared" si="1"/>
        <v>0.19500000000000001</v>
      </c>
      <c r="E38" s="7">
        <f t="shared" si="2"/>
        <v>152.65706825000001</v>
      </c>
    </row>
    <row r="39" spans="1:5" x14ac:dyDescent="0.25">
      <c r="A39" s="9" t="s">
        <v>39</v>
      </c>
      <c r="B39" s="2">
        <v>0.49099999999999999</v>
      </c>
      <c r="C39" s="5">
        <v>8.3000000000000004E-2</v>
      </c>
      <c r="D39" s="1">
        <f t="shared" si="1"/>
        <v>0.40799999999999997</v>
      </c>
      <c r="E39" s="7">
        <f t="shared" si="2"/>
        <v>348.79117232000004</v>
      </c>
    </row>
    <row r="40" spans="1:5" x14ac:dyDescent="0.25">
      <c r="A40" s="9" t="s">
        <v>40</v>
      </c>
      <c r="B40" s="2">
        <v>0.28899999999999998</v>
      </c>
      <c r="C40" s="5">
        <v>8.3000000000000004E-2</v>
      </c>
      <c r="D40" s="1">
        <f t="shared" si="1"/>
        <v>0.20599999999999996</v>
      </c>
      <c r="E40" s="7">
        <f t="shared" si="2"/>
        <v>162.06806467999999</v>
      </c>
    </row>
    <row r="41" spans="1:5" x14ac:dyDescent="0.25">
      <c r="A41" s="9" t="s">
        <v>41</v>
      </c>
      <c r="B41" s="2">
        <v>0.28499999999999998</v>
      </c>
      <c r="C41" s="5">
        <v>8.3000000000000004E-2</v>
      </c>
      <c r="D41" s="1">
        <f t="shared" si="1"/>
        <v>0.20199999999999996</v>
      </c>
      <c r="E41" s="7">
        <f t="shared" si="2"/>
        <v>158.63683651999997</v>
      </c>
    </row>
    <row r="42" spans="1:5" x14ac:dyDescent="0.25">
      <c r="A42" s="9" t="s">
        <v>42</v>
      </c>
      <c r="B42" s="2">
        <v>0.29799999999999999</v>
      </c>
      <c r="C42" s="5">
        <v>8.3000000000000004E-2</v>
      </c>
      <c r="D42" s="1">
        <f t="shared" si="1"/>
        <v>0.21499999999999997</v>
      </c>
      <c r="E42" s="7">
        <f t="shared" si="2"/>
        <v>169.82613424999997</v>
      </c>
    </row>
    <row r="43" spans="1:5" x14ac:dyDescent="0.25">
      <c r="A43" s="9" t="s">
        <v>43</v>
      </c>
      <c r="B43" s="2">
        <v>0.27100000000000002</v>
      </c>
      <c r="C43" s="5">
        <v>8.3000000000000004E-2</v>
      </c>
      <c r="D43" s="1">
        <f t="shared" si="1"/>
        <v>0.188</v>
      </c>
      <c r="E43" s="7">
        <f t="shared" si="2"/>
        <v>146.70896672000001</v>
      </c>
    </row>
    <row r="44" spans="1:5" x14ac:dyDescent="0.25">
      <c r="A44" s="9" t="s">
        <v>44</v>
      </c>
      <c r="B44" s="2">
        <v>0.48299999999999998</v>
      </c>
      <c r="C44" s="5">
        <v>8.3000000000000004E-2</v>
      </c>
      <c r="D44" s="1">
        <f t="shared" si="1"/>
        <v>0.39999999999999997</v>
      </c>
      <c r="E44" s="7">
        <f t="shared" si="2"/>
        <v>340.8947</v>
      </c>
    </row>
    <row r="45" spans="1:5" x14ac:dyDescent="0.25">
      <c r="A45" s="9" t="s">
        <v>45</v>
      </c>
      <c r="B45" s="2">
        <v>0.27700000000000002</v>
      </c>
      <c r="C45" s="5">
        <v>8.3000000000000004E-2</v>
      </c>
      <c r="D45" s="1">
        <f t="shared" si="1"/>
        <v>0.19400000000000001</v>
      </c>
      <c r="E45" s="7">
        <f t="shared" si="2"/>
        <v>151.80540068000002</v>
      </c>
    </row>
    <row r="46" spans="1:5" x14ac:dyDescent="0.25">
      <c r="A46" s="9" t="s">
        <v>46</v>
      </c>
      <c r="B46" s="2">
        <v>0.41199999999999998</v>
      </c>
      <c r="C46" s="5">
        <v>8.3000000000000004E-2</v>
      </c>
      <c r="D46" s="1">
        <f t="shared" si="1"/>
        <v>0.32899999999999996</v>
      </c>
      <c r="E46" s="7">
        <f t="shared" si="2"/>
        <v>272.62594432999998</v>
      </c>
    </row>
    <row r="47" spans="1:5" x14ac:dyDescent="0.25">
      <c r="A47" s="9" t="s">
        <v>47</v>
      </c>
      <c r="B47" s="2">
        <v>0.31900000000000001</v>
      </c>
      <c r="C47" s="5">
        <v>8.3000000000000004E-2</v>
      </c>
      <c r="D47" s="1">
        <f t="shared" si="1"/>
        <v>0.23599999999999999</v>
      </c>
      <c r="E47" s="7">
        <f t="shared" si="2"/>
        <v>188.13186848000001</v>
      </c>
    </row>
    <row r="48" spans="1:5" x14ac:dyDescent="0.25">
      <c r="A48" s="9" t="s">
        <v>48</v>
      </c>
      <c r="B48" s="2">
        <v>0.35899999999999999</v>
      </c>
      <c r="C48" s="5">
        <v>8.3000000000000004E-2</v>
      </c>
      <c r="D48" s="1">
        <f t="shared" si="1"/>
        <v>0.27599999999999997</v>
      </c>
      <c r="E48" s="7">
        <f t="shared" si="2"/>
        <v>223.78837088</v>
      </c>
    </row>
    <row r="49" spans="1:5" x14ac:dyDescent="0.25">
      <c r="A49" s="9" t="s">
        <v>49</v>
      </c>
      <c r="B49" s="2">
        <v>0.25700000000000001</v>
      </c>
      <c r="C49" s="5">
        <v>8.3000000000000004E-2</v>
      </c>
      <c r="D49" s="1">
        <f t="shared" si="1"/>
        <v>0.17399999999999999</v>
      </c>
      <c r="E49" s="7">
        <f t="shared" si="2"/>
        <v>134.90776388</v>
      </c>
    </row>
    <row r="50" spans="1:5" x14ac:dyDescent="0.25">
      <c r="A50" s="9" t="s">
        <v>50</v>
      </c>
      <c r="B50" s="2">
        <v>0.27500000000000002</v>
      </c>
      <c r="C50" s="5">
        <v>8.3000000000000004E-2</v>
      </c>
      <c r="D50" s="1">
        <f t="shared" si="1"/>
        <v>0.192</v>
      </c>
      <c r="E50" s="7">
        <f t="shared" si="2"/>
        <v>150.10400432000003</v>
      </c>
    </row>
    <row r="51" spans="1:5" x14ac:dyDescent="0.25">
      <c r="A51" s="9" t="s">
        <v>51</v>
      </c>
      <c r="B51" s="2">
        <v>0.27600000000000002</v>
      </c>
      <c r="C51" s="5">
        <v>8.3000000000000004E-2</v>
      </c>
      <c r="D51" s="1">
        <f t="shared" si="1"/>
        <v>0.193</v>
      </c>
      <c r="E51" s="7">
        <f t="shared" si="2"/>
        <v>150.95437937000003</v>
      </c>
    </row>
    <row r="52" spans="1:5" x14ac:dyDescent="0.25">
      <c r="A52" s="9" t="s">
        <v>52</v>
      </c>
      <c r="B52" s="2">
        <v>0.35499999999999998</v>
      </c>
      <c r="C52" s="5">
        <v>8.3000000000000004E-2</v>
      </c>
      <c r="D52" s="1">
        <f t="shared" si="1"/>
        <v>0.27199999999999996</v>
      </c>
      <c r="E52" s="7">
        <f t="shared" si="2"/>
        <v>220.17618991999998</v>
      </c>
    </row>
    <row r="53" spans="1:5" x14ac:dyDescent="0.25">
      <c r="A53" s="9" t="s">
        <v>53</v>
      </c>
      <c r="B53" s="2">
        <v>0.27200000000000002</v>
      </c>
      <c r="C53" s="5">
        <v>8.3000000000000004E-2</v>
      </c>
      <c r="D53" s="1">
        <f t="shared" si="1"/>
        <v>0.189</v>
      </c>
      <c r="E53" s="7">
        <f t="shared" si="2"/>
        <v>147.55675673000002</v>
      </c>
    </row>
    <row r="54" spans="1:5" x14ac:dyDescent="0.25">
      <c r="A54" s="9" t="s">
        <v>54</v>
      </c>
      <c r="B54" s="2">
        <v>0.27900000000000003</v>
      </c>
      <c r="C54" s="5">
        <v>8.3000000000000004E-2</v>
      </c>
      <c r="D54" s="1">
        <f t="shared" si="1"/>
        <v>0.19600000000000001</v>
      </c>
      <c r="E54" s="7">
        <f t="shared" si="2"/>
        <v>153.50938208000002</v>
      </c>
    </row>
    <row r="55" spans="1:5" x14ac:dyDescent="0.25">
      <c r="A55" s="9" t="s">
        <v>55</v>
      </c>
      <c r="B55" s="2">
        <v>0.42799999999999999</v>
      </c>
      <c r="C55" s="5">
        <v>8.3000000000000004E-2</v>
      </c>
      <c r="D55" s="1">
        <f t="shared" si="1"/>
        <v>0.34499999999999997</v>
      </c>
      <c r="E55" s="7">
        <f t="shared" si="2"/>
        <v>287.72609825000001</v>
      </c>
    </row>
    <row r="56" spans="1:5" x14ac:dyDescent="0.25">
      <c r="A56" s="9" t="s">
        <v>56</v>
      </c>
      <c r="B56" s="2">
        <v>0.22900000000000001</v>
      </c>
      <c r="C56" s="5">
        <v>8.3000000000000004E-2</v>
      </c>
      <c r="D56" s="1">
        <f t="shared" si="1"/>
        <v>0.14600000000000002</v>
      </c>
      <c r="E56" s="7">
        <f t="shared" si="2"/>
        <v>111.68535908000001</v>
      </c>
    </row>
    <row r="57" spans="1:5" x14ac:dyDescent="0.25">
      <c r="A57" s="9" t="s">
        <v>57</v>
      </c>
      <c r="B57" s="2">
        <v>0.33100000000000002</v>
      </c>
      <c r="C57" s="5">
        <v>8.3000000000000004E-2</v>
      </c>
      <c r="D57" s="1">
        <f t="shared" si="1"/>
        <v>0.248</v>
      </c>
      <c r="E57" s="7">
        <f t="shared" si="2"/>
        <v>198.72024752000002</v>
      </c>
    </row>
    <row r="58" spans="1:5" x14ac:dyDescent="0.25">
      <c r="A58" s="9" t="s">
        <v>58</v>
      </c>
      <c r="B58" s="2">
        <v>0.29199999999999998</v>
      </c>
      <c r="C58" s="5">
        <v>8.3000000000000004E-2</v>
      </c>
      <c r="D58" s="1">
        <f t="shared" si="1"/>
        <v>0.20899999999999996</v>
      </c>
      <c r="E58" s="7">
        <f t="shared" si="2"/>
        <v>164.64827152999999</v>
      </c>
    </row>
    <row r="59" spans="1:5" x14ac:dyDescent="0.25">
      <c r="A59" s="9" t="s">
        <v>59</v>
      </c>
      <c r="B59" s="2">
        <v>0.372</v>
      </c>
      <c r="C59" s="5">
        <v>8.3000000000000004E-2</v>
      </c>
      <c r="D59" s="1">
        <f t="shared" si="1"/>
        <v>0.28899999999999998</v>
      </c>
      <c r="E59" s="7">
        <f t="shared" si="2"/>
        <v>235.59937073</v>
      </c>
    </row>
    <row r="60" spans="1:5" x14ac:dyDescent="0.25">
      <c r="A60" s="9" t="s">
        <v>60</v>
      </c>
      <c r="B60" s="2">
        <v>0.41299999999999998</v>
      </c>
      <c r="C60" s="5">
        <v>8.3000000000000004E-2</v>
      </c>
      <c r="D60" s="1">
        <f t="shared" si="1"/>
        <v>0.32999999999999996</v>
      </c>
      <c r="E60" s="7">
        <f t="shared" si="2"/>
        <v>273.56485699999996</v>
      </c>
    </row>
    <row r="61" spans="1:5" x14ac:dyDescent="0.25">
      <c r="A61" s="9" t="s">
        <v>61</v>
      </c>
      <c r="B61" s="2">
        <v>0.34899999999999998</v>
      </c>
      <c r="C61" s="5">
        <v>8.3000000000000004E-2</v>
      </c>
      <c r="D61" s="1">
        <f t="shared" si="1"/>
        <v>0.26599999999999996</v>
      </c>
      <c r="E61" s="7">
        <f t="shared" si="2"/>
        <v>214.77730627999998</v>
      </c>
    </row>
    <row r="62" spans="1:5" x14ac:dyDescent="0.25">
      <c r="A62" s="9" t="s">
        <v>62</v>
      </c>
      <c r="B62" s="2">
        <v>0.32300000000000001</v>
      </c>
      <c r="C62" s="5">
        <v>8.3000000000000004E-2</v>
      </c>
      <c r="D62" s="1">
        <f t="shared" si="1"/>
        <v>0.24</v>
      </c>
      <c r="E62" s="7">
        <f t="shared" si="2"/>
        <v>191.65098800000001</v>
      </c>
    </row>
    <row r="63" spans="1:5" x14ac:dyDescent="0.25">
      <c r="A63" s="9" t="s">
        <v>63</v>
      </c>
      <c r="B63" s="2">
        <v>0.55100000000000005</v>
      </c>
      <c r="C63" s="5">
        <v>8.3000000000000004E-2</v>
      </c>
      <c r="D63" s="1">
        <f t="shared" si="1"/>
        <v>0.46800000000000003</v>
      </c>
      <c r="E63" s="7">
        <f t="shared" si="2"/>
        <v>409.33308512000002</v>
      </c>
    </row>
    <row r="64" spans="1:5" x14ac:dyDescent="0.25">
      <c r="A64" s="9" t="s">
        <v>64</v>
      </c>
      <c r="B64" s="2">
        <v>0.41</v>
      </c>
      <c r="C64" s="5">
        <v>8.3000000000000004E-2</v>
      </c>
      <c r="D64" s="1">
        <f t="shared" si="1"/>
        <v>0.32699999999999996</v>
      </c>
      <c r="E64" s="7">
        <f t="shared" si="2"/>
        <v>270.75005776999996</v>
      </c>
    </row>
    <row r="65" spans="1:5" x14ac:dyDescent="0.25">
      <c r="A65" s="9" t="s">
        <v>65</v>
      </c>
      <c r="B65" s="2">
        <v>0.33</v>
      </c>
      <c r="C65" s="5">
        <v>8.3000000000000004E-2</v>
      </c>
      <c r="D65" s="1">
        <f t="shared" ref="D65:D96" si="3">(B65-C65)</f>
        <v>0.247</v>
      </c>
      <c r="E65" s="7">
        <f t="shared" ref="E65:E96" si="4">(323.13*D65*D65)+(725.97*D65)-(1.1941)</f>
        <v>197.83432817000002</v>
      </c>
    </row>
    <row r="66" spans="1:5" x14ac:dyDescent="0.25">
      <c r="A66" s="9" t="s">
        <v>66</v>
      </c>
      <c r="B66" s="2">
        <v>0.27200000000000002</v>
      </c>
      <c r="C66" s="5">
        <v>8.3000000000000004E-2</v>
      </c>
      <c r="D66" s="1">
        <f t="shared" si="3"/>
        <v>0.189</v>
      </c>
      <c r="E66" s="7">
        <f t="shared" si="4"/>
        <v>147.55675673000002</v>
      </c>
    </row>
    <row r="67" spans="1:5" x14ac:dyDescent="0.25">
      <c r="A67" s="9" t="s">
        <v>67</v>
      </c>
      <c r="B67" s="2">
        <v>0.27800000000000002</v>
      </c>
      <c r="C67" s="5">
        <v>8.3000000000000004E-2</v>
      </c>
      <c r="D67" s="1">
        <f t="shared" si="3"/>
        <v>0.19500000000000001</v>
      </c>
      <c r="E67" s="7">
        <f t="shared" si="4"/>
        <v>152.65706825000001</v>
      </c>
    </row>
    <row r="68" spans="1:5" x14ac:dyDescent="0.25">
      <c r="A68" s="9" t="s">
        <v>68</v>
      </c>
      <c r="B68" s="2">
        <v>0.64600000000000002</v>
      </c>
      <c r="C68" s="5">
        <v>8.3000000000000004E-2</v>
      </c>
      <c r="D68" s="1">
        <f t="shared" si="3"/>
        <v>0.56300000000000006</v>
      </c>
      <c r="E68" s="7">
        <f t="shared" si="4"/>
        <v>509.9492029700001</v>
      </c>
    </row>
    <row r="69" spans="1:5" x14ac:dyDescent="0.25">
      <c r="A69" s="9" t="s">
        <v>69</v>
      </c>
      <c r="B69" s="2">
        <v>0.39</v>
      </c>
      <c r="C69" s="5">
        <v>8.3000000000000004E-2</v>
      </c>
      <c r="D69" s="1">
        <f t="shared" si="3"/>
        <v>0.307</v>
      </c>
      <c r="E69" s="7">
        <f t="shared" si="4"/>
        <v>252.13336937000003</v>
      </c>
    </row>
    <row r="70" spans="1:5" x14ac:dyDescent="0.25">
      <c r="A70" s="9" t="s">
        <v>70</v>
      </c>
      <c r="B70" s="2">
        <v>0.29799999999999999</v>
      </c>
      <c r="C70" s="5">
        <v>8.3000000000000004E-2</v>
      </c>
      <c r="D70" s="1">
        <f t="shared" si="3"/>
        <v>0.21499999999999997</v>
      </c>
      <c r="E70" s="7">
        <f t="shared" si="4"/>
        <v>169.82613424999997</v>
      </c>
    </row>
    <row r="71" spans="1:5" x14ac:dyDescent="0.25">
      <c r="A71" s="9" t="s">
        <v>71</v>
      </c>
      <c r="B71" s="2">
        <v>0.45500000000000002</v>
      </c>
      <c r="C71" s="5">
        <v>8.3000000000000004E-2</v>
      </c>
      <c r="D71" s="1">
        <f t="shared" si="3"/>
        <v>0.372</v>
      </c>
      <c r="E71" s="7">
        <f t="shared" si="4"/>
        <v>313.58276192</v>
      </c>
    </row>
    <row r="72" spans="1:5" x14ac:dyDescent="0.25">
      <c r="A72" s="9" t="s">
        <v>72</v>
      </c>
      <c r="B72" s="2">
        <v>0.28899999999999998</v>
      </c>
      <c r="C72" s="5">
        <v>8.3000000000000004E-2</v>
      </c>
      <c r="D72" s="1">
        <f t="shared" si="3"/>
        <v>0.20599999999999996</v>
      </c>
      <c r="E72" s="7">
        <f t="shared" si="4"/>
        <v>162.06806467999999</v>
      </c>
    </row>
    <row r="73" spans="1:5" x14ac:dyDescent="0.25">
      <c r="A73" s="9" t="s">
        <v>73</v>
      </c>
      <c r="B73" s="2">
        <v>0.56000000000000005</v>
      </c>
      <c r="C73" s="5">
        <v>8.3000000000000004E-2</v>
      </c>
      <c r="D73" s="1">
        <f t="shared" si="3"/>
        <v>0.47700000000000004</v>
      </c>
      <c r="E73" s="7">
        <f t="shared" si="4"/>
        <v>418.61503577000008</v>
      </c>
    </row>
    <row r="74" spans="1:5" x14ac:dyDescent="0.25">
      <c r="A74" s="9" t="s">
        <v>74</v>
      </c>
      <c r="B74" s="2">
        <v>0.32500000000000001</v>
      </c>
      <c r="C74" s="5">
        <v>8.3000000000000004E-2</v>
      </c>
      <c r="D74" s="1">
        <f t="shared" si="3"/>
        <v>0.24199999999999999</v>
      </c>
      <c r="E74" s="7">
        <f t="shared" si="4"/>
        <v>193.41442532000002</v>
      </c>
    </row>
    <row r="75" spans="1:5" x14ac:dyDescent="0.25">
      <c r="A75" s="9" t="s">
        <v>75</v>
      </c>
      <c r="B75" s="2">
        <v>0.36799999999999999</v>
      </c>
      <c r="C75" s="5">
        <v>8.3000000000000004E-2</v>
      </c>
      <c r="D75" s="1">
        <f t="shared" si="3"/>
        <v>0.28499999999999998</v>
      </c>
      <c r="E75" s="7">
        <f t="shared" si="4"/>
        <v>231.95358424999998</v>
      </c>
    </row>
    <row r="76" spans="1:5" x14ac:dyDescent="0.25">
      <c r="A76" s="9" t="s">
        <v>76</v>
      </c>
      <c r="B76" s="2">
        <v>0.57499999999999996</v>
      </c>
      <c r="C76" s="5">
        <v>8.3000000000000004E-2</v>
      </c>
      <c r="D76" s="1">
        <f t="shared" si="3"/>
        <v>0.49199999999999994</v>
      </c>
      <c r="E76" s="7">
        <f t="shared" si="4"/>
        <v>434.20128031999997</v>
      </c>
    </row>
    <row r="77" spans="1:5" x14ac:dyDescent="0.25">
      <c r="A77" s="9" t="s">
        <v>77</v>
      </c>
      <c r="B77" s="2">
        <v>0.71399999999999997</v>
      </c>
      <c r="C77" s="5">
        <v>8.3000000000000004E-2</v>
      </c>
      <c r="D77" s="1">
        <f t="shared" si="3"/>
        <v>0.63100000000000001</v>
      </c>
      <c r="E77" s="7">
        <f t="shared" si="4"/>
        <v>585.55073392999998</v>
      </c>
    </row>
    <row r="78" spans="1:5" x14ac:dyDescent="0.25">
      <c r="A78" s="9" t="s">
        <v>78</v>
      </c>
      <c r="B78" s="2">
        <v>0.54400000000000004</v>
      </c>
      <c r="C78" s="5">
        <v>8.3000000000000004E-2</v>
      </c>
      <c r="D78" s="1">
        <f t="shared" si="3"/>
        <v>0.46100000000000002</v>
      </c>
      <c r="E78" s="7">
        <f t="shared" si="4"/>
        <v>402.1499807300001</v>
      </c>
    </row>
    <row r="79" spans="1:5" x14ac:dyDescent="0.25">
      <c r="A79" s="9" t="s">
        <v>79</v>
      </c>
      <c r="B79" s="2">
        <v>0.41099999999999998</v>
      </c>
      <c r="C79" s="5">
        <v>8.3000000000000004E-2</v>
      </c>
      <c r="D79" s="1">
        <f t="shared" si="3"/>
        <v>0.32799999999999996</v>
      </c>
      <c r="E79" s="7">
        <f t="shared" si="4"/>
        <v>271.68767792</v>
      </c>
    </row>
    <row r="80" spans="1:5" x14ac:dyDescent="0.25">
      <c r="A80" s="9" t="s">
        <v>80</v>
      </c>
      <c r="B80" s="2">
        <v>0.48299999999999998</v>
      </c>
      <c r="C80" s="5">
        <v>8.3000000000000004E-2</v>
      </c>
      <c r="D80" s="1">
        <f t="shared" si="3"/>
        <v>0.39999999999999997</v>
      </c>
      <c r="E80" s="7">
        <f t="shared" si="4"/>
        <v>340.8947</v>
      </c>
    </row>
    <row r="81" spans="1:5" x14ac:dyDescent="0.25">
      <c r="A81" s="9" t="s">
        <v>81</v>
      </c>
      <c r="B81" s="2">
        <v>0.89100000000000001</v>
      </c>
      <c r="C81" s="5">
        <v>8.3000000000000004E-2</v>
      </c>
      <c r="D81" s="1">
        <f t="shared" si="3"/>
        <v>0.80800000000000005</v>
      </c>
      <c r="E81" s="7">
        <f t="shared" si="4"/>
        <v>796.34960432000014</v>
      </c>
    </row>
    <row r="82" spans="1:5" x14ac:dyDescent="0.25">
      <c r="A82" s="9" t="s">
        <v>82</v>
      </c>
      <c r="B82" s="2">
        <v>0.33400000000000002</v>
      </c>
      <c r="C82" s="5">
        <v>8.3000000000000004E-2</v>
      </c>
      <c r="D82" s="1">
        <f t="shared" si="3"/>
        <v>0.251</v>
      </c>
      <c r="E82" s="7">
        <f t="shared" si="4"/>
        <v>201.38188313000001</v>
      </c>
    </row>
    <row r="83" spans="1:5" x14ac:dyDescent="0.25">
      <c r="A83" s="9" t="s">
        <v>83</v>
      </c>
      <c r="B83" s="2">
        <v>0.35699999999999998</v>
      </c>
      <c r="C83" s="5">
        <v>8.3000000000000004E-2</v>
      </c>
      <c r="D83" s="1">
        <f t="shared" si="3"/>
        <v>0.27399999999999997</v>
      </c>
      <c r="E83" s="7">
        <f t="shared" si="4"/>
        <v>221.98098787999999</v>
      </c>
    </row>
    <row r="84" spans="1:5" x14ac:dyDescent="0.25">
      <c r="A84" s="9" t="s">
        <v>84</v>
      </c>
      <c r="B84" s="2">
        <v>0.39500000000000002</v>
      </c>
      <c r="C84" s="5">
        <v>8.3000000000000004E-2</v>
      </c>
      <c r="D84" s="1">
        <f t="shared" si="3"/>
        <v>0.312</v>
      </c>
      <c r="E84" s="7">
        <f t="shared" si="4"/>
        <v>256.76330672</v>
      </c>
    </row>
    <row r="85" spans="1:5" x14ac:dyDescent="0.25">
      <c r="A85" s="9" t="s">
        <v>85</v>
      </c>
      <c r="B85" s="2">
        <v>0.55300000000000005</v>
      </c>
      <c r="C85" s="5">
        <v>8.3000000000000004E-2</v>
      </c>
      <c r="D85" s="1">
        <f t="shared" si="3"/>
        <v>0.47000000000000003</v>
      </c>
      <c r="E85" s="7">
        <f t="shared" si="4"/>
        <v>411.39121700000004</v>
      </c>
    </row>
    <row r="86" spans="1:5" x14ac:dyDescent="0.25">
      <c r="A86" s="9" t="s">
        <v>86</v>
      </c>
      <c r="B86" s="2">
        <v>0.48799999999999999</v>
      </c>
      <c r="C86" s="5">
        <v>8.3000000000000004E-2</v>
      </c>
      <c r="D86" s="1">
        <f t="shared" si="3"/>
        <v>0.40499999999999997</v>
      </c>
      <c r="E86" s="7">
        <f t="shared" si="4"/>
        <v>345.82514825000004</v>
      </c>
    </row>
    <row r="87" spans="1:5" x14ac:dyDescent="0.25">
      <c r="A87" s="9" t="s">
        <v>87</v>
      </c>
      <c r="B87" s="2">
        <v>0.86</v>
      </c>
      <c r="C87" s="5">
        <v>8.3000000000000004E-2</v>
      </c>
      <c r="D87" s="1">
        <f t="shared" si="3"/>
        <v>0.77700000000000002</v>
      </c>
      <c r="E87" s="7">
        <f t="shared" si="4"/>
        <v>757.96754177000003</v>
      </c>
    </row>
    <row r="88" spans="1:5" x14ac:dyDescent="0.25">
      <c r="A88" s="9" t="s">
        <v>88</v>
      </c>
      <c r="B88" s="2">
        <v>0.93899999999999995</v>
      </c>
      <c r="C88" s="5">
        <v>8.3000000000000004E-2</v>
      </c>
      <c r="D88" s="1">
        <f t="shared" si="3"/>
        <v>0.85599999999999998</v>
      </c>
      <c r="E88" s="7">
        <f t="shared" si="4"/>
        <v>857.00520367999991</v>
      </c>
    </row>
    <row r="89" spans="1:5" x14ac:dyDescent="0.25">
      <c r="A89" s="9" t="s">
        <v>89</v>
      </c>
      <c r="B89" s="2">
        <v>1.603</v>
      </c>
      <c r="C89" s="5">
        <v>8.3000000000000004E-2</v>
      </c>
      <c r="D89" s="1">
        <f t="shared" si="3"/>
        <v>1.52</v>
      </c>
      <c r="E89" s="7">
        <f t="shared" si="4"/>
        <v>1848.8398520000003</v>
      </c>
    </row>
    <row r="90" spans="1:5" x14ac:dyDescent="0.25">
      <c r="A90" s="9" t="s">
        <v>90</v>
      </c>
      <c r="B90" s="2">
        <v>0.44400000000000001</v>
      </c>
      <c r="C90" s="5">
        <v>8.3000000000000004E-2</v>
      </c>
      <c r="D90" s="1">
        <f t="shared" si="3"/>
        <v>0.36099999999999999</v>
      </c>
      <c r="E90" s="7">
        <f t="shared" si="4"/>
        <v>302.99169473000001</v>
      </c>
    </row>
    <row r="91" spans="1:5" x14ac:dyDescent="0.25">
      <c r="A91" s="9" t="s">
        <v>91</v>
      </c>
      <c r="B91" s="2">
        <v>0.28499999999999998</v>
      </c>
      <c r="C91" s="5">
        <v>8.3000000000000004E-2</v>
      </c>
      <c r="D91" s="1">
        <f t="shared" si="3"/>
        <v>0.20199999999999996</v>
      </c>
      <c r="E91" s="7">
        <f t="shared" si="4"/>
        <v>158.63683651999997</v>
      </c>
    </row>
    <row r="92" spans="1:5" x14ac:dyDescent="0.25">
      <c r="A92" s="9" t="s">
        <v>92</v>
      </c>
      <c r="B92" s="2">
        <v>0.63400000000000001</v>
      </c>
      <c r="C92" s="5">
        <v>8.3000000000000004E-2</v>
      </c>
      <c r="D92" s="1">
        <f t="shared" si="3"/>
        <v>0.55100000000000005</v>
      </c>
      <c r="E92" s="7">
        <f t="shared" si="4"/>
        <v>496.91796113000004</v>
      </c>
    </row>
    <row r="93" spans="1:5" x14ac:dyDescent="0.25">
      <c r="A93" s="9" t="s">
        <v>93</v>
      </c>
      <c r="B93" s="2">
        <v>0.27800000000000002</v>
      </c>
      <c r="C93" s="5">
        <v>8.3000000000000004E-2</v>
      </c>
      <c r="D93" s="1">
        <f t="shared" si="3"/>
        <v>0.19500000000000001</v>
      </c>
      <c r="E93" s="7">
        <f t="shared" si="4"/>
        <v>152.65706825000001</v>
      </c>
    </row>
    <row r="94" spans="1:5" x14ac:dyDescent="0.25">
      <c r="A94" s="9" t="s">
        <v>94</v>
      </c>
      <c r="B94" s="2">
        <v>0.68500000000000005</v>
      </c>
      <c r="C94" s="5">
        <v>8.3000000000000004E-2</v>
      </c>
      <c r="D94" s="1">
        <f t="shared" si="3"/>
        <v>0.60200000000000009</v>
      </c>
      <c r="E94" s="7">
        <f t="shared" si="4"/>
        <v>552.94344452000007</v>
      </c>
    </row>
    <row r="95" spans="1:5" x14ac:dyDescent="0.25">
      <c r="A95" s="9" t="s">
        <v>95</v>
      </c>
      <c r="B95" s="2">
        <v>0.48199999999999998</v>
      </c>
      <c r="C95" s="5">
        <v>8.3000000000000004E-2</v>
      </c>
      <c r="D95" s="1">
        <f t="shared" si="3"/>
        <v>0.39899999999999997</v>
      </c>
      <c r="E95" s="7">
        <f t="shared" si="4"/>
        <v>339.91054912999994</v>
      </c>
    </row>
    <row r="96" spans="1:5" x14ac:dyDescent="0.25">
      <c r="A96" s="9" t="s">
        <v>96</v>
      </c>
      <c r="B96" s="2">
        <v>0.47299999999999998</v>
      </c>
      <c r="C96" s="5">
        <v>8.3000000000000004E-2</v>
      </c>
      <c r="D96" s="1">
        <f t="shared" si="3"/>
        <v>0.38999999999999996</v>
      </c>
      <c r="E96" s="7">
        <f t="shared" si="4"/>
        <v>331.08227299999999</v>
      </c>
    </row>
    <row r="97" spans="1:5" x14ac:dyDescent="0.25">
      <c r="A97" s="9" t="s">
        <v>97</v>
      </c>
      <c r="B97" s="2">
        <v>0.73299999999999998</v>
      </c>
      <c r="C97" s="5">
        <v>8.3000000000000004E-2</v>
      </c>
      <c r="D97" s="1">
        <f t="shared" ref="D97:D128" si="5">(B97-C97)</f>
        <v>0.65</v>
      </c>
      <c r="E97" s="7">
        <f t="shared" ref="E97:E128" si="6">(323.13*D97*D97)+(725.97*D97)-(1.1941)</f>
        <v>607.20882500000005</v>
      </c>
    </row>
    <row r="98" spans="1:5" x14ac:dyDescent="0.25">
      <c r="A98" s="9" t="s">
        <v>98</v>
      </c>
      <c r="B98" s="2">
        <v>0.77900000000000003</v>
      </c>
      <c r="C98" s="5">
        <v>8.3000000000000004E-2</v>
      </c>
      <c r="D98" s="1">
        <f t="shared" si="5"/>
        <v>0.69600000000000006</v>
      </c>
      <c r="E98" s="7">
        <f t="shared" si="6"/>
        <v>660.61036208000007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tabSelected="1" workbookViewId="0">
      <selection activeCell="H27" sqref="H27"/>
    </sheetView>
  </sheetViews>
  <sheetFormatPr defaultRowHeight="15" x14ac:dyDescent="0.25"/>
  <cols>
    <col min="1" max="1" width="28.7109375" customWidth="1"/>
    <col min="2" max="2" width="15.85546875" customWidth="1"/>
    <col min="3" max="3" width="17.85546875" customWidth="1"/>
    <col min="4" max="4" width="17.28515625" customWidth="1"/>
    <col min="5" max="5" width="17.5703125" customWidth="1"/>
    <col min="6" max="6" width="19" customWidth="1"/>
    <col min="7" max="7" width="64.85546875" customWidth="1"/>
  </cols>
  <sheetData>
    <row r="1" spans="1:7" ht="16.5" thickTop="1" thickBot="1" x14ac:dyDescent="0.3">
      <c r="A1" s="12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23</v>
      </c>
    </row>
    <row r="2" spans="1:7" ht="16.5" thickTop="1" thickBot="1" x14ac:dyDescent="0.3">
      <c r="A2" s="13" t="s">
        <v>31</v>
      </c>
      <c r="B2" s="14" t="s">
        <v>24</v>
      </c>
      <c r="C2" s="15" t="s">
        <v>25</v>
      </c>
      <c r="D2" s="15" t="s">
        <v>26</v>
      </c>
      <c r="E2" s="15" t="s">
        <v>29</v>
      </c>
      <c r="F2" s="15" t="s">
        <v>27</v>
      </c>
      <c r="G2" s="15" t="s">
        <v>28</v>
      </c>
    </row>
    <row r="3" spans="1:7" ht="16.5" thickTop="1" thickBot="1" x14ac:dyDescent="0.3">
      <c r="A3" s="13" t="s">
        <v>32</v>
      </c>
      <c r="B3" s="14" t="s">
        <v>24</v>
      </c>
      <c r="C3" s="15" t="s">
        <v>25</v>
      </c>
      <c r="D3" s="15" t="s">
        <v>26</v>
      </c>
      <c r="E3" s="15" t="s">
        <v>30</v>
      </c>
      <c r="F3" s="15" t="s">
        <v>27</v>
      </c>
      <c r="G3" s="15" t="s">
        <v>28</v>
      </c>
    </row>
    <row r="4" spans="1:7" ht="15.75" thickTop="1" x14ac:dyDescent="0.25"/>
    <row r="87" spans="1:3" x14ac:dyDescent="0.25">
      <c r="A87" s="8" t="s">
        <v>100</v>
      </c>
      <c r="B87" s="8"/>
      <c r="C87" s="8"/>
    </row>
    <row r="88" spans="1:3" x14ac:dyDescent="0.25">
      <c r="A88" t="s">
        <v>102</v>
      </c>
    </row>
    <row r="89" spans="1:3" x14ac:dyDescent="0.25">
      <c r="A89" t="s">
        <v>99</v>
      </c>
    </row>
    <row r="90" spans="1:3" x14ac:dyDescent="0.25">
      <c r="A90" t="s">
        <v>103</v>
      </c>
    </row>
    <row r="91" spans="1:3" x14ac:dyDescent="0.25">
      <c r="A91" t="s">
        <v>104</v>
      </c>
    </row>
    <row r="92" spans="1:3" x14ac:dyDescent="0.25">
      <c r="A92" t="s">
        <v>105</v>
      </c>
    </row>
    <row r="93" spans="1:3" x14ac:dyDescent="0.25">
      <c r="A93" t="s">
        <v>106</v>
      </c>
    </row>
    <row r="95" spans="1:3" x14ac:dyDescent="0.25">
      <c r="A95" s="8" t="s">
        <v>101</v>
      </c>
      <c r="B95" s="8"/>
      <c r="C95" s="8"/>
    </row>
    <row r="96" spans="1:3" x14ac:dyDescent="0.25">
      <c r="A96" t="s">
        <v>107</v>
      </c>
    </row>
    <row r="97" spans="1:1" x14ac:dyDescent="0.25">
      <c r="A97" t="s">
        <v>99</v>
      </c>
    </row>
    <row r="98" spans="1:1" x14ac:dyDescent="0.25">
      <c r="A98" t="s">
        <v>108</v>
      </c>
    </row>
    <row r="99" spans="1:1" x14ac:dyDescent="0.25">
      <c r="A99" t="s">
        <v>109</v>
      </c>
    </row>
    <row r="100" spans="1:1" x14ac:dyDescent="0.25">
      <c r="A100" t="s">
        <v>110</v>
      </c>
    </row>
    <row r="101" spans="1:1" x14ac:dyDescent="0.25">
      <c r="A101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FGF23</vt:lpstr>
      <vt:lpstr>SOST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2023-03-17T12:12:34Z</dcterms:created>
  <dcterms:modified xsi:type="dcterms:W3CDTF">2023-03-22T20:02:46Z</dcterms:modified>
</cp:coreProperties>
</file>