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Google Drive\2023\LAB\Webe yüklenenler\Engin Yurtçu\2023.04.19\"/>
    </mc:Choice>
  </mc:AlternateContent>
  <xr:revisionPtr revIDLastSave="0" documentId="13_ncr:1_{78584A63-ECCE-456F-BE13-1A38E57C5BCF}" xr6:coauthVersionLast="47" xr6:coauthVersionMax="47" xr10:uidLastSave="{00000000-0000-0000-0000-000000000000}"/>
  <bookViews>
    <workbookView xWindow="-120" yWindow="-120" windowWidth="29040" windowHeight="15840" activeTab="6" xr2:uid="{00000000-000D-0000-FFFF-FFFF00000000}"/>
  </bookViews>
  <sheets>
    <sheet name="OPN-1.PLATE" sheetId="1" r:id="rId1"/>
    <sheet name="OPN-2.PLATE" sheetId="2" r:id="rId2"/>
    <sheet name="CFD-1.PLATE" sheetId="3" r:id="rId3"/>
    <sheet name="CFD-2.PLATE" sheetId="4" r:id="rId4"/>
    <sheet name="Irisin-1.PLATE" sheetId="5" r:id="rId5"/>
    <sheet name="Irisin-2.PLATE" sheetId="6" r:id="rId6"/>
    <sheet name="Materyal-metod"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 i="6" l="1"/>
  <c r="E36" i="6" s="1"/>
  <c r="D37" i="6"/>
  <c r="E37" i="6" s="1"/>
  <c r="D38" i="6"/>
  <c r="E38" i="6" s="1"/>
  <c r="D39" i="6"/>
  <c r="E39" i="6" s="1"/>
  <c r="D40" i="6"/>
  <c r="E40" i="6" s="1"/>
  <c r="D41" i="6"/>
  <c r="E41" i="6" s="1"/>
  <c r="D42" i="6"/>
  <c r="E42" i="6" s="1"/>
  <c r="D43" i="6"/>
  <c r="E43" i="6" s="1"/>
  <c r="D44" i="6"/>
  <c r="E44" i="6" s="1"/>
  <c r="D45" i="6"/>
  <c r="E45" i="6" s="1"/>
  <c r="D46" i="6"/>
  <c r="E46" i="6" s="1"/>
  <c r="D47" i="6"/>
  <c r="E47" i="6" s="1"/>
  <c r="D48" i="6"/>
  <c r="E48" i="6" s="1"/>
  <c r="D49" i="6"/>
  <c r="E49" i="6" s="1"/>
  <c r="D50" i="6"/>
  <c r="E50" i="6" s="1"/>
  <c r="D51" i="6"/>
  <c r="E51" i="6" s="1"/>
  <c r="D52" i="6"/>
  <c r="E52" i="6" s="1"/>
  <c r="D53" i="6"/>
  <c r="E53" i="6" s="1"/>
  <c r="D54" i="6"/>
  <c r="E54" i="6" s="1"/>
  <c r="D55" i="6"/>
  <c r="E55" i="6" s="1"/>
  <c r="D56" i="6"/>
  <c r="E56" i="6" s="1"/>
  <c r="D57" i="6"/>
  <c r="E57" i="6" s="1"/>
  <c r="D58" i="6"/>
  <c r="E58" i="6" s="1"/>
  <c r="D59" i="6"/>
  <c r="E59" i="6" s="1"/>
  <c r="D60" i="6"/>
  <c r="E60" i="6" s="1"/>
  <c r="D61" i="6"/>
  <c r="E61" i="6" s="1"/>
  <c r="D62" i="6"/>
  <c r="E62" i="6" s="1"/>
  <c r="D63" i="6"/>
  <c r="E63" i="6" s="1"/>
  <c r="D64" i="6"/>
  <c r="E64" i="6" s="1"/>
  <c r="D65" i="6"/>
  <c r="E65" i="6" s="1"/>
  <c r="D66" i="6"/>
  <c r="E66" i="6" s="1"/>
  <c r="D67" i="6"/>
  <c r="E67" i="6" s="1"/>
  <c r="D68" i="6"/>
  <c r="E68" i="6" s="1"/>
  <c r="D69" i="6"/>
  <c r="E69" i="6" s="1"/>
  <c r="D70" i="6"/>
  <c r="E70" i="6" s="1"/>
  <c r="D71" i="6"/>
  <c r="E71" i="6" s="1"/>
  <c r="D72" i="6"/>
  <c r="E72" i="6" s="1"/>
  <c r="D73" i="6"/>
  <c r="E73" i="6" s="1"/>
  <c r="D74" i="6"/>
  <c r="E74" i="6" s="1"/>
  <c r="D75" i="6"/>
  <c r="E75" i="6" s="1"/>
  <c r="D76" i="6"/>
  <c r="E76" i="6" s="1"/>
  <c r="D77" i="6"/>
  <c r="E77" i="6" s="1"/>
  <c r="D78" i="6"/>
  <c r="E78" i="6" s="1"/>
  <c r="D79" i="6"/>
  <c r="E79" i="6" s="1"/>
  <c r="D80" i="6"/>
  <c r="E80" i="6" s="1"/>
  <c r="D81" i="6"/>
  <c r="E81" i="6" s="1"/>
  <c r="D82" i="6"/>
  <c r="E82" i="6" s="1"/>
  <c r="D83" i="6"/>
  <c r="E83" i="6" s="1"/>
  <c r="D84" i="6"/>
  <c r="E84" i="6" s="1"/>
  <c r="D85" i="6"/>
  <c r="E85" i="6" s="1"/>
  <c r="D86" i="6"/>
  <c r="E86" i="6" s="1"/>
  <c r="D87" i="6"/>
  <c r="E87" i="6" s="1"/>
  <c r="D88" i="6"/>
  <c r="E88" i="6" s="1"/>
  <c r="D89" i="6"/>
  <c r="E89" i="6" s="1"/>
  <c r="D90" i="6"/>
  <c r="E90" i="6" s="1"/>
  <c r="D91" i="6"/>
  <c r="E91" i="6" s="1"/>
  <c r="D92" i="6"/>
  <c r="E92" i="6" s="1"/>
  <c r="D93" i="6"/>
  <c r="E93" i="6" s="1"/>
  <c r="D94" i="6"/>
  <c r="E94" i="6" s="1"/>
  <c r="D95" i="6"/>
  <c r="E95" i="6" s="1"/>
  <c r="D96" i="6"/>
  <c r="E96" i="6" s="1"/>
  <c r="D97" i="6"/>
  <c r="E97" i="6" s="1"/>
  <c r="D98" i="6"/>
  <c r="E98" i="6" s="1"/>
  <c r="D99" i="6"/>
  <c r="E99" i="6" s="1"/>
  <c r="D100" i="6"/>
  <c r="E100" i="6" s="1"/>
  <c r="D101" i="6"/>
  <c r="E101" i="6" s="1"/>
  <c r="D102" i="6"/>
  <c r="E102" i="6" s="1"/>
  <c r="D103" i="6"/>
  <c r="E103" i="6" s="1"/>
  <c r="D104" i="6"/>
  <c r="E104" i="6" s="1"/>
  <c r="D105" i="6"/>
  <c r="E105" i="6" s="1"/>
  <c r="D106" i="6"/>
  <c r="E106" i="6" s="1"/>
  <c r="D107" i="6"/>
  <c r="E107" i="6" s="1"/>
  <c r="D108" i="6"/>
  <c r="E108" i="6" s="1"/>
  <c r="D109" i="6"/>
  <c r="E109" i="6" s="1"/>
  <c r="D110" i="6"/>
  <c r="E110" i="6" s="1"/>
  <c r="D111" i="6"/>
  <c r="E111" i="6" s="1"/>
  <c r="D112" i="6"/>
  <c r="E112" i="6" s="1"/>
  <c r="D113" i="6"/>
  <c r="E113" i="6" s="1"/>
  <c r="D114" i="6"/>
  <c r="E114" i="6" s="1"/>
  <c r="D115" i="6"/>
  <c r="E115" i="6" s="1"/>
  <c r="D116" i="6"/>
  <c r="E116" i="6" s="1"/>
  <c r="D117" i="6"/>
  <c r="E117" i="6" s="1"/>
  <c r="D118" i="6"/>
  <c r="E118" i="6" s="1"/>
  <c r="D119" i="6"/>
  <c r="E119" i="6" s="1"/>
  <c r="D120" i="6"/>
  <c r="E120" i="6" s="1"/>
  <c r="D121" i="6"/>
  <c r="E121" i="6" s="1"/>
  <c r="D122" i="6"/>
  <c r="E122" i="6" s="1"/>
  <c r="D35" i="6"/>
  <c r="E35" i="6" s="1"/>
  <c r="E23" i="6"/>
  <c r="E24" i="6"/>
  <c r="C24" i="6"/>
  <c r="C23" i="6"/>
  <c r="C22" i="6"/>
  <c r="E22" i="6" s="1"/>
  <c r="C21" i="6"/>
  <c r="E21" i="6" s="1"/>
  <c r="C20" i="6"/>
  <c r="E20" i="6" s="1"/>
  <c r="C19" i="6"/>
  <c r="E19" i="6" s="1"/>
  <c r="C18" i="6"/>
  <c r="E18" i="6" s="1"/>
  <c r="C17" i="6"/>
  <c r="E17" i="6" s="1"/>
  <c r="E105" i="5"/>
  <c r="D35" i="5"/>
  <c r="E35" i="5" s="1"/>
  <c r="D36" i="5"/>
  <c r="E36" i="5" s="1"/>
  <c r="D37" i="5"/>
  <c r="E37" i="5" s="1"/>
  <c r="D38" i="5"/>
  <c r="E38" i="5" s="1"/>
  <c r="D39" i="5"/>
  <c r="E39" i="5" s="1"/>
  <c r="D40" i="5"/>
  <c r="E40" i="5" s="1"/>
  <c r="D41" i="5"/>
  <c r="E41" i="5" s="1"/>
  <c r="D42" i="5"/>
  <c r="E42" i="5" s="1"/>
  <c r="D43" i="5"/>
  <c r="E43" i="5" s="1"/>
  <c r="D44" i="5"/>
  <c r="E44" i="5" s="1"/>
  <c r="D45" i="5"/>
  <c r="E45" i="5" s="1"/>
  <c r="D46" i="5"/>
  <c r="E46" i="5" s="1"/>
  <c r="D47" i="5"/>
  <c r="E47" i="5" s="1"/>
  <c r="D48" i="5"/>
  <c r="E48" i="5" s="1"/>
  <c r="D49" i="5"/>
  <c r="E49" i="5" s="1"/>
  <c r="D50" i="5"/>
  <c r="E50" i="5" s="1"/>
  <c r="D51" i="5"/>
  <c r="E51" i="5" s="1"/>
  <c r="D52" i="5"/>
  <c r="E52" i="5" s="1"/>
  <c r="D53" i="5"/>
  <c r="E53" i="5" s="1"/>
  <c r="D54" i="5"/>
  <c r="E54" i="5" s="1"/>
  <c r="D55" i="5"/>
  <c r="E55" i="5" s="1"/>
  <c r="D56" i="5"/>
  <c r="E56" i="5" s="1"/>
  <c r="D57" i="5"/>
  <c r="E57" i="5" s="1"/>
  <c r="D58" i="5"/>
  <c r="E58" i="5" s="1"/>
  <c r="D59" i="5"/>
  <c r="E59" i="5" s="1"/>
  <c r="D60" i="5"/>
  <c r="E60" i="5" s="1"/>
  <c r="D61" i="5"/>
  <c r="E61" i="5" s="1"/>
  <c r="D62" i="5"/>
  <c r="E62" i="5" s="1"/>
  <c r="D63" i="5"/>
  <c r="E63" i="5" s="1"/>
  <c r="D64" i="5"/>
  <c r="E64" i="5" s="1"/>
  <c r="D65" i="5"/>
  <c r="E65" i="5" s="1"/>
  <c r="D66" i="5"/>
  <c r="E66" i="5" s="1"/>
  <c r="D67" i="5"/>
  <c r="E67" i="5" s="1"/>
  <c r="D68" i="5"/>
  <c r="E68" i="5" s="1"/>
  <c r="D69" i="5"/>
  <c r="E69" i="5" s="1"/>
  <c r="D70" i="5"/>
  <c r="E70" i="5" s="1"/>
  <c r="D71" i="5"/>
  <c r="E71" i="5" s="1"/>
  <c r="D72" i="5"/>
  <c r="E72" i="5" s="1"/>
  <c r="D73" i="5"/>
  <c r="E73" i="5" s="1"/>
  <c r="D74" i="5"/>
  <c r="E74" i="5" s="1"/>
  <c r="D75" i="5"/>
  <c r="E75" i="5" s="1"/>
  <c r="D76" i="5"/>
  <c r="E76" i="5" s="1"/>
  <c r="D77" i="5"/>
  <c r="E77" i="5" s="1"/>
  <c r="D78" i="5"/>
  <c r="E78" i="5" s="1"/>
  <c r="D79" i="5"/>
  <c r="E79" i="5" s="1"/>
  <c r="D80" i="5"/>
  <c r="E80" i="5" s="1"/>
  <c r="D81" i="5"/>
  <c r="E81" i="5" s="1"/>
  <c r="D82" i="5"/>
  <c r="E82" i="5" s="1"/>
  <c r="D83" i="5"/>
  <c r="E83" i="5" s="1"/>
  <c r="D84" i="5"/>
  <c r="E84" i="5" s="1"/>
  <c r="D85" i="5"/>
  <c r="E85" i="5" s="1"/>
  <c r="D86" i="5"/>
  <c r="E86" i="5" s="1"/>
  <c r="D87" i="5"/>
  <c r="E87" i="5" s="1"/>
  <c r="D88" i="5"/>
  <c r="E88" i="5" s="1"/>
  <c r="D89" i="5"/>
  <c r="E89" i="5" s="1"/>
  <c r="D90" i="5"/>
  <c r="E90" i="5" s="1"/>
  <c r="D91" i="5"/>
  <c r="E91" i="5" s="1"/>
  <c r="D92" i="5"/>
  <c r="E92" i="5" s="1"/>
  <c r="D93" i="5"/>
  <c r="E93" i="5" s="1"/>
  <c r="D94" i="5"/>
  <c r="E94" i="5" s="1"/>
  <c r="D95" i="5"/>
  <c r="E95" i="5" s="1"/>
  <c r="D96" i="5"/>
  <c r="E96" i="5" s="1"/>
  <c r="D97" i="5"/>
  <c r="E97" i="5" s="1"/>
  <c r="D98" i="5"/>
  <c r="E98" i="5" s="1"/>
  <c r="D99" i="5"/>
  <c r="E99" i="5" s="1"/>
  <c r="D100" i="5"/>
  <c r="E100" i="5" s="1"/>
  <c r="D101" i="5"/>
  <c r="E101" i="5" s="1"/>
  <c r="D102" i="5"/>
  <c r="E102" i="5" s="1"/>
  <c r="D103" i="5"/>
  <c r="E103" i="5" s="1"/>
  <c r="D104" i="5"/>
  <c r="E104" i="5" s="1"/>
  <c r="D105" i="5"/>
  <c r="D106" i="5"/>
  <c r="E106" i="5" s="1"/>
  <c r="D107" i="5"/>
  <c r="E107" i="5" s="1"/>
  <c r="D108" i="5"/>
  <c r="E108" i="5" s="1"/>
  <c r="D109" i="5"/>
  <c r="E109" i="5" s="1"/>
  <c r="D110" i="5"/>
  <c r="E110" i="5" s="1"/>
  <c r="D111" i="5"/>
  <c r="E111" i="5" s="1"/>
  <c r="D112" i="5"/>
  <c r="E112" i="5" s="1"/>
  <c r="D113" i="5"/>
  <c r="E113" i="5" s="1"/>
  <c r="D115" i="5"/>
  <c r="E115" i="5" s="1"/>
  <c r="D116" i="5"/>
  <c r="E116" i="5" s="1"/>
  <c r="D117" i="5"/>
  <c r="E117" i="5" s="1"/>
  <c r="D118" i="5"/>
  <c r="E118" i="5" s="1"/>
  <c r="D119" i="5"/>
  <c r="E119" i="5" s="1"/>
  <c r="D120" i="5"/>
  <c r="E120" i="5" s="1"/>
  <c r="D121" i="5"/>
  <c r="E121" i="5" s="1"/>
  <c r="D122" i="5"/>
  <c r="E122" i="5" s="1"/>
  <c r="D34" i="5"/>
  <c r="E34" i="5" s="1"/>
  <c r="E23" i="5"/>
  <c r="C24" i="5"/>
  <c r="E24" i="5" s="1"/>
  <c r="C23" i="5"/>
  <c r="C22" i="5"/>
  <c r="E22" i="5" s="1"/>
  <c r="C21" i="5"/>
  <c r="E21" i="5" s="1"/>
  <c r="C20" i="5"/>
  <c r="E20" i="5" s="1"/>
  <c r="C19" i="5"/>
  <c r="E19" i="5" s="1"/>
  <c r="C18" i="5"/>
  <c r="E18" i="5" s="1"/>
  <c r="C17" i="5"/>
  <c r="E17" i="5" s="1"/>
  <c r="E76" i="4"/>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D77" i="4"/>
  <c r="E77" i="4" s="1"/>
  <c r="D78" i="4"/>
  <c r="E78" i="4" s="1"/>
  <c r="D79" i="4"/>
  <c r="E79" i="4" s="1"/>
  <c r="D80" i="4"/>
  <c r="E80" i="4" s="1"/>
  <c r="D81" i="4"/>
  <c r="E81" i="4" s="1"/>
  <c r="D82" i="4"/>
  <c r="E82" i="4" s="1"/>
  <c r="D83" i="4"/>
  <c r="E83" i="4" s="1"/>
  <c r="D84" i="4"/>
  <c r="E84" i="4" s="1"/>
  <c r="D85" i="4"/>
  <c r="E85" i="4" s="1"/>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100" i="4"/>
  <c r="E100" i="4" s="1"/>
  <c r="D101" i="4"/>
  <c r="E101" i="4" s="1"/>
  <c r="D102" i="4"/>
  <c r="E102" i="4" s="1"/>
  <c r="D103" i="4"/>
  <c r="E103" i="4" s="1"/>
  <c r="D104" i="4"/>
  <c r="E104" i="4" s="1"/>
  <c r="D105" i="4"/>
  <c r="E105" i="4" s="1"/>
  <c r="D106" i="4"/>
  <c r="E106" i="4" s="1"/>
  <c r="D107" i="4"/>
  <c r="E107" i="4" s="1"/>
  <c r="D108" i="4"/>
  <c r="E108" i="4" s="1"/>
  <c r="D109" i="4"/>
  <c r="E109" i="4" s="1"/>
  <c r="D110" i="4"/>
  <c r="E110" i="4" s="1"/>
  <c r="D111" i="4"/>
  <c r="E111" i="4" s="1"/>
  <c r="D112" i="4"/>
  <c r="E112" i="4" s="1"/>
  <c r="D113" i="4"/>
  <c r="E113" i="4" s="1"/>
  <c r="D114" i="4"/>
  <c r="E114" i="4" s="1"/>
  <c r="D115" i="4"/>
  <c r="E115" i="4" s="1"/>
  <c r="D116" i="4"/>
  <c r="E116" i="4" s="1"/>
  <c r="D117" i="4"/>
  <c r="E117" i="4" s="1"/>
  <c r="D118" i="4"/>
  <c r="E118" i="4" s="1"/>
  <c r="D119" i="4"/>
  <c r="E119" i="4" s="1"/>
  <c r="D120" i="4"/>
  <c r="E120" i="4" s="1"/>
  <c r="D121" i="4"/>
  <c r="E121" i="4" s="1"/>
  <c r="D122" i="4"/>
  <c r="E122" i="4" s="1"/>
  <c r="D123" i="4"/>
  <c r="E123" i="4" s="1"/>
  <c r="D124" i="4"/>
  <c r="E124" i="4" s="1"/>
  <c r="D37" i="4"/>
  <c r="E37" i="4" s="1"/>
  <c r="E27" i="4"/>
  <c r="C27" i="4"/>
  <c r="C26" i="4"/>
  <c r="E26" i="4" s="1"/>
  <c r="C25" i="4"/>
  <c r="E25" i="4" s="1"/>
  <c r="C24" i="4"/>
  <c r="E24" i="4" s="1"/>
  <c r="C23" i="4"/>
  <c r="E23" i="4" s="1"/>
  <c r="C22" i="4"/>
  <c r="E22" i="4" s="1"/>
  <c r="C21" i="4"/>
  <c r="E21" i="4" s="1"/>
  <c r="C20" i="4"/>
  <c r="E20" i="4" s="1"/>
  <c r="D36" i="3"/>
  <c r="E36" i="3" s="1"/>
  <c r="D37" i="3"/>
  <c r="E37" i="3" s="1"/>
  <c r="D38" i="3"/>
  <c r="E38" i="3" s="1"/>
  <c r="D39" i="3"/>
  <c r="E39" i="3" s="1"/>
  <c r="D40" i="3"/>
  <c r="E40" i="3" s="1"/>
  <c r="D41" i="3"/>
  <c r="E41" i="3" s="1"/>
  <c r="D42" i="3"/>
  <c r="E42" i="3" s="1"/>
  <c r="D43" i="3"/>
  <c r="E43" i="3" s="1"/>
  <c r="D44" i="3"/>
  <c r="E44" i="3" s="1"/>
  <c r="D45" i="3"/>
  <c r="E45" i="3" s="1"/>
  <c r="D46" i="3"/>
  <c r="E46" i="3" s="1"/>
  <c r="D47" i="3"/>
  <c r="E47" i="3" s="1"/>
  <c r="D48" i="3"/>
  <c r="E48" i="3" s="1"/>
  <c r="D49" i="3"/>
  <c r="E49" i="3" s="1"/>
  <c r="D50" i="3"/>
  <c r="E50" i="3" s="1"/>
  <c r="D51" i="3"/>
  <c r="E51" i="3" s="1"/>
  <c r="D52" i="3"/>
  <c r="E52" i="3" s="1"/>
  <c r="D53" i="3"/>
  <c r="E53" i="3" s="1"/>
  <c r="D54" i="3"/>
  <c r="E54" i="3" s="1"/>
  <c r="D55" i="3"/>
  <c r="E55" i="3" s="1"/>
  <c r="D56" i="3"/>
  <c r="E56" i="3" s="1"/>
  <c r="D57" i="3"/>
  <c r="E57" i="3" s="1"/>
  <c r="D58" i="3"/>
  <c r="E58" i="3" s="1"/>
  <c r="D59" i="3"/>
  <c r="E59" i="3" s="1"/>
  <c r="D60" i="3"/>
  <c r="E60" i="3" s="1"/>
  <c r="D61" i="3"/>
  <c r="E61" i="3" s="1"/>
  <c r="D62" i="3"/>
  <c r="E62" i="3" s="1"/>
  <c r="D63" i="3"/>
  <c r="E63" i="3" s="1"/>
  <c r="D64" i="3"/>
  <c r="E64" i="3" s="1"/>
  <c r="D65" i="3"/>
  <c r="E65" i="3" s="1"/>
  <c r="D66" i="3"/>
  <c r="E66" i="3" s="1"/>
  <c r="D67" i="3"/>
  <c r="E67" i="3" s="1"/>
  <c r="D68" i="3"/>
  <c r="E68" i="3" s="1"/>
  <c r="D69" i="3"/>
  <c r="E69" i="3" s="1"/>
  <c r="D70" i="3"/>
  <c r="E70" i="3" s="1"/>
  <c r="D71" i="3"/>
  <c r="E71" i="3" s="1"/>
  <c r="D72" i="3"/>
  <c r="E72" i="3" s="1"/>
  <c r="D73" i="3"/>
  <c r="E73" i="3" s="1"/>
  <c r="D74" i="3"/>
  <c r="E74" i="3" s="1"/>
  <c r="D75" i="3"/>
  <c r="E75" i="3" s="1"/>
  <c r="D76" i="3"/>
  <c r="E76" i="3" s="1"/>
  <c r="D77" i="3"/>
  <c r="E77" i="3" s="1"/>
  <c r="D78" i="3"/>
  <c r="E78" i="3" s="1"/>
  <c r="D79" i="3"/>
  <c r="E79" i="3" s="1"/>
  <c r="D80" i="3"/>
  <c r="E80" i="3" s="1"/>
  <c r="D81" i="3"/>
  <c r="E81" i="3" s="1"/>
  <c r="D82" i="3"/>
  <c r="E82" i="3" s="1"/>
  <c r="D83" i="3"/>
  <c r="E83" i="3" s="1"/>
  <c r="D84" i="3"/>
  <c r="E84" i="3" s="1"/>
  <c r="D85" i="3"/>
  <c r="E85" i="3" s="1"/>
  <c r="D86" i="3"/>
  <c r="E86" i="3" s="1"/>
  <c r="D87" i="3"/>
  <c r="E87" i="3" s="1"/>
  <c r="D88" i="3"/>
  <c r="E88" i="3" s="1"/>
  <c r="D89" i="3"/>
  <c r="E89" i="3" s="1"/>
  <c r="D90" i="3"/>
  <c r="E90" i="3" s="1"/>
  <c r="D91" i="3"/>
  <c r="E91" i="3" s="1"/>
  <c r="D92" i="3"/>
  <c r="E92" i="3" s="1"/>
  <c r="D93" i="3"/>
  <c r="E93" i="3" s="1"/>
  <c r="D94" i="3"/>
  <c r="E94" i="3" s="1"/>
  <c r="D95" i="3"/>
  <c r="E95" i="3" s="1"/>
  <c r="D96" i="3"/>
  <c r="E96" i="3" s="1"/>
  <c r="D97" i="3"/>
  <c r="E97" i="3" s="1"/>
  <c r="D98" i="3"/>
  <c r="E98" i="3" s="1"/>
  <c r="D99" i="3"/>
  <c r="E99" i="3" s="1"/>
  <c r="D100" i="3"/>
  <c r="E100" i="3" s="1"/>
  <c r="D101" i="3"/>
  <c r="E101" i="3" s="1"/>
  <c r="D102" i="3"/>
  <c r="E102" i="3" s="1"/>
  <c r="D103" i="3"/>
  <c r="E103" i="3" s="1"/>
  <c r="D104" i="3"/>
  <c r="E104" i="3" s="1"/>
  <c r="D105" i="3"/>
  <c r="E105" i="3" s="1"/>
  <c r="D106" i="3"/>
  <c r="E106" i="3" s="1"/>
  <c r="D107" i="3"/>
  <c r="E107" i="3" s="1"/>
  <c r="D108" i="3"/>
  <c r="E108" i="3" s="1"/>
  <c r="D109" i="3"/>
  <c r="E109" i="3" s="1"/>
  <c r="D110" i="3"/>
  <c r="E110" i="3" s="1"/>
  <c r="D111" i="3"/>
  <c r="E111" i="3" s="1"/>
  <c r="D112" i="3"/>
  <c r="E112" i="3" s="1"/>
  <c r="D113" i="3"/>
  <c r="E113" i="3" s="1"/>
  <c r="D114" i="3"/>
  <c r="E114" i="3" s="1"/>
  <c r="D116" i="3"/>
  <c r="E116" i="3" s="1"/>
  <c r="D117" i="3"/>
  <c r="E117" i="3" s="1"/>
  <c r="D118" i="3"/>
  <c r="E118" i="3" s="1"/>
  <c r="D119" i="3"/>
  <c r="E119" i="3" s="1"/>
  <c r="D120" i="3"/>
  <c r="E120" i="3" s="1"/>
  <c r="D121" i="3"/>
  <c r="E121" i="3" s="1"/>
  <c r="D122" i="3"/>
  <c r="E122" i="3" s="1"/>
  <c r="D123" i="3"/>
  <c r="E123" i="3" s="1"/>
  <c r="D35" i="3"/>
  <c r="E35" i="3" s="1"/>
  <c r="E20" i="3"/>
  <c r="C24" i="3"/>
  <c r="E24" i="3" s="1"/>
  <c r="C23" i="3"/>
  <c r="E23" i="3" s="1"/>
  <c r="C22" i="3"/>
  <c r="E22" i="3" s="1"/>
  <c r="C21" i="3"/>
  <c r="E21" i="3" s="1"/>
  <c r="C20" i="3"/>
  <c r="C19" i="3"/>
  <c r="E19" i="3" s="1"/>
  <c r="C18" i="3"/>
  <c r="E18" i="3" s="1"/>
  <c r="C17" i="3"/>
  <c r="E17" i="3" s="1"/>
  <c r="D123" i="2"/>
  <c r="E123" i="2" s="1"/>
  <c r="D37" i="2"/>
  <c r="E37" i="2" s="1"/>
  <c r="D38" i="2"/>
  <c r="E38" i="2" s="1"/>
  <c r="D39" i="2"/>
  <c r="E39" i="2" s="1"/>
  <c r="D40" i="2"/>
  <c r="E40" i="2" s="1"/>
  <c r="D41" i="2"/>
  <c r="E41" i="2" s="1"/>
  <c r="D42" i="2"/>
  <c r="E42" i="2" s="1"/>
  <c r="D43" i="2"/>
  <c r="E43" i="2" s="1"/>
  <c r="D44" i="2"/>
  <c r="E44" i="2" s="1"/>
  <c r="D45" i="2"/>
  <c r="E45" i="2" s="1"/>
  <c r="D46" i="2"/>
  <c r="E46" i="2" s="1"/>
  <c r="D47" i="2"/>
  <c r="E47" i="2" s="1"/>
  <c r="D48" i="2"/>
  <c r="E48" i="2" s="1"/>
  <c r="D49" i="2"/>
  <c r="E49" i="2" s="1"/>
  <c r="D50" i="2"/>
  <c r="E50" i="2" s="1"/>
  <c r="D51" i="2"/>
  <c r="E51" i="2" s="1"/>
  <c r="D52" i="2"/>
  <c r="E52" i="2" s="1"/>
  <c r="D53" i="2"/>
  <c r="E53" i="2" s="1"/>
  <c r="D54" i="2"/>
  <c r="E54" i="2" s="1"/>
  <c r="D55" i="2"/>
  <c r="E55" i="2" s="1"/>
  <c r="D56" i="2"/>
  <c r="E56" i="2" s="1"/>
  <c r="D57" i="2"/>
  <c r="E57" i="2" s="1"/>
  <c r="D58" i="2"/>
  <c r="E58" i="2" s="1"/>
  <c r="D59" i="2"/>
  <c r="E59" i="2" s="1"/>
  <c r="D60" i="2"/>
  <c r="E60" i="2" s="1"/>
  <c r="D61" i="2"/>
  <c r="E61" i="2" s="1"/>
  <c r="D62" i="2"/>
  <c r="E62" i="2" s="1"/>
  <c r="D63" i="2"/>
  <c r="E63" i="2" s="1"/>
  <c r="D64" i="2"/>
  <c r="E64" i="2" s="1"/>
  <c r="D65" i="2"/>
  <c r="E65" i="2" s="1"/>
  <c r="D66" i="2"/>
  <c r="E66" i="2" s="1"/>
  <c r="D67" i="2"/>
  <c r="E67" i="2" s="1"/>
  <c r="D68" i="2"/>
  <c r="E68" i="2" s="1"/>
  <c r="D69" i="2"/>
  <c r="E69" i="2" s="1"/>
  <c r="D70" i="2"/>
  <c r="E70" i="2" s="1"/>
  <c r="D71" i="2"/>
  <c r="E71" i="2" s="1"/>
  <c r="D72" i="2"/>
  <c r="E72" i="2" s="1"/>
  <c r="D73" i="2"/>
  <c r="E73" i="2" s="1"/>
  <c r="D74" i="2"/>
  <c r="E74" i="2" s="1"/>
  <c r="D75" i="2"/>
  <c r="E75" i="2" s="1"/>
  <c r="D76" i="2"/>
  <c r="E76" i="2" s="1"/>
  <c r="D77" i="2"/>
  <c r="E77" i="2" s="1"/>
  <c r="D78" i="2"/>
  <c r="E78" i="2" s="1"/>
  <c r="D79" i="2"/>
  <c r="E79" i="2" s="1"/>
  <c r="D80" i="2"/>
  <c r="E80" i="2" s="1"/>
  <c r="D81" i="2"/>
  <c r="E81" i="2" s="1"/>
  <c r="D82" i="2"/>
  <c r="E82" i="2" s="1"/>
  <c r="D83" i="2"/>
  <c r="E83" i="2" s="1"/>
  <c r="D84" i="2"/>
  <c r="E84" i="2" s="1"/>
  <c r="D85" i="2"/>
  <c r="E85" i="2" s="1"/>
  <c r="D86" i="2"/>
  <c r="E86" i="2" s="1"/>
  <c r="D87" i="2"/>
  <c r="E87" i="2" s="1"/>
  <c r="D88" i="2"/>
  <c r="E88" i="2" s="1"/>
  <c r="D89" i="2"/>
  <c r="E89" i="2" s="1"/>
  <c r="D90" i="2"/>
  <c r="E90" i="2" s="1"/>
  <c r="D91" i="2"/>
  <c r="E91" i="2" s="1"/>
  <c r="D92" i="2"/>
  <c r="E92" i="2" s="1"/>
  <c r="D93" i="2"/>
  <c r="E93" i="2" s="1"/>
  <c r="D94" i="2"/>
  <c r="E94" i="2" s="1"/>
  <c r="D95" i="2"/>
  <c r="E95" i="2" s="1"/>
  <c r="D96" i="2"/>
  <c r="E96" i="2" s="1"/>
  <c r="D97" i="2"/>
  <c r="E97" i="2" s="1"/>
  <c r="D98" i="2"/>
  <c r="E98" i="2" s="1"/>
  <c r="D99" i="2"/>
  <c r="E99" i="2" s="1"/>
  <c r="D100" i="2"/>
  <c r="E100" i="2" s="1"/>
  <c r="D101" i="2"/>
  <c r="E101" i="2" s="1"/>
  <c r="D102" i="2"/>
  <c r="E102" i="2" s="1"/>
  <c r="D103" i="2"/>
  <c r="E103" i="2" s="1"/>
  <c r="D104" i="2"/>
  <c r="E104" i="2" s="1"/>
  <c r="D105" i="2"/>
  <c r="E105" i="2" s="1"/>
  <c r="D106" i="2"/>
  <c r="E106" i="2" s="1"/>
  <c r="D107" i="2"/>
  <c r="E107" i="2" s="1"/>
  <c r="D108" i="2"/>
  <c r="E108" i="2" s="1"/>
  <c r="D109" i="2"/>
  <c r="E109" i="2" s="1"/>
  <c r="D110" i="2"/>
  <c r="E110" i="2" s="1"/>
  <c r="D111" i="2"/>
  <c r="E111" i="2" s="1"/>
  <c r="D112" i="2"/>
  <c r="E112" i="2" s="1"/>
  <c r="D113" i="2"/>
  <c r="E113" i="2" s="1"/>
  <c r="D114" i="2"/>
  <c r="E114" i="2" s="1"/>
  <c r="D115" i="2"/>
  <c r="E115" i="2" s="1"/>
  <c r="D116" i="2"/>
  <c r="E116" i="2" s="1"/>
  <c r="D117" i="2"/>
  <c r="E117" i="2" s="1"/>
  <c r="D118" i="2"/>
  <c r="E118" i="2" s="1"/>
  <c r="D119" i="2"/>
  <c r="E119" i="2" s="1"/>
  <c r="D120" i="2"/>
  <c r="E120" i="2" s="1"/>
  <c r="D121" i="2"/>
  <c r="E121" i="2" s="1"/>
  <c r="D122" i="2"/>
  <c r="E122" i="2" s="1"/>
  <c r="D36" i="2"/>
  <c r="E36" i="2" s="1"/>
  <c r="C24" i="2"/>
  <c r="E24" i="2" s="1"/>
  <c r="C23" i="2"/>
  <c r="E23" i="2" s="1"/>
  <c r="C22" i="2"/>
  <c r="E22" i="2" s="1"/>
  <c r="C21" i="2"/>
  <c r="E21" i="2" s="1"/>
  <c r="C20" i="2"/>
  <c r="E20" i="2" s="1"/>
  <c r="C19" i="2"/>
  <c r="E19" i="2" s="1"/>
  <c r="C18" i="2"/>
  <c r="E18" i="2" s="1"/>
  <c r="C17" i="2"/>
  <c r="E17" i="2"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6" i="1"/>
  <c r="E116" i="1" s="1"/>
  <c r="D117" i="1"/>
  <c r="E117" i="1" s="1"/>
  <c r="D118" i="1"/>
  <c r="E118" i="1" s="1"/>
  <c r="D119" i="1"/>
  <c r="E119" i="1" s="1"/>
  <c r="D120" i="1"/>
  <c r="E120" i="1" s="1"/>
  <c r="D121" i="1"/>
  <c r="E121" i="1" s="1"/>
  <c r="D122" i="1"/>
  <c r="E122" i="1" s="1"/>
  <c r="D123" i="1"/>
  <c r="E123" i="1" s="1"/>
  <c r="D35" i="1"/>
  <c r="E35" i="1" s="1"/>
  <c r="C23" i="1"/>
  <c r="E23" i="1" s="1"/>
  <c r="C22" i="1"/>
  <c r="E22" i="1" s="1"/>
  <c r="C21" i="1"/>
  <c r="E21" i="1" s="1"/>
  <c r="C20" i="1"/>
  <c r="E20" i="1" s="1"/>
  <c r="C19" i="1"/>
  <c r="E19" i="1" s="1"/>
  <c r="C18" i="1"/>
  <c r="E18" i="1" s="1"/>
  <c r="C17" i="1"/>
  <c r="E17" i="1" s="1"/>
  <c r="C16" i="1"/>
  <c r="E16" i="1" s="1"/>
</calcChain>
</file>

<file path=xl/sharedStrings.xml><?xml version="1.0" encoding="utf-8"?>
<sst xmlns="http://schemas.openxmlformats.org/spreadsheetml/2006/main" count="693" uniqueCount="230">
  <si>
    <t xml:space="preserve"> </t>
  </si>
  <si>
    <t>abs</t>
  </si>
  <si>
    <t>expected</t>
  </si>
  <si>
    <t>result</t>
  </si>
  <si>
    <t>std1</t>
  </si>
  <si>
    <t>std2</t>
  </si>
  <si>
    <t>std3</t>
  </si>
  <si>
    <t>std4</t>
  </si>
  <si>
    <t>std5</t>
  </si>
  <si>
    <t>std6</t>
  </si>
  <si>
    <t>std7</t>
  </si>
  <si>
    <t>blank</t>
  </si>
  <si>
    <t>abs-blank</t>
  </si>
  <si>
    <t>concentration (pg/ml)</t>
  </si>
  <si>
    <t>concentration (ng/ml)</t>
  </si>
  <si>
    <t>Numune</t>
  </si>
  <si>
    <t>absorbans</t>
  </si>
  <si>
    <t>result(pg/ml)</t>
  </si>
  <si>
    <t>result(ng/ml)</t>
  </si>
  <si>
    <t>KİT ADI</t>
  </si>
  <si>
    <t>TÜR</t>
  </si>
  <si>
    <t>MARKA</t>
  </si>
  <si>
    <t>CAT. NO</t>
  </si>
  <si>
    <t>Yöntem</t>
  </si>
  <si>
    <t>Kullanılan Cihaz</t>
  </si>
  <si>
    <t>Human</t>
  </si>
  <si>
    <t>Elabscience</t>
  </si>
  <si>
    <t>ELİSA</t>
  </si>
  <si>
    <t>Mıcroplate reader: BIO-TEK EL X 800-Aotu strıp washer:BIO TEK EL X 50</t>
  </si>
  <si>
    <t>Numune türü</t>
  </si>
  <si>
    <t>Serum</t>
  </si>
  <si>
    <t>OPN(Osteopontin)</t>
  </si>
  <si>
    <t>E-EL-H1347</t>
  </si>
  <si>
    <t>CFD(Complement Factor D)</t>
  </si>
  <si>
    <t>E-EL-H6007</t>
  </si>
  <si>
    <t>Irisin</t>
  </si>
  <si>
    <t>E-EL-H6120</t>
  </si>
  <si>
    <t>PKOS hasta grubunun son 3 numunesi plate'de yer kalmadığı için çalışılamadı.</t>
  </si>
  <si>
    <t>Cansu Küçük</t>
  </si>
  <si>
    <t>Naciye Tepekaya</t>
  </si>
  <si>
    <t>Güzide Hilal Oflaz</t>
  </si>
  <si>
    <t>Rumeysa Koç</t>
  </si>
  <si>
    <t>Ömre Akyürek</t>
  </si>
  <si>
    <t>Melek Akdoğan</t>
  </si>
  <si>
    <t>Nurcan Gizem Gündoğdu</t>
  </si>
  <si>
    <t>Müge Biberoğlu</t>
  </si>
  <si>
    <t>Mina Mohammadzadeh</t>
  </si>
  <si>
    <t>Şule Savaş</t>
  </si>
  <si>
    <t>Pınar Yıldırım</t>
  </si>
  <si>
    <t>Şennur Demireğen</t>
  </si>
  <si>
    <t>Saliha Özer</t>
  </si>
  <si>
    <t>YeterTürkel</t>
  </si>
  <si>
    <t>Gülnur Demirci</t>
  </si>
  <si>
    <t>Emine Ediz</t>
  </si>
  <si>
    <t>Emel Yıldız Çalış</t>
  </si>
  <si>
    <t>Emine Şengür Dil</t>
  </si>
  <si>
    <t>Merve Kaya</t>
  </si>
  <si>
    <t>Şule Nur Temizel</t>
  </si>
  <si>
    <t>Sevgi Şimşek</t>
  </si>
  <si>
    <t>Sena İnci</t>
  </si>
  <si>
    <t>Meryem Aykovan</t>
  </si>
  <si>
    <t>Zehra Karabulut</t>
  </si>
  <si>
    <t>Sena Nur Bayır</t>
  </si>
  <si>
    <t>Sema Çakmak</t>
  </si>
  <si>
    <t>Çiğdem Savaş</t>
  </si>
  <si>
    <t>Duygu Ataseven</t>
  </si>
  <si>
    <t>Özlem Elmas</t>
  </si>
  <si>
    <t>Aynur Öztürk</t>
  </si>
  <si>
    <t>Şeyma Özge Kaban</t>
  </si>
  <si>
    <t>Sibel Kılıç</t>
  </si>
  <si>
    <t>Ayfer Büyükboz</t>
  </si>
  <si>
    <t>Meltem Demirdelen</t>
  </si>
  <si>
    <t>Ecem Altaş</t>
  </si>
  <si>
    <t>Ayşe Beyza Dumlu</t>
  </si>
  <si>
    <t>Damla Kaya</t>
  </si>
  <si>
    <t>Zeynep Gülen</t>
  </si>
  <si>
    <t>Esen Çelik</t>
  </si>
  <si>
    <t>Sahra Merve Gültekin</t>
  </si>
  <si>
    <t>İlayda Uzun</t>
  </si>
  <si>
    <t>Sumeyye Ayaslı</t>
  </si>
  <si>
    <t>Güllüşah Nalcı</t>
  </si>
  <si>
    <t>Şilan Aksu</t>
  </si>
  <si>
    <t>Ümmühan Uyanık</t>
  </si>
  <si>
    <t>Çağla Ungever</t>
  </si>
  <si>
    <t>Nurşen Özkol</t>
  </si>
  <si>
    <t>Seval Kavil</t>
  </si>
  <si>
    <t>Dilara Hocaoğlu</t>
  </si>
  <si>
    <t>Gizem Çakır</t>
  </si>
  <si>
    <t>Esma Samak</t>
  </si>
  <si>
    <t>Kübra Düven</t>
  </si>
  <si>
    <t>Hatice Veli Turan</t>
  </si>
  <si>
    <t>Eda Ayyıldız</t>
  </si>
  <si>
    <t>Gülderen Gülseren</t>
  </si>
  <si>
    <t>Fatma Beyza Keskin</t>
  </si>
  <si>
    <t>Zeynep Sönmez</t>
  </si>
  <si>
    <t>Ezgi Sönmez Camcıoğlu</t>
  </si>
  <si>
    <t>Neslihan Ertunç</t>
  </si>
  <si>
    <t>Zeynep Tevge</t>
  </si>
  <si>
    <t>Sibel Çetin</t>
  </si>
  <si>
    <t>Arzu Arslan</t>
  </si>
  <si>
    <t>Türkü Özdemir</t>
  </si>
  <si>
    <t>Fatma Nur Düzenli</t>
  </si>
  <si>
    <t>Aliye Keskin</t>
  </si>
  <si>
    <t>Melisa Özcan</t>
  </si>
  <si>
    <t>Sevda Kalabalık</t>
  </si>
  <si>
    <t>Zeliha Yazar</t>
  </si>
  <si>
    <t>Ceren Hatipler</t>
  </si>
  <si>
    <t>Selma Yıldız</t>
  </si>
  <si>
    <t>Bahar Tanrıkulu</t>
  </si>
  <si>
    <t>Seda Dereli</t>
  </si>
  <si>
    <t>Dilan Kayar</t>
  </si>
  <si>
    <t>Gülşah Altun</t>
  </si>
  <si>
    <t>Ceren Teberik</t>
  </si>
  <si>
    <t>Büşra Şahin</t>
  </si>
  <si>
    <t>Rabia Rumeys Akçaoğlu</t>
  </si>
  <si>
    <t>Zeynep Sude Bayram</t>
  </si>
  <si>
    <t>Elif Mutlu</t>
  </si>
  <si>
    <t>Fatma Turan</t>
  </si>
  <si>
    <t>KONTROL</t>
  </si>
  <si>
    <t>PKOS</t>
  </si>
  <si>
    <t>Seçil Yavuz</t>
  </si>
  <si>
    <t>Sevim Kaba</t>
  </si>
  <si>
    <t>Selin Başak</t>
  </si>
  <si>
    <t>Pınar Akçay</t>
  </si>
  <si>
    <t>Selin Ece Çelik</t>
  </si>
  <si>
    <t>Verda Yılmaz</t>
  </si>
  <si>
    <t>Nisa Nur Çolak</t>
  </si>
  <si>
    <t>Dilara Civelek</t>
  </si>
  <si>
    <t>Ayşe Nevin Tınaz</t>
  </si>
  <si>
    <t>İkra Aksoy</t>
  </si>
  <si>
    <t>Selin Akpak</t>
  </si>
  <si>
    <t>Yaşariye İyci</t>
  </si>
  <si>
    <t>Rabia Nur Uysal</t>
  </si>
  <si>
    <t>Burcu Avşar</t>
  </si>
  <si>
    <t>Arzu geldi</t>
  </si>
  <si>
    <t>Nilüfer Gökhan</t>
  </si>
  <si>
    <t>Zeynep Melenlioğlıu</t>
  </si>
  <si>
    <t>İrem Engin</t>
  </si>
  <si>
    <t>Nilay Yıldırm</t>
  </si>
  <si>
    <t>Rabia Şahin</t>
  </si>
  <si>
    <t>Fatmanur Akgün</t>
  </si>
  <si>
    <t>Edanur Arslan</t>
  </si>
  <si>
    <t>Hediye Korkmaz</t>
  </si>
  <si>
    <t>Işıl Kayı</t>
  </si>
  <si>
    <t>Serap Gülünay</t>
  </si>
  <si>
    <t>Feriha Şevval Özbudak</t>
  </si>
  <si>
    <t>Berfin Rozataş</t>
  </si>
  <si>
    <t>Zeynep Kesici</t>
  </si>
  <si>
    <t>Sena Yılmazer</t>
  </si>
  <si>
    <t>Nazlıcan Yavuz</t>
  </si>
  <si>
    <t>Beyza Liva Karaüç</t>
  </si>
  <si>
    <t>Esra Nur Yıldırım</t>
  </si>
  <si>
    <t>Melike Çelebi Akkoç</t>
  </si>
  <si>
    <t>Merve Öztürk</t>
  </si>
  <si>
    <t>Melek Demirci</t>
  </si>
  <si>
    <t>Gül Büşra Boruzancı</t>
  </si>
  <si>
    <t>Nazlı Sarı</t>
  </si>
  <si>
    <t>Ayşe Nur Kalay</t>
  </si>
  <si>
    <t>Bilge İrem Özer</t>
  </si>
  <si>
    <t>Ayşe Akın</t>
  </si>
  <si>
    <t>Aysun Macit</t>
  </si>
  <si>
    <t>Hatice Ebru Berber</t>
  </si>
  <si>
    <t>Kübra Ağırman</t>
  </si>
  <si>
    <t>Aysel Karakaş</t>
  </si>
  <si>
    <t>Zehra Şahin</t>
  </si>
  <si>
    <t>Gaye Gizem Kaya</t>
  </si>
  <si>
    <t>Aysun Köksal</t>
  </si>
  <si>
    <t>Hanife Nur Şahin</t>
  </si>
  <si>
    <t>Ayşe Sueda Topçu</t>
  </si>
  <si>
    <t>İrem Nur Aydın</t>
  </si>
  <si>
    <t>Havva Turgut</t>
  </si>
  <si>
    <t>Rabia Cihan</t>
  </si>
  <si>
    <t>Yaren Bahar</t>
  </si>
  <si>
    <t>Esmanur Çvuş</t>
  </si>
  <si>
    <t>Halime Kurt</t>
  </si>
  <si>
    <t>Tuğçe Özağdaş</t>
  </si>
  <si>
    <t>İrem Özel</t>
  </si>
  <si>
    <t>Zeynep Çakmak</t>
  </si>
  <si>
    <t>Hümeyra Baş</t>
  </si>
  <si>
    <t>Elvan Parlak</t>
  </si>
  <si>
    <t>Şevval Mutlu</t>
  </si>
  <si>
    <t>Esra Nur Çatal</t>
  </si>
  <si>
    <t>Beyza Nur Özyürek</t>
  </si>
  <si>
    <t>Şehide Kelek</t>
  </si>
  <si>
    <t>Yasemin Bilgin</t>
  </si>
  <si>
    <t>Dilan Açıkgöz</t>
  </si>
  <si>
    <t>Havva Nur Koçak</t>
  </si>
  <si>
    <t>Büşra Ozan</t>
  </si>
  <si>
    <t>İrem Özdemir</t>
  </si>
  <si>
    <t>Aysun Çelik</t>
  </si>
  <si>
    <t>Melike Koç</t>
  </si>
  <si>
    <t>Büşra Yıldız</t>
  </si>
  <si>
    <t>Simge Balkan</t>
  </si>
  <si>
    <t>Eda Akyol</t>
  </si>
  <si>
    <t>Ayşe Hilal Fırat</t>
  </si>
  <si>
    <t>Senanur Şolpan</t>
  </si>
  <si>
    <t>Emine Yirmibeş</t>
  </si>
  <si>
    <t>Saniye Bedia Durkan</t>
  </si>
  <si>
    <t>İrem Nur Zafer</t>
  </si>
  <si>
    <t>Melek Yavuz</t>
  </si>
  <si>
    <t>Merve Koçak</t>
  </si>
  <si>
    <t>Fadime Yeşilbayrak</t>
  </si>
  <si>
    <t>Rana Sürücü</t>
  </si>
  <si>
    <t>Şehnaz Avcı</t>
  </si>
  <si>
    <t>Aleyna Peker</t>
  </si>
  <si>
    <t>İlknur Demir</t>
  </si>
  <si>
    <t>Ayşenur Paköz</t>
  </si>
  <si>
    <t>Nagihan Eliyazıcı</t>
  </si>
  <si>
    <t>Tuğçe Nur Aslı Yüce</t>
  </si>
  <si>
    <t>Hatice Betül Güccan</t>
  </si>
  <si>
    <t>Elif Toprak</t>
  </si>
  <si>
    <t>Sümeyye Aytaç</t>
  </si>
  <si>
    <t>Beyza Açıksöz</t>
  </si>
  <si>
    <t>Ayşenur Kasım</t>
  </si>
  <si>
    <t>The enzyme-substrate reaction is terminated by the addition of stop solution and the color turns yellow. The optical density (OD) is measured spectrophotometrically at a wavelength of 450 nm ± 2 nm.</t>
  </si>
  <si>
    <t>Human OPN Test Principle</t>
  </si>
  <si>
    <t>This ELISA kit uses the Sandwich-ELISA principle. The micro ELISA plate provided in this kit has been pre-coated with an antibody specific to Human OPN.</t>
  </si>
  <si>
    <t>Samples (or Standards) are added to the micro ELISA plate wells and combined with the specific antibody. Then a biotinylated detection antibody specific for Human OPN and Avidin-Horseradish Peroxidase (HRP) conjugate are added successively to each micro plate well and incubated.</t>
  </si>
  <si>
    <t>Free components are washed away. The substrate solution is added to each well. Only those wells that contain Human OPN, biotinylated detection antibody and Avidin-HRP conjugate will appear blue in color</t>
  </si>
  <si>
    <t>The OD value is proportional to the concentration of Human OPN. You can calculate the concentration of Human OPN in the samples by comparing the OD of the samples to the standard curve.</t>
  </si>
  <si>
    <t>Human CFD Test Principle</t>
  </si>
  <si>
    <t>This ELISA kit uses the Sandwich-ELISA principle. The micro ELISA plate provided in this kit has been pre-coated with an antibody specific to Human CFD.</t>
  </si>
  <si>
    <t>Samples (or Standards) are added to the micro ELISA plate wells and combined with the specific antibody. Then a biotinylated detection antibody specific for Human CFD and Avidin-Horseradish Peroxidase (HRP) conjugate are added successively to each micro plate well and incubated.</t>
  </si>
  <si>
    <t>Free components are washed away. The substrate solution is added to each well. Only those wells that contain Human CFD, biotinylated detection antibody and Avidin-HRP conjugate will appear blue in color</t>
  </si>
  <si>
    <t>The OD value is proportional to the concentration of Human CFD. You can calculate the concentration of Human CFD in the samples by comparing the OD of the samples to the standard curve.</t>
  </si>
  <si>
    <t>Human Irisin Test Principle</t>
  </si>
  <si>
    <t>This ELISA kit uses the Sandwich-ELISA principle. The micro ELISA plate provided in this kit has been pre-coated with an antibody specific to Human Irisin.</t>
  </si>
  <si>
    <t>Samples (or Standards) are added to the micro ELISA plate wells and combined with the specific antibody. Then a biotinylated detection antibody specific for Human Irisin and Avidin-Horseradish Peroxidase (HRP) conjugate are added successively to each micro plate well and incubated.</t>
  </si>
  <si>
    <t>Free components are washed away. The substrate solution is added to each well. Only those wells that contain Human Irisin, biotinylated detection antibody and Avidin-HRP conjugate will appear blue in color</t>
  </si>
  <si>
    <t>The OD value is proportional to the concentration of Human Irisin. You can calculate the concentration of Human Irisin in the samples by comparing the OD of the samples to the standard curve.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</si>
</sst>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s>
  <fills count="10">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3999450666829432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20">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2" fillId="3" borderId="1" xfId="0" applyFont="1" applyFill="1" applyBorder="1" applyAlignment="1">
      <alignment horizontal="center"/>
    </xf>
    <xf numFmtId="2" fontId="2" fillId="2" borderId="1" xfId="0" applyNumberFormat="1" applyFont="1" applyFill="1" applyBorder="1" applyAlignment="1">
      <alignment horizontal="center"/>
    </xf>
    <xf numFmtId="0" fontId="2" fillId="4" borderId="1" xfId="0" applyFont="1" applyFill="1" applyBorder="1" applyAlignment="1">
      <alignment horizontal="center"/>
    </xf>
    <xf numFmtId="164" fontId="0" fillId="0" borderId="1" xfId="0" applyNumberFormat="1" applyBorder="1" applyAlignment="1">
      <alignment horizontal="center"/>
    </xf>
    <xf numFmtId="0" fontId="0" fillId="5" borderId="1" xfId="0" applyFill="1" applyBorder="1" applyAlignment="1">
      <alignment horizontal="center"/>
    </xf>
    <xf numFmtId="0" fontId="0" fillId="4" borderId="1" xfId="0" applyFill="1" applyBorder="1" applyAlignment="1">
      <alignment horizontal="center"/>
    </xf>
    <xf numFmtId="0" fontId="2" fillId="0" borderId="0" xfId="0" applyFont="1"/>
    <xf numFmtId="0" fontId="2" fillId="2" borderId="1" xfId="0" applyFont="1" applyFill="1" applyBorder="1" applyAlignment="1">
      <alignment horizontal="center"/>
    </xf>
    <xf numFmtId="0" fontId="2" fillId="7" borderId="1" xfId="0" applyFont="1" applyFill="1" applyBorder="1" applyAlignment="1">
      <alignment horizontal="center"/>
    </xf>
    <xf numFmtId="0" fontId="2" fillId="3" borderId="2" xfId="0" applyFont="1" applyFill="1" applyBorder="1" applyAlignment="1">
      <alignment horizontal="center"/>
    </xf>
    <xf numFmtId="0" fontId="1" fillId="2" borderId="3" xfId="0" applyFont="1" applyFill="1" applyBorder="1" applyAlignment="1">
      <alignment horizontal="center"/>
    </xf>
    <xf numFmtId="0" fontId="2" fillId="6" borderId="3" xfId="0" applyFont="1" applyFill="1" applyBorder="1" applyAlignment="1">
      <alignment horizontal="center"/>
    </xf>
    <xf numFmtId="0" fontId="2" fillId="9" borderId="3" xfId="0" applyFont="1" applyFill="1" applyBorder="1" applyAlignment="1">
      <alignment horizontal="center"/>
    </xf>
    <xf numFmtId="0" fontId="2" fillId="8" borderId="3" xfId="0" applyFont="1" applyFill="1" applyBorder="1" applyAlignment="1">
      <alignment horizontal="center"/>
    </xf>
    <xf numFmtId="0" fontId="0" fillId="3" borderId="0" xfId="0" applyFill="1"/>
    <xf numFmtId="0" fontId="2" fillId="3" borderId="0" xfId="0" applyFont="1" applyFill="1"/>
    <xf numFmtId="0" fontId="2"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OPN</a:t>
            </a:r>
          </a:p>
        </c:rich>
      </c:tx>
      <c:layout>
        <c:manualLayout>
          <c:xMode val="edge"/>
          <c:yMode val="edge"/>
          <c:x val="0.46236789151356078"/>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1857195975503061"/>
                  <c:y val="0.1046799358413531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'OPN-1.PLATE'!$C$16:$C$23</c:f>
              <c:numCache>
                <c:formatCode>General</c:formatCode>
                <c:ptCount val="8"/>
                <c:pt idx="0">
                  <c:v>2.5920000000000001</c:v>
                </c:pt>
                <c:pt idx="1">
                  <c:v>1.5170000000000001</c:v>
                </c:pt>
                <c:pt idx="2" formatCode="0.000">
                  <c:v>0.92299999999999993</c:v>
                </c:pt>
                <c:pt idx="3" formatCode="0.000">
                  <c:v>0.50800000000000001</c:v>
                </c:pt>
                <c:pt idx="4">
                  <c:v>0.22500000000000003</c:v>
                </c:pt>
                <c:pt idx="5" formatCode="0.000">
                  <c:v>0.11200000000000002</c:v>
                </c:pt>
                <c:pt idx="6" formatCode="0.000">
                  <c:v>5.7000000000000002E-2</c:v>
                </c:pt>
                <c:pt idx="7">
                  <c:v>0</c:v>
                </c:pt>
              </c:numCache>
            </c:numRef>
          </c:xVal>
          <c:yVal>
            <c:numRef>
              <c:f>'OPN-1.PLATE'!$D$16:$D$23</c:f>
              <c:numCache>
                <c:formatCode>General</c:formatCode>
                <c:ptCount val="8"/>
                <c:pt idx="0">
                  <c:v>20</c:v>
                </c:pt>
                <c:pt idx="1">
                  <c:v>10</c:v>
                </c:pt>
                <c:pt idx="2">
                  <c:v>5</c:v>
                </c:pt>
                <c:pt idx="3">
                  <c:v>2.5</c:v>
                </c:pt>
                <c:pt idx="4">
                  <c:v>1.25</c:v>
                </c:pt>
                <c:pt idx="5">
                  <c:v>0.63</c:v>
                </c:pt>
                <c:pt idx="6">
                  <c:v>0.31</c:v>
                </c:pt>
                <c:pt idx="7">
                  <c:v>0</c:v>
                </c:pt>
              </c:numCache>
            </c:numRef>
          </c:yVal>
          <c:smooth val="0"/>
          <c:extLst>
            <c:ext xmlns:c16="http://schemas.microsoft.com/office/drawing/2014/chart" uri="{C3380CC4-5D6E-409C-BE32-E72D297353CC}">
              <c16:uniqueId val="{00000000-9509-4753-A6F5-384596F97E34}"/>
            </c:ext>
          </c:extLst>
        </c:ser>
        <c:dLbls>
          <c:showLegendKey val="0"/>
          <c:showVal val="0"/>
          <c:showCatName val="0"/>
          <c:showSerName val="0"/>
          <c:showPercent val="0"/>
          <c:showBubbleSize val="0"/>
        </c:dLbls>
        <c:axId val="266068480"/>
        <c:axId val="266067168"/>
      </c:scatterChart>
      <c:valAx>
        <c:axId val="266068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66067168"/>
        <c:crosses val="autoZero"/>
        <c:crossBetween val="midCat"/>
      </c:valAx>
      <c:valAx>
        <c:axId val="26606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660684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OPN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1178893263342081"/>
                  <c:y val="4.274861475648877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'OPN-2.PLATE'!$C$17:$C$24</c:f>
              <c:numCache>
                <c:formatCode>General</c:formatCode>
                <c:ptCount val="8"/>
                <c:pt idx="0">
                  <c:v>2.7789999999999999</c:v>
                </c:pt>
                <c:pt idx="1">
                  <c:v>1.8220000000000001</c:v>
                </c:pt>
                <c:pt idx="2" formatCode="0.000">
                  <c:v>1.1339999999999999</c:v>
                </c:pt>
                <c:pt idx="3" formatCode="0.000">
                  <c:v>0.74299999999999999</c:v>
                </c:pt>
                <c:pt idx="4">
                  <c:v>0.35200000000000004</c:v>
                </c:pt>
                <c:pt idx="5" formatCode="0.000">
                  <c:v>0.26</c:v>
                </c:pt>
                <c:pt idx="6" formatCode="0.000">
                  <c:v>8.8999999999999996E-2</c:v>
                </c:pt>
                <c:pt idx="7">
                  <c:v>0</c:v>
                </c:pt>
              </c:numCache>
            </c:numRef>
          </c:xVal>
          <c:yVal>
            <c:numRef>
              <c:f>'OPN-2.PLATE'!$D$17:$D$24</c:f>
              <c:numCache>
                <c:formatCode>General</c:formatCode>
                <c:ptCount val="8"/>
                <c:pt idx="0">
                  <c:v>20</c:v>
                </c:pt>
                <c:pt idx="1">
                  <c:v>10</c:v>
                </c:pt>
                <c:pt idx="2">
                  <c:v>5</c:v>
                </c:pt>
                <c:pt idx="3">
                  <c:v>2.5</c:v>
                </c:pt>
                <c:pt idx="4">
                  <c:v>1.25</c:v>
                </c:pt>
                <c:pt idx="5">
                  <c:v>0.63</c:v>
                </c:pt>
                <c:pt idx="6">
                  <c:v>0.31</c:v>
                </c:pt>
                <c:pt idx="7">
                  <c:v>0</c:v>
                </c:pt>
              </c:numCache>
            </c:numRef>
          </c:yVal>
          <c:smooth val="0"/>
          <c:extLst>
            <c:ext xmlns:c16="http://schemas.microsoft.com/office/drawing/2014/chart" uri="{C3380CC4-5D6E-409C-BE32-E72D297353CC}">
              <c16:uniqueId val="{00000000-2A43-4345-9AAF-612A7BDECB0C}"/>
            </c:ext>
          </c:extLst>
        </c:ser>
        <c:dLbls>
          <c:showLegendKey val="0"/>
          <c:showVal val="0"/>
          <c:showCatName val="0"/>
          <c:showSerName val="0"/>
          <c:showPercent val="0"/>
          <c:showBubbleSize val="0"/>
        </c:dLbls>
        <c:axId val="460013600"/>
        <c:axId val="460013928"/>
      </c:scatterChart>
      <c:valAx>
        <c:axId val="460013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0013928"/>
        <c:crosses val="autoZero"/>
        <c:crossBetween val="midCat"/>
      </c:valAx>
      <c:valAx>
        <c:axId val="460013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0013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CFD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286439195100612"/>
                  <c:y val="9.611949547973169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'CFD-1.PLATE'!$C$17:$C$24</c:f>
              <c:numCache>
                <c:formatCode>General</c:formatCode>
                <c:ptCount val="8"/>
                <c:pt idx="0">
                  <c:v>2.4370000000000003</c:v>
                </c:pt>
                <c:pt idx="1">
                  <c:v>1.48</c:v>
                </c:pt>
                <c:pt idx="2" formatCode="0.000">
                  <c:v>0.8919999999999999</c:v>
                </c:pt>
                <c:pt idx="3" formatCode="0.000">
                  <c:v>0.54300000000000004</c:v>
                </c:pt>
                <c:pt idx="4">
                  <c:v>0.31</c:v>
                </c:pt>
                <c:pt idx="5" formatCode="0.000">
                  <c:v>0.17599999999999999</c:v>
                </c:pt>
                <c:pt idx="6" formatCode="0.000">
                  <c:v>7.7000000000000013E-2</c:v>
                </c:pt>
                <c:pt idx="7">
                  <c:v>0</c:v>
                </c:pt>
              </c:numCache>
            </c:numRef>
          </c:xVal>
          <c:yVal>
            <c:numRef>
              <c:f>'CFD-1.PLATE'!$D$17:$D$24</c:f>
              <c:numCache>
                <c:formatCode>General</c:formatCode>
                <c:ptCount val="8"/>
                <c:pt idx="0">
                  <c:v>100</c:v>
                </c:pt>
                <c:pt idx="1">
                  <c:v>50</c:v>
                </c:pt>
                <c:pt idx="2">
                  <c:v>25</c:v>
                </c:pt>
                <c:pt idx="3">
                  <c:v>12.5</c:v>
                </c:pt>
                <c:pt idx="4">
                  <c:v>6.25</c:v>
                </c:pt>
                <c:pt idx="5">
                  <c:v>3.13</c:v>
                </c:pt>
                <c:pt idx="6">
                  <c:v>1.56</c:v>
                </c:pt>
                <c:pt idx="7">
                  <c:v>0</c:v>
                </c:pt>
              </c:numCache>
            </c:numRef>
          </c:yVal>
          <c:smooth val="0"/>
          <c:extLst>
            <c:ext xmlns:c16="http://schemas.microsoft.com/office/drawing/2014/chart" uri="{C3380CC4-5D6E-409C-BE32-E72D297353CC}">
              <c16:uniqueId val="{00000000-A1BD-476C-9BD9-F7EFB78C94A8}"/>
            </c:ext>
          </c:extLst>
        </c:ser>
        <c:dLbls>
          <c:showLegendKey val="0"/>
          <c:showVal val="0"/>
          <c:showCatName val="0"/>
          <c:showSerName val="0"/>
          <c:showPercent val="0"/>
          <c:showBubbleSize val="0"/>
        </c:dLbls>
        <c:axId val="463240320"/>
        <c:axId val="463240648"/>
      </c:scatterChart>
      <c:valAx>
        <c:axId val="463240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3240648"/>
        <c:crosses val="autoZero"/>
        <c:crossBetween val="midCat"/>
      </c:valAx>
      <c:valAx>
        <c:axId val="463240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32403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CFD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7559755030621175"/>
                  <c:y val="0.1462660396617089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'CFD-2.PLATE'!$C$20:$C$27</c:f>
              <c:numCache>
                <c:formatCode>General</c:formatCode>
                <c:ptCount val="8"/>
                <c:pt idx="0">
                  <c:v>2.3890000000000002</c:v>
                </c:pt>
                <c:pt idx="1">
                  <c:v>1.573</c:v>
                </c:pt>
                <c:pt idx="2" formatCode="0.000">
                  <c:v>0.879</c:v>
                </c:pt>
                <c:pt idx="3" formatCode="0.000">
                  <c:v>0.54200000000000004</c:v>
                </c:pt>
                <c:pt idx="4">
                  <c:v>0.29099999999999998</c:v>
                </c:pt>
                <c:pt idx="5" formatCode="0.000">
                  <c:v>0.16300000000000001</c:v>
                </c:pt>
                <c:pt idx="6" formatCode="0.000">
                  <c:v>7.1000000000000008E-2</c:v>
                </c:pt>
                <c:pt idx="7">
                  <c:v>0</c:v>
                </c:pt>
              </c:numCache>
            </c:numRef>
          </c:xVal>
          <c:yVal>
            <c:numRef>
              <c:f>'CFD-2.PLATE'!$D$20:$D$27</c:f>
              <c:numCache>
                <c:formatCode>General</c:formatCode>
                <c:ptCount val="8"/>
                <c:pt idx="0">
                  <c:v>100</c:v>
                </c:pt>
                <c:pt idx="1">
                  <c:v>50</c:v>
                </c:pt>
                <c:pt idx="2">
                  <c:v>25</c:v>
                </c:pt>
                <c:pt idx="3">
                  <c:v>12.5</c:v>
                </c:pt>
                <c:pt idx="4">
                  <c:v>6.25</c:v>
                </c:pt>
                <c:pt idx="5">
                  <c:v>3.13</c:v>
                </c:pt>
                <c:pt idx="6">
                  <c:v>1.56</c:v>
                </c:pt>
                <c:pt idx="7">
                  <c:v>0</c:v>
                </c:pt>
              </c:numCache>
            </c:numRef>
          </c:yVal>
          <c:smooth val="0"/>
          <c:extLst>
            <c:ext xmlns:c16="http://schemas.microsoft.com/office/drawing/2014/chart" uri="{C3380CC4-5D6E-409C-BE32-E72D297353CC}">
              <c16:uniqueId val="{00000000-E05A-4918-A7A5-1CB8B75C4BA4}"/>
            </c:ext>
          </c:extLst>
        </c:ser>
        <c:dLbls>
          <c:showLegendKey val="0"/>
          <c:showVal val="0"/>
          <c:showCatName val="0"/>
          <c:showSerName val="0"/>
          <c:showPercent val="0"/>
          <c:showBubbleSize val="0"/>
        </c:dLbls>
        <c:axId val="500190896"/>
        <c:axId val="500192536"/>
      </c:scatterChart>
      <c:valAx>
        <c:axId val="50019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00192536"/>
        <c:crosses val="autoZero"/>
        <c:crossBetween val="midCat"/>
      </c:valAx>
      <c:valAx>
        <c:axId val="500192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00190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Irisin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5751990376202977"/>
                  <c:y val="0.135920822397200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'Irisin-1.PLATE'!$C$17:$C$24</c:f>
              <c:numCache>
                <c:formatCode>General</c:formatCode>
                <c:ptCount val="8"/>
                <c:pt idx="0">
                  <c:v>2.5569999999999999</c:v>
                </c:pt>
                <c:pt idx="1">
                  <c:v>1.635</c:v>
                </c:pt>
                <c:pt idx="2" formatCode="0.000">
                  <c:v>1.1200000000000001</c:v>
                </c:pt>
                <c:pt idx="3" formatCode="0.000">
                  <c:v>0.74399999999999999</c:v>
                </c:pt>
                <c:pt idx="4">
                  <c:v>0.437</c:v>
                </c:pt>
                <c:pt idx="5" formatCode="0.000">
                  <c:v>0.184</c:v>
                </c:pt>
                <c:pt idx="6" formatCode="0.000">
                  <c:v>8.7000000000000008E-2</c:v>
                </c:pt>
                <c:pt idx="7">
                  <c:v>0</c:v>
                </c:pt>
              </c:numCache>
            </c:numRef>
          </c:xVal>
          <c:yVal>
            <c:numRef>
              <c:f>'Irisin-1.PLATE'!$D$17:$D$24</c:f>
              <c:numCache>
                <c:formatCode>General</c:formatCode>
                <c:ptCount val="8"/>
                <c:pt idx="0">
                  <c:v>1000</c:v>
                </c:pt>
                <c:pt idx="1">
                  <c:v>500</c:v>
                </c:pt>
                <c:pt idx="2">
                  <c:v>250</c:v>
                </c:pt>
                <c:pt idx="3">
                  <c:v>125</c:v>
                </c:pt>
                <c:pt idx="4">
                  <c:v>62.5</c:v>
                </c:pt>
                <c:pt idx="5">
                  <c:v>31.25</c:v>
                </c:pt>
                <c:pt idx="6">
                  <c:v>15.63</c:v>
                </c:pt>
                <c:pt idx="7">
                  <c:v>0</c:v>
                </c:pt>
              </c:numCache>
            </c:numRef>
          </c:yVal>
          <c:smooth val="0"/>
          <c:extLst>
            <c:ext xmlns:c16="http://schemas.microsoft.com/office/drawing/2014/chart" uri="{C3380CC4-5D6E-409C-BE32-E72D297353CC}">
              <c16:uniqueId val="{00000000-CACA-4364-9BFA-D366A5EEBEB7}"/>
            </c:ext>
          </c:extLst>
        </c:ser>
        <c:dLbls>
          <c:showLegendKey val="0"/>
          <c:showVal val="0"/>
          <c:showCatName val="0"/>
          <c:showSerName val="0"/>
          <c:showPercent val="0"/>
          <c:showBubbleSize val="0"/>
        </c:dLbls>
        <c:axId val="506941080"/>
        <c:axId val="506944032"/>
      </c:scatterChart>
      <c:valAx>
        <c:axId val="506941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06944032"/>
        <c:crosses val="autoZero"/>
        <c:crossBetween val="midCat"/>
      </c:valAx>
      <c:valAx>
        <c:axId val="50694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06941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Irisin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4592322834645669"/>
                  <c:y val="0.1455562846310877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'Irisin-2.PLATE'!$C$17:$C$24</c:f>
              <c:numCache>
                <c:formatCode>General</c:formatCode>
                <c:ptCount val="8"/>
                <c:pt idx="0">
                  <c:v>2.4910000000000001</c:v>
                </c:pt>
                <c:pt idx="1">
                  <c:v>1.5610000000000002</c:v>
                </c:pt>
                <c:pt idx="2" formatCode="0.000">
                  <c:v>0.93100000000000005</c:v>
                </c:pt>
                <c:pt idx="3" formatCode="0.000">
                  <c:v>0.57599999999999996</c:v>
                </c:pt>
                <c:pt idx="4">
                  <c:v>0.25600000000000001</c:v>
                </c:pt>
                <c:pt idx="5" formatCode="0.000">
                  <c:v>0.16800000000000001</c:v>
                </c:pt>
                <c:pt idx="6" formatCode="0.000">
                  <c:v>0.10800000000000001</c:v>
                </c:pt>
                <c:pt idx="7">
                  <c:v>0</c:v>
                </c:pt>
              </c:numCache>
            </c:numRef>
          </c:xVal>
          <c:yVal>
            <c:numRef>
              <c:f>'Irisin-2.PLATE'!$D$17:$D$24</c:f>
              <c:numCache>
                <c:formatCode>General</c:formatCode>
                <c:ptCount val="8"/>
                <c:pt idx="0">
                  <c:v>1000</c:v>
                </c:pt>
                <c:pt idx="1">
                  <c:v>500</c:v>
                </c:pt>
                <c:pt idx="2">
                  <c:v>250</c:v>
                </c:pt>
                <c:pt idx="3">
                  <c:v>125</c:v>
                </c:pt>
                <c:pt idx="4">
                  <c:v>62.5</c:v>
                </c:pt>
                <c:pt idx="5">
                  <c:v>31.25</c:v>
                </c:pt>
                <c:pt idx="6">
                  <c:v>15.63</c:v>
                </c:pt>
                <c:pt idx="7">
                  <c:v>0</c:v>
                </c:pt>
              </c:numCache>
            </c:numRef>
          </c:yVal>
          <c:smooth val="0"/>
          <c:extLst>
            <c:ext xmlns:c16="http://schemas.microsoft.com/office/drawing/2014/chart" uri="{C3380CC4-5D6E-409C-BE32-E72D297353CC}">
              <c16:uniqueId val="{00000000-10FF-470B-A847-6D33AC6406CA}"/>
            </c:ext>
          </c:extLst>
        </c:ser>
        <c:dLbls>
          <c:showLegendKey val="0"/>
          <c:showVal val="0"/>
          <c:showCatName val="0"/>
          <c:showSerName val="0"/>
          <c:showPercent val="0"/>
          <c:showBubbleSize val="0"/>
        </c:dLbls>
        <c:axId val="506952232"/>
        <c:axId val="506952888"/>
      </c:scatterChart>
      <c:valAx>
        <c:axId val="506952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06952888"/>
        <c:crosses val="autoZero"/>
        <c:crossBetween val="midCat"/>
      </c:valAx>
      <c:valAx>
        <c:axId val="506952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069522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6</xdr:col>
      <xdr:colOff>289560</xdr:colOff>
      <xdr:row>11</xdr:row>
      <xdr:rowOff>22860</xdr:rowOff>
    </xdr:from>
    <xdr:to>
      <xdr:col>13</xdr:col>
      <xdr:colOff>594360</xdr:colOff>
      <xdr:row>26</xdr:row>
      <xdr:rowOff>22860</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198120</xdr:colOff>
      <xdr:row>12</xdr:row>
      <xdr:rowOff>0</xdr:rowOff>
    </xdr:from>
    <xdr:to>
      <xdr:col>13</xdr:col>
      <xdr:colOff>502920</xdr:colOff>
      <xdr:row>27</xdr:row>
      <xdr:rowOff>0</xdr:rowOff>
    </xdr:to>
    <xdr:graphicFrame macro="">
      <xdr:nvGraphicFramePr>
        <xdr:cNvPr id="2" name="Grafi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259080</xdr:colOff>
      <xdr:row>11</xdr:row>
      <xdr:rowOff>45720</xdr:rowOff>
    </xdr:from>
    <xdr:to>
      <xdr:col>13</xdr:col>
      <xdr:colOff>563880</xdr:colOff>
      <xdr:row>26</xdr:row>
      <xdr:rowOff>45720</xdr:rowOff>
    </xdr:to>
    <xdr:graphicFrame macro="">
      <xdr:nvGraphicFramePr>
        <xdr:cNvPr id="2" name="Grafik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464820</xdr:colOff>
      <xdr:row>14</xdr:row>
      <xdr:rowOff>15240</xdr:rowOff>
    </xdr:from>
    <xdr:to>
      <xdr:col>14</xdr:col>
      <xdr:colOff>160020</xdr:colOff>
      <xdr:row>29</xdr:row>
      <xdr:rowOff>15240</xdr:rowOff>
    </xdr:to>
    <xdr:graphicFrame macro="">
      <xdr:nvGraphicFramePr>
        <xdr:cNvPr id="2" name="Grafik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243840</xdr:colOff>
      <xdr:row>12</xdr:row>
      <xdr:rowOff>0</xdr:rowOff>
    </xdr:from>
    <xdr:to>
      <xdr:col>13</xdr:col>
      <xdr:colOff>548640</xdr:colOff>
      <xdr:row>27</xdr:row>
      <xdr:rowOff>0</xdr:rowOff>
    </xdr:to>
    <xdr:graphicFrame macro="">
      <xdr:nvGraphicFramePr>
        <xdr:cNvPr id="2" name="Grafik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251460</xdr:colOff>
      <xdr:row>12</xdr:row>
      <xdr:rowOff>30480</xdr:rowOff>
    </xdr:from>
    <xdr:to>
      <xdr:col>13</xdr:col>
      <xdr:colOff>556260</xdr:colOff>
      <xdr:row>27</xdr:row>
      <xdr:rowOff>30480</xdr:rowOff>
    </xdr:to>
    <xdr:graphicFrame macro="">
      <xdr:nvGraphicFramePr>
        <xdr:cNvPr id="2" name="Grafik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6</xdr:col>
      <xdr:colOff>1623060</xdr:colOff>
      <xdr:row>40</xdr:row>
      <xdr:rowOff>167524</xdr:rowOff>
    </xdr:to>
    <xdr:pic>
      <xdr:nvPicPr>
        <xdr:cNvPr id="2" name="Resim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48740"/>
          <a:ext cx="10058400" cy="6202564"/>
        </a:xfrm>
        <a:prstGeom prst="rect">
          <a:avLst/>
        </a:prstGeom>
      </xdr:spPr>
    </xdr:pic>
    <xdr:clientData/>
  </xdr:twoCellAnchor>
  <xdr:twoCellAnchor editAs="oneCell">
    <xdr:from>
      <xdr:col>0</xdr:col>
      <xdr:colOff>0</xdr:colOff>
      <xdr:row>41</xdr:row>
      <xdr:rowOff>0</xdr:rowOff>
    </xdr:from>
    <xdr:to>
      <xdr:col>6</xdr:col>
      <xdr:colOff>1623060</xdr:colOff>
      <xdr:row>65</xdr:row>
      <xdr:rowOff>33271</xdr:rowOff>
    </xdr:to>
    <xdr:pic>
      <xdr:nvPicPr>
        <xdr:cNvPr id="3" name="Resim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566660"/>
          <a:ext cx="10058400" cy="4422391"/>
        </a:xfrm>
        <a:prstGeom prst="rect">
          <a:avLst/>
        </a:prstGeom>
      </xdr:spPr>
    </xdr:pic>
    <xdr:clientData/>
  </xdr:twoCellAnchor>
  <xdr:twoCellAnchor editAs="oneCell">
    <xdr:from>
      <xdr:col>0</xdr:col>
      <xdr:colOff>30480</xdr:colOff>
      <xdr:row>65</xdr:row>
      <xdr:rowOff>38100</xdr:rowOff>
    </xdr:from>
    <xdr:to>
      <xdr:col>6</xdr:col>
      <xdr:colOff>1653540</xdr:colOff>
      <xdr:row>94</xdr:row>
      <xdr:rowOff>124037</xdr:rowOff>
    </xdr:to>
    <xdr:pic>
      <xdr:nvPicPr>
        <xdr:cNvPr id="4" name="Resim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0480" y="11993880"/>
          <a:ext cx="10058400" cy="5389457"/>
        </a:xfrm>
        <a:prstGeom prst="rect">
          <a:avLst/>
        </a:prstGeom>
      </xdr:spPr>
    </xdr:pic>
    <xdr:clientData/>
  </xdr:twoCellAnchor>
  <xdr:twoCellAnchor editAs="oneCell">
    <xdr:from>
      <xdr:col>0</xdr:col>
      <xdr:colOff>0</xdr:colOff>
      <xdr:row>94</xdr:row>
      <xdr:rowOff>121920</xdr:rowOff>
    </xdr:from>
    <xdr:to>
      <xdr:col>6</xdr:col>
      <xdr:colOff>1623060</xdr:colOff>
      <xdr:row>122</xdr:row>
      <xdr:rowOff>66899</xdr:rowOff>
    </xdr:to>
    <xdr:pic>
      <xdr:nvPicPr>
        <xdr:cNvPr id="5" name="Resim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17381220"/>
          <a:ext cx="10058400" cy="5065619"/>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23"/>
  <sheetViews>
    <sheetView workbookViewId="0">
      <selection activeCell="P2" sqref="P2"/>
    </sheetView>
  </sheetViews>
  <sheetFormatPr defaultRowHeight="15" x14ac:dyDescent="0.25"/>
  <cols>
    <col min="1" max="1" width="30.7109375" customWidth="1"/>
    <col min="2" max="2" width="12.7109375" customWidth="1"/>
    <col min="3" max="3" width="12.85546875" customWidth="1"/>
    <col min="4" max="4" width="11.28515625" customWidth="1"/>
    <col min="5" max="5" width="22.140625" customWidth="1"/>
  </cols>
  <sheetData>
    <row r="2" spans="1:12" x14ac:dyDescent="0.25">
      <c r="A2" s="3">
        <v>2.645</v>
      </c>
      <c r="B2" s="7">
        <v>0.61499999999999999</v>
      </c>
      <c r="C2" s="7">
        <v>0.93600000000000005</v>
      </c>
      <c r="D2" s="7">
        <v>0.45700000000000002</v>
      </c>
      <c r="E2" s="7">
        <v>0.50600000000000001</v>
      </c>
      <c r="F2" s="7">
        <v>0.79400000000000004</v>
      </c>
      <c r="G2" s="7">
        <v>0.314</v>
      </c>
      <c r="H2" s="7">
        <v>0.38900000000000001</v>
      </c>
      <c r="I2" s="7">
        <v>0.57100000000000006</v>
      </c>
      <c r="J2" s="7">
        <v>0.56900000000000006</v>
      </c>
      <c r="K2" s="7">
        <v>0.45200000000000001</v>
      </c>
      <c r="L2" s="7">
        <v>0.35499999999999998</v>
      </c>
    </row>
    <row r="3" spans="1:12" x14ac:dyDescent="0.25">
      <c r="A3" s="3">
        <v>1.57</v>
      </c>
      <c r="B3" s="7">
        <v>0.79200000000000004</v>
      </c>
      <c r="C3" s="7">
        <v>0.70000000000000007</v>
      </c>
      <c r="D3" s="7">
        <v>0.51900000000000002</v>
      </c>
      <c r="E3" s="7">
        <v>0.32600000000000001</v>
      </c>
      <c r="F3" s="7">
        <v>0.29499999999999998</v>
      </c>
      <c r="G3" s="7">
        <v>0.66</v>
      </c>
      <c r="H3" s="7">
        <v>0.3</v>
      </c>
      <c r="I3" s="7">
        <v>0.58699999999999997</v>
      </c>
      <c r="J3" s="7">
        <v>0.68400000000000005</v>
      </c>
      <c r="K3" s="7">
        <v>0.871</v>
      </c>
      <c r="L3" s="7">
        <v>0.42899999999999999</v>
      </c>
    </row>
    <row r="4" spans="1:12" x14ac:dyDescent="0.25">
      <c r="A4" s="3">
        <v>0.97599999999999998</v>
      </c>
      <c r="B4" s="7">
        <v>0.46300000000000002</v>
      </c>
      <c r="C4" s="7">
        <v>0.32400000000000001</v>
      </c>
      <c r="D4" s="7">
        <v>0.98299999999999998</v>
      </c>
      <c r="E4" s="7">
        <v>0.38900000000000001</v>
      </c>
      <c r="F4" s="7">
        <v>0.83699999999999997</v>
      </c>
      <c r="G4" s="7">
        <v>0.95500000000000007</v>
      </c>
      <c r="H4" s="7">
        <v>0.42699999999999999</v>
      </c>
      <c r="I4" s="7">
        <v>0.499</v>
      </c>
      <c r="J4" s="7">
        <v>0.54500000000000004</v>
      </c>
      <c r="K4" s="7">
        <v>0.34300000000000003</v>
      </c>
      <c r="L4" s="7">
        <v>0.41500000000000004</v>
      </c>
    </row>
    <row r="5" spans="1:12" x14ac:dyDescent="0.25">
      <c r="A5" s="3">
        <v>0.50800000000000001</v>
      </c>
      <c r="B5" s="7">
        <v>0.76800000000000002</v>
      </c>
      <c r="C5" s="7">
        <v>1.0030000000000001</v>
      </c>
      <c r="D5" s="7">
        <v>0.85799999999999998</v>
      </c>
      <c r="E5" s="7">
        <v>0.52100000000000002</v>
      </c>
      <c r="F5" s="7">
        <v>0.57699999999999996</v>
      </c>
      <c r="G5" s="7">
        <v>0.76400000000000001</v>
      </c>
      <c r="H5" s="7">
        <v>0.71699999999999997</v>
      </c>
      <c r="I5" s="7">
        <v>0.313</v>
      </c>
      <c r="J5" s="7">
        <v>0.878</v>
      </c>
      <c r="K5" s="7">
        <v>0.70399999999999996</v>
      </c>
      <c r="L5" s="7">
        <v>0.61399999999999999</v>
      </c>
    </row>
    <row r="6" spans="1:12" x14ac:dyDescent="0.25">
      <c r="A6" s="3">
        <v>0.27800000000000002</v>
      </c>
      <c r="B6" s="7">
        <v>0.70699999999999996</v>
      </c>
      <c r="C6" s="7">
        <v>0.84399999999999997</v>
      </c>
      <c r="D6" s="7">
        <v>1.2989999999999999</v>
      </c>
      <c r="E6" s="7">
        <v>0.76100000000000001</v>
      </c>
      <c r="F6" s="7">
        <v>0.78400000000000003</v>
      </c>
      <c r="G6" s="7">
        <v>0.82800000000000007</v>
      </c>
      <c r="H6" s="7">
        <v>0.86599999999999999</v>
      </c>
      <c r="I6" s="7">
        <v>1.0780000000000001</v>
      </c>
      <c r="J6" s="7">
        <v>0.55700000000000005</v>
      </c>
      <c r="K6" s="7">
        <v>0.83200000000000007</v>
      </c>
      <c r="L6" s="7">
        <v>0.63200000000000001</v>
      </c>
    </row>
    <row r="7" spans="1:12" x14ac:dyDescent="0.25">
      <c r="A7" s="3">
        <v>0.16500000000000001</v>
      </c>
      <c r="B7" s="7">
        <v>0.56299999999999994</v>
      </c>
      <c r="C7" s="7">
        <v>0.749</v>
      </c>
      <c r="D7" s="7">
        <v>1.02</v>
      </c>
      <c r="E7" s="7">
        <v>0.83099999999999996</v>
      </c>
      <c r="F7" s="7">
        <v>0.64200000000000002</v>
      </c>
      <c r="G7" s="7">
        <v>0.52300000000000002</v>
      </c>
      <c r="H7" s="7">
        <v>0.94</v>
      </c>
      <c r="I7" s="7">
        <v>0.81200000000000006</v>
      </c>
      <c r="J7" s="7">
        <v>0.55300000000000005</v>
      </c>
      <c r="K7" s="7">
        <v>0.48399999999999999</v>
      </c>
      <c r="L7" s="7">
        <v>0.68100000000000005</v>
      </c>
    </row>
    <row r="8" spans="1:12" x14ac:dyDescent="0.25">
      <c r="A8" s="3">
        <v>0.11</v>
      </c>
      <c r="B8" s="7">
        <v>0.57799999999999996</v>
      </c>
      <c r="C8" s="7">
        <v>0.38300000000000001</v>
      </c>
      <c r="D8" s="7">
        <v>0.60199999999999998</v>
      </c>
      <c r="E8" s="7">
        <v>0.97899999999999998</v>
      </c>
      <c r="F8" s="7">
        <v>1.0050000000000001</v>
      </c>
      <c r="G8" s="7">
        <v>0.6</v>
      </c>
      <c r="H8" s="7">
        <v>0.73399999999999999</v>
      </c>
      <c r="I8" s="7">
        <v>0.57000000000000006</v>
      </c>
      <c r="J8" s="7">
        <v>0.64700000000000002</v>
      </c>
      <c r="K8" s="7">
        <v>0.44</v>
      </c>
      <c r="L8" s="7">
        <v>0.63400000000000001</v>
      </c>
    </row>
    <row r="9" spans="1:12" x14ac:dyDescent="0.25">
      <c r="A9" s="5">
        <v>5.2999999999999999E-2</v>
      </c>
      <c r="B9" s="7">
        <v>0.82900000000000007</v>
      </c>
      <c r="C9" s="7">
        <v>0.63</v>
      </c>
      <c r="D9" s="7">
        <v>0.91800000000000004</v>
      </c>
      <c r="E9" s="7">
        <v>0.71399999999999997</v>
      </c>
      <c r="F9" s="7">
        <v>1.0249999999999999</v>
      </c>
      <c r="G9" s="7">
        <v>0.379</v>
      </c>
      <c r="H9" s="7">
        <v>0.41200000000000003</v>
      </c>
      <c r="I9" s="7">
        <v>0.95300000000000007</v>
      </c>
      <c r="J9" s="7">
        <v>0.82300000000000006</v>
      </c>
      <c r="K9" s="7">
        <v>0.40200000000000002</v>
      </c>
      <c r="L9" s="7">
        <v>0.503</v>
      </c>
    </row>
    <row r="12" spans="1:12" x14ac:dyDescent="0.25">
      <c r="A12" t="s">
        <v>0</v>
      </c>
    </row>
    <row r="15" spans="1:12" x14ac:dyDescent="0.25">
      <c r="B15" s="2" t="s">
        <v>1</v>
      </c>
      <c r="C15" s="2" t="s">
        <v>12</v>
      </c>
      <c r="D15" s="2" t="s">
        <v>2</v>
      </c>
      <c r="E15" s="2" t="s">
        <v>3</v>
      </c>
    </row>
    <row r="16" spans="1:12" x14ac:dyDescent="0.25">
      <c r="A16" t="s">
        <v>4</v>
      </c>
      <c r="B16" s="3">
        <v>2.645</v>
      </c>
      <c r="C16" s="1">
        <f>B16-B23</f>
        <v>2.5920000000000001</v>
      </c>
      <c r="D16" s="1">
        <v>20</v>
      </c>
      <c r="E16" s="4">
        <f>(1.244*C16*C16)+(4.4989*C16)+(0.0387)</f>
        <v>20.057618015999999</v>
      </c>
    </row>
    <row r="17" spans="1:11" x14ac:dyDescent="0.25">
      <c r="A17" t="s">
        <v>5</v>
      </c>
      <c r="B17" s="3">
        <v>1.57</v>
      </c>
      <c r="C17" s="1">
        <f>B17-B23</f>
        <v>1.5170000000000001</v>
      </c>
      <c r="D17" s="1">
        <v>10</v>
      </c>
      <c r="E17" s="4">
        <f t="shared" ref="E17:E23" si="0">(1.244*C17*C17)+(4.4989*C17)+(0.0387)</f>
        <v>9.7263348160000014</v>
      </c>
    </row>
    <row r="18" spans="1:11" x14ac:dyDescent="0.25">
      <c r="A18" t="s">
        <v>6</v>
      </c>
      <c r="B18" s="3">
        <v>0.97599999999999998</v>
      </c>
      <c r="C18" s="6">
        <f>B18-B23</f>
        <v>0.92299999999999993</v>
      </c>
      <c r="D18" s="1">
        <v>5</v>
      </c>
      <c r="E18" s="4">
        <f t="shared" si="0"/>
        <v>5.2509843759999999</v>
      </c>
    </row>
    <row r="19" spans="1:11" x14ac:dyDescent="0.25">
      <c r="A19" t="s">
        <v>7</v>
      </c>
      <c r="B19" s="3">
        <v>0.50800000000000001</v>
      </c>
      <c r="C19" s="6">
        <f>B19-B24</f>
        <v>0.50800000000000001</v>
      </c>
      <c r="D19" s="1">
        <v>2.5</v>
      </c>
      <c r="E19" s="4">
        <f t="shared" si="0"/>
        <v>2.6451728160000001</v>
      </c>
    </row>
    <row r="20" spans="1:11" x14ac:dyDescent="0.25">
      <c r="A20" t="s">
        <v>8</v>
      </c>
      <c r="B20" s="3">
        <v>0.27800000000000002</v>
      </c>
      <c r="C20" s="1">
        <f>B20-B23</f>
        <v>0.22500000000000003</v>
      </c>
      <c r="D20" s="1">
        <v>1.25</v>
      </c>
      <c r="E20" s="4">
        <f t="shared" si="0"/>
        <v>1.1139300000000003</v>
      </c>
    </row>
    <row r="21" spans="1:11" x14ac:dyDescent="0.25">
      <c r="A21" t="s">
        <v>9</v>
      </c>
      <c r="B21" s="3">
        <v>0.16500000000000001</v>
      </c>
      <c r="C21" s="6">
        <f>B21-B23</f>
        <v>0.11200000000000002</v>
      </c>
      <c r="D21" s="1">
        <v>0.63</v>
      </c>
      <c r="E21" s="4">
        <f t="shared" si="0"/>
        <v>0.55818153599999998</v>
      </c>
    </row>
    <row r="22" spans="1:11" x14ac:dyDescent="0.25">
      <c r="A22" t="s">
        <v>10</v>
      </c>
      <c r="B22" s="3">
        <v>0.11</v>
      </c>
      <c r="C22" s="6">
        <f>B22-B23</f>
        <v>5.7000000000000002E-2</v>
      </c>
      <c r="D22" s="1">
        <v>0.31</v>
      </c>
      <c r="E22" s="4">
        <f t="shared" si="0"/>
        <v>0.299179056</v>
      </c>
    </row>
    <row r="23" spans="1:11" x14ac:dyDescent="0.25">
      <c r="A23" t="s">
        <v>11</v>
      </c>
      <c r="B23" s="5">
        <v>5.2999999999999999E-2</v>
      </c>
      <c r="C23" s="1">
        <f>B23-B23</f>
        <v>0</v>
      </c>
      <c r="D23" s="1">
        <v>0</v>
      </c>
      <c r="E23" s="4">
        <f t="shared" si="0"/>
        <v>3.8699999999999998E-2</v>
      </c>
    </row>
    <row r="27" spans="1:11" x14ac:dyDescent="0.25">
      <c r="H27" s="9"/>
      <c r="J27" s="9" t="s">
        <v>14</v>
      </c>
      <c r="K27" s="9"/>
    </row>
    <row r="33" spans="1:5" x14ac:dyDescent="0.25">
      <c r="A33" s="11" t="s">
        <v>15</v>
      </c>
      <c r="B33" s="7" t="s">
        <v>16</v>
      </c>
      <c r="C33" s="8" t="s">
        <v>11</v>
      </c>
      <c r="D33" s="1" t="s">
        <v>12</v>
      </c>
      <c r="E33" s="10" t="s">
        <v>18</v>
      </c>
    </row>
    <row r="34" spans="1:5" x14ac:dyDescent="0.25">
      <c r="A34" s="19" t="s">
        <v>118</v>
      </c>
      <c r="B34" s="18"/>
      <c r="C34" s="18"/>
      <c r="D34" s="18"/>
      <c r="E34" s="18"/>
    </row>
    <row r="35" spans="1:5" x14ac:dyDescent="0.25">
      <c r="A35" s="11" t="s">
        <v>38</v>
      </c>
      <c r="B35" s="7">
        <v>0.61499999999999999</v>
      </c>
      <c r="C35" s="5">
        <v>5.2999999999999999E-2</v>
      </c>
      <c r="D35" s="1">
        <f t="shared" ref="D35:D66" si="1">(B35-C35)</f>
        <v>0.56199999999999994</v>
      </c>
      <c r="E35" s="4">
        <f t="shared" ref="E35:E66" si="2">(1.244*D35*D35)+(4.4989*D35)+(0.0387)</f>
        <v>2.9599917359999997</v>
      </c>
    </row>
    <row r="36" spans="1:5" x14ac:dyDescent="0.25">
      <c r="A36" s="11" t="s">
        <v>39</v>
      </c>
      <c r="B36" s="7">
        <v>0.79200000000000004</v>
      </c>
      <c r="C36" s="5">
        <v>5.2999999999999999E-2</v>
      </c>
      <c r="D36" s="1">
        <f t="shared" si="1"/>
        <v>0.73899999999999999</v>
      </c>
      <c r="E36" s="4">
        <f t="shared" si="2"/>
        <v>4.0427616240000006</v>
      </c>
    </row>
    <row r="37" spans="1:5" x14ac:dyDescent="0.25">
      <c r="A37" s="11" t="s">
        <v>40</v>
      </c>
      <c r="B37" s="7">
        <v>0.46300000000000002</v>
      </c>
      <c r="C37" s="5">
        <v>5.2999999999999999E-2</v>
      </c>
      <c r="D37" s="1">
        <f t="shared" si="1"/>
        <v>0.41000000000000003</v>
      </c>
      <c r="E37" s="4">
        <f t="shared" si="2"/>
        <v>2.0923653999999998</v>
      </c>
    </row>
    <row r="38" spans="1:5" x14ac:dyDescent="0.25">
      <c r="A38" s="11" t="s">
        <v>41</v>
      </c>
      <c r="B38" s="7">
        <v>0.76800000000000002</v>
      </c>
      <c r="C38" s="5">
        <v>5.2999999999999999E-2</v>
      </c>
      <c r="D38" s="1">
        <f t="shared" si="1"/>
        <v>0.71499999999999997</v>
      </c>
      <c r="E38" s="4">
        <f t="shared" si="2"/>
        <v>3.8913774000000001</v>
      </c>
    </row>
    <row r="39" spans="1:5" x14ac:dyDescent="0.25">
      <c r="A39" s="11" t="s">
        <v>42</v>
      </c>
      <c r="B39" s="7">
        <v>0.70699999999999996</v>
      </c>
      <c r="C39" s="5">
        <v>5.2999999999999999E-2</v>
      </c>
      <c r="D39" s="1">
        <f t="shared" si="1"/>
        <v>0.65399999999999991</v>
      </c>
      <c r="E39" s="4">
        <f t="shared" si="2"/>
        <v>3.5130593039999995</v>
      </c>
    </row>
    <row r="40" spans="1:5" x14ac:dyDescent="0.25">
      <c r="A40" s="11" t="s">
        <v>43</v>
      </c>
      <c r="B40" s="7">
        <v>0.56299999999999994</v>
      </c>
      <c r="C40" s="5">
        <v>5.2999999999999999E-2</v>
      </c>
      <c r="D40" s="1">
        <f t="shared" si="1"/>
        <v>0.5099999999999999</v>
      </c>
      <c r="E40" s="4">
        <f t="shared" si="2"/>
        <v>2.6567033999999996</v>
      </c>
    </row>
    <row r="41" spans="1:5" x14ac:dyDescent="0.25">
      <c r="A41" s="11" t="s">
        <v>44</v>
      </c>
      <c r="B41" s="7">
        <v>0.57799999999999996</v>
      </c>
      <c r="C41" s="5">
        <v>5.2999999999999999E-2</v>
      </c>
      <c r="D41" s="1">
        <f t="shared" si="1"/>
        <v>0.52499999999999991</v>
      </c>
      <c r="E41" s="4">
        <f t="shared" si="2"/>
        <v>2.7434999999999992</v>
      </c>
    </row>
    <row r="42" spans="1:5" x14ac:dyDescent="0.25">
      <c r="A42" s="11" t="s">
        <v>45</v>
      </c>
      <c r="B42" s="7">
        <v>0.82900000000000007</v>
      </c>
      <c r="C42" s="5">
        <v>5.2999999999999999E-2</v>
      </c>
      <c r="D42" s="1">
        <f t="shared" si="1"/>
        <v>0.77600000000000002</v>
      </c>
      <c r="E42" s="4">
        <f t="shared" si="2"/>
        <v>4.2789533440000005</v>
      </c>
    </row>
    <row r="43" spans="1:5" x14ac:dyDescent="0.25">
      <c r="A43" s="11" t="s">
        <v>46</v>
      </c>
      <c r="B43" s="7">
        <v>0.93600000000000005</v>
      </c>
      <c r="C43" s="5">
        <v>5.2999999999999999E-2</v>
      </c>
      <c r="D43" s="1">
        <f t="shared" si="1"/>
        <v>0.88300000000000001</v>
      </c>
      <c r="E43" s="4">
        <f t="shared" si="2"/>
        <v>4.9811618160000002</v>
      </c>
    </row>
    <row r="44" spans="1:5" x14ac:dyDescent="0.25">
      <c r="A44" s="11" t="s">
        <v>47</v>
      </c>
      <c r="B44" s="7">
        <v>0.70000000000000007</v>
      </c>
      <c r="C44" s="5">
        <v>5.2999999999999999E-2</v>
      </c>
      <c r="D44" s="1">
        <f t="shared" si="1"/>
        <v>0.64700000000000002</v>
      </c>
      <c r="E44" s="4">
        <f t="shared" si="2"/>
        <v>3.470237896</v>
      </c>
    </row>
    <row r="45" spans="1:5" x14ac:dyDescent="0.25">
      <c r="A45" s="11" t="s">
        <v>48</v>
      </c>
      <c r="B45" s="7">
        <v>0.32400000000000001</v>
      </c>
      <c r="C45" s="5">
        <v>5.2999999999999999E-2</v>
      </c>
      <c r="D45" s="1">
        <f t="shared" si="1"/>
        <v>0.27100000000000002</v>
      </c>
      <c r="E45" s="4">
        <f t="shared" si="2"/>
        <v>1.3492625039999999</v>
      </c>
    </row>
    <row r="46" spans="1:5" x14ac:dyDescent="0.25">
      <c r="A46" s="11" t="s">
        <v>49</v>
      </c>
      <c r="B46" s="7">
        <v>1.0030000000000001</v>
      </c>
      <c r="C46" s="5">
        <v>5.2999999999999999E-2</v>
      </c>
      <c r="D46" s="1">
        <f t="shared" si="1"/>
        <v>0.95000000000000007</v>
      </c>
      <c r="E46" s="4">
        <f t="shared" si="2"/>
        <v>5.4353650000000009</v>
      </c>
    </row>
    <row r="47" spans="1:5" x14ac:dyDescent="0.25">
      <c r="A47" s="11" t="s">
        <v>50</v>
      </c>
      <c r="B47" s="7">
        <v>0.84399999999999997</v>
      </c>
      <c r="C47" s="5">
        <v>5.2999999999999999E-2</v>
      </c>
      <c r="D47" s="1">
        <f t="shared" si="1"/>
        <v>0.79099999999999993</v>
      </c>
      <c r="E47" s="4">
        <f t="shared" si="2"/>
        <v>4.3756770639999996</v>
      </c>
    </row>
    <row r="48" spans="1:5" x14ac:dyDescent="0.25">
      <c r="A48" s="11" t="s">
        <v>51</v>
      </c>
      <c r="B48" s="7">
        <v>0.749</v>
      </c>
      <c r="C48" s="5">
        <v>5.2999999999999999E-2</v>
      </c>
      <c r="D48" s="1">
        <f t="shared" si="1"/>
        <v>0.69599999999999995</v>
      </c>
      <c r="E48" s="4">
        <f t="shared" si="2"/>
        <v>3.7725479039999996</v>
      </c>
    </row>
    <row r="49" spans="1:5" x14ac:dyDescent="0.25">
      <c r="A49" s="11" t="s">
        <v>52</v>
      </c>
      <c r="B49" s="7">
        <v>0.38300000000000001</v>
      </c>
      <c r="C49" s="5">
        <v>5.2999999999999999E-2</v>
      </c>
      <c r="D49" s="1">
        <f t="shared" si="1"/>
        <v>0.33</v>
      </c>
      <c r="E49" s="4">
        <f t="shared" si="2"/>
        <v>1.6588086</v>
      </c>
    </row>
    <row r="50" spans="1:5" x14ac:dyDescent="0.25">
      <c r="A50" s="11" t="s">
        <v>53</v>
      </c>
      <c r="B50" s="7">
        <v>0.63</v>
      </c>
      <c r="C50" s="5">
        <v>5.2999999999999999E-2</v>
      </c>
      <c r="D50" s="1">
        <f t="shared" si="1"/>
        <v>0.57699999999999996</v>
      </c>
      <c r="E50" s="4">
        <f t="shared" si="2"/>
        <v>3.0487289759999996</v>
      </c>
    </row>
    <row r="51" spans="1:5" x14ac:dyDescent="0.25">
      <c r="A51" s="11" t="s">
        <v>54</v>
      </c>
      <c r="B51" s="7">
        <v>0.45700000000000002</v>
      </c>
      <c r="C51" s="5">
        <v>5.2999999999999999E-2</v>
      </c>
      <c r="D51" s="1">
        <f t="shared" si="1"/>
        <v>0.40400000000000003</v>
      </c>
      <c r="E51" s="4">
        <f t="shared" si="2"/>
        <v>2.0592963040000001</v>
      </c>
    </row>
    <row r="52" spans="1:5" x14ac:dyDescent="0.25">
      <c r="A52" s="11" t="s">
        <v>55</v>
      </c>
      <c r="B52" s="7">
        <v>0.51900000000000002</v>
      </c>
      <c r="C52" s="5">
        <v>5.2999999999999999E-2</v>
      </c>
      <c r="D52" s="1">
        <f t="shared" si="1"/>
        <v>0.46600000000000003</v>
      </c>
      <c r="E52" s="4">
        <f t="shared" si="2"/>
        <v>2.4053294639999998</v>
      </c>
    </row>
    <row r="53" spans="1:5" x14ac:dyDescent="0.25">
      <c r="A53" s="11" t="s">
        <v>56</v>
      </c>
      <c r="B53" s="7">
        <v>0.98299999999999998</v>
      </c>
      <c r="C53" s="5">
        <v>5.2999999999999999E-2</v>
      </c>
      <c r="D53" s="1">
        <f t="shared" si="1"/>
        <v>0.92999999999999994</v>
      </c>
      <c r="E53" s="4">
        <f t="shared" si="2"/>
        <v>5.2986126000000002</v>
      </c>
    </row>
    <row r="54" spans="1:5" x14ac:dyDescent="0.25">
      <c r="A54" s="11" t="s">
        <v>57</v>
      </c>
      <c r="B54" s="7">
        <v>0.85799999999999998</v>
      </c>
      <c r="C54" s="5">
        <v>5.2999999999999999E-2</v>
      </c>
      <c r="D54" s="1">
        <f t="shared" si="1"/>
        <v>0.80499999999999994</v>
      </c>
      <c r="E54" s="4">
        <f t="shared" si="2"/>
        <v>4.4664576</v>
      </c>
    </row>
    <row r="55" spans="1:5" x14ac:dyDescent="0.25">
      <c r="A55" s="11" t="s">
        <v>58</v>
      </c>
      <c r="B55" s="7">
        <v>1.2989999999999999</v>
      </c>
      <c r="C55" s="5">
        <v>5.2999999999999999E-2</v>
      </c>
      <c r="D55" s="1">
        <f t="shared" si="1"/>
        <v>1.246</v>
      </c>
      <c r="E55" s="4">
        <f t="shared" si="2"/>
        <v>7.5756593040000002</v>
      </c>
    </row>
    <row r="56" spans="1:5" x14ac:dyDescent="0.25">
      <c r="A56" s="11" t="s">
        <v>59</v>
      </c>
      <c r="B56" s="7">
        <v>1.02</v>
      </c>
      <c r="C56" s="5">
        <v>5.2999999999999999E-2</v>
      </c>
      <c r="D56" s="1">
        <f t="shared" si="1"/>
        <v>0.96699999999999997</v>
      </c>
      <c r="E56" s="4">
        <f t="shared" si="2"/>
        <v>5.5523870160000008</v>
      </c>
    </row>
    <row r="57" spans="1:5" x14ac:dyDescent="0.25">
      <c r="A57" s="11" t="s">
        <v>60</v>
      </c>
      <c r="B57" s="7">
        <v>0.60199999999999998</v>
      </c>
      <c r="C57" s="5">
        <v>5.2999999999999999E-2</v>
      </c>
      <c r="D57" s="1">
        <f t="shared" si="1"/>
        <v>0.54899999999999993</v>
      </c>
      <c r="E57" s="4">
        <f t="shared" si="2"/>
        <v>2.8835389439999997</v>
      </c>
    </row>
    <row r="58" spans="1:5" x14ac:dyDescent="0.25">
      <c r="A58" s="11" t="s">
        <v>61</v>
      </c>
      <c r="B58" s="7">
        <v>0.91800000000000004</v>
      </c>
      <c r="C58" s="5">
        <v>5.2999999999999999E-2</v>
      </c>
      <c r="D58" s="1">
        <f t="shared" si="1"/>
        <v>0.86499999999999999</v>
      </c>
      <c r="E58" s="4">
        <f t="shared" si="2"/>
        <v>4.8610404000000003</v>
      </c>
    </row>
    <row r="59" spans="1:5" x14ac:dyDescent="0.25">
      <c r="A59" s="11" t="s">
        <v>62</v>
      </c>
      <c r="B59" s="7">
        <v>0.50600000000000001</v>
      </c>
      <c r="C59" s="5">
        <v>5.2999999999999999E-2</v>
      </c>
      <c r="D59" s="1">
        <f t="shared" si="1"/>
        <v>0.45300000000000001</v>
      </c>
      <c r="E59" s="4">
        <f t="shared" si="2"/>
        <v>2.3319816960000002</v>
      </c>
    </row>
    <row r="60" spans="1:5" x14ac:dyDescent="0.25">
      <c r="A60" s="11" t="s">
        <v>63</v>
      </c>
      <c r="B60" s="7">
        <v>0.32600000000000001</v>
      </c>
      <c r="C60" s="5">
        <v>5.2999999999999999E-2</v>
      </c>
      <c r="D60" s="1">
        <f t="shared" si="1"/>
        <v>0.27300000000000002</v>
      </c>
      <c r="E60" s="4">
        <f t="shared" si="2"/>
        <v>1.359613776</v>
      </c>
    </row>
    <row r="61" spans="1:5" x14ac:dyDescent="0.25">
      <c r="A61" s="11" t="s">
        <v>64</v>
      </c>
      <c r="B61" s="7">
        <v>0.38900000000000001</v>
      </c>
      <c r="C61" s="5">
        <v>5.2999999999999999E-2</v>
      </c>
      <c r="D61" s="1">
        <f t="shared" si="1"/>
        <v>0.33600000000000002</v>
      </c>
      <c r="E61" s="4">
        <f t="shared" si="2"/>
        <v>1.6907730240000001</v>
      </c>
    </row>
    <row r="62" spans="1:5" x14ac:dyDescent="0.25">
      <c r="A62" s="11" t="s">
        <v>65</v>
      </c>
      <c r="B62" s="7">
        <v>0.52100000000000002</v>
      </c>
      <c r="C62" s="5">
        <v>5.2999999999999999E-2</v>
      </c>
      <c r="D62" s="1">
        <f t="shared" si="1"/>
        <v>0.46800000000000003</v>
      </c>
      <c r="E62" s="4">
        <f t="shared" si="2"/>
        <v>2.4166510560000001</v>
      </c>
    </row>
    <row r="63" spans="1:5" x14ac:dyDescent="0.25">
      <c r="A63" s="11" t="s">
        <v>66</v>
      </c>
      <c r="B63" s="7">
        <v>0.76100000000000001</v>
      </c>
      <c r="C63" s="5">
        <v>5.2999999999999999E-2</v>
      </c>
      <c r="D63" s="1">
        <f t="shared" si="1"/>
        <v>0.70799999999999996</v>
      </c>
      <c r="E63" s="4">
        <f t="shared" si="2"/>
        <v>3.8474936159999999</v>
      </c>
    </row>
    <row r="64" spans="1:5" x14ac:dyDescent="0.25">
      <c r="A64" s="11" t="s">
        <v>67</v>
      </c>
      <c r="B64" s="7">
        <v>0.83099999999999996</v>
      </c>
      <c r="C64" s="5">
        <v>5.2999999999999999E-2</v>
      </c>
      <c r="D64" s="1">
        <f t="shared" si="1"/>
        <v>0.77799999999999991</v>
      </c>
      <c r="E64" s="4">
        <f t="shared" si="2"/>
        <v>4.2918174959999993</v>
      </c>
    </row>
    <row r="65" spans="1:5" x14ac:dyDescent="0.25">
      <c r="A65" s="11" t="s">
        <v>68</v>
      </c>
      <c r="B65" s="7">
        <v>0.97899999999999998</v>
      </c>
      <c r="C65" s="5">
        <v>5.2999999999999999E-2</v>
      </c>
      <c r="D65" s="1">
        <f t="shared" si="1"/>
        <v>0.92599999999999993</v>
      </c>
      <c r="E65" s="4">
        <f t="shared" si="2"/>
        <v>5.2713815439999996</v>
      </c>
    </row>
    <row r="66" spans="1:5" x14ac:dyDescent="0.25">
      <c r="A66" s="11" t="s">
        <v>69</v>
      </c>
      <c r="B66" s="7">
        <v>0.71399999999999997</v>
      </c>
      <c r="C66" s="5">
        <v>5.2999999999999999E-2</v>
      </c>
      <c r="D66" s="1">
        <f t="shared" si="1"/>
        <v>0.66099999999999992</v>
      </c>
      <c r="E66" s="4">
        <f t="shared" si="2"/>
        <v>3.5560026239999996</v>
      </c>
    </row>
    <row r="67" spans="1:5" x14ac:dyDescent="0.25">
      <c r="A67" s="11" t="s">
        <v>70</v>
      </c>
      <c r="B67" s="7">
        <v>0.79400000000000004</v>
      </c>
      <c r="C67" s="5">
        <v>5.2999999999999999E-2</v>
      </c>
      <c r="D67" s="1">
        <f t="shared" ref="D67:D98" si="3">(B67-C67)</f>
        <v>0.74099999999999999</v>
      </c>
      <c r="E67" s="4">
        <f t="shared" ref="E67:E98" si="4">(1.244*D67*D67)+(4.4989*D67)+(0.0387)</f>
        <v>4.0554416639999999</v>
      </c>
    </row>
    <row r="68" spans="1:5" x14ac:dyDescent="0.25">
      <c r="A68" s="11" t="s">
        <v>71</v>
      </c>
      <c r="B68" s="7">
        <v>0.29499999999999998</v>
      </c>
      <c r="C68" s="5">
        <v>5.2999999999999999E-2</v>
      </c>
      <c r="D68" s="1">
        <f t="shared" si="3"/>
        <v>0.24199999999999999</v>
      </c>
      <c r="E68" s="4">
        <f t="shared" si="4"/>
        <v>1.2002874159999999</v>
      </c>
    </row>
    <row r="69" spans="1:5" x14ac:dyDescent="0.25">
      <c r="A69" s="11" t="s">
        <v>72</v>
      </c>
      <c r="B69" s="7">
        <v>0.83699999999999997</v>
      </c>
      <c r="C69" s="5">
        <v>5.2999999999999999E-2</v>
      </c>
      <c r="D69" s="1">
        <f t="shared" si="3"/>
        <v>0.78399999999999992</v>
      </c>
      <c r="E69" s="4">
        <f t="shared" si="4"/>
        <v>4.3304696639999998</v>
      </c>
    </row>
    <row r="70" spans="1:5" x14ac:dyDescent="0.25">
      <c r="A70" s="11" t="s">
        <v>73</v>
      </c>
      <c r="B70" s="7">
        <v>0.57699999999999996</v>
      </c>
      <c r="C70" s="5">
        <v>5.2999999999999999E-2</v>
      </c>
      <c r="D70" s="1">
        <f t="shared" si="3"/>
        <v>0.52399999999999991</v>
      </c>
      <c r="E70" s="4">
        <f t="shared" si="4"/>
        <v>2.7376961439999996</v>
      </c>
    </row>
    <row r="71" spans="1:5" x14ac:dyDescent="0.25">
      <c r="A71" s="11" t="s">
        <v>74</v>
      </c>
      <c r="B71" s="7">
        <v>0.78400000000000003</v>
      </c>
      <c r="C71" s="5">
        <v>5.2999999999999999E-2</v>
      </c>
      <c r="D71" s="1">
        <f t="shared" si="3"/>
        <v>0.73099999999999998</v>
      </c>
      <c r="E71" s="4">
        <f t="shared" si="4"/>
        <v>3.9921409840000002</v>
      </c>
    </row>
    <row r="72" spans="1:5" x14ac:dyDescent="0.25">
      <c r="A72" s="11" t="s">
        <v>75</v>
      </c>
      <c r="B72" s="7">
        <v>0.64200000000000002</v>
      </c>
      <c r="C72" s="5">
        <v>5.2999999999999999E-2</v>
      </c>
      <c r="D72" s="1">
        <f t="shared" si="3"/>
        <v>0.58899999999999997</v>
      </c>
      <c r="E72" s="4">
        <f t="shared" si="4"/>
        <v>3.1201218239999999</v>
      </c>
    </row>
    <row r="73" spans="1:5" x14ac:dyDescent="0.25">
      <c r="A73" s="11" t="s">
        <v>76</v>
      </c>
      <c r="B73" s="7">
        <v>1.0050000000000001</v>
      </c>
      <c r="C73" s="5">
        <v>5.2999999999999999E-2</v>
      </c>
      <c r="D73" s="1">
        <f t="shared" si="3"/>
        <v>0.95200000000000007</v>
      </c>
      <c r="E73" s="4">
        <f t="shared" si="4"/>
        <v>5.4490949760000014</v>
      </c>
    </row>
    <row r="74" spans="1:5" x14ac:dyDescent="0.25">
      <c r="A74" s="11" t="s">
        <v>77</v>
      </c>
      <c r="B74" s="7">
        <v>1.0249999999999999</v>
      </c>
      <c r="C74" s="5">
        <v>5.2999999999999999E-2</v>
      </c>
      <c r="D74" s="1">
        <f t="shared" si="3"/>
        <v>0.97199999999999986</v>
      </c>
      <c r="E74" s="4">
        <f t="shared" si="4"/>
        <v>5.5869420959999987</v>
      </c>
    </row>
    <row r="75" spans="1:5" x14ac:dyDescent="0.25">
      <c r="A75" s="11" t="s">
        <v>78</v>
      </c>
      <c r="B75" s="7">
        <v>0.314</v>
      </c>
      <c r="C75" s="5">
        <v>5.2999999999999999E-2</v>
      </c>
      <c r="D75" s="1">
        <f t="shared" si="3"/>
        <v>0.26100000000000001</v>
      </c>
      <c r="E75" s="4">
        <f t="shared" si="4"/>
        <v>1.297655424</v>
      </c>
    </row>
    <row r="76" spans="1:5" x14ac:dyDescent="0.25">
      <c r="A76" s="11" t="s">
        <v>79</v>
      </c>
      <c r="B76" s="7">
        <v>0.66</v>
      </c>
      <c r="C76" s="5">
        <v>5.2999999999999999E-2</v>
      </c>
      <c r="D76" s="1">
        <f t="shared" si="3"/>
        <v>0.60699999999999998</v>
      </c>
      <c r="E76" s="4">
        <f t="shared" si="4"/>
        <v>3.2278828559999999</v>
      </c>
    </row>
    <row r="77" spans="1:5" x14ac:dyDescent="0.25">
      <c r="A77" s="11" t="s">
        <v>80</v>
      </c>
      <c r="B77" s="7">
        <v>0.95500000000000007</v>
      </c>
      <c r="C77" s="5">
        <v>5.2999999999999999E-2</v>
      </c>
      <c r="D77" s="1">
        <f t="shared" si="3"/>
        <v>0.90200000000000002</v>
      </c>
      <c r="E77" s="4">
        <f t="shared" si="4"/>
        <v>5.1088311760000007</v>
      </c>
    </row>
    <row r="78" spans="1:5" x14ac:dyDescent="0.25">
      <c r="A78" s="11" t="s">
        <v>81</v>
      </c>
      <c r="B78" s="7">
        <v>0.76400000000000001</v>
      </c>
      <c r="C78" s="5">
        <v>5.2999999999999999E-2</v>
      </c>
      <c r="D78" s="1">
        <f t="shared" si="3"/>
        <v>0.71099999999999997</v>
      </c>
      <c r="E78" s="4">
        <f t="shared" si="4"/>
        <v>3.8662860239999994</v>
      </c>
    </row>
    <row r="79" spans="1:5" x14ac:dyDescent="0.25">
      <c r="A79" s="11" t="s">
        <v>82</v>
      </c>
      <c r="B79" s="7">
        <v>0.82800000000000007</v>
      </c>
      <c r="C79" s="5">
        <v>5.2999999999999999E-2</v>
      </c>
      <c r="D79" s="1">
        <f t="shared" si="3"/>
        <v>0.77500000000000002</v>
      </c>
      <c r="E79" s="4">
        <f t="shared" si="4"/>
        <v>4.2725250000000008</v>
      </c>
    </row>
    <row r="80" spans="1:5" x14ac:dyDescent="0.25">
      <c r="A80" s="11" t="s">
        <v>83</v>
      </c>
      <c r="B80" s="7">
        <v>0.52300000000000002</v>
      </c>
      <c r="C80" s="5">
        <v>5.2999999999999999E-2</v>
      </c>
      <c r="D80" s="1">
        <f t="shared" si="3"/>
        <v>0.47000000000000003</v>
      </c>
      <c r="E80" s="4">
        <f t="shared" si="4"/>
        <v>2.4279826</v>
      </c>
    </row>
    <row r="81" spans="1:5" x14ac:dyDescent="0.25">
      <c r="A81" s="11" t="s">
        <v>84</v>
      </c>
      <c r="B81" s="7">
        <v>0.6</v>
      </c>
      <c r="C81" s="5">
        <v>5.2999999999999999E-2</v>
      </c>
      <c r="D81" s="1">
        <f t="shared" si="3"/>
        <v>0.54699999999999993</v>
      </c>
      <c r="E81" s="4">
        <f t="shared" si="4"/>
        <v>2.8718142959999997</v>
      </c>
    </row>
    <row r="82" spans="1:5" x14ac:dyDescent="0.25">
      <c r="A82" s="11" t="s">
        <v>85</v>
      </c>
      <c r="B82" s="7">
        <v>0.379</v>
      </c>
      <c r="C82" s="5">
        <v>5.2999999999999999E-2</v>
      </c>
      <c r="D82" s="1">
        <f t="shared" si="3"/>
        <v>0.32600000000000001</v>
      </c>
      <c r="E82" s="4">
        <f t="shared" si="4"/>
        <v>1.6375487440000001</v>
      </c>
    </row>
    <row r="83" spans="1:5" x14ac:dyDescent="0.25">
      <c r="A83" s="11" t="s">
        <v>86</v>
      </c>
      <c r="B83" s="7">
        <v>0.38900000000000001</v>
      </c>
      <c r="C83" s="5">
        <v>5.2999999999999999E-2</v>
      </c>
      <c r="D83" s="1">
        <f t="shared" si="3"/>
        <v>0.33600000000000002</v>
      </c>
      <c r="E83" s="4">
        <f t="shared" si="4"/>
        <v>1.6907730240000001</v>
      </c>
    </row>
    <row r="84" spans="1:5" x14ac:dyDescent="0.25">
      <c r="A84" s="11" t="s">
        <v>87</v>
      </c>
      <c r="B84" s="7">
        <v>0.3</v>
      </c>
      <c r="C84" s="5">
        <v>5.2999999999999999E-2</v>
      </c>
      <c r="D84" s="1">
        <f t="shared" si="3"/>
        <v>0.247</v>
      </c>
      <c r="E84" s="4">
        <f t="shared" si="4"/>
        <v>1.2258234960000001</v>
      </c>
    </row>
    <row r="85" spans="1:5" x14ac:dyDescent="0.25">
      <c r="A85" s="11" t="s">
        <v>88</v>
      </c>
      <c r="B85" s="7">
        <v>0.42699999999999999</v>
      </c>
      <c r="C85" s="5">
        <v>5.2999999999999999E-2</v>
      </c>
      <c r="D85" s="1">
        <f t="shared" si="3"/>
        <v>0.374</v>
      </c>
      <c r="E85" s="4">
        <f t="shared" si="4"/>
        <v>1.8952943439999999</v>
      </c>
    </row>
    <row r="86" spans="1:5" x14ac:dyDescent="0.25">
      <c r="A86" s="11" t="s">
        <v>89</v>
      </c>
      <c r="B86" s="7">
        <v>0.71699999999999997</v>
      </c>
      <c r="C86" s="5">
        <v>5.2999999999999999E-2</v>
      </c>
      <c r="D86" s="1">
        <f t="shared" si="3"/>
        <v>0.66399999999999992</v>
      </c>
      <c r="E86" s="4">
        <f t="shared" si="4"/>
        <v>3.5744442239999992</v>
      </c>
    </row>
    <row r="87" spans="1:5" x14ac:dyDescent="0.25">
      <c r="A87" s="11" t="s">
        <v>90</v>
      </c>
      <c r="B87" s="7">
        <v>0.86599999999999999</v>
      </c>
      <c r="C87" s="5">
        <v>5.2999999999999999E-2</v>
      </c>
      <c r="D87" s="1">
        <f t="shared" si="3"/>
        <v>0.81299999999999994</v>
      </c>
      <c r="E87" s="4">
        <f t="shared" si="4"/>
        <v>4.5185511360000001</v>
      </c>
    </row>
    <row r="88" spans="1:5" x14ac:dyDescent="0.25">
      <c r="A88" s="11" t="s">
        <v>91</v>
      </c>
      <c r="B88" s="7">
        <v>0.94</v>
      </c>
      <c r="C88" s="5">
        <v>5.2999999999999999E-2</v>
      </c>
      <c r="D88" s="1">
        <f t="shared" si="3"/>
        <v>0.8869999999999999</v>
      </c>
      <c r="E88" s="4">
        <f t="shared" si="4"/>
        <v>5.0079649359999996</v>
      </c>
    </row>
    <row r="89" spans="1:5" x14ac:dyDescent="0.25">
      <c r="A89" s="11" t="s">
        <v>92</v>
      </c>
      <c r="B89" s="7">
        <v>0.73399999999999999</v>
      </c>
      <c r="C89" s="5">
        <v>5.2999999999999999E-2</v>
      </c>
      <c r="D89" s="1">
        <f t="shared" si="3"/>
        <v>0.68099999999999994</v>
      </c>
      <c r="E89" s="4">
        <f t="shared" si="4"/>
        <v>3.6793695839999994</v>
      </c>
    </row>
    <row r="90" spans="1:5" x14ac:dyDescent="0.25">
      <c r="A90" s="11" t="s">
        <v>93</v>
      </c>
      <c r="B90" s="7">
        <v>0.41200000000000003</v>
      </c>
      <c r="C90" s="5">
        <v>5.2999999999999999E-2</v>
      </c>
      <c r="D90" s="1">
        <f t="shared" si="3"/>
        <v>0.35900000000000004</v>
      </c>
      <c r="E90" s="4">
        <f t="shared" si="4"/>
        <v>1.814133064</v>
      </c>
    </row>
    <row r="91" spans="1:5" x14ac:dyDescent="0.25">
      <c r="A91" s="11" t="s">
        <v>94</v>
      </c>
      <c r="B91" s="7">
        <v>0.57100000000000006</v>
      </c>
      <c r="C91" s="5">
        <v>5.2999999999999999E-2</v>
      </c>
      <c r="D91" s="1">
        <f t="shared" si="3"/>
        <v>0.51800000000000002</v>
      </c>
      <c r="E91" s="4">
        <f t="shared" si="4"/>
        <v>2.7029252559999999</v>
      </c>
    </row>
    <row r="92" spans="1:5" x14ac:dyDescent="0.25">
      <c r="A92" s="11" t="s">
        <v>95</v>
      </c>
      <c r="B92" s="7">
        <v>0.58699999999999997</v>
      </c>
      <c r="C92" s="5">
        <v>5.2999999999999999E-2</v>
      </c>
      <c r="D92" s="1">
        <f t="shared" si="3"/>
        <v>0.53399999999999992</v>
      </c>
      <c r="E92" s="4">
        <f t="shared" si="4"/>
        <v>2.7958466639999995</v>
      </c>
    </row>
    <row r="93" spans="1:5" x14ac:dyDescent="0.25">
      <c r="A93" s="11" t="s">
        <v>96</v>
      </c>
      <c r="B93" s="7">
        <v>0.499</v>
      </c>
      <c r="C93" s="5">
        <v>5.2999999999999999E-2</v>
      </c>
      <c r="D93" s="1">
        <f t="shared" si="3"/>
        <v>0.44600000000000001</v>
      </c>
      <c r="E93" s="4">
        <f t="shared" si="4"/>
        <v>2.2926609039999999</v>
      </c>
    </row>
    <row r="94" spans="1:5" x14ac:dyDescent="0.25">
      <c r="A94" s="11" t="s">
        <v>97</v>
      </c>
      <c r="B94" s="7">
        <v>0.313</v>
      </c>
      <c r="C94" s="5">
        <v>5.2999999999999999E-2</v>
      </c>
      <c r="D94" s="1">
        <f t="shared" si="3"/>
        <v>0.26</v>
      </c>
      <c r="E94" s="4">
        <f t="shared" si="4"/>
        <v>1.2925083999999998</v>
      </c>
    </row>
    <row r="95" spans="1:5" x14ac:dyDescent="0.25">
      <c r="A95" s="11" t="s">
        <v>98</v>
      </c>
      <c r="B95" s="7">
        <v>1.0780000000000001</v>
      </c>
      <c r="C95" s="5">
        <v>5.2999999999999999E-2</v>
      </c>
      <c r="D95" s="1">
        <f t="shared" si="3"/>
        <v>1.0250000000000001</v>
      </c>
      <c r="E95" s="4">
        <f t="shared" si="4"/>
        <v>5.9570500000000015</v>
      </c>
    </row>
    <row r="96" spans="1:5" x14ac:dyDescent="0.25">
      <c r="A96" s="11" t="s">
        <v>99</v>
      </c>
      <c r="B96" s="7">
        <v>0.81200000000000006</v>
      </c>
      <c r="C96" s="5">
        <v>5.2999999999999999E-2</v>
      </c>
      <c r="D96" s="1">
        <f t="shared" si="3"/>
        <v>0.75900000000000001</v>
      </c>
      <c r="E96" s="4">
        <f t="shared" si="4"/>
        <v>4.1700098640000007</v>
      </c>
    </row>
    <row r="97" spans="1:5" x14ac:dyDescent="0.25">
      <c r="A97" s="11" t="s">
        <v>100</v>
      </c>
      <c r="B97" s="7">
        <v>0.57000000000000006</v>
      </c>
      <c r="C97" s="5">
        <v>5.2999999999999999E-2</v>
      </c>
      <c r="D97" s="1">
        <f t="shared" si="3"/>
        <v>0.51700000000000002</v>
      </c>
      <c r="E97" s="4">
        <f t="shared" si="4"/>
        <v>2.6971388160000003</v>
      </c>
    </row>
    <row r="98" spans="1:5" x14ac:dyDescent="0.25">
      <c r="A98" s="11" t="s">
        <v>101</v>
      </c>
      <c r="B98" s="7">
        <v>0.95300000000000007</v>
      </c>
      <c r="C98" s="5">
        <v>5.2999999999999999E-2</v>
      </c>
      <c r="D98" s="1">
        <f t="shared" si="3"/>
        <v>0.9</v>
      </c>
      <c r="E98" s="4">
        <f t="shared" si="4"/>
        <v>5.0953499999999998</v>
      </c>
    </row>
    <row r="99" spans="1:5" x14ac:dyDescent="0.25">
      <c r="A99" s="11" t="s">
        <v>102</v>
      </c>
      <c r="B99" s="7">
        <v>0.56900000000000006</v>
      </c>
      <c r="C99" s="5">
        <v>5.2999999999999999E-2</v>
      </c>
      <c r="D99" s="1">
        <f t="shared" ref="D99:D130" si="5">(B99-C99)</f>
        <v>0.51600000000000001</v>
      </c>
      <c r="E99" s="4">
        <f t="shared" ref="E99:E130" si="6">(1.244*D99*D99)+(4.4989*D99)+(0.0387)</f>
        <v>2.691354864</v>
      </c>
    </row>
    <row r="100" spans="1:5" x14ac:dyDescent="0.25">
      <c r="A100" s="11" t="s">
        <v>103</v>
      </c>
      <c r="B100" s="7">
        <v>0.68400000000000005</v>
      </c>
      <c r="C100" s="5">
        <v>5.2999999999999999E-2</v>
      </c>
      <c r="D100" s="1">
        <f t="shared" si="5"/>
        <v>0.63100000000000001</v>
      </c>
      <c r="E100" s="4">
        <f t="shared" si="6"/>
        <v>3.3728181840000002</v>
      </c>
    </row>
    <row r="101" spans="1:5" x14ac:dyDescent="0.25">
      <c r="A101" s="11" t="s">
        <v>104</v>
      </c>
      <c r="B101" s="7">
        <v>0.54500000000000004</v>
      </c>
      <c r="C101" s="5">
        <v>5.2999999999999999E-2</v>
      </c>
      <c r="D101" s="1">
        <f t="shared" si="5"/>
        <v>0.49200000000000005</v>
      </c>
      <c r="E101" s="4">
        <f t="shared" si="6"/>
        <v>2.5532864160000002</v>
      </c>
    </row>
    <row r="102" spans="1:5" x14ac:dyDescent="0.25">
      <c r="A102" s="11" t="s">
        <v>105</v>
      </c>
      <c r="B102" s="7">
        <v>0.878</v>
      </c>
      <c r="C102" s="5">
        <v>5.2999999999999999E-2</v>
      </c>
      <c r="D102" s="1">
        <f t="shared" si="5"/>
        <v>0.82499999999999996</v>
      </c>
      <c r="E102" s="4">
        <f t="shared" si="6"/>
        <v>4.5969899999999999</v>
      </c>
    </row>
    <row r="103" spans="1:5" x14ac:dyDescent="0.25">
      <c r="A103" s="11" t="s">
        <v>106</v>
      </c>
      <c r="B103" s="7">
        <v>0.55700000000000005</v>
      </c>
      <c r="C103" s="5">
        <v>5.2999999999999999E-2</v>
      </c>
      <c r="D103" s="1">
        <f t="shared" si="5"/>
        <v>0.504</v>
      </c>
      <c r="E103" s="4">
        <f t="shared" si="6"/>
        <v>2.6221415039999996</v>
      </c>
    </row>
    <row r="104" spans="1:5" x14ac:dyDescent="0.25">
      <c r="A104" s="11" t="s">
        <v>107</v>
      </c>
      <c r="B104" s="7">
        <v>0.55300000000000005</v>
      </c>
      <c r="C104" s="5">
        <v>5.2999999999999999E-2</v>
      </c>
      <c r="D104" s="1">
        <f t="shared" si="5"/>
        <v>0.5</v>
      </c>
      <c r="E104" s="4">
        <f t="shared" si="6"/>
        <v>2.5991499999999998</v>
      </c>
    </row>
    <row r="105" spans="1:5" x14ac:dyDescent="0.25">
      <c r="A105" s="11" t="s">
        <v>108</v>
      </c>
      <c r="B105" s="7">
        <v>0.64700000000000002</v>
      </c>
      <c r="C105" s="5">
        <v>5.2999999999999999E-2</v>
      </c>
      <c r="D105" s="1">
        <f t="shared" si="5"/>
        <v>0.59399999999999997</v>
      </c>
      <c r="E105" s="4">
        <f t="shared" si="6"/>
        <v>3.1499745839999997</v>
      </c>
    </row>
    <row r="106" spans="1:5" x14ac:dyDescent="0.25">
      <c r="A106" s="11" t="s">
        <v>109</v>
      </c>
      <c r="B106" s="7">
        <v>0.82300000000000006</v>
      </c>
      <c r="C106" s="5">
        <v>5.2999999999999999E-2</v>
      </c>
      <c r="D106" s="1">
        <f t="shared" si="5"/>
        <v>0.77</v>
      </c>
      <c r="E106" s="4">
        <f t="shared" si="6"/>
        <v>4.2404206000000002</v>
      </c>
    </row>
    <row r="107" spans="1:5" x14ac:dyDescent="0.25">
      <c r="A107" s="11" t="s">
        <v>110</v>
      </c>
      <c r="B107" s="7">
        <v>0.45200000000000001</v>
      </c>
      <c r="C107" s="5">
        <v>5.2999999999999999E-2</v>
      </c>
      <c r="D107" s="1">
        <f t="shared" si="5"/>
        <v>0.39900000000000002</v>
      </c>
      <c r="E107" s="4">
        <f t="shared" si="6"/>
        <v>2.0318071440000001</v>
      </c>
    </row>
    <row r="108" spans="1:5" x14ac:dyDescent="0.25">
      <c r="A108" s="11" t="s">
        <v>111</v>
      </c>
      <c r="B108" s="7">
        <v>0.871</v>
      </c>
      <c r="C108" s="5">
        <v>5.2999999999999999E-2</v>
      </c>
      <c r="D108" s="1">
        <f t="shared" si="5"/>
        <v>0.81799999999999995</v>
      </c>
      <c r="E108" s="4">
        <f t="shared" si="6"/>
        <v>4.5511904559999996</v>
      </c>
    </row>
    <row r="109" spans="1:5" x14ac:dyDescent="0.25">
      <c r="A109" s="11" t="s">
        <v>112</v>
      </c>
      <c r="B109" s="7">
        <v>0.34300000000000003</v>
      </c>
      <c r="C109" s="5">
        <v>5.2999999999999999E-2</v>
      </c>
      <c r="D109" s="1">
        <f t="shared" si="5"/>
        <v>0.29000000000000004</v>
      </c>
      <c r="E109" s="4">
        <f t="shared" si="6"/>
        <v>1.4480014000000001</v>
      </c>
    </row>
    <row r="110" spans="1:5" x14ac:dyDescent="0.25">
      <c r="A110" s="11" t="s">
        <v>113</v>
      </c>
      <c r="B110" s="7">
        <v>0.70399999999999996</v>
      </c>
      <c r="C110" s="5">
        <v>5.2999999999999999E-2</v>
      </c>
      <c r="D110" s="1">
        <f t="shared" si="5"/>
        <v>0.65099999999999991</v>
      </c>
      <c r="E110" s="4">
        <f t="shared" si="6"/>
        <v>3.4946923439999993</v>
      </c>
    </row>
    <row r="111" spans="1:5" x14ac:dyDescent="0.25">
      <c r="A111" s="11" t="s">
        <v>114</v>
      </c>
      <c r="B111" s="7">
        <v>0.83200000000000007</v>
      </c>
      <c r="C111" s="5">
        <v>5.2999999999999999E-2</v>
      </c>
      <c r="D111" s="1">
        <f t="shared" si="5"/>
        <v>0.77900000000000003</v>
      </c>
      <c r="E111" s="4">
        <f t="shared" si="6"/>
        <v>4.2982533040000002</v>
      </c>
    </row>
    <row r="112" spans="1:5" x14ac:dyDescent="0.25">
      <c r="A112" s="11" t="s">
        <v>115</v>
      </c>
      <c r="B112" s="7">
        <v>0.48399999999999999</v>
      </c>
      <c r="C112" s="5">
        <v>5.2999999999999999E-2</v>
      </c>
      <c r="D112" s="1">
        <f t="shared" si="5"/>
        <v>0.43099999999999999</v>
      </c>
      <c r="E112" s="4">
        <f t="shared" si="6"/>
        <v>2.2088125839999999</v>
      </c>
    </row>
    <row r="113" spans="1:5" x14ac:dyDescent="0.25">
      <c r="A113" s="11" t="s">
        <v>116</v>
      </c>
      <c r="B113" s="7">
        <v>0.44</v>
      </c>
      <c r="C113" s="5">
        <v>5.2999999999999999E-2</v>
      </c>
      <c r="D113" s="1">
        <f t="shared" si="5"/>
        <v>0.38700000000000001</v>
      </c>
      <c r="E113" s="4">
        <f t="shared" si="6"/>
        <v>1.966086936</v>
      </c>
    </row>
    <row r="114" spans="1:5" x14ac:dyDescent="0.25">
      <c r="A114" s="11" t="s">
        <v>117</v>
      </c>
      <c r="B114" s="7">
        <v>0.40200000000000002</v>
      </c>
      <c r="C114" s="5">
        <v>5.2999999999999999E-2</v>
      </c>
      <c r="D114" s="1">
        <f t="shared" si="5"/>
        <v>0.34900000000000003</v>
      </c>
      <c r="E114" s="4">
        <f t="shared" si="6"/>
        <v>1.7603365440000001</v>
      </c>
    </row>
    <row r="115" spans="1:5" x14ac:dyDescent="0.25">
      <c r="A115" s="12" t="s">
        <v>119</v>
      </c>
      <c r="B115" s="19"/>
      <c r="C115" s="19"/>
      <c r="D115" s="19"/>
      <c r="E115" s="19"/>
    </row>
    <row r="116" spans="1:5" x14ac:dyDescent="0.25">
      <c r="A116" s="11" t="s">
        <v>120</v>
      </c>
      <c r="B116" s="7">
        <v>0.35499999999999998</v>
      </c>
      <c r="C116" s="5">
        <v>5.2999999999999999E-2</v>
      </c>
      <c r="D116" s="1">
        <f t="shared" ref="D116:D123" si="7">(B116-C116)</f>
        <v>0.30199999999999999</v>
      </c>
      <c r="E116" s="4">
        <f t="shared" ref="E116:E123" si="8">(1.244*D116*D116)+(4.4989*D116)+(0.0387)</f>
        <v>1.5108255759999998</v>
      </c>
    </row>
    <row r="117" spans="1:5" x14ac:dyDescent="0.25">
      <c r="A117" s="11" t="s">
        <v>121</v>
      </c>
      <c r="B117" s="7">
        <v>0.42899999999999999</v>
      </c>
      <c r="C117" s="5">
        <v>5.2999999999999999E-2</v>
      </c>
      <c r="D117" s="1">
        <f t="shared" si="7"/>
        <v>0.376</v>
      </c>
      <c r="E117" s="4">
        <f t="shared" si="8"/>
        <v>1.9061581439999999</v>
      </c>
    </row>
    <row r="118" spans="1:5" x14ac:dyDescent="0.25">
      <c r="A118" s="11" t="s">
        <v>122</v>
      </c>
      <c r="B118" s="7">
        <v>0.41500000000000004</v>
      </c>
      <c r="C118" s="5">
        <v>5.2999999999999999E-2</v>
      </c>
      <c r="D118" s="1">
        <f t="shared" si="7"/>
        <v>0.36200000000000004</v>
      </c>
      <c r="E118" s="4">
        <f t="shared" si="8"/>
        <v>1.8303205360000003</v>
      </c>
    </row>
    <row r="119" spans="1:5" x14ac:dyDescent="0.25">
      <c r="A119" s="11" t="s">
        <v>123</v>
      </c>
      <c r="B119" s="7">
        <v>0.61399999999999999</v>
      </c>
      <c r="C119" s="5">
        <v>5.2999999999999999E-2</v>
      </c>
      <c r="D119" s="1">
        <f t="shared" si="7"/>
        <v>0.56099999999999994</v>
      </c>
      <c r="E119" s="4">
        <f t="shared" si="8"/>
        <v>2.9540958239999999</v>
      </c>
    </row>
    <row r="120" spans="1:5" x14ac:dyDescent="0.25">
      <c r="A120" s="11" t="s">
        <v>124</v>
      </c>
      <c r="B120" s="7">
        <v>0.63200000000000001</v>
      </c>
      <c r="C120" s="5">
        <v>5.2999999999999999E-2</v>
      </c>
      <c r="D120" s="1">
        <f t="shared" si="7"/>
        <v>0.57899999999999996</v>
      </c>
      <c r="E120" s="4">
        <f t="shared" si="8"/>
        <v>3.0606029039999996</v>
      </c>
    </row>
    <row r="121" spans="1:5" x14ac:dyDescent="0.25">
      <c r="A121" s="11" t="s">
        <v>125</v>
      </c>
      <c r="B121" s="7">
        <v>0.68100000000000005</v>
      </c>
      <c r="C121" s="5">
        <v>5.2999999999999999E-2</v>
      </c>
      <c r="D121" s="1">
        <f t="shared" si="7"/>
        <v>0.628</v>
      </c>
      <c r="E121" s="4">
        <f t="shared" si="8"/>
        <v>3.354622896</v>
      </c>
    </row>
    <row r="122" spans="1:5" x14ac:dyDescent="0.25">
      <c r="A122" s="11" t="s">
        <v>126</v>
      </c>
      <c r="B122" s="7">
        <v>0.63400000000000001</v>
      </c>
      <c r="C122" s="5">
        <v>5.2999999999999999E-2</v>
      </c>
      <c r="D122" s="1">
        <f t="shared" si="7"/>
        <v>0.58099999999999996</v>
      </c>
      <c r="E122" s="4">
        <f t="shared" si="8"/>
        <v>3.0724867839999996</v>
      </c>
    </row>
    <row r="123" spans="1:5" x14ac:dyDescent="0.25">
      <c r="A123" s="11" t="s">
        <v>56</v>
      </c>
      <c r="B123" s="7">
        <v>0.503</v>
      </c>
      <c r="C123" s="5">
        <v>5.2999999999999999E-2</v>
      </c>
      <c r="D123" s="1">
        <f t="shared" si="7"/>
        <v>0.45</v>
      </c>
      <c r="E123" s="4">
        <f t="shared" si="8"/>
        <v>2.315115</v>
      </c>
    </row>
  </sheetData>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23"/>
  <sheetViews>
    <sheetView workbookViewId="0">
      <selection activeCell="P2" sqref="P2"/>
    </sheetView>
  </sheetViews>
  <sheetFormatPr defaultRowHeight="15" x14ac:dyDescent="0.25"/>
  <cols>
    <col min="1" max="1" width="27.7109375" customWidth="1"/>
    <col min="2" max="2" width="11.85546875" customWidth="1"/>
    <col min="3" max="3" width="12" customWidth="1"/>
    <col min="4" max="4" width="12.28515625" customWidth="1"/>
    <col min="5" max="5" width="23.7109375" customWidth="1"/>
  </cols>
  <sheetData>
    <row r="2" spans="1:12" x14ac:dyDescent="0.25">
      <c r="A2" s="3">
        <v>2.899</v>
      </c>
      <c r="B2" s="7">
        <v>0.372</v>
      </c>
      <c r="C2" s="7">
        <v>0.87</v>
      </c>
      <c r="D2" s="7">
        <v>0.318</v>
      </c>
      <c r="E2" s="7">
        <v>0.17699999999999999</v>
      </c>
      <c r="F2" s="7">
        <v>0.52500000000000002</v>
      </c>
      <c r="G2" s="7">
        <v>0.25600000000000001</v>
      </c>
      <c r="H2" s="7">
        <v>1.1060000000000001</v>
      </c>
      <c r="I2" s="7">
        <v>0.47000000000000003</v>
      </c>
      <c r="J2" s="7">
        <v>0.53100000000000003</v>
      </c>
      <c r="K2" s="7">
        <v>0.57400000000000007</v>
      </c>
      <c r="L2" s="7">
        <v>0.68200000000000005</v>
      </c>
    </row>
    <row r="3" spans="1:12" x14ac:dyDescent="0.25">
      <c r="A3" s="3">
        <v>1.9419999999999999</v>
      </c>
      <c r="B3" s="7">
        <v>0.34100000000000003</v>
      </c>
      <c r="C3" s="7">
        <v>0.70899999999999996</v>
      </c>
      <c r="D3" s="7">
        <v>0.24199999999999999</v>
      </c>
      <c r="E3" s="7">
        <v>0.55600000000000005</v>
      </c>
      <c r="F3" s="7">
        <v>0.63800000000000001</v>
      </c>
      <c r="G3" s="7">
        <v>1.0900000000000001</v>
      </c>
      <c r="H3" s="7">
        <v>0.47600000000000003</v>
      </c>
      <c r="I3" s="7">
        <v>0.36</v>
      </c>
      <c r="J3" s="7">
        <v>0.17899999999999999</v>
      </c>
      <c r="K3" s="7">
        <v>0.72</v>
      </c>
      <c r="L3" s="7">
        <v>0.20200000000000001</v>
      </c>
    </row>
    <row r="4" spans="1:12" x14ac:dyDescent="0.25">
      <c r="A4" s="3">
        <v>1.254</v>
      </c>
      <c r="B4" s="7">
        <v>1.1919999999999999</v>
      </c>
      <c r="C4" s="7">
        <v>0.49399999999999999</v>
      </c>
      <c r="D4" s="7">
        <v>0.64400000000000002</v>
      </c>
      <c r="E4" s="7">
        <v>0.68600000000000005</v>
      </c>
      <c r="F4" s="7">
        <v>0.58899999999999997</v>
      </c>
      <c r="G4" s="7">
        <v>0.25900000000000001</v>
      </c>
      <c r="H4" s="7">
        <v>1.744</v>
      </c>
      <c r="I4" s="7">
        <v>0.77300000000000002</v>
      </c>
      <c r="J4" s="7">
        <v>0.17400000000000002</v>
      </c>
      <c r="K4" s="7">
        <v>0.39100000000000001</v>
      </c>
      <c r="L4" s="7">
        <v>0.39600000000000002</v>
      </c>
    </row>
    <row r="5" spans="1:12" x14ac:dyDescent="0.25">
      <c r="A5" s="3">
        <v>0.74299999999999999</v>
      </c>
      <c r="B5" s="7">
        <v>0.37</v>
      </c>
      <c r="C5" s="7">
        <v>0.97499999999999998</v>
      </c>
      <c r="D5" s="7">
        <v>0.57000000000000006</v>
      </c>
      <c r="E5" s="7">
        <v>0.84</v>
      </c>
      <c r="F5" s="7">
        <v>0.47300000000000003</v>
      </c>
      <c r="G5" s="7">
        <v>0.39</v>
      </c>
      <c r="H5" s="7">
        <v>0.47600000000000003</v>
      </c>
      <c r="I5" s="7">
        <v>0.47000000000000003</v>
      </c>
      <c r="J5" s="7">
        <v>0.69900000000000007</v>
      </c>
      <c r="K5" s="7">
        <v>1.52</v>
      </c>
      <c r="L5" s="7">
        <v>0.28899999999999998</v>
      </c>
    </row>
    <row r="6" spans="1:12" x14ac:dyDescent="0.25">
      <c r="A6" s="3">
        <v>0.47200000000000003</v>
      </c>
      <c r="B6" s="7">
        <v>0.81400000000000006</v>
      </c>
      <c r="C6" s="7">
        <v>0.23900000000000002</v>
      </c>
      <c r="D6" s="7">
        <v>0.624</v>
      </c>
      <c r="E6" s="7">
        <v>0.44600000000000001</v>
      </c>
      <c r="F6" s="7">
        <v>0.622</v>
      </c>
      <c r="G6" s="7">
        <v>0.83100000000000007</v>
      </c>
      <c r="H6" s="7">
        <v>1.044</v>
      </c>
      <c r="I6" s="7">
        <v>0.751</v>
      </c>
      <c r="J6" s="7">
        <v>0.31900000000000001</v>
      </c>
      <c r="K6" s="7">
        <v>0.95900000000000007</v>
      </c>
      <c r="L6" s="7">
        <v>1.0649999999999999</v>
      </c>
    </row>
    <row r="7" spans="1:12" x14ac:dyDescent="0.25">
      <c r="A7" s="3">
        <v>0.38</v>
      </c>
      <c r="B7" s="7">
        <v>0.93200000000000005</v>
      </c>
      <c r="C7" s="7">
        <v>1.149</v>
      </c>
      <c r="D7" s="7">
        <v>0.439</v>
      </c>
      <c r="E7" s="7">
        <v>0.71</v>
      </c>
      <c r="F7" s="7">
        <v>0.26</v>
      </c>
      <c r="G7" s="7">
        <v>1.1320000000000001</v>
      </c>
      <c r="H7" s="7">
        <v>0.996</v>
      </c>
      <c r="I7" s="7">
        <v>0.42199999999999999</v>
      </c>
      <c r="J7" s="7">
        <v>0.59</v>
      </c>
      <c r="K7" s="7">
        <v>0.71899999999999997</v>
      </c>
      <c r="L7" s="7">
        <v>0.29699999999999999</v>
      </c>
    </row>
    <row r="8" spans="1:12" x14ac:dyDescent="0.25">
      <c r="A8" s="3">
        <v>0.20899999999999999</v>
      </c>
      <c r="B8" s="7">
        <v>0.86299999999999999</v>
      </c>
      <c r="C8" s="7">
        <v>0.33800000000000002</v>
      </c>
      <c r="D8" s="7">
        <v>0.76300000000000001</v>
      </c>
      <c r="E8" s="7">
        <v>0.74299999999999999</v>
      </c>
      <c r="F8" s="7">
        <v>0.96299999999999997</v>
      </c>
      <c r="G8" s="7">
        <v>1.4630000000000001</v>
      </c>
      <c r="H8" s="7">
        <v>0.61699999999999999</v>
      </c>
      <c r="I8" s="7">
        <v>0.53200000000000003</v>
      </c>
      <c r="J8" s="7">
        <v>0.27900000000000003</v>
      </c>
      <c r="K8" s="7">
        <v>0.45300000000000001</v>
      </c>
      <c r="L8" s="7">
        <v>0.221</v>
      </c>
    </row>
    <row r="9" spans="1:12" x14ac:dyDescent="0.25">
      <c r="A9" s="5">
        <v>0.12</v>
      </c>
      <c r="B9" s="7">
        <v>0.69100000000000006</v>
      </c>
      <c r="C9" s="7">
        <v>0.436</v>
      </c>
      <c r="D9" s="7">
        <v>0.34500000000000003</v>
      </c>
      <c r="E9" s="7">
        <v>0.86599999999999999</v>
      </c>
      <c r="F9" s="7">
        <v>0.628</v>
      </c>
      <c r="G9" s="7">
        <v>0.252</v>
      </c>
      <c r="H9" s="7">
        <v>0.68300000000000005</v>
      </c>
      <c r="I9" s="7">
        <v>0.39500000000000002</v>
      </c>
      <c r="J9" s="7">
        <v>0.251</v>
      </c>
      <c r="K9" s="7">
        <v>0.23900000000000002</v>
      </c>
      <c r="L9" s="7">
        <v>0.97499999999999998</v>
      </c>
    </row>
    <row r="16" spans="1:12" x14ac:dyDescent="0.25">
      <c r="B16" s="2" t="s">
        <v>1</v>
      </c>
      <c r="C16" s="2" t="s">
        <v>12</v>
      </c>
      <c r="D16" s="2" t="s">
        <v>2</v>
      </c>
      <c r="E16" s="2" t="s">
        <v>3</v>
      </c>
    </row>
    <row r="17" spans="1:11" x14ac:dyDescent="0.25">
      <c r="A17" t="s">
        <v>4</v>
      </c>
      <c r="B17" s="3">
        <v>2.899</v>
      </c>
      <c r="C17" s="1">
        <f>B17-B24</f>
        <v>2.7789999999999999</v>
      </c>
      <c r="D17" s="1">
        <v>20</v>
      </c>
      <c r="E17" s="4">
        <f>(1.7755*C17*C17)+(2.2463*C17)+(0.0425)</f>
        <v>19.9968718955</v>
      </c>
    </row>
    <row r="18" spans="1:11" x14ac:dyDescent="0.25">
      <c r="A18" t="s">
        <v>5</v>
      </c>
      <c r="B18" s="3">
        <v>1.9419999999999999</v>
      </c>
      <c r="C18" s="1">
        <f>B18-B24</f>
        <v>1.8220000000000001</v>
      </c>
      <c r="D18" s="1">
        <v>10</v>
      </c>
      <c r="E18" s="4">
        <f t="shared" ref="E18:E24" si="0">(1.7755*C18*C18)+(2.2463*C18)+(0.0425)</f>
        <v>10.029357542000001</v>
      </c>
    </row>
    <row r="19" spans="1:11" x14ac:dyDescent="0.25">
      <c r="A19" t="s">
        <v>6</v>
      </c>
      <c r="B19" s="3">
        <v>1.254</v>
      </c>
      <c r="C19" s="6">
        <f>B19-B24</f>
        <v>1.1339999999999999</v>
      </c>
      <c r="D19" s="1">
        <v>5</v>
      </c>
      <c r="E19" s="4">
        <f t="shared" si="0"/>
        <v>4.8730190780000004</v>
      </c>
    </row>
    <row r="20" spans="1:11" x14ac:dyDescent="0.25">
      <c r="A20" t="s">
        <v>7</v>
      </c>
      <c r="B20" s="3">
        <v>0.74299999999999999</v>
      </c>
      <c r="C20" s="6">
        <f>B20-B25</f>
        <v>0.74299999999999999</v>
      </c>
      <c r="D20" s="1">
        <v>2.5</v>
      </c>
      <c r="E20" s="4">
        <f t="shared" si="0"/>
        <v>2.6916638995000004</v>
      </c>
    </row>
    <row r="21" spans="1:11" x14ac:dyDescent="0.25">
      <c r="A21" t="s">
        <v>8</v>
      </c>
      <c r="B21" s="3">
        <v>0.47200000000000003</v>
      </c>
      <c r="C21" s="1">
        <f>B21-B24</f>
        <v>0.35200000000000004</v>
      </c>
      <c r="D21" s="1">
        <v>1.25</v>
      </c>
      <c r="E21" s="4">
        <f t="shared" si="0"/>
        <v>1.0531891520000001</v>
      </c>
    </row>
    <row r="22" spans="1:11" x14ac:dyDescent="0.25">
      <c r="A22" t="s">
        <v>9</v>
      </c>
      <c r="B22" s="3">
        <v>0.38</v>
      </c>
      <c r="C22" s="6">
        <f>B22-B24</f>
        <v>0.26</v>
      </c>
      <c r="D22" s="1">
        <v>0.63</v>
      </c>
      <c r="E22" s="4">
        <f t="shared" si="0"/>
        <v>0.74656180000000005</v>
      </c>
    </row>
    <row r="23" spans="1:11" x14ac:dyDescent="0.25">
      <c r="A23" t="s">
        <v>10</v>
      </c>
      <c r="B23" s="3">
        <v>0.20899999999999999</v>
      </c>
      <c r="C23" s="6">
        <f>B23-B24</f>
        <v>8.8999999999999996E-2</v>
      </c>
      <c r="D23" s="1">
        <v>0.31</v>
      </c>
      <c r="E23" s="4">
        <f t="shared" si="0"/>
        <v>0.2564844355</v>
      </c>
    </row>
    <row r="24" spans="1:11" x14ac:dyDescent="0.25">
      <c r="A24" t="s">
        <v>11</v>
      </c>
      <c r="B24" s="5">
        <v>0.12</v>
      </c>
      <c r="C24" s="1">
        <f>B24-B24</f>
        <v>0</v>
      </c>
      <c r="D24" s="1">
        <v>0</v>
      </c>
      <c r="E24" s="4">
        <f t="shared" si="0"/>
        <v>4.2500000000000003E-2</v>
      </c>
    </row>
    <row r="28" spans="1:11" x14ac:dyDescent="0.25">
      <c r="J28" s="9" t="s">
        <v>14</v>
      </c>
      <c r="K28" s="9"/>
    </row>
    <row r="34" spans="1:5" x14ac:dyDescent="0.25">
      <c r="A34" s="11" t="s">
        <v>15</v>
      </c>
      <c r="B34" s="7" t="s">
        <v>16</v>
      </c>
      <c r="C34" s="8" t="s">
        <v>11</v>
      </c>
      <c r="D34" s="1" t="s">
        <v>12</v>
      </c>
      <c r="E34" s="10" t="s">
        <v>18</v>
      </c>
    </row>
    <row r="35" spans="1:5" x14ac:dyDescent="0.25">
      <c r="A35" s="19" t="s">
        <v>119</v>
      </c>
      <c r="B35" s="19"/>
      <c r="C35" s="19"/>
      <c r="D35" s="19"/>
      <c r="E35" s="19"/>
    </row>
    <row r="36" spans="1:5" x14ac:dyDescent="0.25">
      <c r="A36" s="11" t="s">
        <v>127</v>
      </c>
      <c r="B36" s="7">
        <v>0.372</v>
      </c>
      <c r="C36" s="5">
        <v>0.12</v>
      </c>
      <c r="D36" s="1">
        <f t="shared" ref="D36:D67" si="1">(B36-C36)</f>
        <v>0.252</v>
      </c>
      <c r="E36" s="4">
        <f t="shared" ref="E36:E67" si="2">(1.7755*D36*D36)+(2.2463*D36)+(0.0425)</f>
        <v>0.72131895199999996</v>
      </c>
    </row>
    <row r="37" spans="1:5" x14ac:dyDescent="0.25">
      <c r="A37" s="11" t="s">
        <v>128</v>
      </c>
      <c r="B37" s="7">
        <v>0.34100000000000003</v>
      </c>
      <c r="C37" s="5">
        <v>0.12</v>
      </c>
      <c r="D37" s="1">
        <f t="shared" si="1"/>
        <v>0.22100000000000003</v>
      </c>
      <c r="E37" s="4">
        <f t="shared" si="2"/>
        <v>0.62564949550000015</v>
      </c>
    </row>
    <row r="38" spans="1:5" x14ac:dyDescent="0.25">
      <c r="A38" s="11" t="s">
        <v>129</v>
      </c>
      <c r="B38" s="7">
        <v>1.1919999999999999</v>
      </c>
      <c r="C38" s="5">
        <v>0.12</v>
      </c>
      <c r="D38" s="1">
        <f t="shared" si="1"/>
        <v>1.0720000000000001</v>
      </c>
      <c r="E38" s="4">
        <f t="shared" si="2"/>
        <v>4.490909792000001</v>
      </c>
    </row>
    <row r="39" spans="1:5" x14ac:dyDescent="0.25">
      <c r="A39" s="11" t="s">
        <v>130</v>
      </c>
      <c r="B39" s="7">
        <v>0.37</v>
      </c>
      <c r="C39" s="5">
        <v>0.12</v>
      </c>
      <c r="D39" s="1">
        <f t="shared" si="1"/>
        <v>0.25</v>
      </c>
      <c r="E39" s="4">
        <f t="shared" si="2"/>
        <v>0.71504374999999998</v>
      </c>
    </row>
    <row r="40" spans="1:5" x14ac:dyDescent="0.25">
      <c r="A40" s="11" t="s">
        <v>131</v>
      </c>
      <c r="B40" s="7">
        <v>0.81400000000000006</v>
      </c>
      <c r="C40" s="5">
        <v>0.12</v>
      </c>
      <c r="D40" s="1">
        <f t="shared" si="1"/>
        <v>0.69400000000000006</v>
      </c>
      <c r="E40" s="4">
        <f t="shared" si="2"/>
        <v>2.4565769180000006</v>
      </c>
    </row>
    <row r="41" spans="1:5" x14ac:dyDescent="0.25">
      <c r="A41" s="11" t="s">
        <v>132</v>
      </c>
      <c r="B41" s="7">
        <v>0.93200000000000005</v>
      </c>
      <c r="C41" s="5">
        <v>0.12</v>
      </c>
      <c r="D41" s="1">
        <f t="shared" si="1"/>
        <v>0.81200000000000006</v>
      </c>
      <c r="E41" s="4">
        <f t="shared" si="2"/>
        <v>3.0371608720000007</v>
      </c>
    </row>
    <row r="42" spans="1:5" x14ac:dyDescent="0.25">
      <c r="A42" s="11" t="s">
        <v>133</v>
      </c>
      <c r="B42" s="7">
        <v>0.86299999999999999</v>
      </c>
      <c r="C42" s="5">
        <v>0.12</v>
      </c>
      <c r="D42" s="1">
        <f t="shared" si="1"/>
        <v>0.74299999999999999</v>
      </c>
      <c r="E42" s="4">
        <f t="shared" si="2"/>
        <v>2.6916638995000004</v>
      </c>
    </row>
    <row r="43" spans="1:5" x14ac:dyDescent="0.25">
      <c r="A43" s="11" t="s">
        <v>134</v>
      </c>
      <c r="B43" s="7">
        <v>0.69100000000000006</v>
      </c>
      <c r="C43" s="5">
        <v>0.12</v>
      </c>
      <c r="D43" s="1">
        <f t="shared" si="1"/>
        <v>0.57100000000000006</v>
      </c>
      <c r="E43" s="4">
        <f t="shared" si="2"/>
        <v>1.9040230955000004</v>
      </c>
    </row>
    <row r="44" spans="1:5" x14ac:dyDescent="0.25">
      <c r="A44" s="11" t="s">
        <v>135</v>
      </c>
      <c r="B44" s="7">
        <v>0.87</v>
      </c>
      <c r="C44" s="5">
        <v>0.12</v>
      </c>
      <c r="D44" s="1">
        <f t="shared" si="1"/>
        <v>0.75</v>
      </c>
      <c r="E44" s="4">
        <f t="shared" si="2"/>
        <v>2.7259437500000003</v>
      </c>
    </row>
    <row r="45" spans="1:5" x14ac:dyDescent="0.25">
      <c r="A45" s="11" t="s">
        <v>136</v>
      </c>
      <c r="B45" s="7">
        <v>0.70899999999999996</v>
      </c>
      <c r="C45" s="5">
        <v>0.12</v>
      </c>
      <c r="D45" s="1">
        <f t="shared" si="1"/>
        <v>0.58899999999999997</v>
      </c>
      <c r="E45" s="4">
        <f t="shared" si="2"/>
        <v>1.9815289354999999</v>
      </c>
    </row>
    <row r="46" spans="1:5" x14ac:dyDescent="0.25">
      <c r="A46" s="11" t="s">
        <v>137</v>
      </c>
      <c r="B46" s="7">
        <v>0.49399999999999999</v>
      </c>
      <c r="C46" s="5">
        <v>0.12</v>
      </c>
      <c r="D46" s="1">
        <f t="shared" si="1"/>
        <v>0.374</v>
      </c>
      <c r="E46" s="4">
        <f t="shared" si="2"/>
        <v>1.130966038</v>
      </c>
    </row>
    <row r="47" spans="1:5" x14ac:dyDescent="0.25">
      <c r="A47" s="11" t="s">
        <v>138</v>
      </c>
      <c r="B47" s="7">
        <v>0.97499999999999998</v>
      </c>
      <c r="C47" s="5">
        <v>0.12</v>
      </c>
      <c r="D47" s="1">
        <f t="shared" si="1"/>
        <v>0.85499999999999998</v>
      </c>
      <c r="E47" s="4">
        <f t="shared" si="2"/>
        <v>3.2610213875</v>
      </c>
    </row>
    <row r="48" spans="1:5" x14ac:dyDescent="0.25">
      <c r="A48" s="11" t="s">
        <v>139</v>
      </c>
      <c r="B48" s="7">
        <v>0.23900000000000002</v>
      </c>
      <c r="C48" s="5">
        <v>0.12</v>
      </c>
      <c r="D48" s="1">
        <f t="shared" si="1"/>
        <v>0.11900000000000002</v>
      </c>
      <c r="E48" s="4">
        <f t="shared" si="2"/>
        <v>0.33495255550000008</v>
      </c>
    </row>
    <row r="49" spans="1:5" x14ac:dyDescent="0.25">
      <c r="A49" s="11" t="s">
        <v>140</v>
      </c>
      <c r="B49" s="7">
        <v>1.149</v>
      </c>
      <c r="C49" s="5">
        <v>0.12</v>
      </c>
      <c r="D49" s="1">
        <f t="shared" si="1"/>
        <v>1.0289999999999999</v>
      </c>
      <c r="E49" s="4">
        <f t="shared" si="2"/>
        <v>4.2339148954999999</v>
      </c>
    </row>
    <row r="50" spans="1:5" x14ac:dyDescent="0.25">
      <c r="A50" s="11" t="s">
        <v>141</v>
      </c>
      <c r="B50" s="7">
        <v>0.33800000000000002</v>
      </c>
      <c r="C50" s="5">
        <v>0.12</v>
      </c>
      <c r="D50" s="1">
        <f t="shared" si="1"/>
        <v>0.21800000000000003</v>
      </c>
      <c r="E50" s="4">
        <f t="shared" si="2"/>
        <v>0.61657226200000015</v>
      </c>
    </row>
    <row r="51" spans="1:5" x14ac:dyDescent="0.25">
      <c r="A51" s="11" t="s">
        <v>142</v>
      </c>
      <c r="B51" s="7">
        <v>0.436</v>
      </c>
      <c r="C51" s="5">
        <v>0.12</v>
      </c>
      <c r="D51" s="1">
        <f t="shared" si="1"/>
        <v>0.316</v>
      </c>
      <c r="E51" s="4">
        <f t="shared" si="2"/>
        <v>0.92962512800000008</v>
      </c>
    </row>
    <row r="52" spans="1:5" x14ac:dyDescent="0.25">
      <c r="A52" s="11" t="s">
        <v>143</v>
      </c>
      <c r="B52" s="7">
        <v>0.318</v>
      </c>
      <c r="C52" s="5">
        <v>0.12</v>
      </c>
      <c r="D52" s="1">
        <f t="shared" si="1"/>
        <v>0.19800000000000001</v>
      </c>
      <c r="E52" s="4">
        <f t="shared" si="2"/>
        <v>0.55687410200000009</v>
      </c>
    </row>
    <row r="53" spans="1:5" x14ac:dyDescent="0.25">
      <c r="A53" s="11" t="s">
        <v>144</v>
      </c>
      <c r="B53" s="7">
        <v>0.24199999999999999</v>
      </c>
      <c r="C53" s="5">
        <v>0.12</v>
      </c>
      <c r="D53" s="1">
        <f t="shared" si="1"/>
        <v>0.122</v>
      </c>
      <c r="E53" s="4">
        <f t="shared" si="2"/>
        <v>0.34297514200000001</v>
      </c>
    </row>
    <row r="54" spans="1:5" x14ac:dyDescent="0.25">
      <c r="A54" s="11" t="s">
        <v>145</v>
      </c>
      <c r="B54" s="7">
        <v>0.64400000000000002</v>
      </c>
      <c r="C54" s="5">
        <v>0.12</v>
      </c>
      <c r="D54" s="1">
        <f t="shared" si="1"/>
        <v>0.52400000000000002</v>
      </c>
      <c r="E54" s="4">
        <f t="shared" si="2"/>
        <v>1.7070708880000003</v>
      </c>
    </row>
    <row r="55" spans="1:5" x14ac:dyDescent="0.25">
      <c r="A55" s="11" t="s">
        <v>146</v>
      </c>
      <c r="B55" s="7">
        <v>0.57000000000000006</v>
      </c>
      <c r="C55" s="5">
        <v>0.12</v>
      </c>
      <c r="D55" s="1">
        <f t="shared" si="1"/>
        <v>0.45000000000000007</v>
      </c>
      <c r="E55" s="4">
        <f t="shared" si="2"/>
        <v>1.4128737500000002</v>
      </c>
    </row>
    <row r="56" spans="1:5" x14ac:dyDescent="0.25">
      <c r="A56" s="11" t="s">
        <v>147</v>
      </c>
      <c r="B56" s="7">
        <v>0.624</v>
      </c>
      <c r="C56" s="5">
        <v>0.12</v>
      </c>
      <c r="D56" s="1">
        <f t="shared" si="1"/>
        <v>0.504</v>
      </c>
      <c r="E56" s="4">
        <f t="shared" si="2"/>
        <v>1.6256406080000001</v>
      </c>
    </row>
    <row r="57" spans="1:5" x14ac:dyDescent="0.25">
      <c r="A57" s="11" t="s">
        <v>148</v>
      </c>
      <c r="B57" s="7">
        <v>0.439</v>
      </c>
      <c r="C57" s="5">
        <v>0.12</v>
      </c>
      <c r="D57" s="1">
        <f t="shared" si="1"/>
        <v>0.31900000000000001</v>
      </c>
      <c r="E57" s="4">
        <f t="shared" si="2"/>
        <v>0.93974635550000007</v>
      </c>
    </row>
    <row r="58" spans="1:5" x14ac:dyDescent="0.25">
      <c r="A58" s="11" t="s">
        <v>149</v>
      </c>
      <c r="B58" s="7">
        <v>0.76300000000000001</v>
      </c>
      <c r="C58" s="5">
        <v>0.12</v>
      </c>
      <c r="D58" s="1">
        <f t="shared" si="1"/>
        <v>0.64300000000000002</v>
      </c>
      <c r="E58" s="4">
        <f t="shared" si="2"/>
        <v>2.2209495995000004</v>
      </c>
    </row>
    <row r="59" spans="1:5" x14ac:dyDescent="0.25">
      <c r="A59" s="11" t="s">
        <v>150</v>
      </c>
      <c r="B59" s="7">
        <v>0.34500000000000003</v>
      </c>
      <c r="C59" s="5">
        <v>0.12</v>
      </c>
      <c r="D59" s="1">
        <f t="shared" si="1"/>
        <v>0.22500000000000003</v>
      </c>
      <c r="E59" s="4">
        <f t="shared" si="2"/>
        <v>0.63780218750000006</v>
      </c>
    </row>
    <row r="60" spans="1:5" x14ac:dyDescent="0.25">
      <c r="A60" s="11" t="s">
        <v>151</v>
      </c>
      <c r="B60" s="7">
        <v>0.17699999999999999</v>
      </c>
      <c r="C60" s="5">
        <v>0.12</v>
      </c>
      <c r="D60" s="1">
        <f t="shared" si="1"/>
        <v>5.6999999999999995E-2</v>
      </c>
      <c r="E60" s="4">
        <f t="shared" si="2"/>
        <v>0.1763076995</v>
      </c>
    </row>
    <row r="61" spans="1:5" x14ac:dyDescent="0.25">
      <c r="A61" s="11" t="s">
        <v>152</v>
      </c>
      <c r="B61" s="7">
        <v>0.55600000000000005</v>
      </c>
      <c r="C61" s="5">
        <v>0.12</v>
      </c>
      <c r="D61" s="1">
        <f t="shared" si="1"/>
        <v>0.43600000000000005</v>
      </c>
      <c r="E61" s="4">
        <f t="shared" si="2"/>
        <v>1.3594022480000003</v>
      </c>
    </row>
    <row r="62" spans="1:5" x14ac:dyDescent="0.25">
      <c r="A62" s="11" t="s">
        <v>153</v>
      </c>
      <c r="B62" s="7">
        <v>0.68600000000000005</v>
      </c>
      <c r="C62" s="5">
        <v>0.12</v>
      </c>
      <c r="D62" s="1">
        <f t="shared" si="1"/>
        <v>0.56600000000000006</v>
      </c>
      <c r="E62" s="4">
        <f t="shared" si="2"/>
        <v>1.8826978780000001</v>
      </c>
    </row>
    <row r="63" spans="1:5" x14ac:dyDescent="0.25">
      <c r="A63" s="11" t="s">
        <v>154</v>
      </c>
      <c r="B63" s="7">
        <v>0.84</v>
      </c>
      <c r="C63" s="5">
        <v>0.12</v>
      </c>
      <c r="D63" s="1">
        <f t="shared" si="1"/>
        <v>0.72</v>
      </c>
      <c r="E63" s="4">
        <f t="shared" si="2"/>
        <v>2.5802551999999999</v>
      </c>
    </row>
    <row r="64" spans="1:5" x14ac:dyDescent="0.25">
      <c r="A64" s="11" t="s">
        <v>155</v>
      </c>
      <c r="B64" s="7">
        <v>0.44600000000000001</v>
      </c>
      <c r="C64" s="5">
        <v>0.12</v>
      </c>
      <c r="D64" s="1">
        <f t="shared" si="1"/>
        <v>0.32600000000000001</v>
      </c>
      <c r="E64" s="4">
        <f t="shared" si="2"/>
        <v>0.96348683800000012</v>
      </c>
    </row>
    <row r="65" spans="1:5" x14ac:dyDescent="0.25">
      <c r="A65" s="11" t="s">
        <v>156</v>
      </c>
      <c r="B65" s="7">
        <v>0.71</v>
      </c>
      <c r="C65" s="5">
        <v>0.12</v>
      </c>
      <c r="D65" s="1">
        <f t="shared" si="1"/>
        <v>0.59</v>
      </c>
      <c r="E65" s="4">
        <f t="shared" si="2"/>
        <v>1.98586855</v>
      </c>
    </row>
    <row r="66" spans="1:5" x14ac:dyDescent="0.25">
      <c r="A66" s="11" t="s">
        <v>157</v>
      </c>
      <c r="B66" s="7">
        <v>0.74299999999999999</v>
      </c>
      <c r="C66" s="5">
        <v>0.12</v>
      </c>
      <c r="D66" s="1">
        <f t="shared" si="1"/>
        <v>0.623</v>
      </c>
      <c r="E66" s="4">
        <f t="shared" si="2"/>
        <v>2.1310679395000003</v>
      </c>
    </row>
    <row r="67" spans="1:5" x14ac:dyDescent="0.25">
      <c r="A67" s="11" t="s">
        <v>158</v>
      </c>
      <c r="B67" s="7">
        <v>0.86599999999999999</v>
      </c>
      <c r="C67" s="5">
        <v>0.12</v>
      </c>
      <c r="D67" s="1">
        <f t="shared" si="1"/>
        <v>0.746</v>
      </c>
      <c r="E67" s="4">
        <f t="shared" si="2"/>
        <v>2.7063339580000001</v>
      </c>
    </row>
    <row r="68" spans="1:5" x14ac:dyDescent="0.25">
      <c r="A68" s="11" t="s">
        <v>159</v>
      </c>
      <c r="B68" s="7">
        <v>0.52500000000000002</v>
      </c>
      <c r="C68" s="5">
        <v>0.12</v>
      </c>
      <c r="D68" s="1">
        <f t="shared" ref="D68:D99" si="3">(B68-C68)</f>
        <v>0.40500000000000003</v>
      </c>
      <c r="E68" s="4">
        <f t="shared" ref="E68:E99" si="4">(1.7755*D68*D68)+(2.2463*D68)+(0.0425)</f>
        <v>1.2434778875000001</v>
      </c>
    </row>
    <row r="69" spans="1:5" x14ac:dyDescent="0.25">
      <c r="A69" s="11" t="s">
        <v>160</v>
      </c>
      <c r="B69" s="7">
        <v>0.63800000000000001</v>
      </c>
      <c r="C69" s="5">
        <v>0.12</v>
      </c>
      <c r="D69" s="1">
        <f t="shared" si="3"/>
        <v>0.51800000000000002</v>
      </c>
      <c r="E69" s="4">
        <f t="shared" si="4"/>
        <v>1.682492662</v>
      </c>
    </row>
    <row r="70" spans="1:5" x14ac:dyDescent="0.25">
      <c r="A70" s="11" t="s">
        <v>161</v>
      </c>
      <c r="B70" s="7">
        <v>0.58899999999999997</v>
      </c>
      <c r="C70" s="5">
        <v>0.12</v>
      </c>
      <c r="D70" s="1">
        <f t="shared" si="3"/>
        <v>0.46899999999999997</v>
      </c>
      <c r="E70" s="4">
        <f t="shared" si="4"/>
        <v>1.4865554555</v>
      </c>
    </row>
    <row r="71" spans="1:5" x14ac:dyDescent="0.25">
      <c r="A71" s="11" t="s">
        <v>162</v>
      </c>
      <c r="B71" s="7">
        <v>0.47300000000000003</v>
      </c>
      <c r="C71" s="5">
        <v>0.12</v>
      </c>
      <c r="D71" s="1">
        <f t="shared" si="3"/>
        <v>0.35300000000000004</v>
      </c>
      <c r="E71" s="4">
        <f t="shared" si="4"/>
        <v>1.0566871795000001</v>
      </c>
    </row>
    <row r="72" spans="1:5" x14ac:dyDescent="0.25">
      <c r="A72" s="11" t="s">
        <v>163</v>
      </c>
      <c r="B72" s="7">
        <v>0.622</v>
      </c>
      <c r="C72" s="5">
        <v>0.12</v>
      </c>
      <c r="D72" s="1">
        <f t="shared" si="3"/>
        <v>0.502</v>
      </c>
      <c r="E72" s="4">
        <f t="shared" si="4"/>
        <v>1.6175757020000001</v>
      </c>
    </row>
    <row r="73" spans="1:5" x14ac:dyDescent="0.25">
      <c r="A73" s="11" t="s">
        <v>164</v>
      </c>
      <c r="B73" s="7">
        <v>0.26</v>
      </c>
      <c r="C73" s="5">
        <v>0.12</v>
      </c>
      <c r="D73" s="1">
        <f t="shared" si="3"/>
        <v>0.14000000000000001</v>
      </c>
      <c r="E73" s="4">
        <f t="shared" si="4"/>
        <v>0.39178180000000001</v>
      </c>
    </row>
    <row r="74" spans="1:5" x14ac:dyDescent="0.25">
      <c r="A74" s="11" t="s">
        <v>165</v>
      </c>
      <c r="B74" s="7">
        <v>0.96299999999999997</v>
      </c>
      <c r="C74" s="5">
        <v>0.12</v>
      </c>
      <c r="D74" s="1">
        <f t="shared" si="3"/>
        <v>0.84299999999999997</v>
      </c>
      <c r="E74" s="4">
        <f t="shared" si="4"/>
        <v>3.1978881994999999</v>
      </c>
    </row>
    <row r="75" spans="1:5" x14ac:dyDescent="0.25">
      <c r="A75" s="11" t="s">
        <v>166</v>
      </c>
      <c r="B75" s="7">
        <v>0.628</v>
      </c>
      <c r="C75" s="5">
        <v>0.12</v>
      </c>
      <c r="D75" s="1">
        <f t="shared" si="3"/>
        <v>0.50800000000000001</v>
      </c>
      <c r="E75" s="4">
        <f t="shared" si="4"/>
        <v>1.6418130320000002</v>
      </c>
    </row>
    <row r="76" spans="1:5" x14ac:dyDescent="0.25">
      <c r="A76" s="11" t="s">
        <v>167</v>
      </c>
      <c r="B76" s="7">
        <v>0.25600000000000001</v>
      </c>
      <c r="C76" s="5">
        <v>0.12</v>
      </c>
      <c r="D76" s="1">
        <f t="shared" si="3"/>
        <v>0.13600000000000001</v>
      </c>
      <c r="E76" s="4">
        <f t="shared" si="4"/>
        <v>0.38083644800000005</v>
      </c>
    </row>
    <row r="77" spans="1:5" x14ac:dyDescent="0.25">
      <c r="A77" s="11" t="s">
        <v>168</v>
      </c>
      <c r="B77" s="7">
        <v>1.0900000000000001</v>
      </c>
      <c r="C77" s="5">
        <v>0.12</v>
      </c>
      <c r="D77" s="1">
        <f t="shared" si="3"/>
        <v>0.97000000000000008</v>
      </c>
      <c r="E77" s="4">
        <f t="shared" si="4"/>
        <v>3.8919789500000008</v>
      </c>
    </row>
    <row r="78" spans="1:5" x14ac:dyDescent="0.25">
      <c r="A78" s="11" t="s">
        <v>169</v>
      </c>
      <c r="B78" s="7">
        <v>0.25900000000000001</v>
      </c>
      <c r="C78" s="5">
        <v>0.12</v>
      </c>
      <c r="D78" s="1">
        <f t="shared" si="3"/>
        <v>0.13900000000000001</v>
      </c>
      <c r="E78" s="4">
        <f t="shared" si="4"/>
        <v>0.38904013550000005</v>
      </c>
    </row>
    <row r="79" spans="1:5" x14ac:dyDescent="0.25">
      <c r="A79" s="11" t="s">
        <v>170</v>
      </c>
      <c r="B79" s="7">
        <v>0.39</v>
      </c>
      <c r="C79" s="5">
        <v>0.12</v>
      </c>
      <c r="D79" s="1">
        <f t="shared" si="3"/>
        <v>0.27</v>
      </c>
      <c r="E79" s="4">
        <f t="shared" si="4"/>
        <v>0.77843495000000007</v>
      </c>
    </row>
    <row r="80" spans="1:5" x14ac:dyDescent="0.25">
      <c r="A80" s="11" t="s">
        <v>171</v>
      </c>
      <c r="B80" s="7">
        <v>0.83100000000000007</v>
      </c>
      <c r="C80" s="5">
        <v>0.12</v>
      </c>
      <c r="D80" s="1">
        <f t="shared" si="3"/>
        <v>0.71100000000000008</v>
      </c>
      <c r="E80" s="4">
        <f t="shared" si="4"/>
        <v>2.5371718355000006</v>
      </c>
    </row>
    <row r="81" spans="1:5" x14ac:dyDescent="0.25">
      <c r="A81" s="11" t="s">
        <v>172</v>
      </c>
      <c r="B81" s="7">
        <v>1.1320000000000001</v>
      </c>
      <c r="C81" s="5">
        <v>0.12</v>
      </c>
      <c r="D81" s="1">
        <f t="shared" si="3"/>
        <v>1.012</v>
      </c>
      <c r="E81" s="4">
        <f t="shared" si="4"/>
        <v>4.134123272000001</v>
      </c>
    </row>
    <row r="82" spans="1:5" x14ac:dyDescent="0.25">
      <c r="A82" s="11" t="s">
        <v>173</v>
      </c>
      <c r="B82" s="7">
        <v>1.4630000000000001</v>
      </c>
      <c r="C82" s="5">
        <v>0.12</v>
      </c>
      <c r="D82" s="1">
        <f t="shared" si="3"/>
        <v>1.343</v>
      </c>
      <c r="E82" s="4">
        <f t="shared" si="4"/>
        <v>6.2616596995000009</v>
      </c>
    </row>
    <row r="83" spans="1:5" x14ac:dyDescent="0.25">
      <c r="A83" s="11" t="s">
        <v>174</v>
      </c>
      <c r="B83" s="7">
        <v>0.252</v>
      </c>
      <c r="C83" s="5">
        <v>0.12</v>
      </c>
      <c r="D83" s="1">
        <f t="shared" si="3"/>
        <v>0.13200000000000001</v>
      </c>
      <c r="E83" s="4">
        <f t="shared" si="4"/>
        <v>0.36994791200000005</v>
      </c>
    </row>
    <row r="84" spans="1:5" x14ac:dyDescent="0.25">
      <c r="A84" s="11" t="s">
        <v>175</v>
      </c>
      <c r="B84" s="7">
        <v>1.1060000000000001</v>
      </c>
      <c r="C84" s="5">
        <v>0.12</v>
      </c>
      <c r="D84" s="1">
        <f t="shared" si="3"/>
        <v>0.9860000000000001</v>
      </c>
      <c r="E84" s="4">
        <f t="shared" si="4"/>
        <v>3.9834857980000007</v>
      </c>
    </row>
    <row r="85" spans="1:5" x14ac:dyDescent="0.25">
      <c r="A85" s="11" t="s">
        <v>176</v>
      </c>
      <c r="B85" s="7">
        <v>0.47600000000000003</v>
      </c>
      <c r="C85" s="5">
        <v>0.12</v>
      </c>
      <c r="D85" s="1">
        <f t="shared" si="3"/>
        <v>0.35600000000000004</v>
      </c>
      <c r="E85" s="4">
        <f t="shared" si="4"/>
        <v>1.0672025680000001</v>
      </c>
    </row>
    <row r="86" spans="1:5" x14ac:dyDescent="0.25">
      <c r="A86" s="11" t="s">
        <v>177</v>
      </c>
      <c r="B86" s="7">
        <v>1.744</v>
      </c>
      <c r="C86" s="5">
        <v>0.12</v>
      </c>
      <c r="D86" s="1">
        <f t="shared" si="3"/>
        <v>1.6240000000000001</v>
      </c>
      <c r="E86" s="4">
        <f t="shared" si="4"/>
        <v>8.3731522880000018</v>
      </c>
    </row>
    <row r="87" spans="1:5" x14ac:dyDescent="0.25">
      <c r="A87" s="11" t="s">
        <v>178</v>
      </c>
      <c r="B87" s="7">
        <v>0.47600000000000003</v>
      </c>
      <c r="C87" s="5">
        <v>0.12</v>
      </c>
      <c r="D87" s="1">
        <f t="shared" si="3"/>
        <v>0.35600000000000004</v>
      </c>
      <c r="E87" s="4">
        <f t="shared" si="4"/>
        <v>1.0672025680000001</v>
      </c>
    </row>
    <row r="88" spans="1:5" x14ac:dyDescent="0.25">
      <c r="A88" s="11" t="s">
        <v>179</v>
      </c>
      <c r="B88" s="7">
        <v>1.044</v>
      </c>
      <c r="C88" s="5">
        <v>0.12</v>
      </c>
      <c r="D88" s="1">
        <f t="shared" si="3"/>
        <v>0.92400000000000004</v>
      </c>
      <c r="E88" s="4">
        <f t="shared" si="4"/>
        <v>3.633960488</v>
      </c>
    </row>
    <row r="89" spans="1:5" x14ac:dyDescent="0.25">
      <c r="A89" s="11" t="s">
        <v>180</v>
      </c>
      <c r="B89" s="7">
        <v>0.996</v>
      </c>
      <c r="C89" s="5">
        <v>0.12</v>
      </c>
      <c r="D89" s="1">
        <f t="shared" si="3"/>
        <v>0.876</v>
      </c>
      <c r="E89" s="4">
        <f t="shared" si="4"/>
        <v>3.3727348880000005</v>
      </c>
    </row>
    <row r="90" spans="1:5" x14ac:dyDescent="0.25">
      <c r="A90" s="11" t="s">
        <v>181</v>
      </c>
      <c r="B90" s="7">
        <v>0.61699999999999999</v>
      </c>
      <c r="C90" s="5">
        <v>0.12</v>
      </c>
      <c r="D90" s="1">
        <f t="shared" si="3"/>
        <v>0.497</v>
      </c>
      <c r="E90" s="4">
        <f t="shared" si="4"/>
        <v>1.5974755795000002</v>
      </c>
    </row>
    <row r="91" spans="1:5" x14ac:dyDescent="0.25">
      <c r="A91" s="11" t="s">
        <v>182</v>
      </c>
      <c r="B91" s="7">
        <v>0.68300000000000005</v>
      </c>
      <c r="C91" s="5">
        <v>0.12</v>
      </c>
      <c r="D91" s="1">
        <f t="shared" si="3"/>
        <v>0.56300000000000006</v>
      </c>
      <c r="E91" s="4">
        <f t="shared" si="4"/>
        <v>1.8699453595000004</v>
      </c>
    </row>
    <row r="92" spans="1:5" x14ac:dyDescent="0.25">
      <c r="A92" s="11" t="s">
        <v>183</v>
      </c>
      <c r="B92" s="7">
        <v>0.47000000000000003</v>
      </c>
      <c r="C92" s="5">
        <v>0.12</v>
      </c>
      <c r="D92" s="1">
        <f t="shared" si="3"/>
        <v>0.35000000000000003</v>
      </c>
      <c r="E92" s="4">
        <f t="shared" si="4"/>
        <v>1.0462037500000001</v>
      </c>
    </row>
    <row r="93" spans="1:5" x14ac:dyDescent="0.25">
      <c r="A93" s="11" t="s">
        <v>184</v>
      </c>
      <c r="B93" s="7">
        <v>0.36</v>
      </c>
      <c r="C93" s="5">
        <v>0.12</v>
      </c>
      <c r="D93" s="1">
        <f t="shared" si="3"/>
        <v>0.24</v>
      </c>
      <c r="E93" s="4">
        <f t="shared" si="4"/>
        <v>0.68388080000000007</v>
      </c>
    </row>
    <row r="94" spans="1:5" x14ac:dyDescent="0.25">
      <c r="A94" s="11" t="s">
        <v>185</v>
      </c>
      <c r="B94" s="7">
        <v>0.77300000000000002</v>
      </c>
      <c r="C94" s="5">
        <v>0.12</v>
      </c>
      <c r="D94" s="1">
        <f t="shared" si="3"/>
        <v>0.65300000000000002</v>
      </c>
      <c r="E94" s="4">
        <f t="shared" si="4"/>
        <v>2.2664230795000004</v>
      </c>
    </row>
    <row r="95" spans="1:5" x14ac:dyDescent="0.25">
      <c r="A95" s="11" t="s">
        <v>186</v>
      </c>
      <c r="B95" s="7">
        <v>0.47000000000000003</v>
      </c>
      <c r="C95" s="5">
        <v>0.12</v>
      </c>
      <c r="D95" s="1">
        <f t="shared" si="3"/>
        <v>0.35000000000000003</v>
      </c>
      <c r="E95" s="4">
        <f t="shared" si="4"/>
        <v>1.0462037500000001</v>
      </c>
    </row>
    <row r="96" spans="1:5" x14ac:dyDescent="0.25">
      <c r="A96" s="11" t="s">
        <v>187</v>
      </c>
      <c r="B96" s="7">
        <v>0.751</v>
      </c>
      <c r="C96" s="5">
        <v>0.12</v>
      </c>
      <c r="D96" s="1">
        <f t="shared" si="3"/>
        <v>0.63100000000000001</v>
      </c>
      <c r="E96" s="4">
        <f t="shared" si="4"/>
        <v>2.1668501555000002</v>
      </c>
    </row>
    <row r="97" spans="1:5" x14ac:dyDescent="0.25">
      <c r="A97" s="11" t="s">
        <v>188</v>
      </c>
      <c r="B97" s="7">
        <v>0.42199999999999999</v>
      </c>
      <c r="C97" s="5">
        <v>0.12</v>
      </c>
      <c r="D97" s="1">
        <f t="shared" si="3"/>
        <v>0.30199999999999999</v>
      </c>
      <c r="E97" s="4">
        <f t="shared" si="4"/>
        <v>0.88281530200000002</v>
      </c>
    </row>
    <row r="98" spans="1:5" x14ac:dyDescent="0.25">
      <c r="A98" s="11" t="s">
        <v>189</v>
      </c>
      <c r="B98" s="7">
        <v>0.53200000000000003</v>
      </c>
      <c r="C98" s="5">
        <v>0.12</v>
      </c>
      <c r="D98" s="1">
        <f t="shared" si="3"/>
        <v>0.41200000000000003</v>
      </c>
      <c r="E98" s="4">
        <f t="shared" si="4"/>
        <v>1.2693560720000003</v>
      </c>
    </row>
    <row r="99" spans="1:5" x14ac:dyDescent="0.25">
      <c r="A99" s="11" t="s">
        <v>190</v>
      </c>
      <c r="B99" s="7">
        <v>0.39500000000000002</v>
      </c>
      <c r="C99" s="5">
        <v>0.12</v>
      </c>
      <c r="D99" s="1">
        <f t="shared" si="3"/>
        <v>0.27500000000000002</v>
      </c>
      <c r="E99" s="4">
        <f t="shared" si="4"/>
        <v>0.79450468750000014</v>
      </c>
    </row>
    <row r="100" spans="1:5" x14ac:dyDescent="0.25">
      <c r="A100" s="11" t="s">
        <v>191</v>
      </c>
      <c r="B100" s="7">
        <v>0.53100000000000003</v>
      </c>
      <c r="C100" s="5">
        <v>0.12</v>
      </c>
      <c r="D100" s="1">
        <f t="shared" ref="D100:D131" si="5">(B100-C100)</f>
        <v>0.41100000000000003</v>
      </c>
      <c r="E100" s="4">
        <f t="shared" ref="E100:E131" si="6">(1.7755*D100*D100)+(2.2463*D100)+(0.0425)</f>
        <v>1.2656485355000002</v>
      </c>
    </row>
    <row r="101" spans="1:5" x14ac:dyDescent="0.25">
      <c r="A101" s="11" t="s">
        <v>192</v>
      </c>
      <c r="B101" s="7">
        <v>0.17899999999999999</v>
      </c>
      <c r="C101" s="5">
        <v>0.12</v>
      </c>
      <c r="D101" s="1">
        <f t="shared" si="5"/>
        <v>5.8999999999999997E-2</v>
      </c>
      <c r="E101" s="4">
        <f t="shared" si="6"/>
        <v>0.18121221550000002</v>
      </c>
    </row>
    <row r="102" spans="1:5" x14ac:dyDescent="0.25">
      <c r="A102" s="11" t="s">
        <v>193</v>
      </c>
      <c r="B102" s="7">
        <v>0.17400000000000002</v>
      </c>
      <c r="C102" s="5">
        <v>0.12</v>
      </c>
      <c r="D102" s="1">
        <f t="shared" si="5"/>
        <v>5.400000000000002E-2</v>
      </c>
      <c r="E102" s="4">
        <f t="shared" si="6"/>
        <v>0.16897755800000006</v>
      </c>
    </row>
    <row r="103" spans="1:5" x14ac:dyDescent="0.25">
      <c r="A103" s="11" t="s">
        <v>194</v>
      </c>
      <c r="B103" s="7">
        <v>0.69900000000000007</v>
      </c>
      <c r="C103" s="5">
        <v>0.12</v>
      </c>
      <c r="D103" s="1">
        <f t="shared" si="5"/>
        <v>0.57900000000000007</v>
      </c>
      <c r="E103" s="4">
        <f t="shared" si="6"/>
        <v>1.9383280955000006</v>
      </c>
    </row>
    <row r="104" spans="1:5" x14ac:dyDescent="0.25">
      <c r="A104" s="11" t="s">
        <v>195</v>
      </c>
      <c r="B104" s="7">
        <v>0.31900000000000001</v>
      </c>
      <c r="C104" s="5">
        <v>0.12</v>
      </c>
      <c r="D104" s="1">
        <f t="shared" si="5"/>
        <v>0.19900000000000001</v>
      </c>
      <c r="E104" s="4">
        <f t="shared" si="6"/>
        <v>0.55982527550000005</v>
      </c>
    </row>
    <row r="105" spans="1:5" x14ac:dyDescent="0.25">
      <c r="A105" s="11" t="s">
        <v>196</v>
      </c>
      <c r="B105" s="7">
        <v>0.59</v>
      </c>
      <c r="C105" s="5">
        <v>0.12</v>
      </c>
      <c r="D105" s="1">
        <f t="shared" si="5"/>
        <v>0.47</v>
      </c>
      <c r="E105" s="4">
        <f t="shared" si="6"/>
        <v>1.4904689499999999</v>
      </c>
    </row>
    <row r="106" spans="1:5" x14ac:dyDescent="0.25">
      <c r="A106" s="11" t="s">
        <v>197</v>
      </c>
      <c r="B106" s="7">
        <v>0.27900000000000003</v>
      </c>
      <c r="C106" s="5">
        <v>0.12</v>
      </c>
      <c r="D106" s="1">
        <f t="shared" si="5"/>
        <v>0.15900000000000003</v>
      </c>
      <c r="E106" s="4">
        <f t="shared" si="6"/>
        <v>0.44454811550000006</v>
      </c>
    </row>
    <row r="107" spans="1:5" x14ac:dyDescent="0.25">
      <c r="A107" s="11" t="s">
        <v>198</v>
      </c>
      <c r="B107" s="7">
        <v>0.251</v>
      </c>
      <c r="C107" s="5">
        <v>0.12</v>
      </c>
      <c r="D107" s="1">
        <f t="shared" si="5"/>
        <v>0.13100000000000001</v>
      </c>
      <c r="E107" s="4">
        <f t="shared" si="6"/>
        <v>0.36723465550000006</v>
      </c>
    </row>
    <row r="108" spans="1:5" x14ac:dyDescent="0.25">
      <c r="A108" s="11" t="s">
        <v>199</v>
      </c>
      <c r="B108" s="7">
        <v>0.57400000000000007</v>
      </c>
      <c r="C108" s="5">
        <v>0.12</v>
      </c>
      <c r="D108" s="1">
        <f t="shared" si="5"/>
        <v>0.45400000000000007</v>
      </c>
      <c r="E108" s="4">
        <f t="shared" si="6"/>
        <v>1.4282791580000005</v>
      </c>
    </row>
    <row r="109" spans="1:5" x14ac:dyDescent="0.25">
      <c r="A109" s="11" t="s">
        <v>200</v>
      </c>
      <c r="B109" s="7">
        <v>0.72</v>
      </c>
      <c r="C109" s="5">
        <v>0.12</v>
      </c>
      <c r="D109" s="1">
        <f t="shared" si="5"/>
        <v>0.6</v>
      </c>
      <c r="E109" s="4">
        <f t="shared" si="6"/>
        <v>2.0294599999999998</v>
      </c>
    </row>
    <row r="110" spans="1:5" x14ac:dyDescent="0.25">
      <c r="A110" s="11" t="s">
        <v>201</v>
      </c>
      <c r="B110" s="7">
        <v>0.39100000000000001</v>
      </c>
      <c r="C110" s="5">
        <v>0.12</v>
      </c>
      <c r="D110" s="1">
        <f t="shared" si="5"/>
        <v>0.27100000000000002</v>
      </c>
      <c r="E110" s="4">
        <f t="shared" si="6"/>
        <v>0.78164179550000012</v>
      </c>
    </row>
    <row r="111" spans="1:5" x14ac:dyDescent="0.25">
      <c r="A111" s="11" t="s">
        <v>202</v>
      </c>
      <c r="B111" s="7">
        <v>1.52</v>
      </c>
      <c r="C111" s="5">
        <v>0.12</v>
      </c>
      <c r="D111" s="1">
        <f t="shared" si="5"/>
        <v>1.4</v>
      </c>
      <c r="E111" s="4">
        <f t="shared" si="6"/>
        <v>6.6673000000000009</v>
      </c>
    </row>
    <row r="112" spans="1:5" x14ac:dyDescent="0.25">
      <c r="A112" s="11" t="s">
        <v>203</v>
      </c>
      <c r="B112" s="7">
        <v>0.95900000000000007</v>
      </c>
      <c r="C112" s="5">
        <v>0.12</v>
      </c>
      <c r="D112" s="1">
        <f t="shared" si="5"/>
        <v>0.83900000000000008</v>
      </c>
      <c r="E112" s="4">
        <f t="shared" si="6"/>
        <v>3.1769574355000008</v>
      </c>
    </row>
    <row r="113" spans="1:5" x14ac:dyDescent="0.25">
      <c r="A113" s="11" t="s">
        <v>204</v>
      </c>
      <c r="B113" s="7">
        <v>0.71899999999999997</v>
      </c>
      <c r="C113" s="5">
        <v>0.12</v>
      </c>
      <c r="D113" s="1">
        <f t="shared" si="5"/>
        <v>0.59899999999999998</v>
      </c>
      <c r="E113" s="4">
        <f t="shared" si="6"/>
        <v>2.0250848755000002</v>
      </c>
    </row>
    <row r="114" spans="1:5" x14ac:dyDescent="0.25">
      <c r="A114" s="11" t="s">
        <v>164</v>
      </c>
      <c r="B114" s="7">
        <v>0.45300000000000001</v>
      </c>
      <c r="C114" s="5">
        <v>0.12</v>
      </c>
      <c r="D114" s="1">
        <f t="shared" si="5"/>
        <v>0.33300000000000002</v>
      </c>
      <c r="E114" s="4">
        <f t="shared" si="6"/>
        <v>0.98740131950000021</v>
      </c>
    </row>
    <row r="115" spans="1:5" x14ac:dyDescent="0.25">
      <c r="A115" s="11" t="s">
        <v>205</v>
      </c>
      <c r="B115" s="7">
        <v>0.23900000000000002</v>
      </c>
      <c r="C115" s="5">
        <v>0.12</v>
      </c>
      <c r="D115" s="1">
        <f t="shared" si="5"/>
        <v>0.11900000000000002</v>
      </c>
      <c r="E115" s="4">
        <f t="shared" si="6"/>
        <v>0.33495255550000008</v>
      </c>
    </row>
    <row r="116" spans="1:5" x14ac:dyDescent="0.25">
      <c r="A116" s="11" t="s">
        <v>206</v>
      </c>
      <c r="B116" s="7">
        <v>0.68200000000000005</v>
      </c>
      <c r="C116" s="5">
        <v>0.12</v>
      </c>
      <c r="D116" s="1">
        <f t="shared" si="5"/>
        <v>0.56200000000000006</v>
      </c>
      <c r="E116" s="4">
        <f t="shared" si="6"/>
        <v>1.8657016220000004</v>
      </c>
    </row>
    <row r="117" spans="1:5" x14ac:dyDescent="0.25">
      <c r="A117" s="11" t="s">
        <v>207</v>
      </c>
      <c r="B117" s="7">
        <v>0.20200000000000001</v>
      </c>
      <c r="C117" s="5">
        <v>0.12</v>
      </c>
      <c r="D117" s="1">
        <f t="shared" si="5"/>
        <v>8.2000000000000017E-2</v>
      </c>
      <c r="E117" s="4">
        <f t="shared" si="6"/>
        <v>0.23863506200000006</v>
      </c>
    </row>
    <row r="118" spans="1:5" x14ac:dyDescent="0.25">
      <c r="A118" s="11" t="s">
        <v>208</v>
      </c>
      <c r="B118" s="7">
        <v>0.39600000000000002</v>
      </c>
      <c r="C118" s="5">
        <v>0.12</v>
      </c>
      <c r="D118" s="1">
        <f t="shared" si="5"/>
        <v>0.27600000000000002</v>
      </c>
      <c r="E118" s="4">
        <f t="shared" si="6"/>
        <v>0.79772928800000009</v>
      </c>
    </row>
    <row r="119" spans="1:5" x14ac:dyDescent="0.25">
      <c r="A119" s="11" t="s">
        <v>209</v>
      </c>
      <c r="B119" s="7">
        <v>0.28899999999999998</v>
      </c>
      <c r="C119" s="5">
        <v>0.12</v>
      </c>
      <c r="D119" s="1">
        <f t="shared" si="5"/>
        <v>0.16899999999999998</v>
      </c>
      <c r="E119" s="4">
        <f t="shared" si="6"/>
        <v>0.47283475549999998</v>
      </c>
    </row>
    <row r="120" spans="1:5" x14ac:dyDescent="0.25">
      <c r="A120" s="11" t="s">
        <v>210</v>
      </c>
      <c r="B120" s="7">
        <v>1.0649999999999999</v>
      </c>
      <c r="C120" s="5">
        <v>0.12</v>
      </c>
      <c r="D120" s="1">
        <f t="shared" si="5"/>
        <v>0.94499999999999995</v>
      </c>
      <c r="E120" s="4">
        <f t="shared" si="6"/>
        <v>3.7508193874999995</v>
      </c>
    </row>
    <row r="121" spans="1:5" x14ac:dyDescent="0.25">
      <c r="A121" s="11" t="s">
        <v>211</v>
      </c>
      <c r="B121" s="7">
        <v>0.29699999999999999</v>
      </c>
      <c r="C121" s="5">
        <v>0.12</v>
      </c>
      <c r="D121" s="1">
        <f t="shared" si="5"/>
        <v>0.17699999999999999</v>
      </c>
      <c r="E121" s="4">
        <f t="shared" si="6"/>
        <v>0.49571973950000003</v>
      </c>
    </row>
    <row r="122" spans="1:5" x14ac:dyDescent="0.25">
      <c r="A122" s="11" t="s">
        <v>212</v>
      </c>
      <c r="B122" s="7">
        <v>0.221</v>
      </c>
      <c r="C122" s="5">
        <v>0.12</v>
      </c>
      <c r="D122" s="1">
        <f t="shared" si="5"/>
        <v>0.10100000000000001</v>
      </c>
      <c r="E122" s="4">
        <f t="shared" si="6"/>
        <v>0.28748817550000005</v>
      </c>
    </row>
    <row r="123" spans="1:5" x14ac:dyDescent="0.25">
      <c r="A123" s="11" t="s">
        <v>213</v>
      </c>
      <c r="B123" s="7">
        <v>0.97499999999999998</v>
      </c>
      <c r="C123" s="5">
        <v>0.12</v>
      </c>
      <c r="D123" s="1">
        <f t="shared" si="5"/>
        <v>0.85499999999999998</v>
      </c>
      <c r="E123" s="4">
        <f t="shared" si="6"/>
        <v>3.2610213875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123"/>
  <sheetViews>
    <sheetView workbookViewId="0">
      <selection activeCell="Q2" sqref="Q2"/>
    </sheetView>
  </sheetViews>
  <sheetFormatPr defaultRowHeight="15" x14ac:dyDescent="0.25"/>
  <cols>
    <col min="1" max="1" width="30.7109375" customWidth="1"/>
    <col min="2" max="2" width="12.140625" customWidth="1"/>
    <col min="3" max="3" width="11.85546875" customWidth="1"/>
    <col min="4" max="4" width="13.85546875" customWidth="1"/>
    <col min="5" max="5" width="23.7109375" customWidth="1"/>
  </cols>
  <sheetData>
    <row r="2" spans="1:12" x14ac:dyDescent="0.25">
      <c r="A2" s="3">
        <v>2.4990000000000001</v>
      </c>
      <c r="B2" s="7">
        <v>0.59599999999999997</v>
      </c>
      <c r="C2" s="7">
        <v>0.42799999999999999</v>
      </c>
      <c r="D2" s="7">
        <v>0.50700000000000001</v>
      </c>
      <c r="E2" s="7">
        <v>0.434</v>
      </c>
      <c r="F2" s="7">
        <v>0.68900000000000006</v>
      </c>
      <c r="G2" s="7">
        <v>0.39300000000000002</v>
      </c>
      <c r="H2" s="7">
        <v>0.433</v>
      </c>
      <c r="I2" s="7">
        <v>0.5</v>
      </c>
      <c r="J2" s="7">
        <v>0.48099999999999998</v>
      </c>
      <c r="K2" s="7">
        <v>0.60499999999999998</v>
      </c>
      <c r="L2" s="7">
        <v>0.59699999999999998</v>
      </c>
    </row>
    <row r="3" spans="1:12" x14ac:dyDescent="0.25">
      <c r="A3" s="3">
        <v>1.542</v>
      </c>
      <c r="B3" s="7">
        <v>0.75800000000000001</v>
      </c>
      <c r="C3" s="7">
        <v>0.82300000000000006</v>
      </c>
      <c r="D3" s="7">
        <v>0.84099999999999997</v>
      </c>
      <c r="E3" s="7">
        <v>0.60399999999999998</v>
      </c>
      <c r="F3" s="7">
        <v>0.65200000000000002</v>
      </c>
      <c r="G3" s="7">
        <v>0.39600000000000002</v>
      </c>
      <c r="H3" s="7">
        <v>0.59799999999999998</v>
      </c>
      <c r="I3" s="7">
        <v>0.84499999999999997</v>
      </c>
      <c r="J3" s="7">
        <v>0.54100000000000004</v>
      </c>
      <c r="K3" s="7">
        <v>0.70899999999999996</v>
      </c>
      <c r="L3" s="7">
        <v>0.52400000000000002</v>
      </c>
    </row>
    <row r="4" spans="1:12" x14ac:dyDescent="0.25">
      <c r="A4" s="3">
        <v>0.95399999999999996</v>
      </c>
      <c r="B4" s="7">
        <v>0.88100000000000001</v>
      </c>
      <c r="C4" s="7">
        <v>0.82100000000000006</v>
      </c>
      <c r="D4" s="7">
        <v>0.97399999999999998</v>
      </c>
      <c r="E4" s="7">
        <v>0.73699999999999999</v>
      </c>
      <c r="F4" s="7">
        <v>0.78300000000000003</v>
      </c>
      <c r="G4" s="7">
        <v>0.99</v>
      </c>
      <c r="H4" s="7">
        <v>0.59899999999999998</v>
      </c>
      <c r="I4" s="7">
        <v>0.76</v>
      </c>
      <c r="J4" s="7">
        <v>0.73</v>
      </c>
      <c r="K4" s="7">
        <v>1.3460000000000001</v>
      </c>
      <c r="L4" s="7">
        <v>0.63400000000000001</v>
      </c>
    </row>
    <row r="5" spans="1:12" x14ac:dyDescent="0.25">
      <c r="A5" s="3">
        <v>0.54300000000000004</v>
      </c>
      <c r="B5" s="7">
        <v>0.91400000000000003</v>
      </c>
      <c r="C5" s="7">
        <v>0.67600000000000005</v>
      </c>
      <c r="D5" s="7">
        <v>0.96899999999999997</v>
      </c>
      <c r="E5" s="7">
        <v>0.53600000000000003</v>
      </c>
      <c r="F5" s="7">
        <v>0.74399999999999999</v>
      </c>
      <c r="G5" s="7">
        <v>0.61099999999999999</v>
      </c>
      <c r="H5" s="7">
        <v>0.495</v>
      </c>
      <c r="I5" s="7">
        <v>0.68800000000000006</v>
      </c>
      <c r="J5" s="7">
        <v>0.56600000000000006</v>
      </c>
      <c r="K5" s="7">
        <v>1.093</v>
      </c>
      <c r="L5" s="7">
        <v>0.69700000000000006</v>
      </c>
    </row>
    <row r="6" spans="1:12" x14ac:dyDescent="0.25">
      <c r="A6" s="3">
        <v>0.372</v>
      </c>
      <c r="B6" s="7">
        <v>0.9</v>
      </c>
      <c r="C6" s="7">
        <v>0.98799999999999999</v>
      </c>
      <c r="D6" s="7">
        <v>0.94300000000000006</v>
      </c>
      <c r="E6" s="7">
        <v>0.70200000000000007</v>
      </c>
      <c r="F6" s="7">
        <v>0.76100000000000001</v>
      </c>
      <c r="G6" s="7">
        <v>0.81200000000000006</v>
      </c>
      <c r="H6" s="7">
        <v>0.51700000000000002</v>
      </c>
      <c r="I6" s="7">
        <v>1.18</v>
      </c>
      <c r="J6" s="7">
        <v>0.66800000000000004</v>
      </c>
      <c r="K6" s="7">
        <v>0.71499999999999997</v>
      </c>
      <c r="L6" s="7">
        <v>0.53500000000000003</v>
      </c>
    </row>
    <row r="7" spans="1:12" x14ac:dyDescent="0.25">
      <c r="A7" s="3">
        <v>0.23799999999999999</v>
      </c>
      <c r="B7" s="7">
        <v>0.60399999999999998</v>
      </c>
      <c r="C7" s="7">
        <v>0.53100000000000003</v>
      </c>
      <c r="D7" s="7">
        <v>1.1739999999999999</v>
      </c>
      <c r="E7" s="7">
        <v>1.077</v>
      </c>
      <c r="F7" s="7">
        <v>1.083</v>
      </c>
      <c r="G7" s="7">
        <v>0.66300000000000003</v>
      </c>
      <c r="H7" s="7">
        <v>0.71499999999999997</v>
      </c>
      <c r="I7" s="7">
        <v>0.64400000000000002</v>
      </c>
      <c r="J7" s="7">
        <v>0.437</v>
      </c>
      <c r="K7" s="7">
        <v>0.99199999999999999</v>
      </c>
      <c r="L7" s="7">
        <v>0.71699999999999997</v>
      </c>
    </row>
    <row r="8" spans="1:12" x14ac:dyDescent="0.25">
      <c r="A8" s="3">
        <v>0.13900000000000001</v>
      </c>
      <c r="B8" s="7">
        <v>0.86299999999999999</v>
      </c>
      <c r="C8" s="7">
        <v>0.91500000000000004</v>
      </c>
      <c r="D8" s="7">
        <v>0.82900000000000007</v>
      </c>
      <c r="E8" s="7">
        <v>0.67700000000000005</v>
      </c>
      <c r="F8" s="7">
        <v>0.872</v>
      </c>
      <c r="G8" s="7">
        <v>0.63800000000000001</v>
      </c>
      <c r="H8" s="7">
        <v>0.41799999999999998</v>
      </c>
      <c r="I8" s="7">
        <v>0.59299999999999997</v>
      </c>
      <c r="J8" s="7">
        <v>0.33300000000000002</v>
      </c>
      <c r="K8" s="7">
        <v>0.59799999999999998</v>
      </c>
      <c r="L8" s="7">
        <v>0.43</v>
      </c>
    </row>
    <row r="9" spans="1:12" x14ac:dyDescent="0.25">
      <c r="A9" s="5">
        <v>6.2E-2</v>
      </c>
      <c r="B9" s="7">
        <v>0.76</v>
      </c>
      <c r="C9" s="7">
        <v>0.59899999999999998</v>
      </c>
      <c r="D9" s="7">
        <v>0.65500000000000003</v>
      </c>
      <c r="E9" s="7">
        <v>0.63</v>
      </c>
      <c r="F9" s="7">
        <v>0.84599999999999997</v>
      </c>
      <c r="G9" s="7">
        <v>0.64300000000000002</v>
      </c>
      <c r="H9" s="7">
        <v>0.51600000000000001</v>
      </c>
      <c r="I9" s="7">
        <v>0.85299999999999998</v>
      </c>
      <c r="J9" s="7">
        <v>0.39700000000000002</v>
      </c>
      <c r="K9" s="7">
        <v>0.85</v>
      </c>
      <c r="L9" s="7">
        <v>0.437</v>
      </c>
    </row>
    <row r="16" spans="1:12" x14ac:dyDescent="0.25">
      <c r="B16" s="2" t="s">
        <v>1</v>
      </c>
      <c r="C16" s="2" t="s">
        <v>12</v>
      </c>
      <c r="D16" s="2" t="s">
        <v>2</v>
      </c>
      <c r="E16" s="2" t="s">
        <v>3</v>
      </c>
    </row>
    <row r="17" spans="1:11" x14ac:dyDescent="0.25">
      <c r="A17" t="s">
        <v>4</v>
      </c>
      <c r="B17" s="3">
        <v>2.4990000000000001</v>
      </c>
      <c r="C17" s="1">
        <f>B17-B24</f>
        <v>2.4370000000000003</v>
      </c>
      <c r="D17" s="1">
        <v>100</v>
      </c>
      <c r="E17" s="4">
        <f>(8.2049*C17*C17)+(21.415*C17)-(0.6209)</f>
        <v>100.2961017481</v>
      </c>
    </row>
    <row r="18" spans="1:11" x14ac:dyDescent="0.25">
      <c r="A18" t="s">
        <v>5</v>
      </c>
      <c r="B18" s="3">
        <v>1.542</v>
      </c>
      <c r="C18" s="1">
        <f>B18-B24</f>
        <v>1.48</v>
      </c>
      <c r="D18" s="1">
        <v>50</v>
      </c>
      <c r="E18" s="4">
        <f t="shared" ref="E18:E24" si="0">(8.2049*C18*C18)+(21.415*C18)-(0.6209)</f>
        <v>49.045312959999997</v>
      </c>
    </row>
    <row r="19" spans="1:11" x14ac:dyDescent="0.25">
      <c r="A19" t="s">
        <v>6</v>
      </c>
      <c r="B19" s="3">
        <v>0.95399999999999996</v>
      </c>
      <c r="C19" s="6">
        <f>B19-B24</f>
        <v>0.8919999999999999</v>
      </c>
      <c r="D19" s="1">
        <v>25</v>
      </c>
      <c r="E19" s="4">
        <f t="shared" si="0"/>
        <v>25.009623553599997</v>
      </c>
    </row>
    <row r="20" spans="1:11" x14ac:dyDescent="0.25">
      <c r="A20" t="s">
        <v>7</v>
      </c>
      <c r="B20" s="3">
        <v>0.54300000000000004</v>
      </c>
      <c r="C20" s="6">
        <f>B20-B25</f>
        <v>0.54300000000000004</v>
      </c>
      <c r="D20" s="1">
        <v>12.5</v>
      </c>
      <c r="E20" s="4">
        <f t="shared" si="0"/>
        <v>13.4266515601</v>
      </c>
    </row>
    <row r="21" spans="1:11" x14ac:dyDescent="0.25">
      <c r="A21" t="s">
        <v>8</v>
      </c>
      <c r="B21" s="3">
        <v>0.372</v>
      </c>
      <c r="C21" s="1">
        <f>B21-B24</f>
        <v>0.31</v>
      </c>
      <c r="D21" s="1">
        <v>6.25</v>
      </c>
      <c r="E21" s="4">
        <f t="shared" si="0"/>
        <v>6.8062408899999998</v>
      </c>
    </row>
    <row r="22" spans="1:11" x14ac:dyDescent="0.25">
      <c r="A22" t="s">
        <v>9</v>
      </c>
      <c r="B22" s="3">
        <v>0.23799999999999999</v>
      </c>
      <c r="C22" s="6">
        <f>B22-B24</f>
        <v>0.17599999999999999</v>
      </c>
      <c r="D22" s="1">
        <v>3.13</v>
      </c>
      <c r="E22" s="4">
        <f t="shared" si="0"/>
        <v>3.4022949823999999</v>
      </c>
    </row>
    <row r="23" spans="1:11" x14ac:dyDescent="0.25">
      <c r="A23" t="s">
        <v>10</v>
      </c>
      <c r="B23" s="3">
        <v>0.13900000000000001</v>
      </c>
      <c r="C23" s="6">
        <f>B23-B24</f>
        <v>7.7000000000000013E-2</v>
      </c>
      <c r="D23" s="1">
        <v>1.56</v>
      </c>
      <c r="E23" s="4">
        <f t="shared" si="0"/>
        <v>1.0767018521000002</v>
      </c>
    </row>
    <row r="24" spans="1:11" x14ac:dyDescent="0.25">
      <c r="A24" t="s">
        <v>11</v>
      </c>
      <c r="B24" s="5">
        <v>6.2E-2</v>
      </c>
      <c r="C24" s="1">
        <f>B24-B24</f>
        <v>0</v>
      </c>
      <c r="D24" s="1">
        <v>0</v>
      </c>
      <c r="E24" s="4">
        <f t="shared" si="0"/>
        <v>-0.62090000000000001</v>
      </c>
    </row>
    <row r="27" spans="1:11" x14ac:dyDescent="0.25">
      <c r="J27" s="9" t="s">
        <v>14</v>
      </c>
      <c r="K27" s="9"/>
    </row>
    <row r="33" spans="1:5" x14ac:dyDescent="0.25">
      <c r="A33" s="11" t="s">
        <v>15</v>
      </c>
      <c r="B33" s="7" t="s">
        <v>16</v>
      </c>
      <c r="C33" s="8" t="s">
        <v>11</v>
      </c>
      <c r="D33" s="1" t="s">
        <v>12</v>
      </c>
      <c r="E33" s="10" t="s">
        <v>18</v>
      </c>
    </row>
    <row r="34" spans="1:5" x14ac:dyDescent="0.25">
      <c r="A34" s="19" t="s">
        <v>118</v>
      </c>
      <c r="B34" s="19"/>
      <c r="C34" s="19"/>
      <c r="D34" s="19"/>
      <c r="E34" s="19"/>
    </row>
    <row r="35" spans="1:5" x14ac:dyDescent="0.25">
      <c r="A35" s="11" t="s">
        <v>38</v>
      </c>
      <c r="B35" s="7">
        <v>0.59599999999999997</v>
      </c>
      <c r="C35" s="5">
        <v>6.2E-2</v>
      </c>
      <c r="D35" s="1">
        <f t="shared" ref="D35:D66" si="1">(B35-C35)</f>
        <v>0.53400000000000003</v>
      </c>
      <c r="E35" s="4">
        <f t="shared" ref="E35:E66" si="2">(8.2049*D35*D35)+(21.415*D35)-(0.6209)</f>
        <v>13.1543864644</v>
      </c>
    </row>
    <row r="36" spans="1:5" x14ac:dyDescent="0.25">
      <c r="A36" s="11" t="s">
        <v>39</v>
      </c>
      <c r="B36" s="7">
        <v>0.75800000000000001</v>
      </c>
      <c r="C36" s="5">
        <v>6.2E-2</v>
      </c>
      <c r="D36" s="1">
        <f t="shared" si="1"/>
        <v>0.69599999999999995</v>
      </c>
      <c r="E36" s="4">
        <f t="shared" si="2"/>
        <v>18.2585248384</v>
      </c>
    </row>
    <row r="37" spans="1:5" x14ac:dyDescent="0.25">
      <c r="A37" s="11" t="s">
        <v>40</v>
      </c>
      <c r="B37" s="7">
        <v>0.88100000000000001</v>
      </c>
      <c r="C37" s="5">
        <v>6.2E-2</v>
      </c>
      <c r="D37" s="1">
        <f t="shared" si="1"/>
        <v>0.81899999999999995</v>
      </c>
      <c r="E37" s="4">
        <f t="shared" si="2"/>
        <v>22.421511928899996</v>
      </c>
    </row>
    <row r="38" spans="1:5" x14ac:dyDescent="0.25">
      <c r="A38" s="11" t="s">
        <v>41</v>
      </c>
      <c r="B38" s="7">
        <v>0.91400000000000003</v>
      </c>
      <c r="C38" s="5">
        <v>6.2E-2</v>
      </c>
      <c r="D38" s="1">
        <f t="shared" si="1"/>
        <v>0.85200000000000009</v>
      </c>
      <c r="E38" s="4">
        <f t="shared" si="2"/>
        <v>23.580649729600005</v>
      </c>
    </row>
    <row r="39" spans="1:5" x14ac:dyDescent="0.25">
      <c r="A39" s="11" t="s">
        <v>42</v>
      </c>
      <c r="B39" s="7">
        <v>0.9</v>
      </c>
      <c r="C39" s="5">
        <v>6.2E-2</v>
      </c>
      <c r="D39" s="1">
        <f t="shared" si="1"/>
        <v>0.83800000000000008</v>
      </c>
      <c r="E39" s="4">
        <f t="shared" si="2"/>
        <v>23.086711795600003</v>
      </c>
    </row>
    <row r="40" spans="1:5" x14ac:dyDescent="0.25">
      <c r="A40" s="11" t="s">
        <v>43</v>
      </c>
      <c r="B40" s="7">
        <v>0.60399999999999998</v>
      </c>
      <c r="C40" s="5">
        <v>6.2E-2</v>
      </c>
      <c r="D40" s="1">
        <f t="shared" si="1"/>
        <v>0.54200000000000004</v>
      </c>
      <c r="E40" s="4">
        <f t="shared" si="2"/>
        <v>13.3963342436</v>
      </c>
    </row>
    <row r="41" spans="1:5" x14ac:dyDescent="0.25">
      <c r="A41" s="11" t="s">
        <v>44</v>
      </c>
      <c r="B41" s="7">
        <v>0.86299999999999999</v>
      </c>
      <c r="C41" s="5">
        <v>6.2E-2</v>
      </c>
      <c r="D41" s="1">
        <f t="shared" si="1"/>
        <v>0.80099999999999993</v>
      </c>
      <c r="E41" s="4">
        <f t="shared" si="2"/>
        <v>21.7967870449</v>
      </c>
    </row>
    <row r="42" spans="1:5" x14ac:dyDescent="0.25">
      <c r="A42" s="11" t="s">
        <v>45</v>
      </c>
      <c r="B42" s="7">
        <v>0.76</v>
      </c>
      <c r="C42" s="5">
        <v>6.2E-2</v>
      </c>
      <c r="D42" s="1">
        <f t="shared" si="1"/>
        <v>0.69799999999999995</v>
      </c>
      <c r="E42" s="4">
        <f t="shared" si="2"/>
        <v>18.324230099600001</v>
      </c>
    </row>
    <row r="43" spans="1:5" x14ac:dyDescent="0.25">
      <c r="A43" s="11" t="s">
        <v>46</v>
      </c>
      <c r="B43" s="7">
        <v>0.42799999999999999</v>
      </c>
      <c r="C43" s="5">
        <v>6.2E-2</v>
      </c>
      <c r="D43" s="1">
        <f t="shared" si="1"/>
        <v>0.36599999999999999</v>
      </c>
      <c r="E43" s="4">
        <f t="shared" si="2"/>
        <v>8.3160855843999997</v>
      </c>
    </row>
    <row r="44" spans="1:5" x14ac:dyDescent="0.25">
      <c r="A44" s="11" t="s">
        <v>47</v>
      </c>
      <c r="B44" s="7">
        <v>0.82300000000000006</v>
      </c>
      <c r="C44" s="5">
        <v>6.2E-2</v>
      </c>
      <c r="D44" s="1">
        <f t="shared" si="1"/>
        <v>0.76100000000000012</v>
      </c>
      <c r="E44" s="4">
        <f t="shared" si="2"/>
        <v>20.427544892900006</v>
      </c>
    </row>
    <row r="45" spans="1:5" x14ac:dyDescent="0.25">
      <c r="A45" s="11" t="s">
        <v>48</v>
      </c>
      <c r="B45" s="7">
        <v>0.82100000000000006</v>
      </c>
      <c r="C45" s="5">
        <v>6.2E-2</v>
      </c>
      <c r="D45" s="1">
        <f t="shared" si="1"/>
        <v>0.75900000000000012</v>
      </c>
      <c r="E45" s="4">
        <f t="shared" si="2"/>
        <v>20.359771996900001</v>
      </c>
    </row>
    <row r="46" spans="1:5" x14ac:dyDescent="0.25">
      <c r="A46" s="11" t="s">
        <v>49</v>
      </c>
      <c r="B46" s="7">
        <v>0.67600000000000005</v>
      </c>
      <c r="C46" s="5">
        <v>6.2E-2</v>
      </c>
      <c r="D46" s="1">
        <f t="shared" si="1"/>
        <v>0.6140000000000001</v>
      </c>
      <c r="E46" s="4">
        <f t="shared" si="2"/>
        <v>15.621124480400001</v>
      </c>
    </row>
    <row r="47" spans="1:5" x14ac:dyDescent="0.25">
      <c r="A47" s="11" t="s">
        <v>50</v>
      </c>
      <c r="B47" s="7">
        <v>0.98799999999999999</v>
      </c>
      <c r="C47" s="5">
        <v>6.2E-2</v>
      </c>
      <c r="D47" s="1">
        <f t="shared" si="1"/>
        <v>0.92599999999999993</v>
      </c>
      <c r="E47" s="4">
        <f t="shared" si="2"/>
        <v>26.2448948324</v>
      </c>
    </row>
    <row r="48" spans="1:5" x14ac:dyDescent="0.25">
      <c r="A48" s="11" t="s">
        <v>51</v>
      </c>
      <c r="B48" s="7">
        <v>0.53100000000000003</v>
      </c>
      <c r="C48" s="5">
        <v>6.2E-2</v>
      </c>
      <c r="D48" s="1">
        <f t="shared" si="1"/>
        <v>0.46900000000000003</v>
      </c>
      <c r="E48" s="4">
        <f t="shared" si="2"/>
        <v>11.2274930089</v>
      </c>
    </row>
    <row r="49" spans="1:5" x14ac:dyDescent="0.25">
      <c r="A49" s="11" t="s">
        <v>52</v>
      </c>
      <c r="B49" s="7">
        <v>0.91500000000000004</v>
      </c>
      <c r="C49" s="5">
        <v>6.2E-2</v>
      </c>
      <c r="D49" s="1">
        <f t="shared" si="1"/>
        <v>0.85299999999999998</v>
      </c>
      <c r="E49" s="4">
        <f t="shared" si="2"/>
        <v>23.6160540841</v>
      </c>
    </row>
    <row r="50" spans="1:5" x14ac:dyDescent="0.25">
      <c r="A50" s="11" t="s">
        <v>53</v>
      </c>
      <c r="B50" s="7">
        <v>0.59899999999999998</v>
      </c>
      <c r="C50" s="5">
        <v>6.2E-2</v>
      </c>
      <c r="D50" s="1">
        <f t="shared" si="1"/>
        <v>0.53699999999999992</v>
      </c>
      <c r="E50" s="4">
        <f t="shared" si="2"/>
        <v>13.244993808099997</v>
      </c>
    </row>
    <row r="51" spans="1:5" x14ac:dyDescent="0.25">
      <c r="A51" s="11" t="s">
        <v>54</v>
      </c>
      <c r="B51" s="7">
        <v>0.50700000000000001</v>
      </c>
      <c r="C51" s="5">
        <v>6.2E-2</v>
      </c>
      <c r="D51" s="1">
        <f t="shared" si="1"/>
        <v>0.44500000000000001</v>
      </c>
      <c r="E51" s="4">
        <f t="shared" si="2"/>
        <v>10.533550322499998</v>
      </c>
    </row>
    <row r="52" spans="1:5" x14ac:dyDescent="0.25">
      <c r="A52" s="11" t="s">
        <v>55</v>
      </c>
      <c r="B52" s="7">
        <v>0.84099999999999997</v>
      </c>
      <c r="C52" s="5">
        <v>6.2E-2</v>
      </c>
      <c r="D52" s="1">
        <f t="shared" si="1"/>
        <v>0.77899999999999991</v>
      </c>
      <c r="E52" s="4">
        <f t="shared" si="2"/>
        <v>21.040454720899998</v>
      </c>
    </row>
    <row r="53" spans="1:5" x14ac:dyDescent="0.25">
      <c r="A53" s="11" t="s">
        <v>56</v>
      </c>
      <c r="B53" s="7">
        <v>0.97399999999999998</v>
      </c>
      <c r="C53" s="5">
        <v>6.2E-2</v>
      </c>
      <c r="D53" s="1">
        <f t="shared" si="1"/>
        <v>0.91199999999999992</v>
      </c>
      <c r="E53" s="4">
        <f t="shared" si="2"/>
        <v>25.733956345599999</v>
      </c>
    </row>
    <row r="54" spans="1:5" x14ac:dyDescent="0.25">
      <c r="A54" s="11" t="s">
        <v>57</v>
      </c>
      <c r="B54" s="7">
        <v>0.96899999999999997</v>
      </c>
      <c r="C54" s="5">
        <v>6.2E-2</v>
      </c>
      <c r="D54" s="1">
        <f t="shared" si="1"/>
        <v>0.90700000000000003</v>
      </c>
      <c r="E54" s="4">
        <f t="shared" si="2"/>
        <v>25.5522577801</v>
      </c>
    </row>
    <row r="55" spans="1:5" x14ac:dyDescent="0.25">
      <c r="A55" s="11" t="s">
        <v>58</v>
      </c>
      <c r="B55" s="7">
        <v>0.94300000000000006</v>
      </c>
      <c r="C55" s="5">
        <v>6.2E-2</v>
      </c>
      <c r="D55" s="1">
        <f t="shared" si="1"/>
        <v>0.88100000000000001</v>
      </c>
      <c r="E55" s="4">
        <f t="shared" si="2"/>
        <v>24.614038388899999</v>
      </c>
    </row>
    <row r="56" spans="1:5" x14ac:dyDescent="0.25">
      <c r="A56" s="11" t="s">
        <v>59</v>
      </c>
      <c r="B56" s="7">
        <v>1.1739999999999999</v>
      </c>
      <c r="C56" s="5">
        <v>6.2E-2</v>
      </c>
      <c r="D56" s="1">
        <f t="shared" si="1"/>
        <v>1.1119999999999999</v>
      </c>
      <c r="E56" s="4">
        <f t="shared" si="2"/>
        <v>33.338299865599993</v>
      </c>
    </row>
    <row r="57" spans="1:5" x14ac:dyDescent="0.25">
      <c r="A57" s="11" t="s">
        <v>60</v>
      </c>
      <c r="B57" s="7">
        <v>0.82900000000000007</v>
      </c>
      <c r="C57" s="5">
        <v>6.2E-2</v>
      </c>
      <c r="D57" s="1">
        <f t="shared" si="1"/>
        <v>0.76700000000000013</v>
      </c>
      <c r="E57" s="4">
        <f t="shared" si="2"/>
        <v>20.631257416100006</v>
      </c>
    </row>
    <row r="58" spans="1:5" x14ac:dyDescent="0.25">
      <c r="A58" s="11" t="s">
        <v>61</v>
      </c>
      <c r="B58" s="7">
        <v>0.65500000000000003</v>
      </c>
      <c r="C58" s="5">
        <v>6.2E-2</v>
      </c>
      <c r="D58" s="1">
        <f t="shared" si="1"/>
        <v>0.59299999999999997</v>
      </c>
      <c r="E58" s="4">
        <f t="shared" si="2"/>
        <v>14.963439880099997</v>
      </c>
    </row>
    <row r="59" spans="1:5" x14ac:dyDescent="0.25">
      <c r="A59" s="11" t="s">
        <v>62</v>
      </c>
      <c r="B59" s="7">
        <v>0.434</v>
      </c>
      <c r="C59" s="5">
        <v>6.2E-2</v>
      </c>
      <c r="D59" s="1">
        <f t="shared" si="1"/>
        <v>0.372</v>
      </c>
      <c r="E59" s="4">
        <f t="shared" si="2"/>
        <v>8.4809068815999993</v>
      </c>
    </row>
    <row r="60" spans="1:5" x14ac:dyDescent="0.25">
      <c r="A60" s="11" t="s">
        <v>63</v>
      </c>
      <c r="B60" s="7">
        <v>0.60399999999999998</v>
      </c>
      <c r="C60" s="5">
        <v>6.2E-2</v>
      </c>
      <c r="D60" s="1">
        <f t="shared" si="1"/>
        <v>0.54200000000000004</v>
      </c>
      <c r="E60" s="4">
        <f t="shared" si="2"/>
        <v>13.3963342436</v>
      </c>
    </row>
    <row r="61" spans="1:5" x14ac:dyDescent="0.25">
      <c r="A61" s="11" t="s">
        <v>64</v>
      </c>
      <c r="B61" s="7">
        <v>0.73699999999999999</v>
      </c>
      <c r="C61" s="5">
        <v>6.2E-2</v>
      </c>
      <c r="D61" s="1">
        <f t="shared" si="1"/>
        <v>0.67500000000000004</v>
      </c>
      <c r="E61" s="4">
        <f t="shared" si="2"/>
        <v>17.572582562500003</v>
      </c>
    </row>
    <row r="62" spans="1:5" x14ac:dyDescent="0.25">
      <c r="A62" s="11" t="s">
        <v>65</v>
      </c>
      <c r="B62" s="7">
        <v>0.53600000000000003</v>
      </c>
      <c r="C62" s="5">
        <v>6.2E-2</v>
      </c>
      <c r="D62" s="1">
        <f t="shared" si="1"/>
        <v>0.47400000000000003</v>
      </c>
      <c r="E62" s="4">
        <f t="shared" si="2"/>
        <v>11.3732541124</v>
      </c>
    </row>
    <row r="63" spans="1:5" x14ac:dyDescent="0.25">
      <c r="A63" s="11" t="s">
        <v>66</v>
      </c>
      <c r="B63" s="7">
        <v>0.70200000000000007</v>
      </c>
      <c r="C63" s="5">
        <v>6.2E-2</v>
      </c>
      <c r="D63" s="1">
        <f t="shared" si="1"/>
        <v>0.64000000000000012</v>
      </c>
      <c r="E63" s="4">
        <f t="shared" si="2"/>
        <v>16.445427040000006</v>
      </c>
    </row>
    <row r="64" spans="1:5" x14ac:dyDescent="0.25">
      <c r="A64" s="11" t="s">
        <v>67</v>
      </c>
      <c r="B64" s="7">
        <v>1.077</v>
      </c>
      <c r="C64" s="5">
        <v>6.2E-2</v>
      </c>
      <c r="D64" s="1">
        <f t="shared" si="1"/>
        <v>1.0149999999999999</v>
      </c>
      <c r="E64" s="4">
        <f t="shared" si="2"/>
        <v>29.568218102499998</v>
      </c>
    </row>
    <row r="65" spans="1:5" x14ac:dyDescent="0.25">
      <c r="A65" s="11" t="s">
        <v>68</v>
      </c>
      <c r="B65" s="7">
        <v>0.67700000000000005</v>
      </c>
      <c r="C65" s="5">
        <v>6.2E-2</v>
      </c>
      <c r="D65" s="1">
        <f t="shared" si="1"/>
        <v>0.61499999999999999</v>
      </c>
      <c r="E65" s="4">
        <f t="shared" si="2"/>
        <v>15.652623302499999</v>
      </c>
    </row>
    <row r="66" spans="1:5" x14ac:dyDescent="0.25">
      <c r="A66" s="11" t="s">
        <v>69</v>
      </c>
      <c r="B66" s="7">
        <v>0.63</v>
      </c>
      <c r="C66" s="5">
        <v>6.2E-2</v>
      </c>
      <c r="D66" s="1">
        <f t="shared" si="1"/>
        <v>0.56800000000000006</v>
      </c>
      <c r="E66" s="4">
        <f t="shared" si="2"/>
        <v>14.189917657600001</v>
      </c>
    </row>
    <row r="67" spans="1:5" x14ac:dyDescent="0.25">
      <c r="A67" s="11" t="s">
        <v>70</v>
      </c>
      <c r="B67" s="7">
        <v>0.68900000000000006</v>
      </c>
      <c r="C67" s="5">
        <v>6.2E-2</v>
      </c>
      <c r="D67" s="1">
        <f t="shared" ref="D67:D98" si="3">(B67-C67)</f>
        <v>0.627</v>
      </c>
      <c r="E67" s="4">
        <f t="shared" ref="E67:E98" si="4">(8.2049*D67*D67)+(21.415*D67)-(0.6209)</f>
        <v>16.031889132100002</v>
      </c>
    </row>
    <row r="68" spans="1:5" x14ac:dyDescent="0.25">
      <c r="A68" s="11" t="s">
        <v>71</v>
      </c>
      <c r="B68" s="7">
        <v>0.65200000000000002</v>
      </c>
      <c r="C68" s="5">
        <v>6.2E-2</v>
      </c>
      <c r="D68" s="1">
        <f t="shared" si="3"/>
        <v>0.59000000000000008</v>
      </c>
      <c r="E68" s="4">
        <f t="shared" si="4"/>
        <v>14.870075690000002</v>
      </c>
    </row>
    <row r="69" spans="1:5" x14ac:dyDescent="0.25">
      <c r="A69" s="11" t="s">
        <v>72</v>
      </c>
      <c r="B69" s="7">
        <v>0.78300000000000003</v>
      </c>
      <c r="C69" s="5">
        <v>6.2E-2</v>
      </c>
      <c r="D69" s="1">
        <f t="shared" si="3"/>
        <v>0.72100000000000009</v>
      </c>
      <c r="E69" s="4">
        <f t="shared" si="4"/>
        <v>19.084558420900002</v>
      </c>
    </row>
    <row r="70" spans="1:5" x14ac:dyDescent="0.25">
      <c r="A70" s="11" t="s">
        <v>73</v>
      </c>
      <c r="B70" s="7">
        <v>0.74399999999999999</v>
      </c>
      <c r="C70" s="5">
        <v>6.2E-2</v>
      </c>
      <c r="D70" s="1">
        <f t="shared" si="3"/>
        <v>0.68199999999999994</v>
      </c>
      <c r="E70" s="4">
        <f t="shared" si="4"/>
        <v>17.800425907599998</v>
      </c>
    </row>
    <row r="71" spans="1:5" x14ac:dyDescent="0.25">
      <c r="A71" s="11" t="s">
        <v>74</v>
      </c>
      <c r="B71" s="7">
        <v>0.76100000000000001</v>
      </c>
      <c r="C71" s="5">
        <v>6.2E-2</v>
      </c>
      <c r="D71" s="1">
        <f t="shared" si="3"/>
        <v>0.69900000000000007</v>
      </c>
      <c r="E71" s="4">
        <f t="shared" si="4"/>
        <v>18.357107344900005</v>
      </c>
    </row>
    <row r="72" spans="1:5" x14ac:dyDescent="0.25">
      <c r="A72" s="11" t="s">
        <v>75</v>
      </c>
      <c r="B72" s="7">
        <v>1.083</v>
      </c>
      <c r="C72" s="5">
        <v>6.2E-2</v>
      </c>
      <c r="D72" s="1">
        <f t="shared" si="3"/>
        <v>1.0209999999999999</v>
      </c>
      <c r="E72" s="4">
        <f t="shared" si="4"/>
        <v>29.796939160899996</v>
      </c>
    </row>
    <row r="73" spans="1:5" x14ac:dyDescent="0.25">
      <c r="A73" s="11" t="s">
        <v>76</v>
      </c>
      <c r="B73" s="7">
        <v>0.872</v>
      </c>
      <c r="C73" s="5">
        <v>6.2E-2</v>
      </c>
      <c r="D73" s="1">
        <f t="shared" si="3"/>
        <v>0.81</v>
      </c>
      <c r="E73" s="4">
        <f t="shared" si="4"/>
        <v>22.108484890000003</v>
      </c>
    </row>
    <row r="74" spans="1:5" x14ac:dyDescent="0.25">
      <c r="A74" s="11" t="s">
        <v>77</v>
      </c>
      <c r="B74" s="7">
        <v>0.84599999999999997</v>
      </c>
      <c r="C74" s="5">
        <v>6.2E-2</v>
      </c>
      <c r="D74" s="1">
        <f t="shared" si="3"/>
        <v>0.78400000000000003</v>
      </c>
      <c r="E74" s="4">
        <f t="shared" si="4"/>
        <v>21.211651014400001</v>
      </c>
    </row>
    <row r="75" spans="1:5" x14ac:dyDescent="0.25">
      <c r="A75" s="11" t="s">
        <v>78</v>
      </c>
      <c r="B75" s="7">
        <v>0.39300000000000002</v>
      </c>
      <c r="C75" s="5">
        <v>6.2E-2</v>
      </c>
      <c r="D75" s="1">
        <f t="shared" si="3"/>
        <v>0.33100000000000002</v>
      </c>
      <c r="E75" s="4">
        <f t="shared" si="4"/>
        <v>7.3664020489000004</v>
      </c>
    </row>
    <row r="76" spans="1:5" x14ac:dyDescent="0.25">
      <c r="A76" s="11" t="s">
        <v>79</v>
      </c>
      <c r="B76" s="7">
        <v>0.39600000000000002</v>
      </c>
      <c r="C76" s="5">
        <v>6.2E-2</v>
      </c>
      <c r="D76" s="1">
        <f t="shared" si="3"/>
        <v>0.33400000000000002</v>
      </c>
      <c r="E76" s="4">
        <f t="shared" si="4"/>
        <v>7.4470158244000002</v>
      </c>
    </row>
    <row r="77" spans="1:5" x14ac:dyDescent="0.25">
      <c r="A77" s="11" t="s">
        <v>80</v>
      </c>
      <c r="B77" s="7">
        <v>0.99</v>
      </c>
      <c r="C77" s="5">
        <v>6.2E-2</v>
      </c>
      <c r="D77" s="1">
        <f t="shared" si="3"/>
        <v>0.92799999999999994</v>
      </c>
      <c r="E77" s="4">
        <f t="shared" si="4"/>
        <v>26.318148601599997</v>
      </c>
    </row>
    <row r="78" spans="1:5" x14ac:dyDescent="0.25">
      <c r="A78" s="11" t="s">
        <v>81</v>
      </c>
      <c r="B78" s="7">
        <v>0.61099999999999999</v>
      </c>
      <c r="C78" s="5">
        <v>6.2E-2</v>
      </c>
      <c r="D78" s="1">
        <f t="shared" si="3"/>
        <v>0.54899999999999993</v>
      </c>
      <c r="E78" s="4">
        <f t="shared" si="4"/>
        <v>13.608900064899997</v>
      </c>
    </row>
    <row r="79" spans="1:5" x14ac:dyDescent="0.25">
      <c r="A79" s="11" t="s">
        <v>82</v>
      </c>
      <c r="B79" s="7">
        <v>0.81200000000000006</v>
      </c>
      <c r="C79" s="5">
        <v>6.2E-2</v>
      </c>
      <c r="D79" s="1">
        <f t="shared" si="3"/>
        <v>0.75</v>
      </c>
      <c r="E79" s="4">
        <f t="shared" si="4"/>
        <v>20.055606250000004</v>
      </c>
    </row>
    <row r="80" spans="1:5" x14ac:dyDescent="0.25">
      <c r="A80" s="11" t="s">
        <v>83</v>
      </c>
      <c r="B80" s="7">
        <v>0.66300000000000003</v>
      </c>
      <c r="C80" s="5">
        <v>6.2E-2</v>
      </c>
      <c r="D80" s="1">
        <f t="shared" si="3"/>
        <v>0.60099999999999998</v>
      </c>
      <c r="E80" s="4">
        <f t="shared" si="4"/>
        <v>15.213133084899999</v>
      </c>
    </row>
    <row r="81" spans="1:5" x14ac:dyDescent="0.25">
      <c r="A81" s="11" t="s">
        <v>84</v>
      </c>
      <c r="B81" s="7">
        <v>0.63800000000000001</v>
      </c>
      <c r="C81" s="5">
        <v>6.2E-2</v>
      </c>
      <c r="D81" s="1">
        <f t="shared" si="3"/>
        <v>0.57600000000000007</v>
      </c>
      <c r="E81" s="4">
        <f t="shared" si="4"/>
        <v>14.436328902400001</v>
      </c>
    </row>
    <row r="82" spans="1:5" x14ac:dyDescent="0.25">
      <c r="A82" s="11" t="s">
        <v>85</v>
      </c>
      <c r="B82" s="7">
        <v>0.64300000000000002</v>
      </c>
      <c r="C82" s="5">
        <v>6.2E-2</v>
      </c>
      <c r="D82" s="1">
        <f t="shared" si="3"/>
        <v>0.58099999999999996</v>
      </c>
      <c r="E82" s="4">
        <f t="shared" si="4"/>
        <v>14.590869248899997</v>
      </c>
    </row>
    <row r="83" spans="1:5" x14ac:dyDescent="0.25">
      <c r="A83" s="11" t="s">
        <v>86</v>
      </c>
      <c r="B83" s="7">
        <v>0.433</v>
      </c>
      <c r="C83" s="5">
        <v>6.2E-2</v>
      </c>
      <c r="D83" s="1">
        <f t="shared" si="3"/>
        <v>0.371</v>
      </c>
      <c r="E83" s="4">
        <f t="shared" si="4"/>
        <v>8.4533956408999984</v>
      </c>
    </row>
    <row r="84" spans="1:5" x14ac:dyDescent="0.25">
      <c r="A84" s="11" t="s">
        <v>87</v>
      </c>
      <c r="B84" s="7">
        <v>0.59799999999999998</v>
      </c>
      <c r="C84" s="5">
        <v>6.2E-2</v>
      </c>
      <c r="D84" s="1">
        <f t="shared" si="3"/>
        <v>0.53600000000000003</v>
      </c>
      <c r="E84" s="4">
        <f t="shared" si="4"/>
        <v>13.214774950400001</v>
      </c>
    </row>
    <row r="85" spans="1:5" x14ac:dyDescent="0.25">
      <c r="A85" s="11" t="s">
        <v>88</v>
      </c>
      <c r="B85" s="7">
        <v>0.59899999999999998</v>
      </c>
      <c r="C85" s="5">
        <v>6.2E-2</v>
      </c>
      <c r="D85" s="1">
        <f t="shared" si="3"/>
        <v>0.53699999999999992</v>
      </c>
      <c r="E85" s="4">
        <f t="shared" si="4"/>
        <v>13.244993808099997</v>
      </c>
    </row>
    <row r="86" spans="1:5" x14ac:dyDescent="0.25">
      <c r="A86" s="11" t="s">
        <v>89</v>
      </c>
      <c r="B86" s="7">
        <v>0.495</v>
      </c>
      <c r="C86" s="5">
        <v>6.2E-2</v>
      </c>
      <c r="D86" s="1">
        <f t="shared" si="3"/>
        <v>0.433</v>
      </c>
      <c r="E86" s="4">
        <f t="shared" si="4"/>
        <v>10.190123496099998</v>
      </c>
    </row>
    <row r="87" spans="1:5" x14ac:dyDescent="0.25">
      <c r="A87" s="11" t="s">
        <v>90</v>
      </c>
      <c r="B87" s="7">
        <v>0.51700000000000002</v>
      </c>
      <c r="C87" s="5">
        <v>6.2E-2</v>
      </c>
      <c r="D87" s="1">
        <f t="shared" si="3"/>
        <v>0.45500000000000002</v>
      </c>
      <c r="E87" s="4">
        <f t="shared" si="4"/>
        <v>10.821544422499999</v>
      </c>
    </row>
    <row r="88" spans="1:5" x14ac:dyDescent="0.25">
      <c r="A88" s="11" t="s">
        <v>91</v>
      </c>
      <c r="B88" s="7">
        <v>0.71499999999999997</v>
      </c>
      <c r="C88" s="5">
        <v>6.2E-2</v>
      </c>
      <c r="D88" s="1">
        <f t="shared" si="3"/>
        <v>0.65300000000000002</v>
      </c>
      <c r="E88" s="4">
        <f t="shared" si="4"/>
        <v>16.8617382041</v>
      </c>
    </row>
    <row r="89" spans="1:5" x14ac:dyDescent="0.25">
      <c r="A89" s="11" t="s">
        <v>92</v>
      </c>
      <c r="B89" s="7">
        <v>0.41799999999999998</v>
      </c>
      <c r="C89" s="5">
        <v>6.2E-2</v>
      </c>
      <c r="D89" s="1">
        <f t="shared" si="3"/>
        <v>0.35599999999999998</v>
      </c>
      <c r="E89" s="4">
        <f t="shared" si="4"/>
        <v>8.0426962063999987</v>
      </c>
    </row>
    <row r="90" spans="1:5" x14ac:dyDescent="0.25">
      <c r="A90" s="11" t="s">
        <v>93</v>
      </c>
      <c r="B90" s="7">
        <v>0.51600000000000001</v>
      </c>
      <c r="C90" s="5">
        <v>6.2E-2</v>
      </c>
      <c r="D90" s="1">
        <f t="shared" si="3"/>
        <v>0.45400000000000001</v>
      </c>
      <c r="E90" s="4">
        <f t="shared" si="4"/>
        <v>10.7926711684</v>
      </c>
    </row>
    <row r="91" spans="1:5" x14ac:dyDescent="0.25">
      <c r="A91" s="11" t="s">
        <v>94</v>
      </c>
      <c r="B91" s="7">
        <v>0.5</v>
      </c>
      <c r="C91" s="5">
        <v>6.2E-2</v>
      </c>
      <c r="D91" s="1">
        <f t="shared" si="3"/>
        <v>0.438</v>
      </c>
      <c r="E91" s="4">
        <f t="shared" si="4"/>
        <v>10.332930835599997</v>
      </c>
    </row>
    <row r="92" spans="1:5" x14ac:dyDescent="0.25">
      <c r="A92" s="11" t="s">
        <v>95</v>
      </c>
      <c r="B92" s="7">
        <v>0.84499999999999997</v>
      </c>
      <c r="C92" s="5">
        <v>6.2E-2</v>
      </c>
      <c r="D92" s="1">
        <f t="shared" si="3"/>
        <v>0.78299999999999992</v>
      </c>
      <c r="E92" s="4">
        <f t="shared" si="4"/>
        <v>21.177378936099998</v>
      </c>
    </row>
    <row r="93" spans="1:5" x14ac:dyDescent="0.25">
      <c r="A93" s="11" t="s">
        <v>96</v>
      </c>
      <c r="B93" s="7">
        <v>0.76</v>
      </c>
      <c r="C93" s="5">
        <v>6.2E-2</v>
      </c>
      <c r="D93" s="1">
        <f t="shared" si="3"/>
        <v>0.69799999999999995</v>
      </c>
      <c r="E93" s="4">
        <f t="shared" si="4"/>
        <v>18.324230099600001</v>
      </c>
    </row>
    <row r="94" spans="1:5" x14ac:dyDescent="0.25">
      <c r="A94" s="11" t="s">
        <v>97</v>
      </c>
      <c r="B94" s="7">
        <v>0.68800000000000006</v>
      </c>
      <c r="C94" s="5">
        <v>6.2E-2</v>
      </c>
      <c r="D94" s="1">
        <f t="shared" si="3"/>
        <v>0.62600000000000011</v>
      </c>
      <c r="E94" s="4">
        <f t="shared" si="4"/>
        <v>16.000193392400003</v>
      </c>
    </row>
    <row r="95" spans="1:5" x14ac:dyDescent="0.25">
      <c r="A95" s="11" t="s">
        <v>98</v>
      </c>
      <c r="B95" s="7">
        <v>1.18</v>
      </c>
      <c r="C95" s="5">
        <v>6.2E-2</v>
      </c>
      <c r="D95" s="1">
        <f t="shared" si="3"/>
        <v>1.1179999999999999</v>
      </c>
      <c r="E95" s="4">
        <f t="shared" si="4"/>
        <v>33.576571427599994</v>
      </c>
    </row>
    <row r="96" spans="1:5" x14ac:dyDescent="0.25">
      <c r="A96" s="11" t="s">
        <v>99</v>
      </c>
      <c r="B96" s="7">
        <v>0.64400000000000002</v>
      </c>
      <c r="C96" s="5">
        <v>6.2E-2</v>
      </c>
      <c r="D96" s="1">
        <f t="shared" si="3"/>
        <v>0.58200000000000007</v>
      </c>
      <c r="E96" s="4">
        <f t="shared" si="4"/>
        <v>14.6218265476</v>
      </c>
    </row>
    <row r="97" spans="1:5" x14ac:dyDescent="0.25">
      <c r="A97" s="11" t="s">
        <v>100</v>
      </c>
      <c r="B97" s="7">
        <v>0.59299999999999997</v>
      </c>
      <c r="C97" s="5">
        <v>6.2E-2</v>
      </c>
      <c r="D97" s="1">
        <f t="shared" si="3"/>
        <v>0.53099999999999992</v>
      </c>
      <c r="E97" s="4">
        <f t="shared" si="4"/>
        <v>13.063926808899996</v>
      </c>
    </row>
    <row r="98" spans="1:5" x14ac:dyDescent="0.25">
      <c r="A98" s="11" t="s">
        <v>101</v>
      </c>
      <c r="B98" s="7">
        <v>0.85299999999999998</v>
      </c>
      <c r="C98" s="5">
        <v>6.2E-2</v>
      </c>
      <c r="D98" s="1">
        <f t="shared" si="3"/>
        <v>0.79099999999999993</v>
      </c>
      <c r="E98" s="4">
        <f t="shared" si="4"/>
        <v>21.452015036900001</v>
      </c>
    </row>
    <row r="99" spans="1:5" x14ac:dyDescent="0.25">
      <c r="A99" s="11" t="s">
        <v>102</v>
      </c>
      <c r="B99" s="7">
        <v>0.48099999999999998</v>
      </c>
      <c r="C99" s="5">
        <v>6.2E-2</v>
      </c>
      <c r="D99" s="1">
        <f t="shared" ref="D99:D130" si="5">(B99-C99)</f>
        <v>0.41899999999999998</v>
      </c>
      <c r="E99" s="4">
        <f t="shared" ref="E99:E130" si="6">(8.2049*D99*D99)+(21.415*D99)-(0.6209)</f>
        <v>9.7924454488999988</v>
      </c>
    </row>
    <row r="100" spans="1:5" x14ac:dyDescent="0.25">
      <c r="A100" s="11" t="s">
        <v>103</v>
      </c>
      <c r="B100" s="7">
        <v>0.54100000000000004</v>
      </c>
      <c r="C100" s="5">
        <v>6.2E-2</v>
      </c>
      <c r="D100" s="1">
        <f t="shared" si="5"/>
        <v>0.47900000000000004</v>
      </c>
      <c r="E100" s="4">
        <f t="shared" si="6"/>
        <v>11.519425460900001</v>
      </c>
    </row>
    <row r="101" spans="1:5" x14ac:dyDescent="0.25">
      <c r="A101" s="11" t="s">
        <v>104</v>
      </c>
      <c r="B101" s="7">
        <v>0.73</v>
      </c>
      <c r="C101" s="5">
        <v>6.2E-2</v>
      </c>
      <c r="D101" s="1">
        <f t="shared" si="5"/>
        <v>0.66799999999999993</v>
      </c>
      <c r="E101" s="4">
        <f t="shared" si="6"/>
        <v>17.345543297599999</v>
      </c>
    </row>
    <row r="102" spans="1:5" x14ac:dyDescent="0.25">
      <c r="A102" s="11" t="s">
        <v>105</v>
      </c>
      <c r="B102" s="7">
        <v>0.56600000000000006</v>
      </c>
      <c r="C102" s="5">
        <v>6.2E-2</v>
      </c>
      <c r="D102" s="1">
        <f t="shared" si="5"/>
        <v>0.504</v>
      </c>
      <c r="E102" s="4">
        <f t="shared" si="6"/>
        <v>12.2564358784</v>
      </c>
    </row>
    <row r="103" spans="1:5" x14ac:dyDescent="0.25">
      <c r="A103" s="11" t="s">
        <v>106</v>
      </c>
      <c r="B103" s="7">
        <v>0.66800000000000004</v>
      </c>
      <c r="C103" s="5">
        <v>6.2E-2</v>
      </c>
      <c r="D103" s="1">
        <f t="shared" si="5"/>
        <v>0.60600000000000009</v>
      </c>
      <c r="E103" s="4">
        <f t="shared" si="6"/>
        <v>15.369724656400001</v>
      </c>
    </row>
    <row r="104" spans="1:5" x14ac:dyDescent="0.25">
      <c r="A104" s="11" t="s">
        <v>107</v>
      </c>
      <c r="B104" s="7">
        <v>0.437</v>
      </c>
      <c r="C104" s="5">
        <v>6.2E-2</v>
      </c>
      <c r="D104" s="1">
        <f t="shared" si="5"/>
        <v>0.375</v>
      </c>
      <c r="E104" s="4">
        <f t="shared" si="6"/>
        <v>8.5635390625000003</v>
      </c>
    </row>
    <row r="105" spans="1:5" x14ac:dyDescent="0.25">
      <c r="A105" s="11" t="s">
        <v>108</v>
      </c>
      <c r="B105" s="7">
        <v>0.33300000000000002</v>
      </c>
      <c r="C105" s="5">
        <v>6.2E-2</v>
      </c>
      <c r="D105" s="1">
        <f t="shared" si="5"/>
        <v>0.27100000000000002</v>
      </c>
      <c r="E105" s="4">
        <f t="shared" si="6"/>
        <v>5.7851410609</v>
      </c>
    </row>
    <row r="106" spans="1:5" x14ac:dyDescent="0.25">
      <c r="A106" s="11" t="s">
        <v>109</v>
      </c>
      <c r="B106" s="7">
        <v>0.39700000000000002</v>
      </c>
      <c r="C106" s="5">
        <v>6.2E-2</v>
      </c>
      <c r="D106" s="1">
        <f t="shared" si="5"/>
        <v>0.33500000000000002</v>
      </c>
      <c r="E106" s="4">
        <f t="shared" si="6"/>
        <v>7.4739199025000014</v>
      </c>
    </row>
    <row r="107" spans="1:5" x14ac:dyDescent="0.25">
      <c r="A107" s="11" t="s">
        <v>110</v>
      </c>
      <c r="B107" s="7">
        <v>0.60499999999999998</v>
      </c>
      <c r="C107" s="5">
        <v>6.2E-2</v>
      </c>
      <c r="D107" s="1">
        <f t="shared" si="5"/>
        <v>0.54299999999999993</v>
      </c>
      <c r="E107" s="4">
        <f t="shared" si="6"/>
        <v>13.426651560099996</v>
      </c>
    </row>
    <row r="108" spans="1:5" x14ac:dyDescent="0.25">
      <c r="A108" s="11" t="s">
        <v>111</v>
      </c>
      <c r="B108" s="7">
        <v>0.70899999999999996</v>
      </c>
      <c r="C108" s="5">
        <v>6.2E-2</v>
      </c>
      <c r="D108" s="1">
        <f t="shared" si="5"/>
        <v>0.64700000000000002</v>
      </c>
      <c r="E108" s="4">
        <f t="shared" si="6"/>
        <v>16.669249984099999</v>
      </c>
    </row>
    <row r="109" spans="1:5" x14ac:dyDescent="0.25">
      <c r="A109" s="11" t="s">
        <v>112</v>
      </c>
      <c r="B109" s="7">
        <v>1.3460000000000001</v>
      </c>
      <c r="C109" s="5">
        <v>6.2E-2</v>
      </c>
      <c r="D109" s="1">
        <f t="shared" si="5"/>
        <v>1.284</v>
      </c>
      <c r="E109" s="4">
        <f t="shared" si="6"/>
        <v>40.4030176144</v>
      </c>
    </row>
    <row r="110" spans="1:5" x14ac:dyDescent="0.25">
      <c r="A110" s="11" t="s">
        <v>113</v>
      </c>
      <c r="B110" s="7">
        <v>1.093</v>
      </c>
      <c r="C110" s="5">
        <v>6.2E-2</v>
      </c>
      <c r="D110" s="1">
        <f t="shared" si="5"/>
        <v>1.0309999999999999</v>
      </c>
      <c r="E110" s="4">
        <f t="shared" si="6"/>
        <v>30.179453708899999</v>
      </c>
    </row>
    <row r="111" spans="1:5" x14ac:dyDescent="0.25">
      <c r="A111" s="11" t="s">
        <v>114</v>
      </c>
      <c r="B111" s="7">
        <v>0.71499999999999997</v>
      </c>
      <c r="C111" s="5">
        <v>6.2E-2</v>
      </c>
      <c r="D111" s="1">
        <f t="shared" si="5"/>
        <v>0.65300000000000002</v>
      </c>
      <c r="E111" s="4">
        <f t="shared" si="6"/>
        <v>16.8617382041</v>
      </c>
    </row>
    <row r="112" spans="1:5" x14ac:dyDescent="0.25">
      <c r="A112" s="11" t="s">
        <v>115</v>
      </c>
      <c r="B112" s="7">
        <v>0.99199999999999999</v>
      </c>
      <c r="C112" s="5">
        <v>6.2E-2</v>
      </c>
      <c r="D112" s="1">
        <f t="shared" si="5"/>
        <v>0.92999999999999994</v>
      </c>
      <c r="E112" s="4">
        <f t="shared" si="6"/>
        <v>26.391468009999997</v>
      </c>
    </row>
    <row r="113" spans="1:5" x14ac:dyDescent="0.25">
      <c r="A113" s="11" t="s">
        <v>116</v>
      </c>
      <c r="B113" s="7">
        <v>0.59799999999999998</v>
      </c>
      <c r="C113" s="5">
        <v>6.2E-2</v>
      </c>
      <c r="D113" s="1">
        <f t="shared" si="5"/>
        <v>0.53600000000000003</v>
      </c>
      <c r="E113" s="4">
        <f t="shared" si="6"/>
        <v>13.214774950400001</v>
      </c>
    </row>
    <row r="114" spans="1:5" x14ac:dyDescent="0.25">
      <c r="A114" s="11" t="s">
        <v>117</v>
      </c>
      <c r="B114" s="7">
        <v>0.85</v>
      </c>
      <c r="C114" s="5">
        <v>6.2E-2</v>
      </c>
      <c r="D114" s="1">
        <f t="shared" si="5"/>
        <v>0.78800000000000003</v>
      </c>
      <c r="E114" s="4">
        <f t="shared" si="6"/>
        <v>21.3489034256</v>
      </c>
    </row>
    <row r="115" spans="1:5" x14ac:dyDescent="0.25">
      <c r="A115" s="12" t="s">
        <v>119</v>
      </c>
      <c r="B115" s="17"/>
      <c r="C115" s="17"/>
      <c r="D115" s="17"/>
      <c r="E115" s="17"/>
    </row>
    <row r="116" spans="1:5" x14ac:dyDescent="0.25">
      <c r="A116" s="11" t="s">
        <v>120</v>
      </c>
      <c r="B116" s="7">
        <v>0.59699999999999998</v>
      </c>
      <c r="C116" s="5">
        <v>6.2E-2</v>
      </c>
      <c r="D116" s="1">
        <f t="shared" ref="D116:D123" si="7">(B116-C116)</f>
        <v>0.53499999999999992</v>
      </c>
      <c r="E116" s="4">
        <f t="shared" ref="E116:E123" si="8">(8.2049*D116*D116)+(21.415*D116)-(0.6209)</f>
        <v>13.184572502499996</v>
      </c>
    </row>
    <row r="117" spans="1:5" x14ac:dyDescent="0.25">
      <c r="A117" s="11" t="s">
        <v>121</v>
      </c>
      <c r="B117" s="7">
        <v>0.52400000000000002</v>
      </c>
      <c r="C117" s="5">
        <v>6.2E-2</v>
      </c>
      <c r="D117" s="1">
        <f t="shared" si="7"/>
        <v>0.46200000000000002</v>
      </c>
      <c r="E117" s="4">
        <f t="shared" si="8"/>
        <v>11.0241166756</v>
      </c>
    </row>
    <row r="118" spans="1:5" x14ac:dyDescent="0.25">
      <c r="A118" s="11" t="s">
        <v>122</v>
      </c>
      <c r="B118" s="7">
        <v>0.63400000000000001</v>
      </c>
      <c r="C118" s="5">
        <v>6.2E-2</v>
      </c>
      <c r="D118" s="1">
        <f t="shared" si="7"/>
        <v>0.57200000000000006</v>
      </c>
      <c r="E118" s="4">
        <f t="shared" si="8"/>
        <v>14.3129920016</v>
      </c>
    </row>
    <row r="119" spans="1:5" x14ac:dyDescent="0.25">
      <c r="A119" s="11" t="s">
        <v>123</v>
      </c>
      <c r="B119" s="7">
        <v>0.69700000000000006</v>
      </c>
      <c r="C119" s="5">
        <v>6.2E-2</v>
      </c>
      <c r="D119" s="1">
        <f t="shared" si="7"/>
        <v>0.63500000000000001</v>
      </c>
      <c r="E119" s="4">
        <f t="shared" si="8"/>
        <v>16.286045802500002</v>
      </c>
    </row>
    <row r="120" spans="1:5" x14ac:dyDescent="0.25">
      <c r="A120" s="11" t="s">
        <v>124</v>
      </c>
      <c r="B120" s="7">
        <v>0.53500000000000003</v>
      </c>
      <c r="C120" s="5">
        <v>6.2E-2</v>
      </c>
      <c r="D120" s="1">
        <f t="shared" si="7"/>
        <v>0.47300000000000003</v>
      </c>
      <c r="E120" s="4">
        <f t="shared" si="8"/>
        <v>11.3440690721</v>
      </c>
    </row>
    <row r="121" spans="1:5" x14ac:dyDescent="0.25">
      <c r="A121" s="11" t="s">
        <v>125</v>
      </c>
      <c r="B121" s="7">
        <v>0.71699999999999997</v>
      </c>
      <c r="C121" s="5">
        <v>6.2E-2</v>
      </c>
      <c r="D121" s="1">
        <f t="shared" si="7"/>
        <v>0.65500000000000003</v>
      </c>
      <c r="E121" s="4">
        <f t="shared" si="8"/>
        <v>16.926032222500002</v>
      </c>
    </row>
    <row r="122" spans="1:5" x14ac:dyDescent="0.25">
      <c r="A122" s="11" t="s">
        <v>126</v>
      </c>
      <c r="B122" s="7">
        <v>0.43</v>
      </c>
      <c r="C122" s="5">
        <v>6.2E-2</v>
      </c>
      <c r="D122" s="1">
        <f t="shared" si="7"/>
        <v>0.36799999999999999</v>
      </c>
      <c r="E122" s="4">
        <f t="shared" si="8"/>
        <v>8.3709603775999977</v>
      </c>
    </row>
    <row r="123" spans="1:5" x14ac:dyDescent="0.25">
      <c r="A123" s="11" t="s">
        <v>56</v>
      </c>
      <c r="B123" s="7">
        <v>0.437</v>
      </c>
      <c r="C123" s="5">
        <v>6.2E-2</v>
      </c>
      <c r="D123" s="1">
        <f t="shared" si="7"/>
        <v>0.375</v>
      </c>
      <c r="E123" s="4">
        <f t="shared" si="8"/>
        <v>8.5635390625000003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L124"/>
  <sheetViews>
    <sheetView workbookViewId="0">
      <selection activeCell="O2" sqref="O2"/>
    </sheetView>
  </sheetViews>
  <sheetFormatPr defaultRowHeight="15" x14ac:dyDescent="0.25"/>
  <cols>
    <col min="1" max="1" width="29.28515625" customWidth="1"/>
    <col min="2" max="2" width="12.5703125" customWidth="1"/>
    <col min="3" max="3" width="12.85546875" customWidth="1"/>
    <col min="4" max="4" width="12.5703125" customWidth="1"/>
    <col min="5" max="5" width="18.28515625" customWidth="1"/>
  </cols>
  <sheetData>
    <row r="2" spans="1:12" x14ac:dyDescent="0.25">
      <c r="A2" s="3">
        <v>2.4470000000000001</v>
      </c>
      <c r="B2" s="7">
        <v>1.1060000000000001</v>
      </c>
      <c r="C2" s="7">
        <v>0.78300000000000003</v>
      </c>
      <c r="D2" s="7">
        <v>0.69000000000000006</v>
      </c>
      <c r="E2" s="7">
        <v>0.63100000000000001</v>
      </c>
      <c r="F2" s="7">
        <v>0.80200000000000005</v>
      </c>
      <c r="G2" s="7">
        <v>0.83799999999999997</v>
      </c>
      <c r="H2" s="7">
        <v>0.54</v>
      </c>
      <c r="I2" s="7">
        <v>0.66200000000000003</v>
      </c>
      <c r="J2" s="7">
        <v>0.72399999999999998</v>
      </c>
      <c r="K2" s="7">
        <v>0.61899999999999999</v>
      </c>
      <c r="L2" s="7">
        <v>0.60399999999999998</v>
      </c>
    </row>
    <row r="3" spans="1:12" x14ac:dyDescent="0.25">
      <c r="A3" s="3">
        <v>1.631</v>
      </c>
      <c r="B3" s="7">
        <v>0.85799999999999998</v>
      </c>
      <c r="C3" s="7">
        <v>0.77700000000000002</v>
      </c>
      <c r="D3" s="7">
        <v>0.96099999999999997</v>
      </c>
      <c r="E3" s="7">
        <v>1.0660000000000001</v>
      </c>
      <c r="F3" s="7">
        <v>0.77700000000000002</v>
      </c>
      <c r="G3" s="7">
        <v>0.79200000000000004</v>
      </c>
      <c r="H3" s="7">
        <v>0.90100000000000002</v>
      </c>
      <c r="I3" s="7">
        <v>0.73299999999999998</v>
      </c>
      <c r="J3" s="7">
        <v>0.72699999999999998</v>
      </c>
      <c r="K3" s="7">
        <v>0.68700000000000006</v>
      </c>
      <c r="L3" s="7">
        <v>0.59599999999999997</v>
      </c>
    </row>
    <row r="4" spans="1:12" x14ac:dyDescent="0.25">
      <c r="A4" s="3">
        <v>0.93700000000000006</v>
      </c>
      <c r="B4" s="7">
        <v>0.95600000000000007</v>
      </c>
      <c r="C4" s="7">
        <v>0.99399999999999999</v>
      </c>
      <c r="D4" s="7">
        <v>0.98899999999999999</v>
      </c>
      <c r="E4" s="7">
        <v>0.96199999999999997</v>
      </c>
      <c r="F4" s="7">
        <v>1.0820000000000001</v>
      </c>
      <c r="G4" s="7">
        <v>1.1579999999999999</v>
      </c>
      <c r="H4" s="7">
        <v>0.86699999999999999</v>
      </c>
      <c r="I4" s="7">
        <v>1.1599999999999999</v>
      </c>
      <c r="J4" s="7">
        <v>0.90400000000000003</v>
      </c>
      <c r="K4" s="7">
        <v>0.878</v>
      </c>
      <c r="L4" s="7">
        <v>0.86199999999999999</v>
      </c>
    </row>
    <row r="5" spans="1:12" x14ac:dyDescent="0.25">
      <c r="A5" s="3">
        <v>0.54200000000000004</v>
      </c>
      <c r="B5" s="7">
        <v>0.84599999999999997</v>
      </c>
      <c r="C5" s="7">
        <v>0.67300000000000004</v>
      </c>
      <c r="D5" s="7">
        <v>0.64500000000000002</v>
      </c>
      <c r="E5" s="7">
        <v>0.84399999999999997</v>
      </c>
      <c r="F5" s="7">
        <v>0.82300000000000006</v>
      </c>
      <c r="G5" s="7">
        <v>1.3860000000000001</v>
      </c>
      <c r="H5" s="7">
        <v>1.1120000000000001</v>
      </c>
      <c r="I5" s="7">
        <v>1.4850000000000001</v>
      </c>
      <c r="J5" s="7">
        <v>1.407</v>
      </c>
      <c r="K5" s="7">
        <v>1.0070000000000001</v>
      </c>
      <c r="L5" s="7">
        <v>1.179</v>
      </c>
    </row>
    <row r="6" spans="1:12" x14ac:dyDescent="0.25">
      <c r="A6" s="3">
        <v>0.34899999999999998</v>
      </c>
      <c r="B6" s="7">
        <v>0.78900000000000003</v>
      </c>
      <c r="C6" s="7">
        <v>0.84899999999999998</v>
      </c>
      <c r="D6" s="7">
        <v>0.97699999999999998</v>
      </c>
      <c r="E6" s="7">
        <v>0.85499999999999998</v>
      </c>
      <c r="F6" s="7">
        <v>1.056</v>
      </c>
      <c r="G6" s="7">
        <v>1.353</v>
      </c>
      <c r="H6" s="7">
        <v>0.95400000000000007</v>
      </c>
      <c r="I6" s="7">
        <v>1.304</v>
      </c>
      <c r="J6" s="7">
        <v>0.79800000000000004</v>
      </c>
      <c r="K6" s="7">
        <v>0.95000000000000007</v>
      </c>
      <c r="L6" s="7">
        <v>0.77</v>
      </c>
    </row>
    <row r="7" spans="1:12" x14ac:dyDescent="0.25">
      <c r="A7" s="3">
        <v>0.221</v>
      </c>
      <c r="B7" s="7">
        <v>0.77500000000000002</v>
      </c>
      <c r="C7" s="7">
        <v>0.71899999999999997</v>
      </c>
      <c r="D7" s="7">
        <v>0.95100000000000007</v>
      </c>
      <c r="E7" s="7">
        <v>0.76</v>
      </c>
      <c r="F7" s="7">
        <v>1.2430000000000001</v>
      </c>
      <c r="G7" s="7">
        <v>1.0030000000000001</v>
      </c>
      <c r="H7" s="7">
        <v>0.85199999999999998</v>
      </c>
      <c r="I7" s="7">
        <v>0.92600000000000005</v>
      </c>
      <c r="J7" s="7">
        <v>1.0130000000000001</v>
      </c>
      <c r="K7" s="7">
        <v>1.0569999999999999</v>
      </c>
      <c r="L7" s="7">
        <v>0.746</v>
      </c>
    </row>
    <row r="8" spans="1:12" x14ac:dyDescent="0.25">
      <c r="A8" s="3">
        <v>0.129</v>
      </c>
      <c r="B8" s="7">
        <v>0.92400000000000004</v>
      </c>
      <c r="C8" s="7">
        <v>1.0840000000000001</v>
      </c>
      <c r="D8" s="7">
        <v>1.0660000000000001</v>
      </c>
      <c r="E8" s="7">
        <v>0.79200000000000004</v>
      </c>
      <c r="F8" s="7">
        <v>1.1180000000000001</v>
      </c>
      <c r="G8" s="7">
        <v>0.80700000000000005</v>
      </c>
      <c r="H8" s="7">
        <v>0.74099999999999999</v>
      </c>
      <c r="I8" s="7">
        <v>0.79700000000000004</v>
      </c>
      <c r="J8" s="7">
        <v>1.177</v>
      </c>
      <c r="K8" s="7">
        <v>0.34400000000000003</v>
      </c>
      <c r="L8" s="7">
        <v>0.35499999999999998</v>
      </c>
    </row>
    <row r="9" spans="1:12" x14ac:dyDescent="0.25">
      <c r="A9" s="5">
        <v>5.8000000000000003E-2</v>
      </c>
      <c r="B9" s="7">
        <v>0.33300000000000002</v>
      </c>
      <c r="C9" s="7">
        <v>0.57200000000000006</v>
      </c>
      <c r="D9" s="7">
        <v>0.49099999999999999</v>
      </c>
      <c r="E9" s="7">
        <v>0.98699999999999999</v>
      </c>
      <c r="F9" s="7">
        <v>0.86199999999999999</v>
      </c>
      <c r="G9" s="7">
        <v>0.377</v>
      </c>
      <c r="H9" s="7">
        <v>0.55900000000000005</v>
      </c>
      <c r="I9" s="7">
        <v>0.35699999999999998</v>
      </c>
      <c r="J9" s="7">
        <v>0.372</v>
      </c>
      <c r="K9" s="7">
        <v>0.29799999999999999</v>
      </c>
      <c r="L9" s="7">
        <v>0.63400000000000001</v>
      </c>
    </row>
    <row r="19" spans="1:11" x14ac:dyDescent="0.25">
      <c r="B19" s="2" t="s">
        <v>1</v>
      </c>
      <c r="C19" s="2" t="s">
        <v>12</v>
      </c>
      <c r="D19" s="2" t="s">
        <v>2</v>
      </c>
      <c r="E19" s="2" t="s">
        <v>3</v>
      </c>
    </row>
    <row r="20" spans="1:11" x14ac:dyDescent="0.25">
      <c r="A20" t="s">
        <v>4</v>
      </c>
      <c r="B20" s="3">
        <v>2.4470000000000001</v>
      </c>
      <c r="C20" s="1">
        <f>B20-B27</f>
        <v>2.3890000000000002</v>
      </c>
      <c r="D20" s="1">
        <v>100</v>
      </c>
      <c r="E20" s="4">
        <f>(10.439*C20*C20)+(16.468*C20)+(0.4241)</f>
        <v>99.344875919000017</v>
      </c>
    </row>
    <row r="21" spans="1:11" x14ac:dyDescent="0.25">
      <c r="A21" t="s">
        <v>5</v>
      </c>
      <c r="B21" s="3">
        <v>1.631</v>
      </c>
      <c r="C21" s="1">
        <f>B21-B27</f>
        <v>1.573</v>
      </c>
      <c r="D21" s="1">
        <v>50</v>
      </c>
      <c r="E21" s="4">
        <f t="shared" ref="E21:E27" si="0">(10.439*C21*C21)+(16.468*C21)+(0.4241)</f>
        <v>52.157784431000003</v>
      </c>
    </row>
    <row r="22" spans="1:11" x14ac:dyDescent="0.25">
      <c r="A22" t="s">
        <v>6</v>
      </c>
      <c r="B22" s="3">
        <v>0.93700000000000006</v>
      </c>
      <c r="C22" s="6">
        <f>B22-B27</f>
        <v>0.879</v>
      </c>
      <c r="D22" s="1">
        <v>25</v>
      </c>
      <c r="E22" s="4">
        <f t="shared" si="0"/>
        <v>22.965071398999999</v>
      </c>
    </row>
    <row r="23" spans="1:11" x14ac:dyDescent="0.25">
      <c r="A23" t="s">
        <v>7</v>
      </c>
      <c r="B23" s="3">
        <v>0.54200000000000004</v>
      </c>
      <c r="C23" s="6">
        <f>B23-B28</f>
        <v>0.54200000000000004</v>
      </c>
      <c r="D23" s="1">
        <v>12.5</v>
      </c>
      <c r="E23" s="4">
        <f t="shared" si="0"/>
        <v>12.416358396</v>
      </c>
    </row>
    <row r="24" spans="1:11" x14ac:dyDescent="0.25">
      <c r="A24" t="s">
        <v>8</v>
      </c>
      <c r="B24" s="3">
        <v>0.34899999999999998</v>
      </c>
      <c r="C24" s="1">
        <f>B24-B27</f>
        <v>0.29099999999999998</v>
      </c>
      <c r="D24" s="1">
        <v>6.25</v>
      </c>
      <c r="E24" s="4">
        <f t="shared" si="0"/>
        <v>6.1002729589999998</v>
      </c>
    </row>
    <row r="25" spans="1:11" x14ac:dyDescent="0.25">
      <c r="A25" t="s">
        <v>9</v>
      </c>
      <c r="B25" s="3">
        <v>0.221</v>
      </c>
      <c r="C25" s="6">
        <f>B25-B27</f>
        <v>0.16300000000000001</v>
      </c>
      <c r="D25" s="1">
        <v>3.13</v>
      </c>
      <c r="E25" s="4">
        <f t="shared" si="0"/>
        <v>3.3857377909999999</v>
      </c>
    </row>
    <row r="26" spans="1:11" x14ac:dyDescent="0.25">
      <c r="A26" t="s">
        <v>10</v>
      </c>
      <c r="B26" s="3">
        <v>0.129</v>
      </c>
      <c r="C26" s="6">
        <f>B26-B27</f>
        <v>7.1000000000000008E-2</v>
      </c>
      <c r="D26" s="1">
        <v>1.56</v>
      </c>
      <c r="E26" s="4">
        <f t="shared" si="0"/>
        <v>1.6459509990000001</v>
      </c>
    </row>
    <row r="27" spans="1:11" x14ac:dyDescent="0.25">
      <c r="A27" t="s">
        <v>11</v>
      </c>
      <c r="B27" s="5">
        <v>5.8000000000000003E-2</v>
      </c>
      <c r="C27" s="1">
        <f>B27-B27</f>
        <v>0</v>
      </c>
      <c r="D27" s="1">
        <v>0</v>
      </c>
      <c r="E27" s="4">
        <f t="shared" si="0"/>
        <v>0.42409999999999998</v>
      </c>
    </row>
    <row r="30" spans="1:11" x14ac:dyDescent="0.25">
      <c r="J30" s="9" t="s">
        <v>14</v>
      </c>
      <c r="K30" s="9"/>
    </row>
    <row r="35" spans="1:5" x14ac:dyDescent="0.25">
      <c r="A35" s="11" t="s">
        <v>15</v>
      </c>
      <c r="B35" s="7" t="s">
        <v>16</v>
      </c>
      <c r="C35" s="8" t="s">
        <v>11</v>
      </c>
      <c r="D35" s="1" t="s">
        <v>12</v>
      </c>
      <c r="E35" s="10" t="s">
        <v>18</v>
      </c>
    </row>
    <row r="36" spans="1:5" x14ac:dyDescent="0.25">
      <c r="A36" s="19" t="s">
        <v>119</v>
      </c>
      <c r="B36" s="19"/>
      <c r="C36" s="19"/>
      <c r="D36" s="19"/>
      <c r="E36" s="19"/>
    </row>
    <row r="37" spans="1:5" x14ac:dyDescent="0.25">
      <c r="A37" s="11" t="s">
        <v>127</v>
      </c>
      <c r="B37" s="7">
        <v>1.1060000000000001</v>
      </c>
      <c r="C37" s="5">
        <v>5.8000000000000003E-2</v>
      </c>
      <c r="D37" s="1">
        <f t="shared" ref="D37:D68" si="1">(B37-C37)</f>
        <v>1.048</v>
      </c>
      <c r="E37" s="4">
        <f t="shared" ref="E37:E68" si="2">(10.439*D37*D37)+(16.468*D37)+(0.4241)</f>
        <v>29.147759455999999</v>
      </c>
    </row>
    <row r="38" spans="1:5" x14ac:dyDescent="0.25">
      <c r="A38" s="11" t="s">
        <v>128</v>
      </c>
      <c r="B38" s="7">
        <v>0.85799999999999998</v>
      </c>
      <c r="C38" s="5">
        <v>5.8000000000000003E-2</v>
      </c>
      <c r="D38" s="1">
        <f t="shared" si="1"/>
        <v>0.79999999999999993</v>
      </c>
      <c r="E38" s="4">
        <f t="shared" si="2"/>
        <v>20.279459999999997</v>
      </c>
    </row>
    <row r="39" spans="1:5" x14ac:dyDescent="0.25">
      <c r="A39" s="11" t="s">
        <v>129</v>
      </c>
      <c r="B39" s="7">
        <v>0.95600000000000007</v>
      </c>
      <c r="C39" s="5">
        <v>5.8000000000000003E-2</v>
      </c>
      <c r="D39" s="1">
        <f t="shared" si="1"/>
        <v>0.89800000000000002</v>
      </c>
      <c r="E39" s="4">
        <f t="shared" si="2"/>
        <v>23.630415355999997</v>
      </c>
    </row>
    <row r="40" spans="1:5" x14ac:dyDescent="0.25">
      <c r="A40" s="11" t="s">
        <v>130</v>
      </c>
      <c r="B40" s="7">
        <v>0.84599999999999997</v>
      </c>
      <c r="C40" s="5">
        <v>5.8000000000000003E-2</v>
      </c>
      <c r="D40" s="1">
        <f t="shared" si="1"/>
        <v>0.78799999999999992</v>
      </c>
      <c r="E40" s="4">
        <f t="shared" si="2"/>
        <v>19.882918415999995</v>
      </c>
    </row>
    <row r="41" spans="1:5" x14ac:dyDescent="0.25">
      <c r="A41" s="11" t="s">
        <v>131</v>
      </c>
      <c r="B41" s="7">
        <v>0.78900000000000003</v>
      </c>
      <c r="C41" s="5">
        <v>5.8000000000000003E-2</v>
      </c>
      <c r="D41" s="1">
        <f t="shared" si="1"/>
        <v>0.73099999999999998</v>
      </c>
      <c r="E41" s="4">
        <f t="shared" si="2"/>
        <v>18.040402478999997</v>
      </c>
    </row>
    <row r="42" spans="1:5" x14ac:dyDescent="0.25">
      <c r="A42" s="11" t="s">
        <v>132</v>
      </c>
      <c r="B42" s="7">
        <v>0.77500000000000002</v>
      </c>
      <c r="C42" s="5">
        <v>5.8000000000000003E-2</v>
      </c>
      <c r="D42" s="1">
        <f t="shared" si="1"/>
        <v>0.71699999999999997</v>
      </c>
      <c r="E42" s="4">
        <f t="shared" si="2"/>
        <v>17.598231070999997</v>
      </c>
    </row>
    <row r="43" spans="1:5" x14ac:dyDescent="0.25">
      <c r="A43" s="11" t="s">
        <v>133</v>
      </c>
      <c r="B43" s="7">
        <v>0.92400000000000004</v>
      </c>
      <c r="C43" s="5">
        <v>5.8000000000000003E-2</v>
      </c>
      <c r="D43" s="1">
        <f t="shared" si="1"/>
        <v>0.86599999999999999</v>
      </c>
      <c r="E43" s="4">
        <f t="shared" si="2"/>
        <v>22.514178684000001</v>
      </c>
    </row>
    <row r="44" spans="1:5" x14ac:dyDescent="0.25">
      <c r="A44" s="11" t="s">
        <v>134</v>
      </c>
      <c r="B44" s="7">
        <v>0.33300000000000002</v>
      </c>
      <c r="C44" s="5">
        <v>5.8000000000000003E-2</v>
      </c>
      <c r="D44" s="1">
        <f t="shared" si="1"/>
        <v>0.27500000000000002</v>
      </c>
      <c r="E44" s="4">
        <f t="shared" si="2"/>
        <v>5.742249375000001</v>
      </c>
    </row>
    <row r="45" spans="1:5" x14ac:dyDescent="0.25">
      <c r="A45" s="11" t="s">
        <v>135</v>
      </c>
      <c r="B45" s="7">
        <v>0.78300000000000003</v>
      </c>
      <c r="C45" s="5">
        <v>5.8000000000000003E-2</v>
      </c>
      <c r="D45" s="1">
        <f t="shared" si="1"/>
        <v>0.72499999999999998</v>
      </c>
      <c r="E45" s="4">
        <f t="shared" si="2"/>
        <v>17.850399374999999</v>
      </c>
    </row>
    <row r="46" spans="1:5" x14ac:dyDescent="0.25">
      <c r="A46" s="11" t="s">
        <v>136</v>
      </c>
      <c r="B46" s="7">
        <v>0.77700000000000002</v>
      </c>
      <c r="C46" s="5">
        <v>5.8000000000000003E-2</v>
      </c>
      <c r="D46" s="1">
        <f t="shared" si="1"/>
        <v>0.71899999999999997</v>
      </c>
      <c r="E46" s="4">
        <f t="shared" si="2"/>
        <v>17.661147878999998</v>
      </c>
    </row>
    <row r="47" spans="1:5" x14ac:dyDescent="0.25">
      <c r="A47" s="11" t="s">
        <v>137</v>
      </c>
      <c r="B47" s="7">
        <v>0.99399999999999999</v>
      </c>
      <c r="C47" s="5">
        <v>5.8000000000000003E-2</v>
      </c>
      <c r="D47" s="1">
        <f t="shared" si="1"/>
        <v>0.93599999999999994</v>
      </c>
      <c r="E47" s="4">
        <f t="shared" si="2"/>
        <v>24.983714144</v>
      </c>
    </row>
    <row r="48" spans="1:5" x14ac:dyDescent="0.25">
      <c r="A48" s="11" t="s">
        <v>138</v>
      </c>
      <c r="B48" s="7">
        <v>0.67300000000000004</v>
      </c>
      <c r="C48" s="5">
        <v>5.8000000000000003E-2</v>
      </c>
      <c r="D48" s="1">
        <f t="shared" si="1"/>
        <v>0.61499999999999999</v>
      </c>
      <c r="E48" s="4">
        <f t="shared" si="2"/>
        <v>14.500210774999999</v>
      </c>
    </row>
    <row r="49" spans="1:5" x14ac:dyDescent="0.25">
      <c r="A49" s="11" t="s">
        <v>139</v>
      </c>
      <c r="B49" s="7">
        <v>0.84899999999999998</v>
      </c>
      <c r="C49" s="5">
        <v>5.8000000000000003E-2</v>
      </c>
      <c r="D49" s="1">
        <f t="shared" si="1"/>
        <v>0.79099999999999993</v>
      </c>
      <c r="E49" s="4">
        <f t="shared" si="2"/>
        <v>19.981771958999996</v>
      </c>
    </row>
    <row r="50" spans="1:5" x14ac:dyDescent="0.25">
      <c r="A50" s="11" t="s">
        <v>140</v>
      </c>
      <c r="B50" s="7">
        <v>0.71899999999999997</v>
      </c>
      <c r="C50" s="5">
        <v>5.8000000000000003E-2</v>
      </c>
      <c r="D50" s="1">
        <f t="shared" si="1"/>
        <v>0.66099999999999992</v>
      </c>
      <c r="E50" s="4">
        <f t="shared" si="2"/>
        <v>15.870466318999998</v>
      </c>
    </row>
    <row r="51" spans="1:5" x14ac:dyDescent="0.25">
      <c r="A51" s="11" t="s">
        <v>141</v>
      </c>
      <c r="B51" s="7">
        <v>1.0840000000000001</v>
      </c>
      <c r="C51" s="5">
        <v>5.8000000000000003E-2</v>
      </c>
      <c r="D51" s="1">
        <f t="shared" si="1"/>
        <v>1.026</v>
      </c>
      <c r="E51" s="4">
        <f t="shared" si="2"/>
        <v>28.309152764</v>
      </c>
    </row>
    <row r="52" spans="1:5" x14ac:dyDescent="0.25">
      <c r="A52" s="11" t="s">
        <v>142</v>
      </c>
      <c r="B52" s="7">
        <v>0.57200000000000006</v>
      </c>
      <c r="C52" s="5">
        <v>5.8000000000000003E-2</v>
      </c>
      <c r="D52" s="1">
        <f t="shared" si="1"/>
        <v>0.51400000000000001</v>
      </c>
      <c r="E52" s="4">
        <f t="shared" si="2"/>
        <v>11.646594043999999</v>
      </c>
    </row>
    <row r="53" spans="1:5" x14ac:dyDescent="0.25">
      <c r="A53" s="11" t="s">
        <v>143</v>
      </c>
      <c r="B53" s="7">
        <v>0.69000000000000006</v>
      </c>
      <c r="C53" s="5">
        <v>5.8000000000000003E-2</v>
      </c>
      <c r="D53" s="1">
        <f t="shared" si="1"/>
        <v>0.63200000000000001</v>
      </c>
      <c r="E53" s="4">
        <f t="shared" si="2"/>
        <v>15.001463135999998</v>
      </c>
    </row>
    <row r="54" spans="1:5" x14ac:dyDescent="0.25">
      <c r="A54" s="11" t="s">
        <v>144</v>
      </c>
      <c r="B54" s="7">
        <v>0.96099999999999997</v>
      </c>
      <c r="C54" s="5">
        <v>5.8000000000000003E-2</v>
      </c>
      <c r="D54" s="1">
        <f t="shared" si="1"/>
        <v>0.90299999999999991</v>
      </c>
      <c r="E54" s="4">
        <f t="shared" si="2"/>
        <v>23.806758550999998</v>
      </c>
    </row>
    <row r="55" spans="1:5" x14ac:dyDescent="0.25">
      <c r="A55" s="11" t="s">
        <v>145</v>
      </c>
      <c r="B55" s="7">
        <v>0.98899999999999999</v>
      </c>
      <c r="C55" s="5">
        <v>5.8000000000000003E-2</v>
      </c>
      <c r="D55" s="1">
        <f t="shared" si="1"/>
        <v>0.93099999999999994</v>
      </c>
      <c r="E55" s="4">
        <f t="shared" si="2"/>
        <v>24.803926078999996</v>
      </c>
    </row>
    <row r="56" spans="1:5" x14ac:dyDescent="0.25">
      <c r="A56" s="11" t="s">
        <v>146</v>
      </c>
      <c r="B56" s="7">
        <v>0.64500000000000002</v>
      </c>
      <c r="C56" s="5">
        <v>5.8000000000000003E-2</v>
      </c>
      <c r="D56" s="1">
        <f t="shared" si="1"/>
        <v>0.58699999999999997</v>
      </c>
      <c r="E56" s="4">
        <f t="shared" si="2"/>
        <v>13.687771790999998</v>
      </c>
    </row>
    <row r="57" spans="1:5" x14ac:dyDescent="0.25">
      <c r="A57" s="11" t="s">
        <v>147</v>
      </c>
      <c r="B57" s="7">
        <v>0.97699999999999998</v>
      </c>
      <c r="C57" s="5">
        <v>5.8000000000000003E-2</v>
      </c>
      <c r="D57" s="1">
        <f t="shared" si="1"/>
        <v>0.91899999999999993</v>
      </c>
      <c r="E57" s="4">
        <f t="shared" si="2"/>
        <v>24.374564278999994</v>
      </c>
    </row>
    <row r="58" spans="1:5" x14ac:dyDescent="0.25">
      <c r="A58" s="11" t="s">
        <v>148</v>
      </c>
      <c r="B58" s="7">
        <v>0.95100000000000007</v>
      </c>
      <c r="C58" s="5">
        <v>5.8000000000000003E-2</v>
      </c>
      <c r="D58" s="1">
        <f t="shared" si="1"/>
        <v>0.89300000000000002</v>
      </c>
      <c r="E58" s="4">
        <f t="shared" si="2"/>
        <v>23.454594110999999</v>
      </c>
    </row>
    <row r="59" spans="1:5" x14ac:dyDescent="0.25">
      <c r="A59" s="11" t="s">
        <v>149</v>
      </c>
      <c r="B59" s="7">
        <v>1.0660000000000001</v>
      </c>
      <c r="C59" s="5">
        <v>5.8000000000000003E-2</v>
      </c>
      <c r="D59" s="1">
        <f t="shared" si="1"/>
        <v>1.008</v>
      </c>
      <c r="E59" s="4">
        <f t="shared" si="2"/>
        <v>27.630536096000004</v>
      </c>
    </row>
    <row r="60" spans="1:5" x14ac:dyDescent="0.25">
      <c r="A60" s="11" t="s">
        <v>150</v>
      </c>
      <c r="B60" s="7">
        <v>0.49099999999999999</v>
      </c>
      <c r="C60" s="5">
        <v>5.8000000000000003E-2</v>
      </c>
      <c r="D60" s="1">
        <f t="shared" si="1"/>
        <v>0.433</v>
      </c>
      <c r="E60" s="4">
        <f t="shared" si="2"/>
        <v>9.5119416709999989</v>
      </c>
    </row>
    <row r="61" spans="1:5" x14ac:dyDescent="0.25">
      <c r="A61" s="11" t="s">
        <v>151</v>
      </c>
      <c r="B61" s="7">
        <v>0.63100000000000001</v>
      </c>
      <c r="C61" s="5">
        <v>5.8000000000000003E-2</v>
      </c>
      <c r="D61" s="1">
        <f t="shared" si="1"/>
        <v>0.57299999999999995</v>
      </c>
      <c r="E61" s="4">
        <f t="shared" si="2"/>
        <v>13.287690430999998</v>
      </c>
    </row>
    <row r="62" spans="1:5" x14ac:dyDescent="0.25">
      <c r="A62" s="11" t="s">
        <v>152</v>
      </c>
      <c r="B62" s="7">
        <v>1.0660000000000001</v>
      </c>
      <c r="C62" s="5">
        <v>5.8000000000000003E-2</v>
      </c>
      <c r="D62" s="1">
        <f t="shared" si="1"/>
        <v>1.008</v>
      </c>
      <c r="E62" s="4">
        <f t="shared" si="2"/>
        <v>27.630536096000004</v>
      </c>
    </row>
    <row r="63" spans="1:5" x14ac:dyDescent="0.25">
      <c r="A63" s="11" t="s">
        <v>153</v>
      </c>
      <c r="B63" s="7">
        <v>0.96199999999999997</v>
      </c>
      <c r="C63" s="5">
        <v>5.8000000000000003E-2</v>
      </c>
      <c r="D63" s="1">
        <f t="shared" si="1"/>
        <v>0.90399999999999991</v>
      </c>
      <c r="E63" s="4">
        <f t="shared" si="2"/>
        <v>23.842089823999995</v>
      </c>
    </row>
    <row r="64" spans="1:5" x14ac:dyDescent="0.25">
      <c r="A64" s="11" t="s">
        <v>154</v>
      </c>
      <c r="B64" s="7">
        <v>0.84399999999999997</v>
      </c>
      <c r="C64" s="5">
        <v>5.8000000000000003E-2</v>
      </c>
      <c r="D64" s="1">
        <f t="shared" si="1"/>
        <v>0.78599999999999992</v>
      </c>
      <c r="E64" s="4">
        <f t="shared" si="2"/>
        <v>19.817120443999997</v>
      </c>
    </row>
    <row r="65" spans="1:5" x14ac:dyDescent="0.25">
      <c r="A65" s="11" t="s">
        <v>155</v>
      </c>
      <c r="B65" s="7">
        <v>0.85499999999999998</v>
      </c>
      <c r="C65" s="5">
        <v>5.8000000000000003E-2</v>
      </c>
      <c r="D65" s="1">
        <f t="shared" si="1"/>
        <v>0.79699999999999993</v>
      </c>
      <c r="E65" s="4">
        <f t="shared" si="2"/>
        <v>20.180042750999998</v>
      </c>
    </row>
    <row r="66" spans="1:5" x14ac:dyDescent="0.25">
      <c r="A66" s="11" t="s">
        <v>156</v>
      </c>
      <c r="B66" s="7">
        <v>0.76</v>
      </c>
      <c r="C66" s="5">
        <v>5.8000000000000003E-2</v>
      </c>
      <c r="D66" s="1">
        <f t="shared" si="1"/>
        <v>0.70199999999999996</v>
      </c>
      <c r="E66" s="4">
        <f t="shared" si="2"/>
        <v>17.129016955999997</v>
      </c>
    </row>
    <row r="67" spans="1:5" x14ac:dyDescent="0.25">
      <c r="A67" s="11" t="s">
        <v>157</v>
      </c>
      <c r="B67" s="7">
        <v>0.79200000000000004</v>
      </c>
      <c r="C67" s="5">
        <v>5.8000000000000003E-2</v>
      </c>
      <c r="D67" s="1">
        <f t="shared" si="1"/>
        <v>0.73399999999999999</v>
      </c>
      <c r="E67" s="4">
        <f t="shared" si="2"/>
        <v>18.135685884000001</v>
      </c>
    </row>
    <row r="68" spans="1:5" x14ac:dyDescent="0.25">
      <c r="A68" s="11" t="s">
        <v>158</v>
      </c>
      <c r="B68" s="7">
        <v>0.98699999999999999</v>
      </c>
      <c r="C68" s="5">
        <v>5.8000000000000003E-2</v>
      </c>
      <c r="D68" s="1">
        <f t="shared" si="1"/>
        <v>0.92899999999999994</v>
      </c>
      <c r="E68" s="4">
        <f t="shared" si="2"/>
        <v>24.732156998999997</v>
      </c>
    </row>
    <row r="69" spans="1:5" x14ac:dyDescent="0.25">
      <c r="A69" s="11" t="s">
        <v>159</v>
      </c>
      <c r="B69" s="7">
        <v>0.80200000000000005</v>
      </c>
      <c r="C69" s="5">
        <v>5.8000000000000003E-2</v>
      </c>
      <c r="D69" s="1">
        <f t="shared" ref="D69:D100" si="3">(B69-C69)</f>
        <v>0.74399999999999999</v>
      </c>
      <c r="E69" s="4">
        <f t="shared" ref="E69:E100" si="4">(10.439*D69*D69)+(16.468*D69)+(0.4241)</f>
        <v>18.454654303999998</v>
      </c>
    </row>
    <row r="70" spans="1:5" x14ac:dyDescent="0.25">
      <c r="A70" s="11" t="s">
        <v>160</v>
      </c>
      <c r="B70" s="7">
        <v>0.77700000000000002</v>
      </c>
      <c r="C70" s="5">
        <v>5.8000000000000003E-2</v>
      </c>
      <c r="D70" s="1">
        <f t="shared" si="3"/>
        <v>0.71899999999999997</v>
      </c>
      <c r="E70" s="4">
        <f t="shared" si="4"/>
        <v>17.661147878999998</v>
      </c>
    </row>
    <row r="71" spans="1:5" x14ac:dyDescent="0.25">
      <c r="A71" s="11" t="s">
        <v>161</v>
      </c>
      <c r="B71" s="7">
        <v>1.0820000000000001</v>
      </c>
      <c r="C71" s="5">
        <v>5.8000000000000003E-2</v>
      </c>
      <c r="D71" s="1">
        <f t="shared" si="3"/>
        <v>1.024</v>
      </c>
      <c r="E71" s="4">
        <f t="shared" si="4"/>
        <v>28.233416864000002</v>
      </c>
    </row>
    <row r="72" spans="1:5" x14ac:dyDescent="0.25">
      <c r="A72" s="11" t="s">
        <v>162</v>
      </c>
      <c r="B72" s="7">
        <v>0.82300000000000006</v>
      </c>
      <c r="C72" s="5">
        <v>5.8000000000000003E-2</v>
      </c>
      <c r="D72" s="1">
        <f t="shared" si="3"/>
        <v>0.76500000000000001</v>
      </c>
      <c r="E72" s="4">
        <f t="shared" si="4"/>
        <v>19.131283775</v>
      </c>
    </row>
    <row r="73" spans="1:5" x14ac:dyDescent="0.25">
      <c r="A73" s="11" t="s">
        <v>163</v>
      </c>
      <c r="B73" s="7">
        <v>1.056</v>
      </c>
      <c r="C73" s="5">
        <v>5.8000000000000003E-2</v>
      </c>
      <c r="D73" s="1">
        <f t="shared" si="3"/>
        <v>0.998</v>
      </c>
      <c r="E73" s="4">
        <f t="shared" si="4"/>
        <v>27.256449755999999</v>
      </c>
    </row>
    <row r="74" spans="1:5" x14ac:dyDescent="0.25">
      <c r="A74" s="11" t="s">
        <v>164</v>
      </c>
      <c r="B74" s="7">
        <v>1.2430000000000001</v>
      </c>
      <c r="C74" s="5">
        <v>5.8000000000000003E-2</v>
      </c>
      <c r="D74" s="1">
        <f t="shared" si="3"/>
        <v>1.1850000000000001</v>
      </c>
      <c r="E74" s="4">
        <f t="shared" si="4"/>
        <v>34.597384775000002</v>
      </c>
    </row>
    <row r="75" spans="1:5" x14ac:dyDescent="0.25">
      <c r="A75" s="11" t="s">
        <v>165</v>
      </c>
      <c r="B75" s="7">
        <v>1.1180000000000001</v>
      </c>
      <c r="C75" s="5">
        <v>5.8000000000000003E-2</v>
      </c>
      <c r="D75" s="1">
        <f t="shared" si="3"/>
        <v>1.06</v>
      </c>
      <c r="E75" s="4">
        <f t="shared" si="4"/>
        <v>29.6094404</v>
      </c>
    </row>
    <row r="76" spans="1:5" x14ac:dyDescent="0.25">
      <c r="A76" s="11" t="s">
        <v>166</v>
      </c>
      <c r="B76" s="7">
        <v>0.86199999999999999</v>
      </c>
      <c r="C76" s="5">
        <v>5.8000000000000003E-2</v>
      </c>
      <c r="D76" s="1">
        <f t="shared" si="3"/>
        <v>0.80399999999999994</v>
      </c>
      <c r="E76" s="4">
        <f t="shared" si="4"/>
        <v>20.412308623999998</v>
      </c>
    </row>
    <row r="77" spans="1:5" x14ac:dyDescent="0.25">
      <c r="A77" s="11" t="s">
        <v>167</v>
      </c>
      <c r="B77" s="7">
        <v>0.83799999999999997</v>
      </c>
      <c r="C77" s="5">
        <v>5.8000000000000003E-2</v>
      </c>
      <c r="D77" s="1">
        <f t="shared" si="3"/>
        <v>0.77999999999999992</v>
      </c>
      <c r="E77" s="4">
        <f t="shared" si="4"/>
        <v>19.620227599999996</v>
      </c>
    </row>
    <row r="78" spans="1:5" x14ac:dyDescent="0.25">
      <c r="A78" s="11" t="s">
        <v>168</v>
      </c>
      <c r="B78" s="7">
        <v>0.79200000000000004</v>
      </c>
      <c r="C78" s="5">
        <v>5.8000000000000003E-2</v>
      </c>
      <c r="D78" s="1">
        <f t="shared" si="3"/>
        <v>0.73399999999999999</v>
      </c>
      <c r="E78" s="4">
        <f t="shared" si="4"/>
        <v>18.135685884000001</v>
      </c>
    </row>
    <row r="79" spans="1:5" x14ac:dyDescent="0.25">
      <c r="A79" s="11" t="s">
        <v>169</v>
      </c>
      <c r="B79" s="7">
        <v>1.1579999999999999</v>
      </c>
      <c r="C79" s="5">
        <v>5.8000000000000003E-2</v>
      </c>
      <c r="D79" s="1">
        <f t="shared" si="3"/>
        <v>1.0999999999999999</v>
      </c>
      <c r="E79" s="4">
        <f t="shared" si="4"/>
        <v>31.170089999999995</v>
      </c>
    </row>
    <row r="80" spans="1:5" x14ac:dyDescent="0.25">
      <c r="A80" s="11" t="s">
        <v>170</v>
      </c>
      <c r="B80" s="7">
        <v>1.3860000000000001</v>
      </c>
      <c r="C80" s="5">
        <v>5.8000000000000003E-2</v>
      </c>
      <c r="D80" s="1">
        <f t="shared" si="3"/>
        <v>1.3280000000000001</v>
      </c>
      <c r="E80" s="4">
        <f t="shared" si="4"/>
        <v>40.703657376000002</v>
      </c>
    </row>
    <row r="81" spans="1:5" x14ac:dyDescent="0.25">
      <c r="A81" s="11" t="s">
        <v>171</v>
      </c>
      <c r="B81" s="7">
        <v>1.353</v>
      </c>
      <c r="C81" s="5">
        <v>5.8000000000000003E-2</v>
      </c>
      <c r="D81" s="1">
        <f t="shared" si="3"/>
        <v>1.2949999999999999</v>
      </c>
      <c r="E81" s="4">
        <f t="shared" si="4"/>
        <v>39.256623975000004</v>
      </c>
    </row>
    <row r="82" spans="1:5" x14ac:dyDescent="0.25">
      <c r="A82" s="11" t="s">
        <v>172</v>
      </c>
      <c r="B82" s="7">
        <v>1.0030000000000001</v>
      </c>
      <c r="C82" s="5">
        <v>5.8000000000000003E-2</v>
      </c>
      <c r="D82" s="1">
        <f t="shared" si="3"/>
        <v>0.94500000000000006</v>
      </c>
      <c r="E82" s="4">
        <f t="shared" si="4"/>
        <v>25.308647975000003</v>
      </c>
    </row>
    <row r="83" spans="1:5" x14ac:dyDescent="0.25">
      <c r="A83" s="11" t="s">
        <v>173</v>
      </c>
      <c r="B83" s="7">
        <v>0.80700000000000005</v>
      </c>
      <c r="C83" s="5">
        <v>5.8000000000000003E-2</v>
      </c>
      <c r="D83" s="1">
        <f t="shared" si="3"/>
        <v>0.749</v>
      </c>
      <c r="E83" s="4">
        <f t="shared" si="4"/>
        <v>18.614921439</v>
      </c>
    </row>
    <row r="84" spans="1:5" x14ac:dyDescent="0.25">
      <c r="A84" s="11" t="s">
        <v>174</v>
      </c>
      <c r="B84" s="7">
        <v>0.377</v>
      </c>
      <c r="C84" s="5">
        <v>5.8000000000000003E-2</v>
      </c>
      <c r="D84" s="1">
        <f t="shared" si="3"/>
        <v>0.31900000000000001</v>
      </c>
      <c r="E84" s="4">
        <f t="shared" si="4"/>
        <v>6.7396750790000004</v>
      </c>
    </row>
    <row r="85" spans="1:5" x14ac:dyDescent="0.25">
      <c r="A85" s="11" t="s">
        <v>175</v>
      </c>
      <c r="B85" s="7">
        <v>0.54</v>
      </c>
      <c r="C85" s="5">
        <v>5.8000000000000003E-2</v>
      </c>
      <c r="D85" s="1">
        <f t="shared" si="3"/>
        <v>0.48200000000000004</v>
      </c>
      <c r="E85" s="4">
        <f t="shared" si="4"/>
        <v>10.786906236</v>
      </c>
    </row>
    <row r="86" spans="1:5" x14ac:dyDescent="0.25">
      <c r="A86" s="11" t="s">
        <v>176</v>
      </c>
      <c r="B86" s="7">
        <v>0.90100000000000002</v>
      </c>
      <c r="C86" s="5">
        <v>5.8000000000000003E-2</v>
      </c>
      <c r="D86" s="1">
        <f t="shared" si="3"/>
        <v>0.84299999999999997</v>
      </c>
      <c r="E86" s="4">
        <f t="shared" si="4"/>
        <v>21.725088911</v>
      </c>
    </row>
    <row r="87" spans="1:5" x14ac:dyDescent="0.25">
      <c r="A87" s="11" t="s">
        <v>177</v>
      </c>
      <c r="B87" s="7">
        <v>0.86699999999999999</v>
      </c>
      <c r="C87" s="5">
        <v>5.8000000000000003E-2</v>
      </c>
      <c r="D87" s="1">
        <f t="shared" si="3"/>
        <v>0.80899999999999994</v>
      </c>
      <c r="E87" s="4">
        <f t="shared" si="4"/>
        <v>20.578839158999997</v>
      </c>
    </row>
    <row r="88" spans="1:5" x14ac:dyDescent="0.25">
      <c r="A88" s="11" t="s">
        <v>178</v>
      </c>
      <c r="B88" s="7">
        <v>1.1120000000000001</v>
      </c>
      <c r="C88" s="5">
        <v>5.8000000000000003E-2</v>
      </c>
      <c r="D88" s="1">
        <f t="shared" si="3"/>
        <v>1.054</v>
      </c>
      <c r="E88" s="4">
        <f t="shared" si="4"/>
        <v>29.378224124000003</v>
      </c>
    </row>
    <row r="89" spans="1:5" x14ac:dyDescent="0.25">
      <c r="A89" s="11" t="s">
        <v>179</v>
      </c>
      <c r="B89" s="7">
        <v>0.95400000000000007</v>
      </c>
      <c r="C89" s="5">
        <v>5.8000000000000003E-2</v>
      </c>
      <c r="D89" s="1">
        <f t="shared" si="3"/>
        <v>0.89600000000000002</v>
      </c>
      <c r="E89" s="4">
        <f t="shared" si="4"/>
        <v>23.560024223999999</v>
      </c>
    </row>
    <row r="90" spans="1:5" x14ac:dyDescent="0.25">
      <c r="A90" s="11" t="s">
        <v>180</v>
      </c>
      <c r="B90" s="7">
        <v>0.85199999999999998</v>
      </c>
      <c r="C90" s="5">
        <v>5.8000000000000003E-2</v>
      </c>
      <c r="D90" s="1">
        <f t="shared" si="3"/>
        <v>0.79399999999999993</v>
      </c>
      <c r="E90" s="4">
        <f t="shared" si="4"/>
        <v>20.080813403999997</v>
      </c>
    </row>
    <row r="91" spans="1:5" x14ac:dyDescent="0.25">
      <c r="A91" s="11" t="s">
        <v>181</v>
      </c>
      <c r="B91" s="7">
        <v>0.74099999999999999</v>
      </c>
      <c r="C91" s="5">
        <v>5.8000000000000003E-2</v>
      </c>
      <c r="D91" s="1">
        <f t="shared" si="3"/>
        <v>0.68299999999999994</v>
      </c>
      <c r="E91" s="4">
        <f t="shared" si="4"/>
        <v>16.541422670999996</v>
      </c>
    </row>
    <row r="92" spans="1:5" x14ac:dyDescent="0.25">
      <c r="A92" s="11" t="s">
        <v>182</v>
      </c>
      <c r="B92" s="7">
        <v>0.55900000000000005</v>
      </c>
      <c r="C92" s="5">
        <v>5.8000000000000003E-2</v>
      </c>
      <c r="D92" s="1">
        <f t="shared" si="3"/>
        <v>0.501</v>
      </c>
      <c r="E92" s="4">
        <f t="shared" si="4"/>
        <v>11.294767438999999</v>
      </c>
    </row>
    <row r="93" spans="1:5" x14ac:dyDescent="0.25">
      <c r="A93" s="11" t="s">
        <v>183</v>
      </c>
      <c r="B93" s="7">
        <v>0.66200000000000003</v>
      </c>
      <c r="C93" s="5">
        <v>5.8000000000000003E-2</v>
      </c>
      <c r="D93" s="1">
        <f t="shared" si="3"/>
        <v>0.60399999999999998</v>
      </c>
      <c r="E93" s="4">
        <f t="shared" si="4"/>
        <v>14.179086223999999</v>
      </c>
    </row>
    <row r="94" spans="1:5" x14ac:dyDescent="0.25">
      <c r="A94" s="11" t="s">
        <v>184</v>
      </c>
      <c r="B94" s="7">
        <v>0.73299999999999998</v>
      </c>
      <c r="C94" s="5">
        <v>5.8000000000000003E-2</v>
      </c>
      <c r="D94" s="1">
        <f t="shared" si="3"/>
        <v>0.67499999999999993</v>
      </c>
      <c r="E94" s="4">
        <f t="shared" si="4"/>
        <v>16.296269374999998</v>
      </c>
    </row>
    <row r="95" spans="1:5" x14ac:dyDescent="0.25">
      <c r="A95" s="11" t="s">
        <v>185</v>
      </c>
      <c r="B95" s="7">
        <v>1.1599999999999999</v>
      </c>
      <c r="C95" s="5">
        <v>5.8000000000000003E-2</v>
      </c>
      <c r="D95" s="1">
        <f t="shared" si="3"/>
        <v>1.1019999999999999</v>
      </c>
      <c r="E95" s="4">
        <f t="shared" si="4"/>
        <v>31.248999355999995</v>
      </c>
    </row>
    <row r="96" spans="1:5" x14ac:dyDescent="0.25">
      <c r="A96" s="11" t="s">
        <v>186</v>
      </c>
      <c r="B96" s="7">
        <v>1.4850000000000001</v>
      </c>
      <c r="C96" s="5">
        <v>5.8000000000000003E-2</v>
      </c>
      <c r="D96" s="1">
        <f t="shared" si="3"/>
        <v>1.427</v>
      </c>
      <c r="E96" s="4">
        <f t="shared" si="4"/>
        <v>45.181174431000009</v>
      </c>
    </row>
    <row r="97" spans="1:5" x14ac:dyDescent="0.25">
      <c r="A97" s="11" t="s">
        <v>187</v>
      </c>
      <c r="B97" s="7">
        <v>1.304</v>
      </c>
      <c r="C97" s="5">
        <v>5.8000000000000003E-2</v>
      </c>
      <c r="D97" s="1">
        <f t="shared" si="3"/>
        <v>1.246</v>
      </c>
      <c r="E97" s="4">
        <f t="shared" si="4"/>
        <v>37.149942524000004</v>
      </c>
    </row>
    <row r="98" spans="1:5" x14ac:dyDescent="0.25">
      <c r="A98" s="11" t="s">
        <v>188</v>
      </c>
      <c r="B98" s="7">
        <v>0.92600000000000005</v>
      </c>
      <c r="C98" s="5">
        <v>5.8000000000000003E-2</v>
      </c>
      <c r="D98" s="1">
        <f t="shared" si="3"/>
        <v>0.86799999999999999</v>
      </c>
      <c r="E98" s="4">
        <f t="shared" si="4"/>
        <v>22.583317135999998</v>
      </c>
    </row>
    <row r="99" spans="1:5" x14ac:dyDescent="0.25">
      <c r="A99" s="11" t="s">
        <v>189</v>
      </c>
      <c r="B99" s="7">
        <v>0.79700000000000004</v>
      </c>
      <c r="C99" s="5">
        <v>5.8000000000000003E-2</v>
      </c>
      <c r="D99" s="1">
        <f t="shared" si="3"/>
        <v>0.73899999999999999</v>
      </c>
      <c r="E99" s="4">
        <f t="shared" si="4"/>
        <v>18.294909119</v>
      </c>
    </row>
    <row r="100" spans="1:5" x14ac:dyDescent="0.25">
      <c r="A100" s="11" t="s">
        <v>190</v>
      </c>
      <c r="B100" s="7">
        <v>0.35699999999999998</v>
      </c>
      <c r="C100" s="5">
        <v>5.8000000000000003E-2</v>
      </c>
      <c r="D100" s="1">
        <f t="shared" si="3"/>
        <v>0.29899999999999999</v>
      </c>
      <c r="E100" s="4">
        <f t="shared" si="4"/>
        <v>6.2812890389999998</v>
      </c>
    </row>
    <row r="101" spans="1:5" x14ac:dyDescent="0.25">
      <c r="A101" s="11" t="s">
        <v>191</v>
      </c>
      <c r="B101" s="7">
        <v>0.72399999999999998</v>
      </c>
      <c r="C101" s="5">
        <v>5.8000000000000003E-2</v>
      </c>
      <c r="D101" s="1">
        <f t="shared" ref="D101:D132" si="5">(B101-C101)</f>
        <v>0.66599999999999993</v>
      </c>
      <c r="E101" s="4">
        <f t="shared" ref="E101:E132" si="6">(10.439*D101*D101)+(16.468*D101)+(0.4241)</f>
        <v>16.022069083999998</v>
      </c>
    </row>
    <row r="102" spans="1:5" x14ac:dyDescent="0.25">
      <c r="A102" s="11" t="s">
        <v>192</v>
      </c>
      <c r="B102" s="7">
        <v>0.72699999999999998</v>
      </c>
      <c r="C102" s="5">
        <v>5.8000000000000003E-2</v>
      </c>
      <c r="D102" s="1">
        <f t="shared" si="5"/>
        <v>0.66899999999999993</v>
      </c>
      <c r="E102" s="4">
        <f t="shared" si="6"/>
        <v>16.113281278999995</v>
      </c>
    </row>
    <row r="103" spans="1:5" x14ac:dyDescent="0.25">
      <c r="A103" s="11" t="s">
        <v>193</v>
      </c>
      <c r="B103" s="7">
        <v>0.90400000000000003</v>
      </c>
      <c r="C103" s="5">
        <v>5.8000000000000003E-2</v>
      </c>
      <c r="D103" s="1">
        <f t="shared" si="5"/>
        <v>0.84599999999999997</v>
      </c>
      <c r="E103" s="4">
        <f t="shared" si="6"/>
        <v>21.827387323999996</v>
      </c>
    </row>
    <row r="104" spans="1:5" x14ac:dyDescent="0.25">
      <c r="A104" s="11" t="s">
        <v>194</v>
      </c>
      <c r="B104" s="7">
        <v>1.407</v>
      </c>
      <c r="C104" s="5">
        <v>5.8000000000000003E-2</v>
      </c>
      <c r="D104" s="1">
        <f t="shared" si="5"/>
        <v>1.349</v>
      </c>
      <c r="E104" s="4">
        <f t="shared" si="6"/>
        <v>41.636334639000005</v>
      </c>
    </row>
    <row r="105" spans="1:5" x14ac:dyDescent="0.25">
      <c r="A105" s="11" t="s">
        <v>195</v>
      </c>
      <c r="B105" s="7">
        <v>0.79800000000000004</v>
      </c>
      <c r="C105" s="5">
        <v>5.8000000000000003E-2</v>
      </c>
      <c r="D105" s="1">
        <f t="shared" si="5"/>
        <v>0.74</v>
      </c>
      <c r="E105" s="4">
        <f t="shared" si="6"/>
        <v>18.326816399999998</v>
      </c>
    </row>
    <row r="106" spans="1:5" x14ac:dyDescent="0.25">
      <c r="A106" s="11" t="s">
        <v>196</v>
      </c>
      <c r="B106" s="7">
        <v>1.0130000000000001</v>
      </c>
      <c r="C106" s="5">
        <v>5.8000000000000003E-2</v>
      </c>
      <c r="D106" s="1">
        <f t="shared" si="5"/>
        <v>0.95500000000000007</v>
      </c>
      <c r="E106" s="4">
        <f t="shared" si="6"/>
        <v>25.671668974999999</v>
      </c>
    </row>
    <row r="107" spans="1:5" x14ac:dyDescent="0.25">
      <c r="A107" s="11" t="s">
        <v>197</v>
      </c>
      <c r="B107" s="7">
        <v>1.177</v>
      </c>
      <c r="C107" s="5">
        <v>5.8000000000000003E-2</v>
      </c>
      <c r="D107" s="1">
        <f t="shared" si="5"/>
        <v>1.119</v>
      </c>
      <c r="E107" s="4">
        <f t="shared" si="6"/>
        <v>31.923100678999997</v>
      </c>
    </row>
    <row r="108" spans="1:5" x14ac:dyDescent="0.25">
      <c r="A108" s="11" t="s">
        <v>198</v>
      </c>
      <c r="B108" s="7">
        <v>0.372</v>
      </c>
      <c r="C108" s="5">
        <v>5.8000000000000003E-2</v>
      </c>
      <c r="D108" s="1">
        <f t="shared" si="5"/>
        <v>0.314</v>
      </c>
      <c r="E108" s="4">
        <f t="shared" si="6"/>
        <v>6.624295644</v>
      </c>
    </row>
    <row r="109" spans="1:5" x14ac:dyDescent="0.25">
      <c r="A109" s="11" t="s">
        <v>199</v>
      </c>
      <c r="B109" s="7">
        <v>0.61899999999999999</v>
      </c>
      <c r="C109" s="5">
        <v>5.8000000000000003E-2</v>
      </c>
      <c r="D109" s="1">
        <f t="shared" si="5"/>
        <v>0.56099999999999994</v>
      </c>
      <c r="E109" s="4">
        <f t="shared" si="6"/>
        <v>12.948020518999998</v>
      </c>
    </row>
    <row r="110" spans="1:5" x14ac:dyDescent="0.25">
      <c r="A110" s="11" t="s">
        <v>200</v>
      </c>
      <c r="B110" s="7">
        <v>0.68700000000000006</v>
      </c>
      <c r="C110" s="5">
        <v>5.8000000000000003E-2</v>
      </c>
      <c r="D110" s="1">
        <f t="shared" si="5"/>
        <v>0.629</v>
      </c>
      <c r="E110" s="4">
        <f t="shared" si="6"/>
        <v>14.912568398999998</v>
      </c>
    </row>
    <row r="111" spans="1:5" x14ac:dyDescent="0.25">
      <c r="A111" s="11" t="s">
        <v>201</v>
      </c>
      <c r="B111" s="7">
        <v>0.878</v>
      </c>
      <c r="C111" s="5">
        <v>5.8000000000000003E-2</v>
      </c>
      <c r="D111" s="1">
        <f t="shared" si="5"/>
        <v>0.82</v>
      </c>
      <c r="E111" s="4">
        <f t="shared" si="6"/>
        <v>20.947043599999997</v>
      </c>
    </row>
    <row r="112" spans="1:5" x14ac:dyDescent="0.25">
      <c r="A112" s="11" t="s">
        <v>202</v>
      </c>
      <c r="B112" s="7">
        <v>1.0070000000000001</v>
      </c>
      <c r="C112" s="5">
        <v>5.8000000000000003E-2</v>
      </c>
      <c r="D112" s="1">
        <f t="shared" si="5"/>
        <v>0.94900000000000007</v>
      </c>
      <c r="E112" s="4">
        <f t="shared" si="6"/>
        <v>25.453605839000002</v>
      </c>
    </row>
    <row r="113" spans="1:5" x14ac:dyDescent="0.25">
      <c r="A113" s="11" t="s">
        <v>203</v>
      </c>
      <c r="B113" s="7">
        <v>0.95000000000000007</v>
      </c>
      <c r="C113" s="5">
        <v>5.8000000000000003E-2</v>
      </c>
      <c r="D113" s="1">
        <f t="shared" si="5"/>
        <v>0.89200000000000002</v>
      </c>
      <c r="E113" s="4">
        <f t="shared" si="6"/>
        <v>23.419492496</v>
      </c>
    </row>
    <row r="114" spans="1:5" x14ac:dyDescent="0.25">
      <c r="A114" s="11" t="s">
        <v>204</v>
      </c>
      <c r="B114" s="7">
        <v>1.0569999999999999</v>
      </c>
      <c r="C114" s="5">
        <v>5.8000000000000003E-2</v>
      </c>
      <c r="D114" s="1">
        <f t="shared" si="5"/>
        <v>0.99899999999999989</v>
      </c>
      <c r="E114" s="4">
        <f t="shared" si="6"/>
        <v>27.293764438999993</v>
      </c>
    </row>
    <row r="115" spans="1:5" x14ac:dyDescent="0.25">
      <c r="A115" s="11" t="s">
        <v>164</v>
      </c>
      <c r="B115" s="7">
        <v>0.34400000000000003</v>
      </c>
      <c r="C115" s="5">
        <v>5.8000000000000003E-2</v>
      </c>
      <c r="D115" s="1">
        <f t="shared" si="5"/>
        <v>0.28600000000000003</v>
      </c>
      <c r="E115" s="4">
        <f t="shared" si="6"/>
        <v>5.9878164440000017</v>
      </c>
    </row>
    <row r="116" spans="1:5" x14ac:dyDescent="0.25">
      <c r="A116" s="11" t="s">
        <v>205</v>
      </c>
      <c r="B116" s="7">
        <v>0.29799999999999999</v>
      </c>
      <c r="C116" s="5">
        <v>5.8000000000000003E-2</v>
      </c>
      <c r="D116" s="1">
        <f t="shared" si="5"/>
        <v>0.24</v>
      </c>
      <c r="E116" s="4">
        <f t="shared" si="6"/>
        <v>4.9777063999999998</v>
      </c>
    </row>
    <row r="117" spans="1:5" x14ac:dyDescent="0.25">
      <c r="A117" s="11" t="s">
        <v>206</v>
      </c>
      <c r="B117" s="7">
        <v>0.60399999999999998</v>
      </c>
      <c r="C117" s="5">
        <v>5.8000000000000003E-2</v>
      </c>
      <c r="D117" s="1">
        <f t="shared" si="5"/>
        <v>0.54599999999999993</v>
      </c>
      <c r="E117" s="4">
        <f t="shared" si="6"/>
        <v>12.527660923999997</v>
      </c>
    </row>
    <row r="118" spans="1:5" x14ac:dyDescent="0.25">
      <c r="A118" s="11" t="s">
        <v>207</v>
      </c>
      <c r="B118" s="7">
        <v>0.59599999999999997</v>
      </c>
      <c r="C118" s="5">
        <v>5.8000000000000003E-2</v>
      </c>
      <c r="D118" s="1">
        <f t="shared" si="5"/>
        <v>0.53799999999999992</v>
      </c>
      <c r="E118" s="4">
        <f t="shared" si="6"/>
        <v>12.305389915999998</v>
      </c>
    </row>
    <row r="119" spans="1:5" x14ac:dyDescent="0.25">
      <c r="A119" s="11" t="s">
        <v>208</v>
      </c>
      <c r="B119" s="7">
        <v>0.86199999999999999</v>
      </c>
      <c r="C119" s="5">
        <v>5.8000000000000003E-2</v>
      </c>
      <c r="D119" s="1">
        <f t="shared" si="5"/>
        <v>0.80399999999999994</v>
      </c>
      <c r="E119" s="4">
        <f t="shared" si="6"/>
        <v>20.412308623999998</v>
      </c>
    </row>
    <row r="120" spans="1:5" x14ac:dyDescent="0.25">
      <c r="A120" s="11" t="s">
        <v>209</v>
      </c>
      <c r="B120" s="7">
        <v>1.179</v>
      </c>
      <c r="C120" s="5">
        <v>5.8000000000000003E-2</v>
      </c>
      <c r="D120" s="1">
        <f t="shared" si="5"/>
        <v>1.121</v>
      </c>
      <c r="E120" s="4">
        <f t="shared" si="6"/>
        <v>32.002803399000001</v>
      </c>
    </row>
    <row r="121" spans="1:5" x14ac:dyDescent="0.25">
      <c r="A121" s="11" t="s">
        <v>210</v>
      </c>
      <c r="B121" s="7">
        <v>0.77</v>
      </c>
      <c r="C121" s="5">
        <v>5.8000000000000003E-2</v>
      </c>
      <c r="D121" s="1">
        <f t="shared" si="5"/>
        <v>0.71199999999999997</v>
      </c>
      <c r="E121" s="4">
        <f t="shared" si="6"/>
        <v>17.441304415999998</v>
      </c>
    </row>
    <row r="122" spans="1:5" x14ac:dyDescent="0.25">
      <c r="A122" s="11" t="s">
        <v>211</v>
      </c>
      <c r="B122" s="7">
        <v>0.746</v>
      </c>
      <c r="C122" s="5">
        <v>5.8000000000000003E-2</v>
      </c>
      <c r="D122" s="1">
        <f t="shared" si="5"/>
        <v>0.68799999999999994</v>
      </c>
      <c r="E122" s="4">
        <f t="shared" si="6"/>
        <v>16.695322015999999</v>
      </c>
    </row>
    <row r="123" spans="1:5" x14ac:dyDescent="0.25">
      <c r="A123" s="11" t="s">
        <v>212</v>
      </c>
      <c r="B123" s="7">
        <v>0.35499999999999998</v>
      </c>
      <c r="C123" s="5">
        <v>5.8000000000000003E-2</v>
      </c>
      <c r="D123" s="1">
        <f t="shared" si="5"/>
        <v>0.29699999999999999</v>
      </c>
      <c r="E123" s="4">
        <f t="shared" si="6"/>
        <v>6.2359097509999994</v>
      </c>
    </row>
    <row r="124" spans="1:5" x14ac:dyDescent="0.25">
      <c r="A124" s="11" t="s">
        <v>213</v>
      </c>
      <c r="B124" s="7">
        <v>0.63400000000000001</v>
      </c>
      <c r="C124" s="5">
        <v>5.8000000000000003E-2</v>
      </c>
      <c r="D124" s="1">
        <f t="shared" si="5"/>
        <v>0.57599999999999996</v>
      </c>
      <c r="E124" s="4">
        <f t="shared" si="6"/>
        <v>13.373077663999997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L122"/>
  <sheetViews>
    <sheetView workbookViewId="0">
      <selection activeCell="P2" sqref="P2"/>
    </sheetView>
  </sheetViews>
  <sheetFormatPr defaultRowHeight="15" x14ac:dyDescent="0.25"/>
  <cols>
    <col min="1" max="1" width="27.7109375" customWidth="1"/>
    <col min="2" max="2" width="13" customWidth="1"/>
    <col min="3" max="3" width="11.7109375" customWidth="1"/>
    <col min="4" max="4" width="12.140625" customWidth="1"/>
    <col min="5" max="5" width="18.7109375" customWidth="1"/>
  </cols>
  <sheetData>
    <row r="2" spans="1:12" x14ac:dyDescent="0.25">
      <c r="A2" s="3">
        <v>2.6339999999999999</v>
      </c>
      <c r="B2" s="7">
        <v>2.2789999999999999</v>
      </c>
      <c r="C2" s="7">
        <v>0.48299999999999998</v>
      </c>
      <c r="D2" s="7">
        <v>1.389</v>
      </c>
      <c r="E2" s="7">
        <v>1.96</v>
      </c>
      <c r="F2" s="7">
        <v>1.226</v>
      </c>
      <c r="G2" s="7">
        <v>0.85099999999999998</v>
      </c>
      <c r="H2" s="7">
        <v>0.5</v>
      </c>
      <c r="I2" s="7">
        <v>1.7630000000000001</v>
      </c>
      <c r="J2" s="7">
        <v>0.73899999999999999</v>
      </c>
      <c r="K2" s="7">
        <v>0.54</v>
      </c>
      <c r="L2" s="7">
        <v>1.2530000000000001</v>
      </c>
    </row>
    <row r="3" spans="1:12" x14ac:dyDescent="0.25">
      <c r="A3" s="3">
        <v>1.712</v>
      </c>
      <c r="B3" s="7">
        <v>2.0270000000000001</v>
      </c>
      <c r="C3" s="7">
        <v>2.3519999999999999</v>
      </c>
      <c r="D3" s="7">
        <v>1.222</v>
      </c>
      <c r="E3" s="7">
        <v>0.89500000000000002</v>
      </c>
      <c r="F3" s="7">
        <v>0.745</v>
      </c>
      <c r="G3" s="7">
        <v>0.77600000000000002</v>
      </c>
      <c r="H3" s="7">
        <v>1.4350000000000001</v>
      </c>
      <c r="I3" s="7">
        <v>1.698</v>
      </c>
      <c r="J3" s="7">
        <v>0.41899999999999998</v>
      </c>
      <c r="K3" s="7">
        <v>0.65500000000000003</v>
      </c>
      <c r="L3" s="7">
        <v>0.58399999999999996</v>
      </c>
    </row>
    <row r="4" spans="1:12" x14ac:dyDescent="0.25">
      <c r="A4" s="3">
        <v>1.1970000000000001</v>
      </c>
      <c r="B4" s="7">
        <v>1.36</v>
      </c>
      <c r="C4" s="7">
        <v>1.534</v>
      </c>
      <c r="D4" s="7">
        <v>2.234</v>
      </c>
      <c r="E4" s="7">
        <v>0.59599999999999997</v>
      </c>
      <c r="F4" s="7">
        <v>1.5549999999999999</v>
      </c>
      <c r="G4" s="7">
        <v>2.3090000000000002</v>
      </c>
      <c r="H4" s="7">
        <v>0.67400000000000004</v>
      </c>
      <c r="I4" s="7">
        <v>0.79600000000000004</v>
      </c>
      <c r="J4" s="7">
        <v>2.1619999999999999</v>
      </c>
      <c r="K4" s="7">
        <v>1.502</v>
      </c>
      <c r="L4" s="7">
        <v>2.2549999999999999</v>
      </c>
    </row>
    <row r="5" spans="1:12" x14ac:dyDescent="0.25">
      <c r="A5" s="3">
        <v>0.74399999999999999</v>
      </c>
      <c r="B5" s="7">
        <v>0.76200000000000001</v>
      </c>
      <c r="C5" s="7">
        <v>2.121</v>
      </c>
      <c r="D5" s="7">
        <v>1.9080000000000001</v>
      </c>
      <c r="E5" s="7">
        <v>1.1679999999999999</v>
      </c>
      <c r="F5" s="7">
        <v>1.411</v>
      </c>
      <c r="G5" s="7">
        <v>0.87</v>
      </c>
      <c r="H5" s="7">
        <v>1.002</v>
      </c>
      <c r="I5" s="7">
        <v>1.085</v>
      </c>
      <c r="J5" s="7">
        <v>0.96799999999999997</v>
      </c>
      <c r="K5" s="7">
        <v>0.83299999999999996</v>
      </c>
      <c r="L5" s="7">
        <v>0.53900000000000003</v>
      </c>
    </row>
    <row r="6" spans="1:12" x14ac:dyDescent="0.25">
      <c r="A6" s="3">
        <v>0.51400000000000001</v>
      </c>
      <c r="B6" s="7">
        <v>1.5130000000000001</v>
      </c>
      <c r="C6" s="7">
        <v>1.782</v>
      </c>
      <c r="D6" s="7">
        <v>1.569</v>
      </c>
      <c r="E6" s="7">
        <v>0.52700000000000002</v>
      </c>
      <c r="F6" s="7">
        <v>0.86799999999999999</v>
      </c>
      <c r="G6" s="7">
        <v>0.45600000000000002</v>
      </c>
      <c r="H6" s="7">
        <v>0.27800000000000002</v>
      </c>
      <c r="I6" s="7">
        <v>1.139</v>
      </c>
      <c r="J6" s="7">
        <v>0.67900000000000005</v>
      </c>
      <c r="K6" s="7">
        <v>1.0210000000000001</v>
      </c>
      <c r="L6" s="7">
        <v>1.2490000000000001</v>
      </c>
    </row>
    <row r="7" spans="1:12" x14ac:dyDescent="0.25">
      <c r="A7" s="3">
        <v>0.26100000000000001</v>
      </c>
      <c r="B7" s="7">
        <v>0.46</v>
      </c>
      <c r="C7" s="7">
        <v>2.1080000000000001</v>
      </c>
      <c r="D7" s="7">
        <v>1.016</v>
      </c>
      <c r="E7" s="7">
        <v>0.48799999999999999</v>
      </c>
      <c r="F7" s="7">
        <v>2.4020000000000001</v>
      </c>
      <c r="G7" s="7">
        <v>1.05</v>
      </c>
      <c r="H7" s="7">
        <v>2.5329999999999999</v>
      </c>
      <c r="I7" s="7">
        <v>0.90800000000000003</v>
      </c>
      <c r="J7" s="7">
        <v>2.9050000000000002</v>
      </c>
      <c r="K7" s="7">
        <v>1.891</v>
      </c>
      <c r="L7" s="7">
        <v>2.84</v>
      </c>
    </row>
    <row r="8" spans="1:12" x14ac:dyDescent="0.25">
      <c r="A8" s="12">
        <v>0.16400000000000001</v>
      </c>
      <c r="B8" s="7">
        <v>0.79300000000000004</v>
      </c>
      <c r="C8" s="7">
        <v>0.51100000000000001</v>
      </c>
      <c r="D8" s="7">
        <v>0.65300000000000002</v>
      </c>
      <c r="E8" s="7">
        <v>1.6540000000000001</v>
      </c>
      <c r="F8" s="7">
        <v>1.653</v>
      </c>
      <c r="G8" s="7">
        <v>2.0659999999999998</v>
      </c>
      <c r="H8" s="7">
        <v>0.71899999999999997</v>
      </c>
      <c r="I8" s="7">
        <v>1.2190000000000001</v>
      </c>
      <c r="J8" s="7">
        <v>1.3</v>
      </c>
      <c r="K8" s="7">
        <v>1.6540000000000001</v>
      </c>
      <c r="L8" s="7">
        <v>1.8620000000000001</v>
      </c>
    </row>
    <row r="9" spans="1:12" x14ac:dyDescent="0.25">
      <c r="A9" s="5">
        <v>7.6999999999999999E-2</v>
      </c>
      <c r="B9" s="7">
        <v>0.58499999999999996</v>
      </c>
      <c r="C9" s="7">
        <v>1.0489999999999999</v>
      </c>
      <c r="D9" s="7">
        <v>1.3840000000000001</v>
      </c>
      <c r="E9" s="7">
        <v>1.54</v>
      </c>
      <c r="F9" s="7">
        <v>0.91</v>
      </c>
      <c r="G9" s="7">
        <v>1.3860000000000001</v>
      </c>
      <c r="H9" s="7">
        <v>0.73199999999999998</v>
      </c>
      <c r="I9" s="7">
        <v>1.248</v>
      </c>
      <c r="J9" s="7">
        <v>1.476</v>
      </c>
      <c r="K9" s="7">
        <v>0.67800000000000005</v>
      </c>
      <c r="L9" s="7">
        <v>1.5589999999999999</v>
      </c>
    </row>
    <row r="16" spans="1:12" x14ac:dyDescent="0.25">
      <c r="B16" s="2" t="s">
        <v>1</v>
      </c>
      <c r="C16" s="2" t="s">
        <v>12</v>
      </c>
      <c r="D16" s="2" t="s">
        <v>2</v>
      </c>
      <c r="E16" s="2" t="s">
        <v>3</v>
      </c>
    </row>
    <row r="17" spans="1:12" x14ac:dyDescent="0.25">
      <c r="A17" t="s">
        <v>4</v>
      </c>
      <c r="B17" s="3">
        <v>2.6339999999999999</v>
      </c>
      <c r="C17" s="1">
        <f>B17-B24</f>
        <v>2.5569999999999999</v>
      </c>
      <c r="D17" s="1">
        <v>1000</v>
      </c>
      <c r="E17" s="4">
        <f>(112.51*C17*C17)+(106.13*C17)+(0.0723)</f>
        <v>1007.06510499</v>
      </c>
    </row>
    <row r="18" spans="1:12" x14ac:dyDescent="0.25">
      <c r="A18" t="s">
        <v>5</v>
      </c>
      <c r="B18" s="3">
        <v>1.712</v>
      </c>
      <c r="C18" s="1">
        <f>B18-B24</f>
        <v>1.635</v>
      </c>
      <c r="D18" s="1">
        <v>500</v>
      </c>
      <c r="E18" s="4">
        <f t="shared" ref="E18:E24" si="0">(112.51*C18*C18)+(106.13*C18)+(0.0723)</f>
        <v>474.35939475000004</v>
      </c>
    </row>
    <row r="19" spans="1:12" x14ac:dyDescent="0.25">
      <c r="A19" t="s">
        <v>6</v>
      </c>
      <c r="B19" s="3">
        <v>1.1970000000000001</v>
      </c>
      <c r="C19" s="6">
        <f>B19-B24</f>
        <v>1.1200000000000001</v>
      </c>
      <c r="D19" s="1">
        <v>250</v>
      </c>
      <c r="E19" s="4">
        <f t="shared" si="0"/>
        <v>260.07044400000001</v>
      </c>
    </row>
    <row r="20" spans="1:12" x14ac:dyDescent="0.25">
      <c r="A20" t="s">
        <v>7</v>
      </c>
      <c r="B20" s="3">
        <v>0.74399999999999999</v>
      </c>
      <c r="C20" s="6">
        <f>B20-B25</f>
        <v>0.74399999999999999</v>
      </c>
      <c r="D20" s="1">
        <v>125</v>
      </c>
      <c r="E20" s="4">
        <f t="shared" si="0"/>
        <v>141.31135536000002</v>
      </c>
    </row>
    <row r="21" spans="1:12" x14ac:dyDescent="0.25">
      <c r="A21" t="s">
        <v>8</v>
      </c>
      <c r="B21" s="3">
        <v>0.51400000000000001</v>
      </c>
      <c r="C21" s="1">
        <f>B21-B24</f>
        <v>0.437</v>
      </c>
      <c r="D21" s="1">
        <v>62.5</v>
      </c>
      <c r="E21" s="4">
        <f t="shared" si="0"/>
        <v>67.937032189999996</v>
      </c>
    </row>
    <row r="22" spans="1:12" x14ac:dyDescent="0.25">
      <c r="A22" t="s">
        <v>9</v>
      </c>
      <c r="B22" s="3">
        <v>0.26100000000000001</v>
      </c>
      <c r="C22" s="6">
        <f>B22-B24</f>
        <v>0.184</v>
      </c>
      <c r="D22" s="1">
        <v>31.25</v>
      </c>
      <c r="E22" s="4">
        <f t="shared" si="0"/>
        <v>23.409358559999998</v>
      </c>
    </row>
    <row r="23" spans="1:12" x14ac:dyDescent="0.25">
      <c r="A23" t="s">
        <v>10</v>
      </c>
      <c r="B23" s="12">
        <v>0.16400000000000001</v>
      </c>
      <c r="C23" s="6">
        <f>B23-B24</f>
        <v>8.7000000000000008E-2</v>
      </c>
      <c r="D23" s="1">
        <v>15.63</v>
      </c>
      <c r="E23" s="4">
        <f t="shared" si="0"/>
        <v>10.157198190000001</v>
      </c>
    </row>
    <row r="24" spans="1:12" x14ac:dyDescent="0.25">
      <c r="A24" t="s">
        <v>11</v>
      </c>
      <c r="B24" s="5">
        <v>7.6999999999999999E-2</v>
      </c>
      <c r="C24" s="1">
        <f>B24-B24</f>
        <v>0</v>
      </c>
      <c r="D24" s="1">
        <v>0</v>
      </c>
      <c r="E24" s="4">
        <f t="shared" si="0"/>
        <v>7.2300000000000003E-2</v>
      </c>
    </row>
    <row r="28" spans="1:12" x14ac:dyDescent="0.25">
      <c r="H28" s="9"/>
      <c r="J28" s="9" t="s">
        <v>13</v>
      </c>
      <c r="K28" s="9"/>
      <c r="L28" s="9"/>
    </row>
    <row r="32" spans="1:12" x14ac:dyDescent="0.25">
      <c r="A32" s="11" t="s">
        <v>15</v>
      </c>
      <c r="B32" s="7" t="s">
        <v>16</v>
      </c>
      <c r="C32" s="8" t="s">
        <v>11</v>
      </c>
      <c r="D32" s="1" t="s">
        <v>12</v>
      </c>
      <c r="E32" s="10" t="s">
        <v>17</v>
      </c>
    </row>
    <row r="33" spans="1:5" x14ac:dyDescent="0.25">
      <c r="A33" s="19" t="s">
        <v>118</v>
      </c>
      <c r="B33" s="19"/>
      <c r="C33" s="19"/>
      <c r="D33" s="19"/>
      <c r="E33" s="19"/>
    </row>
    <row r="34" spans="1:5" x14ac:dyDescent="0.25">
      <c r="A34" s="11" t="s">
        <v>38</v>
      </c>
      <c r="B34" s="7">
        <v>2.2789999999999999</v>
      </c>
      <c r="C34" s="5">
        <v>7.6999999999999999E-2</v>
      </c>
      <c r="D34" s="1">
        <f t="shared" ref="D34:D65" si="1">(B34-C34)</f>
        <v>2.202</v>
      </c>
      <c r="E34" s="4">
        <f t="shared" ref="E34:E65" si="2">(112.51*D34*D34)+(106.13*D34)+(0.0723)</f>
        <v>779.30949804000011</v>
      </c>
    </row>
    <row r="35" spans="1:5" x14ac:dyDescent="0.25">
      <c r="A35" s="11" t="s">
        <v>39</v>
      </c>
      <c r="B35" s="7">
        <v>2.0270000000000001</v>
      </c>
      <c r="C35" s="5">
        <v>7.6999999999999999E-2</v>
      </c>
      <c r="D35" s="1">
        <f t="shared" si="1"/>
        <v>1.9500000000000002</v>
      </c>
      <c r="E35" s="4">
        <f t="shared" si="2"/>
        <v>634.84507500000018</v>
      </c>
    </row>
    <row r="36" spans="1:5" x14ac:dyDescent="0.25">
      <c r="A36" s="11" t="s">
        <v>40</v>
      </c>
      <c r="B36" s="7">
        <v>1.36</v>
      </c>
      <c r="C36" s="5">
        <v>7.6999999999999999E-2</v>
      </c>
      <c r="D36" s="1">
        <f t="shared" si="1"/>
        <v>1.2830000000000001</v>
      </c>
      <c r="E36" s="4">
        <f t="shared" si="2"/>
        <v>321.43856339000007</v>
      </c>
    </row>
    <row r="37" spans="1:5" x14ac:dyDescent="0.25">
      <c r="A37" s="11" t="s">
        <v>41</v>
      </c>
      <c r="B37" s="7">
        <v>0.76200000000000001</v>
      </c>
      <c r="C37" s="5">
        <v>7.6999999999999999E-2</v>
      </c>
      <c r="D37" s="1">
        <f t="shared" si="1"/>
        <v>0.68500000000000005</v>
      </c>
      <c r="E37" s="4">
        <f t="shared" si="2"/>
        <v>125.56385475</v>
      </c>
    </row>
    <row r="38" spans="1:5" x14ac:dyDescent="0.25">
      <c r="A38" s="11" t="s">
        <v>42</v>
      </c>
      <c r="B38" s="7">
        <v>1.5130000000000001</v>
      </c>
      <c r="C38" s="5">
        <v>7.6999999999999999E-2</v>
      </c>
      <c r="D38" s="1">
        <f t="shared" si="1"/>
        <v>1.4360000000000002</v>
      </c>
      <c r="E38" s="4">
        <f t="shared" si="2"/>
        <v>384.48140096000003</v>
      </c>
    </row>
    <row r="39" spans="1:5" x14ac:dyDescent="0.25">
      <c r="A39" s="11" t="s">
        <v>43</v>
      </c>
      <c r="B39" s="7">
        <v>0.46</v>
      </c>
      <c r="C39" s="5">
        <v>7.6999999999999999E-2</v>
      </c>
      <c r="D39" s="1">
        <f t="shared" si="1"/>
        <v>0.38300000000000001</v>
      </c>
      <c r="E39" s="4">
        <f t="shared" si="2"/>
        <v>57.224069389999997</v>
      </c>
    </row>
    <row r="40" spans="1:5" x14ac:dyDescent="0.25">
      <c r="A40" s="11" t="s">
        <v>44</v>
      </c>
      <c r="B40" s="7">
        <v>0.79300000000000004</v>
      </c>
      <c r="C40" s="5">
        <v>7.6999999999999999E-2</v>
      </c>
      <c r="D40" s="1">
        <f t="shared" si="1"/>
        <v>0.71600000000000008</v>
      </c>
      <c r="E40" s="4">
        <f t="shared" si="2"/>
        <v>133.74030656000002</v>
      </c>
    </row>
    <row r="41" spans="1:5" x14ac:dyDescent="0.25">
      <c r="A41" s="11" t="s">
        <v>45</v>
      </c>
      <c r="B41" s="7">
        <v>0.58499999999999996</v>
      </c>
      <c r="C41" s="5">
        <v>7.6999999999999999E-2</v>
      </c>
      <c r="D41" s="1">
        <f t="shared" si="1"/>
        <v>0.50800000000000001</v>
      </c>
      <c r="E41" s="4">
        <f t="shared" si="2"/>
        <v>83.021120640000007</v>
      </c>
    </row>
    <row r="42" spans="1:5" x14ac:dyDescent="0.25">
      <c r="A42" s="11" t="s">
        <v>46</v>
      </c>
      <c r="B42" s="7">
        <v>0.48299999999999998</v>
      </c>
      <c r="C42" s="5">
        <v>7.6999999999999999E-2</v>
      </c>
      <c r="D42" s="1">
        <f t="shared" si="1"/>
        <v>0.40599999999999997</v>
      </c>
      <c r="E42" s="4">
        <f t="shared" si="2"/>
        <v>61.706778359999987</v>
      </c>
    </row>
    <row r="43" spans="1:5" x14ac:dyDescent="0.25">
      <c r="A43" s="11" t="s">
        <v>47</v>
      </c>
      <c r="B43" s="7">
        <v>2.3519999999999999</v>
      </c>
      <c r="C43" s="5">
        <v>7.6999999999999999E-2</v>
      </c>
      <c r="D43" s="1">
        <f t="shared" si="1"/>
        <v>2.2749999999999999</v>
      </c>
      <c r="E43" s="4">
        <f t="shared" si="2"/>
        <v>823.82761874999994</v>
      </c>
    </row>
    <row r="44" spans="1:5" x14ac:dyDescent="0.25">
      <c r="A44" s="11" t="s">
        <v>48</v>
      </c>
      <c r="B44" s="7">
        <v>1.534</v>
      </c>
      <c r="C44" s="5">
        <v>7.6999999999999999E-2</v>
      </c>
      <c r="D44" s="1">
        <f t="shared" si="1"/>
        <v>1.4570000000000001</v>
      </c>
      <c r="E44" s="4">
        <f t="shared" si="2"/>
        <v>393.54545099000001</v>
      </c>
    </row>
    <row r="45" spans="1:5" x14ac:dyDescent="0.25">
      <c r="A45" s="11" t="s">
        <v>49</v>
      </c>
      <c r="B45" s="7">
        <v>2.121</v>
      </c>
      <c r="C45" s="5">
        <v>7.6999999999999999E-2</v>
      </c>
      <c r="D45" s="1">
        <f t="shared" si="1"/>
        <v>2.044</v>
      </c>
      <c r="E45" s="4">
        <f t="shared" si="2"/>
        <v>687.06159936000006</v>
      </c>
    </row>
    <row r="46" spans="1:5" x14ac:dyDescent="0.25">
      <c r="A46" s="11" t="s">
        <v>50</v>
      </c>
      <c r="B46" s="7">
        <v>1.782</v>
      </c>
      <c r="C46" s="5">
        <v>7.6999999999999999E-2</v>
      </c>
      <c r="D46" s="1">
        <f t="shared" si="1"/>
        <v>1.7050000000000001</v>
      </c>
      <c r="E46" s="4">
        <f t="shared" si="2"/>
        <v>508.09333275</v>
      </c>
    </row>
    <row r="47" spans="1:5" x14ac:dyDescent="0.25">
      <c r="A47" s="11" t="s">
        <v>51</v>
      </c>
      <c r="B47" s="7">
        <v>2.1080000000000001</v>
      </c>
      <c r="C47" s="5">
        <v>7.6999999999999999E-2</v>
      </c>
      <c r="D47" s="1">
        <f t="shared" si="1"/>
        <v>2.0310000000000001</v>
      </c>
      <c r="E47" s="4">
        <f t="shared" si="2"/>
        <v>679.72169211000016</v>
      </c>
    </row>
    <row r="48" spans="1:5" x14ac:dyDescent="0.25">
      <c r="A48" s="11" t="s">
        <v>52</v>
      </c>
      <c r="B48" s="7">
        <v>0.51100000000000001</v>
      </c>
      <c r="C48" s="5">
        <v>7.6999999999999999E-2</v>
      </c>
      <c r="D48" s="1">
        <f t="shared" si="1"/>
        <v>0.434</v>
      </c>
      <c r="E48" s="4">
        <f t="shared" si="2"/>
        <v>67.324653560000002</v>
      </c>
    </row>
    <row r="49" spans="1:5" x14ac:dyDescent="0.25">
      <c r="A49" s="11" t="s">
        <v>53</v>
      </c>
      <c r="B49" s="7">
        <v>1.0489999999999999</v>
      </c>
      <c r="C49" s="5">
        <v>7.6999999999999999E-2</v>
      </c>
      <c r="D49" s="1">
        <f t="shared" si="1"/>
        <v>0.97199999999999998</v>
      </c>
      <c r="E49" s="4">
        <f t="shared" si="2"/>
        <v>209.52830784</v>
      </c>
    </row>
    <row r="50" spans="1:5" x14ac:dyDescent="0.25">
      <c r="A50" s="11" t="s">
        <v>54</v>
      </c>
      <c r="B50" s="7">
        <v>1.389</v>
      </c>
      <c r="C50" s="5">
        <v>7.6999999999999999E-2</v>
      </c>
      <c r="D50" s="1">
        <f t="shared" si="1"/>
        <v>1.3120000000000001</v>
      </c>
      <c r="E50" s="4">
        <f t="shared" si="2"/>
        <v>332.98327344</v>
      </c>
    </row>
    <row r="51" spans="1:5" x14ac:dyDescent="0.25">
      <c r="A51" s="11" t="s">
        <v>55</v>
      </c>
      <c r="B51" s="7">
        <v>1.222</v>
      </c>
      <c r="C51" s="5">
        <v>7.6999999999999999E-2</v>
      </c>
      <c r="D51" s="1">
        <f t="shared" si="1"/>
        <v>1.145</v>
      </c>
      <c r="E51" s="4">
        <f t="shared" si="2"/>
        <v>269.09457275</v>
      </c>
    </row>
    <row r="52" spans="1:5" x14ac:dyDescent="0.25">
      <c r="A52" s="11" t="s">
        <v>56</v>
      </c>
      <c r="B52" s="7">
        <v>2.234</v>
      </c>
      <c r="C52" s="5">
        <v>7.6999999999999999E-2</v>
      </c>
      <c r="D52" s="1">
        <f t="shared" si="1"/>
        <v>2.157</v>
      </c>
      <c r="E52" s="4">
        <f t="shared" si="2"/>
        <v>752.4642489900001</v>
      </c>
    </row>
    <row r="53" spans="1:5" x14ac:dyDescent="0.25">
      <c r="A53" s="11" t="s">
        <v>57</v>
      </c>
      <c r="B53" s="7">
        <v>1.9080000000000001</v>
      </c>
      <c r="C53" s="5">
        <v>7.6999999999999999E-2</v>
      </c>
      <c r="D53" s="1">
        <f t="shared" si="1"/>
        <v>1.8310000000000002</v>
      </c>
      <c r="E53" s="4">
        <f t="shared" si="2"/>
        <v>571.59296811000013</v>
      </c>
    </row>
    <row r="54" spans="1:5" x14ac:dyDescent="0.25">
      <c r="A54" s="11" t="s">
        <v>58</v>
      </c>
      <c r="B54" s="7">
        <v>1.569</v>
      </c>
      <c r="C54" s="5">
        <v>7.6999999999999999E-2</v>
      </c>
      <c r="D54" s="1">
        <f t="shared" si="1"/>
        <v>1.492</v>
      </c>
      <c r="E54" s="4">
        <f t="shared" si="2"/>
        <v>408.87272063999995</v>
      </c>
    </row>
    <row r="55" spans="1:5" x14ac:dyDescent="0.25">
      <c r="A55" s="11" t="s">
        <v>59</v>
      </c>
      <c r="B55" s="7">
        <v>1.016</v>
      </c>
      <c r="C55" s="5">
        <v>7.6999999999999999E-2</v>
      </c>
      <c r="D55" s="1">
        <f t="shared" si="1"/>
        <v>0.93900000000000006</v>
      </c>
      <c r="E55" s="4">
        <f t="shared" si="2"/>
        <v>198.93079971000003</v>
      </c>
    </row>
    <row r="56" spans="1:5" x14ac:dyDescent="0.25">
      <c r="A56" s="11" t="s">
        <v>60</v>
      </c>
      <c r="B56" s="7">
        <v>0.65300000000000002</v>
      </c>
      <c r="C56" s="5">
        <v>7.6999999999999999E-2</v>
      </c>
      <c r="D56" s="1">
        <f t="shared" si="1"/>
        <v>0.57600000000000007</v>
      </c>
      <c r="E56" s="4">
        <f t="shared" si="2"/>
        <v>98.531297760000015</v>
      </c>
    </row>
    <row r="57" spans="1:5" x14ac:dyDescent="0.25">
      <c r="A57" s="11" t="s">
        <v>61</v>
      </c>
      <c r="B57" s="7">
        <v>1.3840000000000001</v>
      </c>
      <c r="C57" s="5">
        <v>7.6999999999999999E-2</v>
      </c>
      <c r="D57" s="1">
        <f t="shared" si="1"/>
        <v>1.3070000000000002</v>
      </c>
      <c r="E57" s="4">
        <f t="shared" si="2"/>
        <v>330.97930499000006</v>
      </c>
    </row>
    <row r="58" spans="1:5" x14ac:dyDescent="0.25">
      <c r="A58" s="11" t="s">
        <v>62</v>
      </c>
      <c r="B58" s="7">
        <v>1.96</v>
      </c>
      <c r="C58" s="5">
        <v>7.6999999999999999E-2</v>
      </c>
      <c r="D58" s="1">
        <f t="shared" si="1"/>
        <v>1.883</v>
      </c>
      <c r="E58" s="4">
        <f t="shared" si="2"/>
        <v>598.84055939000007</v>
      </c>
    </row>
    <row r="59" spans="1:5" x14ac:dyDescent="0.25">
      <c r="A59" s="11" t="s">
        <v>63</v>
      </c>
      <c r="B59" s="7">
        <v>0.89500000000000002</v>
      </c>
      <c r="C59" s="5">
        <v>7.6999999999999999E-2</v>
      </c>
      <c r="D59" s="1">
        <f t="shared" si="1"/>
        <v>0.81800000000000006</v>
      </c>
      <c r="E59" s="4">
        <f t="shared" si="2"/>
        <v>162.16978124000005</v>
      </c>
    </row>
    <row r="60" spans="1:5" x14ac:dyDescent="0.25">
      <c r="A60" s="11" t="s">
        <v>64</v>
      </c>
      <c r="B60" s="7">
        <v>0.59599999999999997</v>
      </c>
      <c r="C60" s="5">
        <v>7.6999999999999999E-2</v>
      </c>
      <c r="D60" s="1">
        <f t="shared" si="1"/>
        <v>0.51900000000000002</v>
      </c>
      <c r="E60" s="4">
        <f t="shared" si="2"/>
        <v>85.45957611</v>
      </c>
    </row>
    <row r="61" spans="1:5" x14ac:dyDescent="0.25">
      <c r="A61" s="11" t="s">
        <v>65</v>
      </c>
      <c r="B61" s="7">
        <v>1.1679999999999999</v>
      </c>
      <c r="C61" s="5">
        <v>7.6999999999999999E-2</v>
      </c>
      <c r="D61" s="1">
        <f t="shared" si="1"/>
        <v>1.091</v>
      </c>
      <c r="E61" s="4">
        <f t="shared" si="2"/>
        <v>249.77864531</v>
      </c>
    </row>
    <row r="62" spans="1:5" x14ac:dyDescent="0.25">
      <c r="A62" s="11" t="s">
        <v>66</v>
      </c>
      <c r="B62" s="7">
        <v>0.52700000000000002</v>
      </c>
      <c r="C62" s="5">
        <v>7.6999999999999999E-2</v>
      </c>
      <c r="D62" s="1">
        <f t="shared" si="1"/>
        <v>0.45</v>
      </c>
      <c r="E62" s="4">
        <f t="shared" si="2"/>
        <v>70.614075</v>
      </c>
    </row>
    <row r="63" spans="1:5" x14ac:dyDescent="0.25">
      <c r="A63" s="11" t="s">
        <v>67</v>
      </c>
      <c r="B63" s="7">
        <v>0.48799999999999999</v>
      </c>
      <c r="C63" s="5">
        <v>7.6999999999999999E-2</v>
      </c>
      <c r="D63" s="1">
        <f t="shared" si="1"/>
        <v>0.41099999999999998</v>
      </c>
      <c r="E63" s="4">
        <f t="shared" si="2"/>
        <v>62.69703170999999</v>
      </c>
    </row>
    <row r="64" spans="1:5" x14ac:dyDescent="0.25">
      <c r="A64" s="11" t="s">
        <v>68</v>
      </c>
      <c r="B64" s="7">
        <v>1.6540000000000001</v>
      </c>
      <c r="C64" s="5">
        <v>7.6999999999999999E-2</v>
      </c>
      <c r="D64" s="1">
        <f t="shared" si="1"/>
        <v>1.5770000000000002</v>
      </c>
      <c r="E64" s="4">
        <f t="shared" si="2"/>
        <v>447.24369179000013</v>
      </c>
    </row>
    <row r="65" spans="1:5" x14ac:dyDescent="0.25">
      <c r="A65" s="11" t="s">
        <v>69</v>
      </c>
      <c r="B65" s="7">
        <v>1.54</v>
      </c>
      <c r="C65" s="5">
        <v>7.6999999999999999E-2</v>
      </c>
      <c r="D65" s="1">
        <f t="shared" si="1"/>
        <v>1.4630000000000001</v>
      </c>
      <c r="E65" s="4">
        <f t="shared" si="2"/>
        <v>396.15340619</v>
      </c>
    </row>
    <row r="66" spans="1:5" x14ac:dyDescent="0.25">
      <c r="A66" s="11" t="s">
        <v>70</v>
      </c>
      <c r="B66" s="7">
        <v>1.226</v>
      </c>
      <c r="C66" s="5">
        <v>7.6999999999999999E-2</v>
      </c>
      <c r="D66" s="1">
        <f t="shared" ref="D66:D97" si="3">(B66-C66)</f>
        <v>1.149</v>
      </c>
      <c r="E66" s="4">
        <f t="shared" ref="E66:E97" si="4">(112.51*D66*D66)+(106.13*D66)+(0.0723)</f>
        <v>270.55148450999997</v>
      </c>
    </row>
    <row r="67" spans="1:5" x14ac:dyDescent="0.25">
      <c r="A67" s="11" t="s">
        <v>71</v>
      </c>
      <c r="B67" s="7">
        <v>0.745</v>
      </c>
      <c r="C67" s="5">
        <v>7.6999999999999999E-2</v>
      </c>
      <c r="D67" s="1">
        <f t="shared" si="3"/>
        <v>0.66800000000000004</v>
      </c>
      <c r="E67" s="4">
        <f t="shared" si="4"/>
        <v>121.17180224000002</v>
      </c>
    </row>
    <row r="68" spans="1:5" x14ac:dyDescent="0.25">
      <c r="A68" s="11" t="s">
        <v>72</v>
      </c>
      <c r="B68" s="7">
        <v>1.5549999999999999</v>
      </c>
      <c r="C68" s="5">
        <v>7.6999999999999999E-2</v>
      </c>
      <c r="D68" s="1">
        <f t="shared" si="3"/>
        <v>1.478</v>
      </c>
      <c r="E68" s="4">
        <f t="shared" si="4"/>
        <v>402.70873483999998</v>
      </c>
    </row>
    <row r="69" spans="1:5" x14ac:dyDescent="0.25">
      <c r="A69" s="11" t="s">
        <v>73</v>
      </c>
      <c r="B69" s="7">
        <v>1.411</v>
      </c>
      <c r="C69" s="5">
        <v>7.6999999999999999E-2</v>
      </c>
      <c r="D69" s="1">
        <f t="shared" si="3"/>
        <v>1.3340000000000001</v>
      </c>
      <c r="E69" s="4">
        <f t="shared" si="4"/>
        <v>341.86756556</v>
      </c>
    </row>
    <row r="70" spans="1:5" x14ac:dyDescent="0.25">
      <c r="A70" s="11" t="s">
        <v>74</v>
      </c>
      <c r="B70" s="7">
        <v>0.86799999999999999</v>
      </c>
      <c r="C70" s="5">
        <v>7.6999999999999999E-2</v>
      </c>
      <c r="D70" s="1">
        <f t="shared" si="3"/>
        <v>0.79100000000000004</v>
      </c>
      <c r="E70" s="4">
        <f t="shared" si="4"/>
        <v>154.41649931000003</v>
      </c>
    </row>
    <row r="71" spans="1:5" x14ac:dyDescent="0.25">
      <c r="A71" s="11" t="s">
        <v>75</v>
      </c>
      <c r="B71" s="7">
        <v>2.4020000000000001</v>
      </c>
      <c r="C71" s="5">
        <v>7.6999999999999999E-2</v>
      </c>
      <c r="D71" s="1">
        <f t="shared" si="3"/>
        <v>2.3250000000000002</v>
      </c>
      <c r="E71" s="4">
        <f t="shared" si="4"/>
        <v>855.01141875000019</v>
      </c>
    </row>
    <row r="72" spans="1:5" x14ac:dyDescent="0.25">
      <c r="A72" s="11" t="s">
        <v>76</v>
      </c>
      <c r="B72" s="7">
        <v>1.653</v>
      </c>
      <c r="C72" s="5">
        <v>7.6999999999999999E-2</v>
      </c>
      <c r="D72" s="1">
        <f t="shared" si="3"/>
        <v>1.5760000000000001</v>
      </c>
      <c r="E72" s="4">
        <f t="shared" si="4"/>
        <v>446.78281776</v>
      </c>
    </row>
    <row r="73" spans="1:5" x14ac:dyDescent="0.25">
      <c r="A73" s="11" t="s">
        <v>77</v>
      </c>
      <c r="B73" s="7">
        <v>0.91</v>
      </c>
      <c r="C73" s="5">
        <v>7.6999999999999999E-2</v>
      </c>
      <c r="D73" s="1">
        <f t="shared" si="3"/>
        <v>0.83300000000000007</v>
      </c>
      <c r="E73" s="4">
        <f t="shared" si="4"/>
        <v>166.54804139000001</v>
      </c>
    </row>
    <row r="74" spans="1:5" x14ac:dyDescent="0.25">
      <c r="A74" s="11" t="s">
        <v>78</v>
      </c>
      <c r="B74" s="7">
        <v>0.85099999999999998</v>
      </c>
      <c r="C74" s="5">
        <v>7.6999999999999999E-2</v>
      </c>
      <c r="D74" s="1">
        <f t="shared" si="3"/>
        <v>0.77400000000000002</v>
      </c>
      <c r="E74" s="4">
        <f t="shared" si="4"/>
        <v>149.61896076000002</v>
      </c>
    </row>
    <row r="75" spans="1:5" x14ac:dyDescent="0.25">
      <c r="A75" s="11" t="s">
        <v>79</v>
      </c>
      <c r="B75" s="7">
        <v>0.77600000000000002</v>
      </c>
      <c r="C75" s="5">
        <v>7.6999999999999999E-2</v>
      </c>
      <c r="D75" s="1">
        <f t="shared" si="3"/>
        <v>0.69900000000000007</v>
      </c>
      <c r="E75" s="4">
        <f t="shared" si="4"/>
        <v>129.22966851000004</v>
      </c>
    </row>
    <row r="76" spans="1:5" x14ac:dyDescent="0.25">
      <c r="A76" s="11" t="s">
        <v>80</v>
      </c>
      <c r="B76" s="7">
        <v>2.3090000000000002</v>
      </c>
      <c r="C76" s="5">
        <v>7.6999999999999999E-2</v>
      </c>
      <c r="D76" s="1">
        <f t="shared" si="3"/>
        <v>2.2320000000000002</v>
      </c>
      <c r="E76" s="4">
        <f t="shared" si="4"/>
        <v>797.45947824000018</v>
      </c>
    </row>
    <row r="77" spans="1:5" x14ac:dyDescent="0.25">
      <c r="A77" s="11" t="s">
        <v>81</v>
      </c>
      <c r="B77" s="7">
        <v>0.87</v>
      </c>
      <c r="C77" s="5">
        <v>7.6999999999999999E-2</v>
      </c>
      <c r="D77" s="1">
        <f t="shared" si="3"/>
        <v>0.79300000000000004</v>
      </c>
      <c r="E77" s="4">
        <f t="shared" si="4"/>
        <v>154.98519099000001</v>
      </c>
    </row>
    <row r="78" spans="1:5" x14ac:dyDescent="0.25">
      <c r="A78" s="11" t="s">
        <v>82</v>
      </c>
      <c r="B78" s="7">
        <v>0.45600000000000002</v>
      </c>
      <c r="C78" s="5">
        <v>7.6999999999999999E-2</v>
      </c>
      <c r="D78" s="1">
        <f t="shared" si="3"/>
        <v>0.379</v>
      </c>
      <c r="E78" s="4">
        <f t="shared" si="4"/>
        <v>56.456618910000003</v>
      </c>
    </row>
    <row r="79" spans="1:5" x14ac:dyDescent="0.25">
      <c r="A79" s="11" t="s">
        <v>83</v>
      </c>
      <c r="B79" s="7">
        <v>1.05</v>
      </c>
      <c r="C79" s="5">
        <v>7.6999999999999999E-2</v>
      </c>
      <c r="D79" s="1">
        <f t="shared" si="3"/>
        <v>0.97300000000000009</v>
      </c>
      <c r="E79" s="4">
        <f t="shared" si="4"/>
        <v>209.85326979000004</v>
      </c>
    </row>
    <row r="80" spans="1:5" x14ac:dyDescent="0.25">
      <c r="A80" s="11" t="s">
        <v>84</v>
      </c>
      <c r="B80" s="7">
        <v>2.0659999999999998</v>
      </c>
      <c r="C80" s="5">
        <v>7.6999999999999999E-2</v>
      </c>
      <c r="D80" s="1">
        <f t="shared" si="3"/>
        <v>1.9889999999999999</v>
      </c>
      <c r="E80" s="4">
        <f t="shared" si="4"/>
        <v>656.26804371000003</v>
      </c>
    </row>
    <row r="81" spans="1:5" x14ac:dyDescent="0.25">
      <c r="A81" s="11" t="s">
        <v>85</v>
      </c>
      <c r="B81" s="7">
        <v>1.3860000000000001</v>
      </c>
      <c r="C81" s="5">
        <v>7.6999999999999999E-2</v>
      </c>
      <c r="D81" s="1">
        <f t="shared" si="3"/>
        <v>1.3090000000000002</v>
      </c>
      <c r="E81" s="4">
        <f t="shared" si="4"/>
        <v>331.78021731000007</v>
      </c>
    </row>
    <row r="82" spans="1:5" x14ac:dyDescent="0.25">
      <c r="A82" s="11" t="s">
        <v>86</v>
      </c>
      <c r="B82" s="7">
        <v>0.5</v>
      </c>
      <c r="C82" s="5">
        <v>7.6999999999999999E-2</v>
      </c>
      <c r="D82" s="1">
        <f t="shared" si="3"/>
        <v>0.42299999999999999</v>
      </c>
      <c r="E82" s="4">
        <f t="shared" si="4"/>
        <v>65.096591789999991</v>
      </c>
    </row>
    <row r="83" spans="1:5" x14ac:dyDescent="0.25">
      <c r="A83" s="11" t="s">
        <v>87</v>
      </c>
      <c r="B83" s="7">
        <v>1.4350000000000001</v>
      </c>
      <c r="C83" s="5">
        <v>7.6999999999999999E-2</v>
      </c>
      <c r="D83" s="1">
        <f t="shared" si="3"/>
        <v>1.3580000000000001</v>
      </c>
      <c r="E83" s="4">
        <f t="shared" si="4"/>
        <v>351.68373164000002</v>
      </c>
    </row>
    <row r="84" spans="1:5" x14ac:dyDescent="0.25">
      <c r="A84" s="11" t="s">
        <v>88</v>
      </c>
      <c r="B84" s="7">
        <v>0.67400000000000004</v>
      </c>
      <c r="C84" s="5">
        <v>7.6999999999999999E-2</v>
      </c>
      <c r="D84" s="1">
        <f t="shared" si="3"/>
        <v>0.59700000000000009</v>
      </c>
      <c r="E84" s="4">
        <f t="shared" si="4"/>
        <v>103.53148659000001</v>
      </c>
    </row>
    <row r="85" spans="1:5" x14ac:dyDescent="0.25">
      <c r="A85" s="11" t="s">
        <v>89</v>
      </c>
      <c r="B85" s="7">
        <v>1.002</v>
      </c>
      <c r="C85" s="5">
        <v>7.6999999999999999E-2</v>
      </c>
      <c r="D85" s="1">
        <f t="shared" si="3"/>
        <v>0.92500000000000004</v>
      </c>
      <c r="E85" s="4">
        <f t="shared" si="4"/>
        <v>194.50891875000002</v>
      </c>
    </row>
    <row r="86" spans="1:5" x14ac:dyDescent="0.25">
      <c r="A86" s="11" t="s">
        <v>90</v>
      </c>
      <c r="B86" s="7">
        <v>0.27800000000000002</v>
      </c>
      <c r="C86" s="5">
        <v>7.6999999999999999E-2</v>
      </c>
      <c r="D86" s="1">
        <f t="shared" si="3"/>
        <v>0.20100000000000001</v>
      </c>
      <c r="E86" s="4">
        <f t="shared" si="4"/>
        <v>25.949946509999997</v>
      </c>
    </row>
    <row r="87" spans="1:5" x14ac:dyDescent="0.25">
      <c r="A87" s="11" t="s">
        <v>91</v>
      </c>
      <c r="B87" s="7">
        <v>2.5329999999999999</v>
      </c>
      <c r="C87" s="5">
        <v>7.6999999999999999E-2</v>
      </c>
      <c r="D87" s="1">
        <f t="shared" si="3"/>
        <v>2.456</v>
      </c>
      <c r="E87" s="4">
        <f t="shared" si="4"/>
        <v>939.38069936000011</v>
      </c>
    </row>
    <row r="88" spans="1:5" x14ac:dyDescent="0.25">
      <c r="A88" s="11" t="s">
        <v>92</v>
      </c>
      <c r="B88" s="7">
        <v>0.71899999999999997</v>
      </c>
      <c r="C88" s="5">
        <v>7.6999999999999999E-2</v>
      </c>
      <c r="D88" s="1">
        <f t="shared" si="3"/>
        <v>0.64200000000000002</v>
      </c>
      <c r="E88" s="4">
        <f t="shared" si="4"/>
        <v>114.58033164</v>
      </c>
    </row>
    <row r="89" spans="1:5" x14ac:dyDescent="0.25">
      <c r="A89" s="11" t="s">
        <v>93</v>
      </c>
      <c r="B89" s="7">
        <v>0.73199999999999998</v>
      </c>
      <c r="C89" s="5">
        <v>7.6999999999999999E-2</v>
      </c>
      <c r="D89" s="1">
        <f t="shared" si="3"/>
        <v>0.65500000000000003</v>
      </c>
      <c r="E89" s="4">
        <f t="shared" si="4"/>
        <v>117.85705275000001</v>
      </c>
    </row>
    <row r="90" spans="1:5" x14ac:dyDescent="0.25">
      <c r="A90" s="11" t="s">
        <v>94</v>
      </c>
      <c r="B90" s="7">
        <v>1.7630000000000001</v>
      </c>
      <c r="C90" s="5">
        <v>7.6999999999999999E-2</v>
      </c>
      <c r="D90" s="1">
        <f t="shared" si="3"/>
        <v>1.6860000000000002</v>
      </c>
      <c r="E90" s="4">
        <f t="shared" si="4"/>
        <v>498.82795596000005</v>
      </c>
    </row>
    <row r="91" spans="1:5" x14ac:dyDescent="0.25">
      <c r="A91" s="11" t="s">
        <v>95</v>
      </c>
      <c r="B91" s="7">
        <v>1.698</v>
      </c>
      <c r="C91" s="5">
        <v>7.6999999999999999E-2</v>
      </c>
      <c r="D91" s="1">
        <f t="shared" si="3"/>
        <v>1.621</v>
      </c>
      <c r="E91" s="4">
        <f t="shared" si="4"/>
        <v>467.74491890999997</v>
      </c>
    </row>
    <row r="92" spans="1:5" x14ac:dyDescent="0.25">
      <c r="A92" s="11" t="s">
        <v>96</v>
      </c>
      <c r="B92" s="7">
        <v>0.79600000000000004</v>
      </c>
      <c r="C92" s="5">
        <v>7.6999999999999999E-2</v>
      </c>
      <c r="D92" s="1">
        <f t="shared" si="3"/>
        <v>0.71900000000000008</v>
      </c>
      <c r="E92" s="4">
        <f t="shared" si="4"/>
        <v>134.54305211000005</v>
      </c>
    </row>
    <row r="93" spans="1:5" x14ac:dyDescent="0.25">
      <c r="A93" s="11" t="s">
        <v>97</v>
      </c>
      <c r="B93" s="7">
        <v>1.085</v>
      </c>
      <c r="C93" s="5">
        <v>7.6999999999999999E-2</v>
      </c>
      <c r="D93" s="1">
        <f t="shared" si="3"/>
        <v>1.008</v>
      </c>
      <c r="E93" s="4">
        <f t="shared" si="4"/>
        <v>221.36870064000001</v>
      </c>
    </row>
    <row r="94" spans="1:5" x14ac:dyDescent="0.25">
      <c r="A94" s="11" t="s">
        <v>98</v>
      </c>
      <c r="B94" s="7">
        <v>1.139</v>
      </c>
      <c r="C94" s="5">
        <v>7.6999999999999999E-2</v>
      </c>
      <c r="D94" s="1">
        <f t="shared" si="3"/>
        <v>1.0620000000000001</v>
      </c>
      <c r="E94" s="4">
        <f t="shared" si="4"/>
        <v>239.67608844000003</v>
      </c>
    </row>
    <row r="95" spans="1:5" x14ac:dyDescent="0.25">
      <c r="A95" s="11" t="s">
        <v>99</v>
      </c>
      <c r="B95" s="7">
        <v>0.90800000000000003</v>
      </c>
      <c r="C95" s="5">
        <v>7.6999999999999999E-2</v>
      </c>
      <c r="D95" s="1">
        <f t="shared" si="3"/>
        <v>0.83100000000000007</v>
      </c>
      <c r="E95" s="4">
        <f t="shared" si="4"/>
        <v>165.96134811000002</v>
      </c>
    </row>
    <row r="96" spans="1:5" x14ac:dyDescent="0.25">
      <c r="A96" s="11" t="s">
        <v>100</v>
      </c>
      <c r="B96" s="7">
        <v>1.2190000000000001</v>
      </c>
      <c r="C96" s="5">
        <v>7.6999999999999999E-2</v>
      </c>
      <c r="D96" s="1">
        <f t="shared" si="3"/>
        <v>1.1420000000000001</v>
      </c>
      <c r="E96" s="4">
        <f t="shared" si="4"/>
        <v>268.00425164000001</v>
      </c>
    </row>
    <row r="97" spans="1:5" x14ac:dyDescent="0.25">
      <c r="A97" s="11" t="s">
        <v>101</v>
      </c>
      <c r="B97" s="7">
        <v>1.248</v>
      </c>
      <c r="C97" s="5">
        <v>7.6999999999999999E-2</v>
      </c>
      <c r="D97" s="1">
        <f t="shared" si="3"/>
        <v>1.171</v>
      </c>
      <c r="E97" s="4">
        <f t="shared" si="4"/>
        <v>278.62885490999997</v>
      </c>
    </row>
    <row r="98" spans="1:5" x14ac:dyDescent="0.25">
      <c r="A98" s="11" t="s">
        <v>102</v>
      </c>
      <c r="B98" s="7">
        <v>0.73899999999999999</v>
      </c>
      <c r="C98" s="5">
        <v>7.6999999999999999E-2</v>
      </c>
      <c r="D98" s="1">
        <f t="shared" ref="D98:D129" si="5">(B98-C98)</f>
        <v>0.66200000000000003</v>
      </c>
      <c r="E98" s="4">
        <f t="shared" ref="E98:E129" si="6">(112.51*D98*D98)+(106.13*D98)+(0.0723)</f>
        <v>119.63719244000001</v>
      </c>
    </row>
    <row r="99" spans="1:5" x14ac:dyDescent="0.25">
      <c r="A99" s="11" t="s">
        <v>103</v>
      </c>
      <c r="B99" s="7">
        <v>0.41899999999999998</v>
      </c>
      <c r="C99" s="5">
        <v>7.6999999999999999E-2</v>
      </c>
      <c r="D99" s="1">
        <f t="shared" si="5"/>
        <v>0.34199999999999997</v>
      </c>
      <c r="E99" s="4">
        <f t="shared" si="6"/>
        <v>49.528379639999997</v>
      </c>
    </row>
    <row r="100" spans="1:5" x14ac:dyDescent="0.25">
      <c r="A100" s="11" t="s">
        <v>104</v>
      </c>
      <c r="B100" s="7">
        <v>2.1619999999999999</v>
      </c>
      <c r="C100" s="5">
        <v>7.6999999999999999E-2</v>
      </c>
      <c r="D100" s="1">
        <f t="shared" si="5"/>
        <v>2.085</v>
      </c>
      <c r="E100" s="4">
        <f t="shared" si="6"/>
        <v>710.45963475000008</v>
      </c>
    </row>
    <row r="101" spans="1:5" x14ac:dyDescent="0.25">
      <c r="A101" s="11" t="s">
        <v>105</v>
      </c>
      <c r="B101" s="7">
        <v>0.96799999999999997</v>
      </c>
      <c r="C101" s="5">
        <v>7.6999999999999999E-2</v>
      </c>
      <c r="D101" s="1">
        <f t="shared" si="5"/>
        <v>0.89100000000000001</v>
      </c>
      <c r="E101" s="4">
        <f t="shared" si="6"/>
        <v>183.95368131000001</v>
      </c>
    </row>
    <row r="102" spans="1:5" x14ac:dyDescent="0.25">
      <c r="A102" s="11" t="s">
        <v>106</v>
      </c>
      <c r="B102" s="7">
        <v>0.67900000000000005</v>
      </c>
      <c r="C102" s="5">
        <v>7.6999999999999999E-2</v>
      </c>
      <c r="D102" s="1">
        <f t="shared" si="5"/>
        <v>0.60200000000000009</v>
      </c>
      <c r="E102" s="4">
        <f t="shared" si="6"/>
        <v>104.73663404000003</v>
      </c>
    </row>
    <row r="103" spans="1:5" x14ac:dyDescent="0.25">
      <c r="A103" s="11" t="s">
        <v>107</v>
      </c>
      <c r="B103" s="7">
        <v>2.9050000000000002</v>
      </c>
      <c r="C103" s="5">
        <v>7.6999999999999999E-2</v>
      </c>
      <c r="D103" s="1">
        <f t="shared" si="5"/>
        <v>2.8280000000000003</v>
      </c>
      <c r="E103" s="4">
        <f t="shared" si="6"/>
        <v>1200.0161158400003</v>
      </c>
    </row>
    <row r="104" spans="1:5" x14ac:dyDescent="0.25">
      <c r="A104" s="11" t="s">
        <v>108</v>
      </c>
      <c r="B104" s="7">
        <v>1.3</v>
      </c>
      <c r="C104" s="5">
        <v>7.6999999999999999E-2</v>
      </c>
      <c r="D104" s="1">
        <f t="shared" si="5"/>
        <v>1.2230000000000001</v>
      </c>
      <c r="E104" s="4">
        <f t="shared" si="6"/>
        <v>298.15375979000004</v>
      </c>
    </row>
    <row r="105" spans="1:5" x14ac:dyDescent="0.25">
      <c r="A105" s="11" t="s">
        <v>109</v>
      </c>
      <c r="B105" s="7">
        <v>1.476</v>
      </c>
      <c r="C105" s="5">
        <v>7.6999999999999999E-2</v>
      </c>
      <c r="D105" s="1">
        <f t="shared" si="5"/>
        <v>1.399</v>
      </c>
      <c r="E105" s="4">
        <f t="shared" si="6"/>
        <v>368.75285450999996</v>
      </c>
    </row>
    <row r="106" spans="1:5" x14ac:dyDescent="0.25">
      <c r="A106" s="11" t="s">
        <v>110</v>
      </c>
      <c r="B106" s="7">
        <v>0.54</v>
      </c>
      <c r="C106" s="5">
        <v>7.6999999999999999E-2</v>
      </c>
      <c r="D106" s="1">
        <f t="shared" si="5"/>
        <v>0.46300000000000002</v>
      </c>
      <c r="E106" s="4">
        <f t="shared" si="6"/>
        <v>73.329146190000003</v>
      </c>
    </row>
    <row r="107" spans="1:5" x14ac:dyDescent="0.25">
      <c r="A107" s="11" t="s">
        <v>111</v>
      </c>
      <c r="B107" s="7">
        <v>0.65500000000000003</v>
      </c>
      <c r="C107" s="5">
        <v>7.6999999999999999E-2</v>
      </c>
      <c r="D107" s="1">
        <f t="shared" si="5"/>
        <v>0.57800000000000007</v>
      </c>
      <c r="E107" s="4">
        <f t="shared" si="6"/>
        <v>99.003230840000015</v>
      </c>
    </row>
    <row r="108" spans="1:5" x14ac:dyDescent="0.25">
      <c r="A108" s="11" t="s">
        <v>112</v>
      </c>
      <c r="B108" s="7">
        <v>1.502</v>
      </c>
      <c r="C108" s="5">
        <v>7.6999999999999999E-2</v>
      </c>
      <c r="D108" s="1">
        <f t="shared" si="5"/>
        <v>1.425</v>
      </c>
      <c r="E108" s="4">
        <f t="shared" si="6"/>
        <v>379.77316875000002</v>
      </c>
    </row>
    <row r="109" spans="1:5" x14ac:dyDescent="0.25">
      <c r="A109" s="11" t="s">
        <v>113</v>
      </c>
      <c r="B109" s="7">
        <v>0.83299999999999996</v>
      </c>
      <c r="C109" s="5">
        <v>7.6999999999999999E-2</v>
      </c>
      <c r="D109" s="1">
        <f t="shared" si="5"/>
        <v>0.75600000000000001</v>
      </c>
      <c r="E109" s="4">
        <f t="shared" si="6"/>
        <v>144.61009536000003</v>
      </c>
    </row>
    <row r="110" spans="1:5" x14ac:dyDescent="0.25">
      <c r="A110" s="11" t="s">
        <v>114</v>
      </c>
      <c r="B110" s="7">
        <v>1.0210000000000001</v>
      </c>
      <c r="C110" s="5">
        <v>7.6999999999999999E-2</v>
      </c>
      <c r="D110" s="1">
        <f t="shared" si="5"/>
        <v>0.94400000000000017</v>
      </c>
      <c r="E110" s="4">
        <f t="shared" si="6"/>
        <v>200.52073136000007</v>
      </c>
    </row>
    <row r="111" spans="1:5" x14ac:dyDescent="0.25">
      <c r="A111" s="11" t="s">
        <v>115</v>
      </c>
      <c r="B111" s="7">
        <v>1.891</v>
      </c>
      <c r="C111" s="5">
        <v>7.6999999999999999E-2</v>
      </c>
      <c r="D111" s="1">
        <f t="shared" si="5"/>
        <v>1.8140000000000001</v>
      </c>
      <c r="E111" s="4">
        <f t="shared" si="6"/>
        <v>562.81707596000012</v>
      </c>
    </row>
    <row r="112" spans="1:5" x14ac:dyDescent="0.25">
      <c r="A112" s="11" t="s">
        <v>116</v>
      </c>
      <c r="B112" s="7">
        <v>1.6540000000000001</v>
      </c>
      <c r="C112" s="5">
        <v>7.6999999999999999E-2</v>
      </c>
      <c r="D112" s="1">
        <f t="shared" si="5"/>
        <v>1.5770000000000002</v>
      </c>
      <c r="E112" s="4">
        <f t="shared" si="6"/>
        <v>447.24369179000013</v>
      </c>
    </row>
    <row r="113" spans="1:5" x14ac:dyDescent="0.25">
      <c r="A113" s="11" t="s">
        <v>117</v>
      </c>
      <c r="B113" s="7">
        <v>0.67800000000000005</v>
      </c>
      <c r="C113" s="5">
        <v>7.6999999999999999E-2</v>
      </c>
      <c r="D113" s="1">
        <f t="shared" si="5"/>
        <v>0.60100000000000009</v>
      </c>
      <c r="E113" s="4">
        <f t="shared" si="6"/>
        <v>104.49515451000002</v>
      </c>
    </row>
    <row r="114" spans="1:5" x14ac:dyDescent="0.25">
      <c r="A114" s="12" t="s">
        <v>119</v>
      </c>
      <c r="B114" s="17"/>
      <c r="C114" s="17"/>
      <c r="D114" s="17"/>
      <c r="E114" s="17"/>
    </row>
    <row r="115" spans="1:5" x14ac:dyDescent="0.25">
      <c r="A115" s="11" t="s">
        <v>120</v>
      </c>
      <c r="B115" s="7">
        <v>1.2530000000000001</v>
      </c>
      <c r="C115" s="5">
        <v>7.6999999999999999E-2</v>
      </c>
      <c r="D115" s="1">
        <f t="shared" ref="D115:D122" si="7">(B115-C115)</f>
        <v>1.1760000000000002</v>
      </c>
      <c r="E115" s="4">
        <f t="shared" ref="E115:E122" si="8">(112.51*D115*D115)+(106.13*D115)+(0.0723)</f>
        <v>280.47980976000002</v>
      </c>
    </row>
    <row r="116" spans="1:5" x14ac:dyDescent="0.25">
      <c r="A116" s="11" t="s">
        <v>121</v>
      </c>
      <c r="B116" s="7">
        <v>0.58399999999999996</v>
      </c>
      <c r="C116" s="5">
        <v>7.6999999999999999E-2</v>
      </c>
      <c r="D116" s="1">
        <f t="shared" si="7"/>
        <v>0.50700000000000001</v>
      </c>
      <c r="E116" s="4">
        <f t="shared" si="8"/>
        <v>82.800792990000005</v>
      </c>
    </row>
    <row r="117" spans="1:5" x14ac:dyDescent="0.25">
      <c r="A117" s="11" t="s">
        <v>122</v>
      </c>
      <c r="B117" s="7">
        <v>2.2549999999999999</v>
      </c>
      <c r="C117" s="5">
        <v>7.6999999999999999E-2</v>
      </c>
      <c r="D117" s="1">
        <f t="shared" si="7"/>
        <v>2.1779999999999999</v>
      </c>
      <c r="E117" s="4">
        <f t="shared" si="8"/>
        <v>764.93532684000002</v>
      </c>
    </row>
    <row r="118" spans="1:5" x14ac:dyDescent="0.25">
      <c r="A118" s="11" t="s">
        <v>123</v>
      </c>
      <c r="B118" s="7">
        <v>0.53900000000000003</v>
      </c>
      <c r="C118" s="5">
        <v>7.6999999999999999E-2</v>
      </c>
      <c r="D118" s="1">
        <f t="shared" si="7"/>
        <v>0.46200000000000002</v>
      </c>
      <c r="E118" s="4">
        <f t="shared" si="8"/>
        <v>73.118944440000007</v>
      </c>
    </row>
    <row r="119" spans="1:5" x14ac:dyDescent="0.25">
      <c r="A119" s="11" t="s">
        <v>124</v>
      </c>
      <c r="B119" s="7">
        <v>1.2490000000000001</v>
      </c>
      <c r="C119" s="5">
        <v>7.6999999999999999E-2</v>
      </c>
      <c r="D119" s="1">
        <f t="shared" si="7"/>
        <v>1.1720000000000002</v>
      </c>
      <c r="E119" s="4">
        <f t="shared" si="8"/>
        <v>278.99859584000006</v>
      </c>
    </row>
    <row r="120" spans="1:5" x14ac:dyDescent="0.25">
      <c r="A120" s="11" t="s">
        <v>125</v>
      </c>
      <c r="B120" s="7">
        <v>2.84</v>
      </c>
      <c r="C120" s="5">
        <v>7.6999999999999999E-2</v>
      </c>
      <c r="D120" s="1">
        <f t="shared" si="7"/>
        <v>2.7629999999999999</v>
      </c>
      <c r="E120" s="4">
        <f t="shared" si="8"/>
        <v>1152.22984419</v>
      </c>
    </row>
    <row r="121" spans="1:5" x14ac:dyDescent="0.25">
      <c r="A121" s="11" t="s">
        <v>126</v>
      </c>
      <c r="B121" s="7">
        <v>1.8620000000000001</v>
      </c>
      <c r="C121" s="5">
        <v>7.6999999999999999E-2</v>
      </c>
      <c r="D121" s="1">
        <f t="shared" si="7"/>
        <v>1.7850000000000001</v>
      </c>
      <c r="E121" s="4">
        <f t="shared" si="8"/>
        <v>547.99652475000016</v>
      </c>
    </row>
    <row r="122" spans="1:5" x14ac:dyDescent="0.25">
      <c r="A122" s="11" t="s">
        <v>56</v>
      </c>
      <c r="B122" s="7">
        <v>1.5589999999999999</v>
      </c>
      <c r="C122" s="5">
        <v>7.6999999999999999E-2</v>
      </c>
      <c r="D122" s="1">
        <f t="shared" si="7"/>
        <v>1.482</v>
      </c>
      <c r="E122" s="4">
        <f t="shared" si="8"/>
        <v>404.46537324000002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L122"/>
  <sheetViews>
    <sheetView workbookViewId="0">
      <selection activeCell="P2" sqref="P2"/>
    </sheetView>
  </sheetViews>
  <sheetFormatPr defaultRowHeight="15" x14ac:dyDescent="0.25"/>
  <cols>
    <col min="1" max="1" width="30.85546875" customWidth="1"/>
    <col min="2" max="2" width="13.28515625" customWidth="1"/>
    <col min="3" max="4" width="12.5703125" customWidth="1"/>
    <col min="5" max="5" width="18.5703125" customWidth="1"/>
  </cols>
  <sheetData>
    <row r="2" spans="1:12" x14ac:dyDescent="0.25">
      <c r="A2" s="3">
        <v>2.5540000000000003</v>
      </c>
      <c r="B2" s="7">
        <v>1.536</v>
      </c>
      <c r="C2" s="7">
        <v>0.159</v>
      </c>
      <c r="D2" s="7">
        <v>0.36399999999999999</v>
      </c>
      <c r="E2" s="7">
        <v>0.47700000000000004</v>
      </c>
      <c r="F2" s="7">
        <v>0.66700000000000004</v>
      </c>
      <c r="G2" s="7">
        <v>0.123</v>
      </c>
      <c r="H2" s="7">
        <v>0.44900000000000001</v>
      </c>
      <c r="I2" s="7">
        <v>2.1829999999999998</v>
      </c>
      <c r="J2" s="7">
        <v>1.4139999999999999</v>
      </c>
      <c r="K2" s="7">
        <v>2.1339999999999999</v>
      </c>
      <c r="L2" s="7">
        <v>1.724</v>
      </c>
    </row>
    <row r="3" spans="1:12" x14ac:dyDescent="0.25">
      <c r="A3" s="3">
        <v>1.6240000000000001</v>
      </c>
      <c r="B3" s="7">
        <v>0.65800000000000003</v>
      </c>
      <c r="C3" s="7">
        <v>2.2610000000000001</v>
      </c>
      <c r="D3" s="7">
        <v>0.69700000000000006</v>
      </c>
      <c r="E3" s="7">
        <v>0.18</v>
      </c>
      <c r="F3" s="7">
        <v>2.17</v>
      </c>
      <c r="G3" s="7">
        <v>0.35199999999999998</v>
      </c>
      <c r="H3" s="7">
        <v>0.52800000000000002</v>
      </c>
      <c r="I3" s="7">
        <v>0.436</v>
      </c>
      <c r="J3" s="7">
        <v>0.84799999999999998</v>
      </c>
      <c r="K3" s="7">
        <v>1.514</v>
      </c>
      <c r="L3" s="7">
        <v>0.47800000000000004</v>
      </c>
    </row>
    <row r="4" spans="1:12" x14ac:dyDescent="0.25">
      <c r="A4" s="3">
        <v>0.99399999999999999</v>
      </c>
      <c r="B4" s="7">
        <v>0.34100000000000003</v>
      </c>
      <c r="C4" s="7">
        <v>1.452</v>
      </c>
      <c r="D4" s="7">
        <v>0.55600000000000005</v>
      </c>
      <c r="E4" s="7">
        <v>1.5230000000000001</v>
      </c>
      <c r="F4" s="7">
        <v>1.4530000000000001</v>
      </c>
      <c r="G4" s="7">
        <v>0.626</v>
      </c>
      <c r="H4" s="7">
        <v>0.38700000000000001</v>
      </c>
      <c r="I4" s="7">
        <v>0.622</v>
      </c>
      <c r="J4" s="7">
        <v>1.079</v>
      </c>
      <c r="K4" s="7">
        <v>0.74199999999999999</v>
      </c>
      <c r="L4" s="7">
        <v>0.53200000000000003</v>
      </c>
    </row>
    <row r="5" spans="1:12" x14ac:dyDescent="0.25">
      <c r="A5" s="3">
        <v>0.57599999999999996</v>
      </c>
      <c r="B5" s="7">
        <v>0.36899999999999999</v>
      </c>
      <c r="C5" s="7">
        <v>0.622</v>
      </c>
      <c r="D5" s="7">
        <v>0.26</v>
      </c>
      <c r="E5" s="7">
        <v>0.60599999999999998</v>
      </c>
      <c r="F5" s="7">
        <v>1.5549999999999999</v>
      </c>
      <c r="G5" s="7">
        <v>0.58499999999999996</v>
      </c>
      <c r="H5" s="7">
        <v>2.3620000000000001</v>
      </c>
      <c r="I5" s="7">
        <v>2.6070000000000002</v>
      </c>
      <c r="J5" s="7">
        <v>1.782</v>
      </c>
      <c r="K5" s="7">
        <v>1.4910000000000001</v>
      </c>
      <c r="L5" s="7">
        <v>0.38400000000000001</v>
      </c>
    </row>
    <row r="6" spans="1:12" x14ac:dyDescent="0.25">
      <c r="A6" s="3">
        <v>0.31900000000000001</v>
      </c>
      <c r="B6" s="7">
        <v>0.46200000000000002</v>
      </c>
      <c r="C6" s="7">
        <v>1.256</v>
      </c>
      <c r="D6" s="7">
        <v>0.155</v>
      </c>
      <c r="E6" s="7">
        <v>1.7410000000000001</v>
      </c>
      <c r="F6" s="7">
        <v>0.59699999999999998</v>
      </c>
      <c r="G6" s="7">
        <v>1.9690000000000001</v>
      </c>
      <c r="H6" s="7">
        <v>0.86299999999999999</v>
      </c>
      <c r="I6" s="7">
        <v>1.218</v>
      </c>
      <c r="J6" s="7">
        <v>0.40900000000000003</v>
      </c>
      <c r="K6" s="7">
        <v>0.76800000000000002</v>
      </c>
      <c r="L6" s="7">
        <v>1.835</v>
      </c>
    </row>
    <row r="7" spans="1:12" x14ac:dyDescent="0.25">
      <c r="A7" s="3">
        <v>0.23100000000000001</v>
      </c>
      <c r="B7" s="7">
        <v>0.35699999999999998</v>
      </c>
      <c r="C7" s="7">
        <v>1.468</v>
      </c>
      <c r="D7" s="7">
        <v>1.095</v>
      </c>
      <c r="E7" s="7">
        <v>0.76700000000000002</v>
      </c>
      <c r="F7" s="7">
        <v>0.66500000000000004</v>
      </c>
      <c r="G7" s="7">
        <v>1.1930000000000001</v>
      </c>
      <c r="H7" s="7">
        <v>1.7850000000000001</v>
      </c>
      <c r="I7" s="7">
        <v>1.3280000000000001</v>
      </c>
      <c r="J7" s="7">
        <v>0.77</v>
      </c>
      <c r="K7" s="7">
        <v>2.0779999999999998</v>
      </c>
      <c r="L7" s="7">
        <v>0.93700000000000006</v>
      </c>
    </row>
    <row r="8" spans="1:12" x14ac:dyDescent="0.25">
      <c r="A8" s="3">
        <v>0.17100000000000001</v>
      </c>
      <c r="B8" s="7">
        <v>0.56799999999999995</v>
      </c>
      <c r="C8" s="7">
        <v>1.7470000000000001</v>
      </c>
      <c r="D8" s="7">
        <v>1.8720000000000001</v>
      </c>
      <c r="E8" s="7">
        <v>2.0230000000000001</v>
      </c>
      <c r="F8" s="7">
        <v>2.02</v>
      </c>
      <c r="G8" s="7">
        <v>2.048</v>
      </c>
      <c r="H8" s="7">
        <v>1.7949999999999999</v>
      </c>
      <c r="I8" s="7">
        <v>1.2310000000000001</v>
      </c>
      <c r="J8" s="7">
        <v>0.66700000000000004</v>
      </c>
      <c r="K8" s="7">
        <v>1.1220000000000001</v>
      </c>
      <c r="L8" s="7">
        <v>0.32500000000000001</v>
      </c>
    </row>
    <row r="9" spans="1:12" x14ac:dyDescent="0.25">
      <c r="A9" s="5">
        <v>6.3E-2</v>
      </c>
      <c r="B9" s="7">
        <v>0.40500000000000003</v>
      </c>
      <c r="C9" s="7">
        <v>1.02</v>
      </c>
      <c r="D9" s="7">
        <v>0.41400000000000003</v>
      </c>
      <c r="E9" s="7">
        <v>1.1460000000000001</v>
      </c>
      <c r="F9" s="7">
        <v>1.27</v>
      </c>
      <c r="G9" s="7">
        <v>1.597</v>
      </c>
      <c r="H9" s="7">
        <v>0.40500000000000003</v>
      </c>
      <c r="I9" s="7">
        <v>0.59499999999999997</v>
      </c>
      <c r="J9" s="7">
        <v>1.222</v>
      </c>
      <c r="K9" s="7">
        <v>0.97299999999999998</v>
      </c>
      <c r="L9" s="7">
        <v>2.052</v>
      </c>
    </row>
    <row r="16" spans="1:12" x14ac:dyDescent="0.25">
      <c r="B16" s="2" t="s">
        <v>1</v>
      </c>
      <c r="C16" s="2" t="s">
        <v>12</v>
      </c>
      <c r="D16" s="2" t="s">
        <v>2</v>
      </c>
      <c r="E16" s="2" t="s">
        <v>3</v>
      </c>
    </row>
    <row r="17" spans="1:11" x14ac:dyDescent="0.25">
      <c r="A17" t="s">
        <v>4</v>
      </c>
      <c r="B17" s="3">
        <v>2.5540000000000003</v>
      </c>
      <c r="C17" s="1">
        <f>B17-B24</f>
        <v>2.4910000000000001</v>
      </c>
      <c r="D17" s="1">
        <v>1000</v>
      </c>
      <c r="E17" s="4">
        <f>(87.432*C17*C17)+(184.08*C17)-(0.8069)</f>
        <v>1000.259021992</v>
      </c>
    </row>
    <row r="18" spans="1:11" x14ac:dyDescent="0.25">
      <c r="A18" t="s">
        <v>5</v>
      </c>
      <c r="B18" s="3">
        <v>1.6240000000000001</v>
      </c>
      <c r="C18" s="1">
        <f>B18-B24</f>
        <v>1.5610000000000002</v>
      </c>
      <c r="D18" s="1">
        <v>500</v>
      </c>
      <c r="E18" s="4">
        <f t="shared" ref="E18:E24" si="0">(87.432*C18*C18)+(184.08*C18)-(0.8069)</f>
        <v>499.5893704720001</v>
      </c>
    </row>
    <row r="19" spans="1:11" x14ac:dyDescent="0.25">
      <c r="A19" t="s">
        <v>6</v>
      </c>
      <c r="B19" s="3">
        <v>0.99399999999999999</v>
      </c>
      <c r="C19" s="6">
        <f>B19-B24</f>
        <v>0.93100000000000005</v>
      </c>
      <c r="D19" s="1">
        <v>250</v>
      </c>
      <c r="E19" s="4">
        <f t="shared" si="0"/>
        <v>246.35422775200001</v>
      </c>
    </row>
    <row r="20" spans="1:11" x14ac:dyDescent="0.25">
      <c r="A20" t="s">
        <v>7</v>
      </c>
      <c r="B20" s="3">
        <v>0.57599999999999996</v>
      </c>
      <c r="C20" s="6">
        <f>B20-B25</f>
        <v>0.57599999999999996</v>
      </c>
      <c r="D20" s="1">
        <v>125</v>
      </c>
      <c r="E20" s="4">
        <f t="shared" si="0"/>
        <v>134.23101923199997</v>
      </c>
    </row>
    <row r="21" spans="1:11" x14ac:dyDescent="0.25">
      <c r="A21" t="s">
        <v>8</v>
      </c>
      <c r="B21" s="3">
        <v>0.31900000000000001</v>
      </c>
      <c r="C21" s="1">
        <f>B21-B24</f>
        <v>0.25600000000000001</v>
      </c>
      <c r="D21" s="1">
        <v>62.5</v>
      </c>
      <c r="E21" s="4">
        <f t="shared" si="0"/>
        <v>52.047523552000008</v>
      </c>
    </row>
    <row r="22" spans="1:11" x14ac:dyDescent="0.25">
      <c r="A22" t="s">
        <v>9</v>
      </c>
      <c r="B22" s="3">
        <v>0.23100000000000001</v>
      </c>
      <c r="C22" s="6">
        <f>B22-B24</f>
        <v>0.16800000000000001</v>
      </c>
      <c r="D22" s="1">
        <v>31.25</v>
      </c>
      <c r="E22" s="4">
        <f t="shared" si="0"/>
        <v>32.586220768000004</v>
      </c>
    </row>
    <row r="23" spans="1:11" x14ac:dyDescent="0.25">
      <c r="A23" t="s">
        <v>10</v>
      </c>
      <c r="B23" s="3">
        <v>0.17100000000000001</v>
      </c>
      <c r="C23" s="6">
        <f>B23-B24</f>
        <v>0.10800000000000001</v>
      </c>
      <c r="D23" s="1">
        <v>15.63</v>
      </c>
      <c r="E23" s="4">
        <f t="shared" si="0"/>
        <v>20.093546848000006</v>
      </c>
    </row>
    <row r="24" spans="1:11" x14ac:dyDescent="0.25">
      <c r="A24" t="s">
        <v>11</v>
      </c>
      <c r="B24" s="5">
        <v>6.3E-2</v>
      </c>
      <c r="C24" s="1">
        <f>B24-B24</f>
        <v>0</v>
      </c>
      <c r="D24" s="1">
        <v>0</v>
      </c>
      <c r="E24" s="4">
        <f t="shared" si="0"/>
        <v>-0.80689999999999995</v>
      </c>
    </row>
    <row r="28" spans="1:11" x14ac:dyDescent="0.25">
      <c r="J28" s="9" t="s">
        <v>13</v>
      </c>
      <c r="K28" s="9"/>
    </row>
    <row r="33" spans="1:5" x14ac:dyDescent="0.25">
      <c r="A33" s="11" t="s">
        <v>15</v>
      </c>
      <c r="B33" s="7" t="s">
        <v>16</v>
      </c>
      <c r="C33" s="8" t="s">
        <v>11</v>
      </c>
      <c r="D33" s="1" t="s">
        <v>12</v>
      </c>
      <c r="E33" s="10" t="s">
        <v>17</v>
      </c>
    </row>
    <row r="34" spans="1:5" x14ac:dyDescent="0.25">
      <c r="A34" s="19" t="s">
        <v>119</v>
      </c>
      <c r="B34" s="19"/>
      <c r="C34" s="19"/>
      <c r="D34" s="19"/>
      <c r="E34" s="19"/>
    </row>
    <row r="35" spans="1:5" x14ac:dyDescent="0.25">
      <c r="A35" s="11" t="s">
        <v>127</v>
      </c>
      <c r="B35" s="7">
        <v>1.536</v>
      </c>
      <c r="C35" s="5">
        <v>6.3E-2</v>
      </c>
      <c r="D35" s="1">
        <f t="shared" ref="D35:D66" si="1">(B35-C35)</f>
        <v>1.4730000000000001</v>
      </c>
      <c r="E35" s="4">
        <f t="shared" ref="E35:E66" si="2">(87.432*D35*D35)+(184.08*D35)-(0.8069)</f>
        <v>460.04668592800004</v>
      </c>
    </row>
    <row r="36" spans="1:5" x14ac:dyDescent="0.25">
      <c r="A36" s="11" t="s">
        <v>128</v>
      </c>
      <c r="B36" s="7">
        <v>0.65800000000000003</v>
      </c>
      <c r="C36" s="5">
        <v>6.3E-2</v>
      </c>
      <c r="D36" s="1">
        <f t="shared" si="1"/>
        <v>0.59499999999999997</v>
      </c>
      <c r="E36" s="4">
        <f t="shared" si="2"/>
        <v>139.67381379999998</v>
      </c>
    </row>
    <row r="37" spans="1:5" x14ac:dyDescent="0.25">
      <c r="A37" s="11" t="s">
        <v>129</v>
      </c>
      <c r="B37" s="7">
        <v>0.34100000000000003</v>
      </c>
      <c r="C37" s="5">
        <v>6.3E-2</v>
      </c>
      <c r="D37" s="1">
        <f t="shared" si="1"/>
        <v>0.27800000000000002</v>
      </c>
      <c r="E37" s="4">
        <f t="shared" si="2"/>
        <v>57.124434688000008</v>
      </c>
    </row>
    <row r="38" spans="1:5" x14ac:dyDescent="0.25">
      <c r="A38" s="11" t="s">
        <v>130</v>
      </c>
      <c r="B38" s="7">
        <v>0.36899999999999999</v>
      </c>
      <c r="C38" s="5">
        <v>6.3E-2</v>
      </c>
      <c r="D38" s="1">
        <f t="shared" si="1"/>
        <v>0.30599999999999999</v>
      </c>
      <c r="E38" s="4">
        <f t="shared" si="2"/>
        <v>63.708362752000014</v>
      </c>
    </row>
    <row r="39" spans="1:5" x14ac:dyDescent="0.25">
      <c r="A39" s="11" t="s">
        <v>131</v>
      </c>
      <c r="B39" s="7">
        <v>0.46200000000000002</v>
      </c>
      <c r="C39" s="5">
        <v>6.3E-2</v>
      </c>
      <c r="D39" s="1">
        <f t="shared" si="1"/>
        <v>0.39900000000000002</v>
      </c>
      <c r="E39" s="4">
        <f t="shared" si="2"/>
        <v>86.560281832000015</v>
      </c>
    </row>
    <row r="40" spans="1:5" x14ac:dyDescent="0.25">
      <c r="A40" s="11" t="s">
        <v>132</v>
      </c>
      <c r="B40" s="7">
        <v>0.35699999999999998</v>
      </c>
      <c r="C40" s="5">
        <v>6.3E-2</v>
      </c>
      <c r="D40" s="1">
        <f t="shared" si="1"/>
        <v>0.29399999999999998</v>
      </c>
      <c r="E40" s="4">
        <f t="shared" si="2"/>
        <v>60.869892352000001</v>
      </c>
    </row>
    <row r="41" spans="1:5" x14ac:dyDescent="0.25">
      <c r="A41" s="11" t="s">
        <v>133</v>
      </c>
      <c r="B41" s="7">
        <v>0.56799999999999995</v>
      </c>
      <c r="C41" s="5">
        <v>6.3E-2</v>
      </c>
      <c r="D41" s="1">
        <f t="shared" si="1"/>
        <v>0.50499999999999989</v>
      </c>
      <c r="E41" s="4">
        <f t="shared" si="2"/>
        <v>114.45084579999998</v>
      </c>
    </row>
    <row r="42" spans="1:5" x14ac:dyDescent="0.25">
      <c r="A42" s="11" t="s">
        <v>134</v>
      </c>
      <c r="B42" s="7">
        <v>0.40500000000000003</v>
      </c>
      <c r="C42" s="5">
        <v>6.3E-2</v>
      </c>
      <c r="D42" s="1">
        <f t="shared" si="1"/>
        <v>0.34200000000000003</v>
      </c>
      <c r="E42" s="4">
        <f t="shared" si="2"/>
        <v>72.374856448000017</v>
      </c>
    </row>
    <row r="43" spans="1:5" x14ac:dyDescent="0.25">
      <c r="A43" s="11" t="s">
        <v>135</v>
      </c>
      <c r="B43" s="7">
        <v>0.159</v>
      </c>
      <c r="C43" s="5">
        <v>6.3E-2</v>
      </c>
      <c r="D43" s="1">
        <f t="shared" si="1"/>
        <v>9.6000000000000002E-2</v>
      </c>
      <c r="E43" s="4">
        <f t="shared" si="2"/>
        <v>17.670553312000003</v>
      </c>
    </row>
    <row r="44" spans="1:5" x14ac:dyDescent="0.25">
      <c r="A44" s="11" t="s">
        <v>136</v>
      </c>
      <c r="B44" s="7">
        <v>2.2610000000000001</v>
      </c>
      <c r="C44" s="5">
        <v>6.3E-2</v>
      </c>
      <c r="D44" s="1">
        <f t="shared" si="1"/>
        <v>2.198</v>
      </c>
      <c r="E44" s="4">
        <f t="shared" si="2"/>
        <v>826.20276812799989</v>
      </c>
    </row>
    <row r="45" spans="1:5" x14ac:dyDescent="0.25">
      <c r="A45" s="11" t="s">
        <v>137</v>
      </c>
      <c r="B45" s="7">
        <v>1.452</v>
      </c>
      <c r="C45" s="5">
        <v>6.3E-2</v>
      </c>
      <c r="D45" s="1">
        <f t="shared" si="1"/>
        <v>1.389</v>
      </c>
      <c r="E45" s="4">
        <f t="shared" si="2"/>
        <v>423.56461367200001</v>
      </c>
    </row>
    <row r="46" spans="1:5" x14ac:dyDescent="0.25">
      <c r="A46" s="11" t="s">
        <v>138</v>
      </c>
      <c r="B46" s="7">
        <v>0.622</v>
      </c>
      <c r="C46" s="5">
        <v>6.3E-2</v>
      </c>
      <c r="D46" s="1">
        <f t="shared" si="1"/>
        <v>0.55899999999999994</v>
      </c>
      <c r="E46" s="4">
        <f t="shared" si="2"/>
        <v>129.41465879199998</v>
      </c>
    </row>
    <row r="47" spans="1:5" x14ac:dyDescent="0.25">
      <c r="A47" s="11" t="s">
        <v>139</v>
      </c>
      <c r="B47" s="7">
        <v>1.256</v>
      </c>
      <c r="C47" s="5">
        <v>6.3E-2</v>
      </c>
      <c r="D47" s="1">
        <f t="shared" si="1"/>
        <v>1.1930000000000001</v>
      </c>
      <c r="E47" s="4">
        <f t="shared" si="2"/>
        <v>343.23804656800007</v>
      </c>
    </row>
    <row r="48" spans="1:5" x14ac:dyDescent="0.25">
      <c r="A48" s="11" t="s">
        <v>140</v>
      </c>
      <c r="B48" s="7">
        <v>1.468</v>
      </c>
      <c r="C48" s="5">
        <v>6.3E-2</v>
      </c>
      <c r="D48" s="1">
        <f t="shared" si="1"/>
        <v>1.405</v>
      </c>
      <c r="E48" s="4">
        <f t="shared" si="2"/>
        <v>430.41845380000001</v>
      </c>
    </row>
    <row r="49" spans="1:5" x14ac:dyDescent="0.25">
      <c r="A49" s="11" t="s">
        <v>141</v>
      </c>
      <c r="B49" s="7">
        <v>1.7470000000000001</v>
      </c>
      <c r="C49" s="5">
        <v>6.3E-2</v>
      </c>
      <c r="D49" s="1">
        <f t="shared" si="1"/>
        <v>1.6840000000000002</v>
      </c>
      <c r="E49" s="4">
        <f t="shared" si="2"/>
        <v>557.12838179200014</v>
      </c>
    </row>
    <row r="50" spans="1:5" x14ac:dyDescent="0.25">
      <c r="A50" s="11" t="s">
        <v>142</v>
      </c>
      <c r="B50" s="7">
        <v>1.02</v>
      </c>
      <c r="C50" s="5">
        <v>6.3E-2</v>
      </c>
      <c r="D50" s="1">
        <f t="shared" si="1"/>
        <v>0.95700000000000007</v>
      </c>
      <c r="E50" s="4">
        <f t="shared" si="2"/>
        <v>255.43216976800002</v>
      </c>
    </row>
    <row r="51" spans="1:5" x14ac:dyDescent="0.25">
      <c r="A51" s="11" t="s">
        <v>143</v>
      </c>
      <c r="B51" s="7">
        <v>0.36399999999999999</v>
      </c>
      <c r="C51" s="5">
        <v>6.3E-2</v>
      </c>
      <c r="D51" s="1">
        <f t="shared" si="1"/>
        <v>0.30099999999999999</v>
      </c>
      <c r="E51" s="4">
        <f t="shared" si="2"/>
        <v>62.522606632000006</v>
      </c>
    </row>
    <row r="52" spans="1:5" x14ac:dyDescent="0.25">
      <c r="A52" s="11" t="s">
        <v>144</v>
      </c>
      <c r="B52" s="7">
        <v>0.69700000000000006</v>
      </c>
      <c r="C52" s="5">
        <v>6.3E-2</v>
      </c>
      <c r="D52" s="1">
        <f t="shared" si="1"/>
        <v>0.63400000000000012</v>
      </c>
      <c r="E52" s="4">
        <f t="shared" si="2"/>
        <v>151.04363699200005</v>
      </c>
    </row>
    <row r="53" spans="1:5" x14ac:dyDescent="0.25">
      <c r="A53" s="11" t="s">
        <v>145</v>
      </c>
      <c r="B53" s="7">
        <v>0.55600000000000005</v>
      </c>
      <c r="C53" s="5">
        <v>6.3E-2</v>
      </c>
      <c r="D53" s="1">
        <f t="shared" si="1"/>
        <v>0.49300000000000005</v>
      </c>
      <c r="E53" s="4">
        <f t="shared" si="2"/>
        <v>111.19480016800001</v>
      </c>
    </row>
    <row r="54" spans="1:5" x14ac:dyDescent="0.25">
      <c r="A54" s="11" t="s">
        <v>146</v>
      </c>
      <c r="B54" s="7">
        <v>0.26</v>
      </c>
      <c r="C54" s="5">
        <v>6.3E-2</v>
      </c>
      <c r="D54" s="1">
        <f t="shared" si="1"/>
        <v>0.19700000000000001</v>
      </c>
      <c r="E54" s="4">
        <f t="shared" si="2"/>
        <v>38.850008488000007</v>
      </c>
    </row>
    <row r="55" spans="1:5" x14ac:dyDescent="0.25">
      <c r="A55" s="11" t="s">
        <v>147</v>
      </c>
      <c r="B55" s="7">
        <v>0.155</v>
      </c>
      <c r="C55" s="5">
        <v>6.3E-2</v>
      </c>
      <c r="D55" s="1">
        <f t="shared" si="1"/>
        <v>9.1999999999999998E-2</v>
      </c>
      <c r="E55" s="4">
        <f t="shared" si="2"/>
        <v>16.868484448</v>
      </c>
    </row>
    <row r="56" spans="1:5" x14ac:dyDescent="0.25">
      <c r="A56" s="11" t="s">
        <v>148</v>
      </c>
      <c r="B56" s="7">
        <v>1.095</v>
      </c>
      <c r="C56" s="5">
        <v>6.3E-2</v>
      </c>
      <c r="D56" s="1">
        <f t="shared" si="1"/>
        <v>1.032</v>
      </c>
      <c r="E56" s="4">
        <f t="shared" si="2"/>
        <v>282.28083836800005</v>
      </c>
    </row>
    <row r="57" spans="1:5" x14ac:dyDescent="0.25">
      <c r="A57" s="11" t="s">
        <v>149</v>
      </c>
      <c r="B57" s="7">
        <v>1.8720000000000001</v>
      </c>
      <c r="C57" s="5">
        <v>6.3E-2</v>
      </c>
      <c r="D57" s="1">
        <f t="shared" si="1"/>
        <v>1.8090000000000002</v>
      </c>
      <c r="E57" s="4">
        <f t="shared" si="2"/>
        <v>618.31337879200009</v>
      </c>
    </row>
    <row r="58" spans="1:5" x14ac:dyDescent="0.25">
      <c r="A58" s="11" t="s">
        <v>150</v>
      </c>
      <c r="B58" s="7">
        <v>0.41400000000000003</v>
      </c>
      <c r="C58" s="5">
        <v>6.3E-2</v>
      </c>
      <c r="D58" s="1">
        <f t="shared" si="1"/>
        <v>0.35100000000000003</v>
      </c>
      <c r="E58" s="4">
        <f t="shared" si="2"/>
        <v>74.576889832000006</v>
      </c>
    </row>
    <row r="59" spans="1:5" x14ac:dyDescent="0.25">
      <c r="A59" s="11" t="s">
        <v>151</v>
      </c>
      <c r="B59" s="7">
        <v>0.47700000000000004</v>
      </c>
      <c r="C59" s="5">
        <v>6.3E-2</v>
      </c>
      <c r="D59" s="1">
        <f t="shared" si="1"/>
        <v>0.41400000000000003</v>
      </c>
      <c r="E59" s="4">
        <f t="shared" si="2"/>
        <v>90.38771507200002</v>
      </c>
    </row>
    <row r="60" spans="1:5" x14ac:dyDescent="0.25">
      <c r="A60" s="11" t="s">
        <v>152</v>
      </c>
      <c r="B60" s="7">
        <v>0.18</v>
      </c>
      <c r="C60" s="5">
        <v>6.3E-2</v>
      </c>
      <c r="D60" s="1">
        <f t="shared" si="1"/>
        <v>0.11699999999999999</v>
      </c>
      <c r="E60" s="4">
        <f t="shared" si="2"/>
        <v>21.927316648000001</v>
      </c>
    </row>
    <row r="61" spans="1:5" x14ac:dyDescent="0.25">
      <c r="A61" s="11" t="s">
        <v>153</v>
      </c>
      <c r="B61" s="7">
        <v>1.5230000000000001</v>
      </c>
      <c r="C61" s="5">
        <v>6.3E-2</v>
      </c>
      <c r="D61" s="1">
        <f t="shared" si="1"/>
        <v>1.4600000000000002</v>
      </c>
      <c r="E61" s="4">
        <f t="shared" si="2"/>
        <v>454.31995120000016</v>
      </c>
    </row>
    <row r="62" spans="1:5" x14ac:dyDescent="0.25">
      <c r="A62" s="11" t="s">
        <v>154</v>
      </c>
      <c r="B62" s="7">
        <v>0.60599999999999998</v>
      </c>
      <c r="C62" s="5">
        <v>6.3E-2</v>
      </c>
      <c r="D62" s="1">
        <f t="shared" si="1"/>
        <v>0.54299999999999993</v>
      </c>
      <c r="E62" s="4">
        <f t="shared" si="2"/>
        <v>124.92777776799998</v>
      </c>
    </row>
    <row r="63" spans="1:5" x14ac:dyDescent="0.25">
      <c r="A63" s="11" t="s">
        <v>155</v>
      </c>
      <c r="B63" s="7">
        <v>1.7410000000000001</v>
      </c>
      <c r="C63" s="5">
        <v>6.3E-2</v>
      </c>
      <c r="D63" s="1">
        <f t="shared" si="1"/>
        <v>1.6780000000000002</v>
      </c>
      <c r="E63" s="4">
        <f t="shared" si="2"/>
        <v>554.26022348800007</v>
      </c>
    </row>
    <row r="64" spans="1:5" x14ac:dyDescent="0.25">
      <c r="A64" s="11" t="s">
        <v>156</v>
      </c>
      <c r="B64" s="7">
        <v>0.76700000000000002</v>
      </c>
      <c r="C64" s="5">
        <v>6.3E-2</v>
      </c>
      <c r="D64" s="1">
        <f t="shared" si="1"/>
        <v>0.70399999999999996</v>
      </c>
      <c r="E64" s="4">
        <f t="shared" si="2"/>
        <v>172.11811811199999</v>
      </c>
    </row>
    <row r="65" spans="1:5" x14ac:dyDescent="0.25">
      <c r="A65" s="11" t="s">
        <v>157</v>
      </c>
      <c r="B65" s="7">
        <v>2.0230000000000001</v>
      </c>
      <c r="C65" s="5">
        <v>6.3E-2</v>
      </c>
      <c r="D65" s="1">
        <f t="shared" si="1"/>
        <v>1.9600000000000002</v>
      </c>
      <c r="E65" s="4">
        <f t="shared" si="2"/>
        <v>695.86867120000011</v>
      </c>
    </row>
    <row r="66" spans="1:5" x14ac:dyDescent="0.25">
      <c r="A66" s="11" t="s">
        <v>158</v>
      </c>
      <c r="B66" s="7">
        <v>1.1460000000000001</v>
      </c>
      <c r="C66" s="5">
        <v>6.3E-2</v>
      </c>
      <c r="D66" s="1">
        <f t="shared" si="1"/>
        <v>1.0830000000000002</v>
      </c>
      <c r="E66" s="4">
        <f t="shared" si="2"/>
        <v>301.09977104800009</v>
      </c>
    </row>
    <row r="67" spans="1:5" x14ac:dyDescent="0.25">
      <c r="A67" s="11" t="s">
        <v>159</v>
      </c>
      <c r="B67" s="7">
        <v>0.66700000000000004</v>
      </c>
      <c r="C67" s="5">
        <v>6.3E-2</v>
      </c>
      <c r="D67" s="1">
        <f t="shared" ref="D67:D98" si="3">(B67-C67)</f>
        <v>0.60400000000000009</v>
      </c>
      <c r="E67" s="4">
        <f t="shared" ref="E67:E98" si="4">(87.432*D67*D67)+(184.08*D67)-(0.8069)</f>
        <v>142.27401251200001</v>
      </c>
    </row>
    <row r="68" spans="1:5" x14ac:dyDescent="0.25">
      <c r="A68" s="11" t="s">
        <v>160</v>
      </c>
      <c r="B68" s="7">
        <v>2.17</v>
      </c>
      <c r="C68" s="5">
        <v>6.3E-2</v>
      </c>
      <c r="D68" s="1">
        <f t="shared" si="3"/>
        <v>2.1069999999999998</v>
      </c>
      <c r="E68" s="4">
        <f t="shared" si="4"/>
        <v>775.19956496799989</v>
      </c>
    </row>
    <row r="69" spans="1:5" x14ac:dyDescent="0.25">
      <c r="A69" s="11" t="s">
        <v>161</v>
      </c>
      <c r="B69" s="7">
        <v>1.4530000000000001</v>
      </c>
      <c r="C69" s="5">
        <v>6.3E-2</v>
      </c>
      <c r="D69" s="1">
        <f t="shared" si="3"/>
        <v>1.3900000000000001</v>
      </c>
      <c r="E69" s="4">
        <f t="shared" si="4"/>
        <v>423.99166720000011</v>
      </c>
    </row>
    <row r="70" spans="1:5" x14ac:dyDescent="0.25">
      <c r="A70" s="11" t="s">
        <v>162</v>
      </c>
      <c r="B70" s="7">
        <v>1.5549999999999999</v>
      </c>
      <c r="C70" s="5">
        <v>6.3E-2</v>
      </c>
      <c r="D70" s="1">
        <f t="shared" si="3"/>
        <v>1.492</v>
      </c>
      <c r="E70" s="4">
        <f t="shared" si="4"/>
        <v>468.46968764799999</v>
      </c>
    </row>
    <row r="71" spans="1:5" x14ac:dyDescent="0.25">
      <c r="A71" s="11" t="s">
        <v>163</v>
      </c>
      <c r="B71" s="7">
        <v>0.59699999999999998</v>
      </c>
      <c r="C71" s="5">
        <v>6.3E-2</v>
      </c>
      <c r="D71" s="1">
        <f t="shared" si="3"/>
        <v>0.53400000000000003</v>
      </c>
      <c r="E71" s="4">
        <f t="shared" si="4"/>
        <v>122.42357939200002</v>
      </c>
    </row>
    <row r="72" spans="1:5" x14ac:dyDescent="0.25">
      <c r="A72" s="11" t="s">
        <v>164</v>
      </c>
      <c r="B72" s="7">
        <v>0.66500000000000004</v>
      </c>
      <c r="C72" s="5">
        <v>6.3E-2</v>
      </c>
      <c r="D72" s="1">
        <f t="shared" si="3"/>
        <v>0.60200000000000009</v>
      </c>
      <c r="E72" s="4">
        <f t="shared" si="4"/>
        <v>141.69496652800004</v>
      </c>
    </row>
    <row r="73" spans="1:5" x14ac:dyDescent="0.25">
      <c r="A73" s="11" t="s">
        <v>165</v>
      </c>
      <c r="B73" s="7">
        <v>2.02</v>
      </c>
      <c r="C73" s="5">
        <v>6.3E-2</v>
      </c>
      <c r="D73" s="1">
        <f t="shared" si="3"/>
        <v>1.9570000000000001</v>
      </c>
      <c r="E73" s="4">
        <f t="shared" si="4"/>
        <v>694.28901776800012</v>
      </c>
    </row>
    <row r="74" spans="1:5" x14ac:dyDescent="0.25">
      <c r="A74" s="11" t="s">
        <v>166</v>
      </c>
      <c r="B74" s="7">
        <v>1.27</v>
      </c>
      <c r="C74" s="5">
        <v>6.3E-2</v>
      </c>
      <c r="D74" s="1">
        <f t="shared" si="3"/>
        <v>1.2070000000000001</v>
      </c>
      <c r="E74" s="4">
        <f t="shared" si="4"/>
        <v>348.75288176800007</v>
      </c>
    </row>
    <row r="75" spans="1:5" x14ac:dyDescent="0.25">
      <c r="A75" s="11" t="s">
        <v>167</v>
      </c>
      <c r="B75" s="7">
        <v>0.123</v>
      </c>
      <c r="C75" s="5">
        <v>6.3E-2</v>
      </c>
      <c r="D75" s="1">
        <f t="shared" si="3"/>
        <v>0.06</v>
      </c>
      <c r="E75" s="4">
        <f t="shared" si="4"/>
        <v>10.5526552</v>
      </c>
    </row>
    <row r="76" spans="1:5" x14ac:dyDescent="0.25">
      <c r="A76" s="11" t="s">
        <v>168</v>
      </c>
      <c r="B76" s="7">
        <v>0.35199999999999998</v>
      </c>
      <c r="C76" s="5">
        <v>6.3E-2</v>
      </c>
      <c r="D76" s="1">
        <f t="shared" si="3"/>
        <v>0.28899999999999998</v>
      </c>
      <c r="E76" s="4">
        <f t="shared" si="4"/>
        <v>59.694628072</v>
      </c>
    </row>
    <row r="77" spans="1:5" x14ac:dyDescent="0.25">
      <c r="A77" s="11" t="s">
        <v>169</v>
      </c>
      <c r="B77" s="7">
        <v>0.626</v>
      </c>
      <c r="C77" s="5">
        <v>6.3E-2</v>
      </c>
      <c r="D77" s="1">
        <f t="shared" si="3"/>
        <v>0.56299999999999994</v>
      </c>
      <c r="E77" s="4">
        <f t="shared" si="4"/>
        <v>130.543373608</v>
      </c>
    </row>
    <row r="78" spans="1:5" x14ac:dyDescent="0.25">
      <c r="A78" s="11" t="s">
        <v>170</v>
      </c>
      <c r="B78" s="7">
        <v>0.58499999999999996</v>
      </c>
      <c r="C78" s="5">
        <v>6.3E-2</v>
      </c>
      <c r="D78" s="1">
        <f t="shared" si="3"/>
        <v>0.52200000000000002</v>
      </c>
      <c r="E78" s="4">
        <f t="shared" si="4"/>
        <v>119.10668108800002</v>
      </c>
    </row>
    <row r="79" spans="1:5" x14ac:dyDescent="0.25">
      <c r="A79" s="11" t="s">
        <v>171</v>
      </c>
      <c r="B79" s="7">
        <v>1.9690000000000001</v>
      </c>
      <c r="C79" s="5">
        <v>6.3E-2</v>
      </c>
      <c r="D79" s="1">
        <f t="shared" si="3"/>
        <v>1.9060000000000001</v>
      </c>
      <c r="E79" s="4">
        <f t="shared" si="4"/>
        <v>667.67569715200011</v>
      </c>
    </row>
    <row r="80" spans="1:5" x14ac:dyDescent="0.25">
      <c r="A80" s="11" t="s">
        <v>172</v>
      </c>
      <c r="B80" s="7">
        <v>1.1930000000000001</v>
      </c>
      <c r="C80" s="5">
        <v>6.3E-2</v>
      </c>
      <c r="D80" s="1">
        <f t="shared" si="3"/>
        <v>1.1300000000000001</v>
      </c>
      <c r="E80" s="4">
        <f t="shared" si="4"/>
        <v>318.84542080000006</v>
      </c>
    </row>
    <row r="81" spans="1:5" x14ac:dyDescent="0.25">
      <c r="A81" s="11" t="s">
        <v>173</v>
      </c>
      <c r="B81" s="7">
        <v>2.048</v>
      </c>
      <c r="C81" s="5">
        <v>6.3E-2</v>
      </c>
      <c r="D81" s="1">
        <f t="shared" si="3"/>
        <v>1.9850000000000001</v>
      </c>
      <c r="E81" s="4">
        <f t="shared" si="4"/>
        <v>709.09365220000007</v>
      </c>
    </row>
    <row r="82" spans="1:5" x14ac:dyDescent="0.25">
      <c r="A82" s="11" t="s">
        <v>174</v>
      </c>
      <c r="B82" s="7">
        <v>1.597</v>
      </c>
      <c r="C82" s="5">
        <v>6.3E-2</v>
      </c>
      <c r="D82" s="1">
        <f t="shared" si="3"/>
        <v>1.534</v>
      </c>
      <c r="E82" s="4">
        <f t="shared" si="4"/>
        <v>487.31295539200011</v>
      </c>
    </row>
    <row r="83" spans="1:5" x14ac:dyDescent="0.25">
      <c r="A83" s="11" t="s">
        <v>175</v>
      </c>
      <c r="B83" s="7">
        <v>0.44900000000000001</v>
      </c>
      <c r="C83" s="5">
        <v>6.3E-2</v>
      </c>
      <c r="D83" s="1">
        <f t="shared" si="3"/>
        <v>0.38600000000000001</v>
      </c>
      <c r="E83" s="4">
        <f t="shared" si="4"/>
        <v>83.274998272000019</v>
      </c>
    </row>
    <row r="84" spans="1:5" x14ac:dyDescent="0.25">
      <c r="A84" s="11" t="s">
        <v>176</v>
      </c>
      <c r="B84" s="7">
        <v>0.52800000000000002</v>
      </c>
      <c r="C84" s="5">
        <v>6.3E-2</v>
      </c>
      <c r="D84" s="1">
        <f t="shared" si="3"/>
        <v>0.46500000000000002</v>
      </c>
      <c r="E84" s="4">
        <f t="shared" si="4"/>
        <v>103.69528420000002</v>
      </c>
    </row>
    <row r="85" spans="1:5" x14ac:dyDescent="0.25">
      <c r="A85" s="11" t="s">
        <v>177</v>
      </c>
      <c r="B85" s="7">
        <v>0.38700000000000001</v>
      </c>
      <c r="C85" s="5">
        <v>6.3E-2</v>
      </c>
      <c r="D85" s="1">
        <f t="shared" si="3"/>
        <v>0.32400000000000001</v>
      </c>
      <c r="E85" s="4">
        <f t="shared" si="4"/>
        <v>68.013281632000016</v>
      </c>
    </row>
    <row r="86" spans="1:5" x14ac:dyDescent="0.25">
      <c r="A86" s="11" t="s">
        <v>178</v>
      </c>
      <c r="B86" s="7">
        <v>2.3620000000000001</v>
      </c>
      <c r="C86" s="5">
        <v>6.3E-2</v>
      </c>
      <c r="D86" s="1">
        <f t="shared" si="3"/>
        <v>2.2989999999999999</v>
      </c>
      <c r="E86" s="4">
        <f t="shared" si="4"/>
        <v>884.50620023199997</v>
      </c>
    </row>
    <row r="87" spans="1:5" x14ac:dyDescent="0.25">
      <c r="A87" s="11" t="s">
        <v>179</v>
      </c>
      <c r="B87" s="7">
        <v>0.86299999999999999</v>
      </c>
      <c r="C87" s="5">
        <v>6.3E-2</v>
      </c>
      <c r="D87" s="1">
        <f t="shared" si="3"/>
        <v>0.8</v>
      </c>
      <c r="E87" s="4">
        <f t="shared" si="4"/>
        <v>202.41358</v>
      </c>
    </row>
    <row r="88" spans="1:5" x14ac:dyDescent="0.25">
      <c r="A88" s="11" t="s">
        <v>180</v>
      </c>
      <c r="B88" s="7">
        <v>1.7850000000000001</v>
      </c>
      <c r="C88" s="5">
        <v>6.3E-2</v>
      </c>
      <c r="D88" s="1">
        <f t="shared" si="3"/>
        <v>1.7220000000000002</v>
      </c>
      <c r="E88" s="4">
        <f t="shared" si="4"/>
        <v>575.439570688</v>
      </c>
    </row>
    <row r="89" spans="1:5" x14ac:dyDescent="0.25">
      <c r="A89" s="11" t="s">
        <v>181</v>
      </c>
      <c r="B89" s="7">
        <v>1.7949999999999999</v>
      </c>
      <c r="C89" s="5">
        <v>6.3E-2</v>
      </c>
      <c r="D89" s="1">
        <f t="shared" si="3"/>
        <v>1.732</v>
      </c>
      <c r="E89" s="4">
        <f t="shared" si="4"/>
        <v>580.30027196799995</v>
      </c>
    </row>
    <row r="90" spans="1:5" x14ac:dyDescent="0.25">
      <c r="A90" s="11" t="s">
        <v>182</v>
      </c>
      <c r="B90" s="7">
        <v>0.40500000000000003</v>
      </c>
      <c r="C90" s="5">
        <v>6.3E-2</v>
      </c>
      <c r="D90" s="1">
        <f t="shared" si="3"/>
        <v>0.34200000000000003</v>
      </c>
      <c r="E90" s="4">
        <f t="shared" si="4"/>
        <v>72.374856448000017</v>
      </c>
    </row>
    <row r="91" spans="1:5" x14ac:dyDescent="0.25">
      <c r="A91" s="11" t="s">
        <v>183</v>
      </c>
      <c r="B91" s="7">
        <v>2.1829999999999998</v>
      </c>
      <c r="C91" s="5">
        <v>6.3E-2</v>
      </c>
      <c r="D91" s="1">
        <f t="shared" si="3"/>
        <v>2.1199999999999997</v>
      </c>
      <c r="E91" s="4">
        <f t="shared" si="4"/>
        <v>782.3970807999998</v>
      </c>
    </row>
    <row r="92" spans="1:5" x14ac:dyDescent="0.25">
      <c r="A92" s="11" t="s">
        <v>184</v>
      </c>
      <c r="B92" s="7">
        <v>0.436</v>
      </c>
      <c r="C92" s="5">
        <v>6.3E-2</v>
      </c>
      <c r="D92" s="1">
        <f t="shared" si="3"/>
        <v>0.373</v>
      </c>
      <c r="E92" s="4">
        <f t="shared" si="4"/>
        <v>80.019266728000005</v>
      </c>
    </row>
    <row r="93" spans="1:5" x14ac:dyDescent="0.25">
      <c r="A93" s="11" t="s">
        <v>185</v>
      </c>
      <c r="B93" s="7">
        <v>0.622</v>
      </c>
      <c r="C93" s="5">
        <v>6.3E-2</v>
      </c>
      <c r="D93" s="1">
        <f t="shared" si="3"/>
        <v>0.55899999999999994</v>
      </c>
      <c r="E93" s="4">
        <f t="shared" si="4"/>
        <v>129.41465879199998</v>
      </c>
    </row>
    <row r="94" spans="1:5" x14ac:dyDescent="0.25">
      <c r="A94" s="11" t="s">
        <v>186</v>
      </c>
      <c r="B94" s="7">
        <v>2.6070000000000002</v>
      </c>
      <c r="C94" s="5">
        <v>6.3E-2</v>
      </c>
      <c r="D94" s="1">
        <f t="shared" si="3"/>
        <v>2.544</v>
      </c>
      <c r="E94" s="4">
        <f t="shared" si="4"/>
        <v>1033.3469283519998</v>
      </c>
    </row>
    <row r="95" spans="1:5" x14ac:dyDescent="0.25">
      <c r="A95" s="11" t="s">
        <v>187</v>
      </c>
      <c r="B95" s="7">
        <v>1.218</v>
      </c>
      <c r="C95" s="5">
        <v>6.3E-2</v>
      </c>
      <c r="D95" s="1">
        <f t="shared" si="3"/>
        <v>1.155</v>
      </c>
      <c r="E95" s="4">
        <f t="shared" si="4"/>
        <v>328.44197380000003</v>
      </c>
    </row>
    <row r="96" spans="1:5" x14ac:dyDescent="0.25">
      <c r="A96" s="11" t="s">
        <v>188</v>
      </c>
      <c r="B96" s="7">
        <v>1.3280000000000001</v>
      </c>
      <c r="C96" s="5">
        <v>6.3E-2</v>
      </c>
      <c r="D96" s="1">
        <f t="shared" si="3"/>
        <v>1.2650000000000001</v>
      </c>
      <c r="E96" s="4">
        <f t="shared" si="4"/>
        <v>371.96517220000004</v>
      </c>
    </row>
    <row r="97" spans="1:5" x14ac:dyDescent="0.25">
      <c r="A97" s="11" t="s">
        <v>189</v>
      </c>
      <c r="B97" s="7">
        <v>1.2310000000000001</v>
      </c>
      <c r="C97" s="5">
        <v>6.3E-2</v>
      </c>
      <c r="D97" s="1">
        <f t="shared" si="3"/>
        <v>1.1680000000000001</v>
      </c>
      <c r="E97" s="4">
        <f t="shared" si="4"/>
        <v>333.47537276800011</v>
      </c>
    </row>
    <row r="98" spans="1:5" x14ac:dyDescent="0.25">
      <c r="A98" s="11" t="s">
        <v>190</v>
      </c>
      <c r="B98" s="7">
        <v>0.59499999999999997</v>
      </c>
      <c r="C98" s="5">
        <v>6.3E-2</v>
      </c>
      <c r="D98" s="1">
        <f t="shared" si="3"/>
        <v>0.53200000000000003</v>
      </c>
      <c r="E98" s="4">
        <f t="shared" si="4"/>
        <v>121.86901436800002</v>
      </c>
    </row>
    <row r="99" spans="1:5" x14ac:dyDescent="0.25">
      <c r="A99" s="11" t="s">
        <v>191</v>
      </c>
      <c r="B99" s="7">
        <v>1.4139999999999999</v>
      </c>
      <c r="C99" s="5">
        <v>6.3E-2</v>
      </c>
      <c r="D99" s="1">
        <f t="shared" ref="D99:D130" si="5">(B99-C99)</f>
        <v>1.351</v>
      </c>
      <c r="E99" s="4">
        <f t="shared" ref="E99:E130" si="6">(87.432*D99*D99)+(184.08*D99)-(0.8069)</f>
        <v>407.46615383200003</v>
      </c>
    </row>
    <row r="100" spans="1:5" x14ac:dyDescent="0.25">
      <c r="A100" s="11" t="s">
        <v>192</v>
      </c>
      <c r="B100" s="7">
        <v>0.84799999999999998</v>
      </c>
      <c r="C100" s="5">
        <v>6.3E-2</v>
      </c>
      <c r="D100" s="1">
        <f t="shared" si="5"/>
        <v>0.78499999999999992</v>
      </c>
      <c r="E100" s="4">
        <f t="shared" si="6"/>
        <v>197.57368419999997</v>
      </c>
    </row>
    <row r="101" spans="1:5" x14ac:dyDescent="0.25">
      <c r="A101" s="11" t="s">
        <v>193</v>
      </c>
      <c r="B101" s="7">
        <v>1.079</v>
      </c>
      <c r="C101" s="5">
        <v>6.3E-2</v>
      </c>
      <c r="D101" s="1">
        <f t="shared" si="5"/>
        <v>1.016</v>
      </c>
      <c r="E101" s="4">
        <f t="shared" si="6"/>
        <v>276.47058659200002</v>
      </c>
    </row>
    <row r="102" spans="1:5" x14ac:dyDescent="0.25">
      <c r="A102" s="11" t="s">
        <v>194</v>
      </c>
      <c r="B102" s="7">
        <v>1.782</v>
      </c>
      <c r="C102" s="5">
        <v>6.3E-2</v>
      </c>
      <c r="D102" s="1">
        <f t="shared" si="5"/>
        <v>1.7190000000000001</v>
      </c>
      <c r="E102" s="4">
        <f t="shared" si="6"/>
        <v>573.98477015200001</v>
      </c>
    </row>
    <row r="103" spans="1:5" x14ac:dyDescent="0.25">
      <c r="A103" s="11" t="s">
        <v>195</v>
      </c>
      <c r="B103" s="7">
        <v>0.40900000000000003</v>
      </c>
      <c r="C103" s="5">
        <v>6.3E-2</v>
      </c>
      <c r="D103" s="1">
        <f t="shared" si="5"/>
        <v>0.34600000000000003</v>
      </c>
      <c r="E103" s="4">
        <f t="shared" si="6"/>
        <v>73.351789312000008</v>
      </c>
    </row>
    <row r="104" spans="1:5" x14ac:dyDescent="0.25">
      <c r="A104" s="11" t="s">
        <v>196</v>
      </c>
      <c r="B104" s="7">
        <v>0.77</v>
      </c>
      <c r="C104" s="5">
        <v>6.3E-2</v>
      </c>
      <c r="D104" s="1">
        <f t="shared" si="5"/>
        <v>0.70700000000000007</v>
      </c>
      <c r="E104" s="4">
        <f t="shared" si="6"/>
        <v>173.04045776800001</v>
      </c>
    </row>
    <row r="105" spans="1:5" x14ac:dyDescent="0.25">
      <c r="A105" s="11" t="s">
        <v>197</v>
      </c>
      <c r="B105" s="7">
        <v>0.66700000000000004</v>
      </c>
      <c r="C105" s="5">
        <v>6.3E-2</v>
      </c>
      <c r="D105" s="1">
        <f t="shared" si="5"/>
        <v>0.60400000000000009</v>
      </c>
      <c r="E105" s="4">
        <f t="shared" si="6"/>
        <v>142.27401251200001</v>
      </c>
    </row>
    <row r="106" spans="1:5" x14ac:dyDescent="0.25">
      <c r="A106" s="11" t="s">
        <v>198</v>
      </c>
      <c r="B106" s="7">
        <v>1.222</v>
      </c>
      <c r="C106" s="5">
        <v>6.3E-2</v>
      </c>
      <c r="D106" s="1">
        <f t="shared" si="5"/>
        <v>1.159</v>
      </c>
      <c r="E106" s="4">
        <f t="shared" si="6"/>
        <v>329.98756439200002</v>
      </c>
    </row>
    <row r="107" spans="1:5" x14ac:dyDescent="0.25">
      <c r="A107" s="11" t="s">
        <v>199</v>
      </c>
      <c r="B107" s="7">
        <v>2.1339999999999999</v>
      </c>
      <c r="C107" s="5">
        <v>6.3E-2</v>
      </c>
      <c r="D107" s="1">
        <f t="shared" si="5"/>
        <v>2.0709999999999997</v>
      </c>
      <c r="E107" s="4">
        <f t="shared" si="6"/>
        <v>755.42221271199992</v>
      </c>
    </row>
    <row r="108" spans="1:5" x14ac:dyDescent="0.25">
      <c r="A108" s="11" t="s">
        <v>200</v>
      </c>
      <c r="B108" s="7">
        <v>1.514</v>
      </c>
      <c r="C108" s="5">
        <v>6.3E-2</v>
      </c>
      <c r="D108" s="1">
        <f t="shared" si="5"/>
        <v>1.4510000000000001</v>
      </c>
      <c r="E108" s="4">
        <f t="shared" si="6"/>
        <v>450.37260023200008</v>
      </c>
    </row>
    <row r="109" spans="1:5" x14ac:dyDescent="0.25">
      <c r="A109" s="11" t="s">
        <v>201</v>
      </c>
      <c r="B109" s="7">
        <v>0.74199999999999999</v>
      </c>
      <c r="C109" s="5">
        <v>6.3E-2</v>
      </c>
      <c r="D109" s="1">
        <f t="shared" si="5"/>
        <v>0.67900000000000005</v>
      </c>
      <c r="E109" s="4">
        <f t="shared" si="6"/>
        <v>164.493156712</v>
      </c>
    </row>
    <row r="110" spans="1:5" x14ac:dyDescent="0.25">
      <c r="A110" s="11" t="s">
        <v>202</v>
      </c>
      <c r="B110" s="7">
        <v>1.4910000000000001</v>
      </c>
      <c r="C110" s="5">
        <v>6.3E-2</v>
      </c>
      <c r="D110" s="1">
        <f t="shared" si="5"/>
        <v>1.4280000000000002</v>
      </c>
      <c r="E110" s="4">
        <f t="shared" si="6"/>
        <v>440.34927548800016</v>
      </c>
    </row>
    <row r="111" spans="1:5" x14ac:dyDescent="0.25">
      <c r="A111" s="11" t="s">
        <v>203</v>
      </c>
      <c r="B111" s="7">
        <v>0.76800000000000002</v>
      </c>
      <c r="C111" s="5">
        <v>6.3E-2</v>
      </c>
      <c r="D111" s="1">
        <f t="shared" si="5"/>
        <v>0.70500000000000007</v>
      </c>
      <c r="E111" s="4">
        <f t="shared" si="6"/>
        <v>172.42538980000003</v>
      </c>
    </row>
    <row r="112" spans="1:5" x14ac:dyDescent="0.25">
      <c r="A112" s="11" t="s">
        <v>204</v>
      </c>
      <c r="B112" s="7">
        <v>2.0779999999999998</v>
      </c>
      <c r="C112" s="5">
        <v>6.3E-2</v>
      </c>
      <c r="D112" s="1">
        <f t="shared" si="5"/>
        <v>2.0149999999999997</v>
      </c>
      <c r="E112" s="4">
        <f t="shared" si="6"/>
        <v>725.1078921999997</v>
      </c>
    </row>
    <row r="113" spans="1:5" x14ac:dyDescent="0.25">
      <c r="A113" s="11" t="s">
        <v>164</v>
      </c>
      <c r="B113" s="7">
        <v>1.1220000000000001</v>
      </c>
      <c r="C113" s="5">
        <v>6.3E-2</v>
      </c>
      <c r="D113" s="1">
        <f t="shared" si="5"/>
        <v>1.0590000000000002</v>
      </c>
      <c r="E113" s="4">
        <f t="shared" si="6"/>
        <v>292.18714679200008</v>
      </c>
    </row>
    <row r="114" spans="1:5" x14ac:dyDescent="0.25">
      <c r="A114" s="11" t="s">
        <v>205</v>
      </c>
      <c r="B114" s="7">
        <v>0.97299999999999998</v>
      </c>
      <c r="C114" s="5">
        <v>6.3E-2</v>
      </c>
      <c r="D114" s="1">
        <f t="shared" si="5"/>
        <v>0.90999999999999992</v>
      </c>
      <c r="E114" s="4">
        <f t="shared" si="6"/>
        <v>239.10833919999996</v>
      </c>
    </row>
    <row r="115" spans="1:5" x14ac:dyDescent="0.25">
      <c r="A115" s="11" t="s">
        <v>206</v>
      </c>
      <c r="B115" s="7">
        <v>1.724</v>
      </c>
      <c r="C115" s="5">
        <v>6.3E-2</v>
      </c>
      <c r="D115" s="1">
        <f t="shared" si="5"/>
        <v>1.661</v>
      </c>
      <c r="E115" s="4">
        <f t="shared" si="6"/>
        <v>546.16796087199998</v>
      </c>
    </row>
    <row r="116" spans="1:5" x14ac:dyDescent="0.25">
      <c r="A116" s="11" t="s">
        <v>207</v>
      </c>
      <c r="B116" s="7">
        <v>0.47800000000000004</v>
      </c>
      <c r="C116" s="5">
        <v>6.3E-2</v>
      </c>
      <c r="D116" s="1">
        <f t="shared" si="5"/>
        <v>0.41500000000000004</v>
      </c>
      <c r="E116" s="4">
        <f t="shared" si="6"/>
        <v>90.644276200000007</v>
      </c>
    </row>
    <row r="117" spans="1:5" x14ac:dyDescent="0.25">
      <c r="A117" s="11" t="s">
        <v>208</v>
      </c>
      <c r="B117" s="7">
        <v>0.53200000000000003</v>
      </c>
      <c r="C117" s="5">
        <v>6.3E-2</v>
      </c>
      <c r="D117" s="1">
        <f t="shared" si="5"/>
        <v>0.46900000000000003</v>
      </c>
      <c r="E117" s="4">
        <f t="shared" si="6"/>
        <v>104.758250152</v>
      </c>
    </row>
    <row r="118" spans="1:5" x14ac:dyDescent="0.25">
      <c r="A118" s="11" t="s">
        <v>209</v>
      </c>
      <c r="B118" s="7">
        <v>0.38400000000000001</v>
      </c>
      <c r="C118" s="5">
        <v>6.3E-2</v>
      </c>
      <c r="D118" s="1">
        <f t="shared" si="5"/>
        <v>0.32100000000000001</v>
      </c>
      <c r="E118" s="4">
        <f t="shared" si="6"/>
        <v>67.291860712000016</v>
      </c>
    </row>
    <row r="119" spans="1:5" x14ac:dyDescent="0.25">
      <c r="A119" s="11" t="s">
        <v>210</v>
      </c>
      <c r="B119" s="7">
        <v>1.835</v>
      </c>
      <c r="C119" s="5">
        <v>6.3E-2</v>
      </c>
      <c r="D119" s="1">
        <f t="shared" si="5"/>
        <v>1.772</v>
      </c>
      <c r="E119" s="4">
        <f t="shared" si="6"/>
        <v>599.91794108800002</v>
      </c>
    </row>
    <row r="120" spans="1:5" x14ac:dyDescent="0.25">
      <c r="A120" s="11" t="s">
        <v>211</v>
      </c>
      <c r="B120" s="7">
        <v>0.93700000000000006</v>
      </c>
      <c r="C120" s="5">
        <v>6.3E-2</v>
      </c>
      <c r="D120" s="1">
        <f t="shared" si="5"/>
        <v>0.87400000000000011</v>
      </c>
      <c r="E120" s="4">
        <f t="shared" si="6"/>
        <v>226.86622643200005</v>
      </c>
    </row>
    <row r="121" spans="1:5" x14ac:dyDescent="0.25">
      <c r="A121" s="11" t="s">
        <v>212</v>
      </c>
      <c r="B121" s="7">
        <v>0.32500000000000001</v>
      </c>
      <c r="C121" s="5">
        <v>6.3E-2</v>
      </c>
      <c r="D121" s="1">
        <f t="shared" si="5"/>
        <v>0.26200000000000001</v>
      </c>
      <c r="E121" s="4">
        <f t="shared" si="6"/>
        <v>53.423742208000007</v>
      </c>
    </row>
    <row r="122" spans="1:5" x14ac:dyDescent="0.25">
      <c r="A122" s="11" t="s">
        <v>213</v>
      </c>
      <c r="B122" s="7">
        <v>2.052</v>
      </c>
      <c r="C122" s="5">
        <v>6.3E-2</v>
      </c>
      <c r="D122" s="1">
        <f t="shared" si="5"/>
        <v>1.9890000000000001</v>
      </c>
      <c r="E122" s="4">
        <f t="shared" si="6"/>
        <v>711.21979127200007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43"/>
  <sheetViews>
    <sheetView tabSelected="1" workbookViewId="0">
      <selection activeCell="H21" sqref="H21"/>
    </sheetView>
  </sheetViews>
  <sheetFormatPr defaultRowHeight="15" x14ac:dyDescent="0.25"/>
  <cols>
    <col min="1" max="1" width="45.28515625" customWidth="1"/>
    <col min="2" max="2" width="14.7109375" customWidth="1"/>
    <col min="3" max="4" width="15.7109375" customWidth="1"/>
    <col min="5" max="5" width="16.140625" customWidth="1"/>
    <col min="6" max="6" width="15.7109375" customWidth="1"/>
    <col min="7" max="7" width="63.28515625" customWidth="1"/>
  </cols>
  <sheetData>
    <row r="1" spans="1:7" ht="16.5" thickTop="1" thickBot="1" x14ac:dyDescent="0.3">
      <c r="A1" s="13" t="s">
        <v>19</v>
      </c>
      <c r="B1" s="13" t="s">
        <v>20</v>
      </c>
      <c r="C1" s="13" t="s">
        <v>29</v>
      </c>
      <c r="D1" s="13" t="s">
        <v>21</v>
      </c>
      <c r="E1" s="13" t="s">
        <v>22</v>
      </c>
      <c r="F1" s="13" t="s">
        <v>23</v>
      </c>
      <c r="G1" s="13" t="s">
        <v>24</v>
      </c>
    </row>
    <row r="2" spans="1:7" ht="16.5" thickTop="1" thickBot="1" x14ac:dyDescent="0.3">
      <c r="A2" s="14" t="s">
        <v>31</v>
      </c>
      <c r="B2" s="15" t="s">
        <v>25</v>
      </c>
      <c r="C2" s="16" t="s">
        <v>30</v>
      </c>
      <c r="D2" s="16" t="s">
        <v>26</v>
      </c>
      <c r="E2" s="16" t="s">
        <v>32</v>
      </c>
      <c r="F2" s="16" t="s">
        <v>27</v>
      </c>
      <c r="G2" s="16" t="s">
        <v>28</v>
      </c>
    </row>
    <row r="3" spans="1:7" ht="16.5" thickTop="1" thickBot="1" x14ac:dyDescent="0.3">
      <c r="A3" s="14" t="s">
        <v>33</v>
      </c>
      <c r="B3" s="15" t="s">
        <v>25</v>
      </c>
      <c r="C3" s="16" t="s">
        <v>30</v>
      </c>
      <c r="D3" s="16" t="s">
        <v>26</v>
      </c>
      <c r="E3" s="16" t="s">
        <v>34</v>
      </c>
      <c r="F3" s="16" t="s">
        <v>27</v>
      </c>
      <c r="G3" s="16" t="s">
        <v>28</v>
      </c>
    </row>
    <row r="4" spans="1:7" ht="16.5" thickTop="1" thickBot="1" x14ac:dyDescent="0.3">
      <c r="A4" s="14" t="s">
        <v>35</v>
      </c>
      <c r="B4" s="15" t="s">
        <v>25</v>
      </c>
      <c r="C4" s="16" t="s">
        <v>30</v>
      </c>
      <c r="D4" s="16" t="s">
        <v>26</v>
      </c>
      <c r="E4" s="16" t="s">
        <v>36</v>
      </c>
      <c r="F4" s="16" t="s">
        <v>27</v>
      </c>
      <c r="G4" s="16" t="s">
        <v>28</v>
      </c>
    </row>
    <row r="5" spans="1:7" ht="15.75" thickTop="1" x14ac:dyDescent="0.25"/>
    <row r="6" spans="1:7" x14ac:dyDescent="0.25">
      <c r="A6" s="18" t="s">
        <v>37</v>
      </c>
      <c r="B6" s="18"/>
      <c r="C6" s="18"/>
    </row>
    <row r="124" spans="1:1" x14ac:dyDescent="0.25">
      <c r="A124" s="9" t="s">
        <v>215</v>
      </c>
    </row>
    <row r="125" spans="1:1" x14ac:dyDescent="0.25">
      <c r="A125" t="s">
        <v>216</v>
      </c>
    </row>
    <row r="126" spans="1:1" x14ac:dyDescent="0.25">
      <c r="A126" t="s">
        <v>217</v>
      </c>
    </row>
    <row r="127" spans="1:1" x14ac:dyDescent="0.25">
      <c r="A127" t="s">
        <v>218</v>
      </c>
    </row>
    <row r="128" spans="1:1" x14ac:dyDescent="0.25">
      <c r="A128" t="s">
        <v>214</v>
      </c>
    </row>
    <row r="129" spans="1:1" x14ac:dyDescent="0.25">
      <c r="A129" t="s">
        <v>219</v>
      </c>
    </row>
    <row r="131" spans="1:1" x14ac:dyDescent="0.25">
      <c r="A131" s="9" t="s">
        <v>220</v>
      </c>
    </row>
    <row r="132" spans="1:1" x14ac:dyDescent="0.25">
      <c r="A132" t="s">
        <v>221</v>
      </c>
    </row>
    <row r="133" spans="1:1" x14ac:dyDescent="0.25">
      <c r="A133" t="s">
        <v>222</v>
      </c>
    </row>
    <row r="134" spans="1:1" x14ac:dyDescent="0.25">
      <c r="A134" t="s">
        <v>223</v>
      </c>
    </row>
    <row r="135" spans="1:1" x14ac:dyDescent="0.25">
      <c r="A135" t="s">
        <v>214</v>
      </c>
    </row>
    <row r="136" spans="1:1" x14ac:dyDescent="0.25">
      <c r="A136" t="s">
        <v>224</v>
      </c>
    </row>
    <row r="138" spans="1:1" x14ac:dyDescent="0.25">
      <c r="A138" s="9" t="s">
        <v>225</v>
      </c>
    </row>
    <row r="139" spans="1:1" x14ac:dyDescent="0.25">
      <c r="A139" t="s">
        <v>226</v>
      </c>
    </row>
    <row r="140" spans="1:1" x14ac:dyDescent="0.25">
      <c r="A140" t="s">
        <v>227</v>
      </c>
    </row>
    <row r="141" spans="1:1" x14ac:dyDescent="0.25">
      <c r="A141" t="s">
        <v>228</v>
      </c>
    </row>
    <row r="142" spans="1:1" x14ac:dyDescent="0.25">
      <c r="A142" t="s">
        <v>214</v>
      </c>
    </row>
    <row r="143" spans="1:1" x14ac:dyDescent="0.25">
      <c r="A143" t="s">
        <v>229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7</vt:i4>
      </vt:variant>
    </vt:vector>
  </HeadingPairs>
  <TitlesOfParts>
    <vt:vector size="7" baseType="lpstr">
      <vt:lpstr>OPN-1.PLATE</vt:lpstr>
      <vt:lpstr>OPN-2.PLATE</vt:lpstr>
      <vt:lpstr>CFD-1.PLATE</vt:lpstr>
      <vt:lpstr>CFD-2.PLATE</vt:lpstr>
      <vt:lpstr>Irisin-1.PLATE</vt:lpstr>
      <vt:lpstr>Irisin-2.PLATE</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2023-04-17T14:41:15Z</dcterms:created>
  <dcterms:modified xsi:type="dcterms:W3CDTF">2023-04-19T09:33:13Z</dcterms:modified>
</cp:coreProperties>
</file>