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D:\Google Drive\2021\Hizmet alımları\webe yüklenenler\Ömer Faruk Akçay Gazi Nefroloji asdr\03.09.2021\"/>
    </mc:Choice>
  </mc:AlternateContent>
  <xr:revisionPtr revIDLastSave="0" documentId="8_{4CD7AC22-6EA9-4DE0-A9C8-B02471C05587}" xr6:coauthVersionLast="47" xr6:coauthVersionMax="47" xr10:uidLastSave="{00000000-0000-0000-0000-000000000000}"/>
  <bookViews>
    <workbookView xWindow="-110" yWindow="-110" windowWidth="21820" windowHeight="14020" activeTab="2" xr2:uid="{00000000-000D-0000-FFFF-FFFF00000000}"/>
  </bookViews>
  <sheets>
    <sheet name="Human BNP" sheetId="1" r:id="rId1"/>
    <sheet name="Human ST-2" sheetId="2" r:id="rId2"/>
    <sheet name="Materyal-metod"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3" i="2" l="1"/>
  <c r="E47" i="2"/>
  <c r="E59" i="2"/>
  <c r="E63" i="2"/>
  <c r="E75" i="2"/>
  <c r="E79" i="2"/>
  <c r="E91" i="2"/>
  <c r="E95" i="2"/>
  <c r="E107" i="2"/>
  <c r="E111" i="2"/>
  <c r="D33" i="2"/>
  <c r="E33" i="2" s="1"/>
  <c r="D34" i="2"/>
  <c r="E34" i="2" s="1"/>
  <c r="D35" i="2"/>
  <c r="E35" i="2" s="1"/>
  <c r="D36" i="2"/>
  <c r="E36" i="2" s="1"/>
  <c r="D37" i="2"/>
  <c r="E37" i="2" s="1"/>
  <c r="D38" i="2"/>
  <c r="E38" i="2" s="1"/>
  <c r="D39" i="2"/>
  <c r="E39" i="2" s="1"/>
  <c r="D40" i="2"/>
  <c r="E40" i="2" s="1"/>
  <c r="D41" i="2"/>
  <c r="E41" i="2" s="1"/>
  <c r="D42" i="2"/>
  <c r="E42" i="2" s="1"/>
  <c r="D43" i="2"/>
  <c r="D44" i="2"/>
  <c r="E44" i="2" s="1"/>
  <c r="D45" i="2"/>
  <c r="E45" i="2" s="1"/>
  <c r="D46" i="2"/>
  <c r="E46" i="2" s="1"/>
  <c r="D47" i="2"/>
  <c r="D48" i="2"/>
  <c r="E48" i="2" s="1"/>
  <c r="D49" i="2"/>
  <c r="E49" i="2" s="1"/>
  <c r="D50" i="2"/>
  <c r="E50" i="2" s="1"/>
  <c r="D51" i="2"/>
  <c r="E51" i="2" s="1"/>
  <c r="D52" i="2"/>
  <c r="E52" i="2" s="1"/>
  <c r="D53" i="2"/>
  <c r="E53" i="2" s="1"/>
  <c r="D54" i="2"/>
  <c r="E54" i="2" s="1"/>
  <c r="D55" i="2"/>
  <c r="E55" i="2" s="1"/>
  <c r="D56" i="2"/>
  <c r="E56" i="2" s="1"/>
  <c r="D57" i="2"/>
  <c r="E57" i="2" s="1"/>
  <c r="D58" i="2"/>
  <c r="E58" i="2" s="1"/>
  <c r="D59" i="2"/>
  <c r="D60" i="2"/>
  <c r="E60" i="2" s="1"/>
  <c r="D61" i="2"/>
  <c r="E61" i="2" s="1"/>
  <c r="D62" i="2"/>
  <c r="E62" i="2" s="1"/>
  <c r="D63" i="2"/>
  <c r="D64" i="2"/>
  <c r="E64" i="2" s="1"/>
  <c r="D65" i="2"/>
  <c r="E65" i="2" s="1"/>
  <c r="D66" i="2"/>
  <c r="E66" i="2" s="1"/>
  <c r="D67" i="2"/>
  <c r="E67" i="2" s="1"/>
  <c r="D68" i="2"/>
  <c r="E68" i="2" s="1"/>
  <c r="D69" i="2"/>
  <c r="E69" i="2" s="1"/>
  <c r="D70" i="2"/>
  <c r="E70" i="2" s="1"/>
  <c r="D71" i="2"/>
  <c r="E71" i="2" s="1"/>
  <c r="D72" i="2"/>
  <c r="E72" i="2" s="1"/>
  <c r="D73" i="2"/>
  <c r="E73" i="2" s="1"/>
  <c r="D74" i="2"/>
  <c r="E74" i="2" s="1"/>
  <c r="D75" i="2"/>
  <c r="D76" i="2"/>
  <c r="E76" i="2" s="1"/>
  <c r="D77" i="2"/>
  <c r="E77" i="2" s="1"/>
  <c r="D78" i="2"/>
  <c r="E78" i="2" s="1"/>
  <c r="D79" i="2"/>
  <c r="D80" i="2"/>
  <c r="E80" i="2" s="1"/>
  <c r="D81" i="2"/>
  <c r="E81" i="2" s="1"/>
  <c r="D82" i="2"/>
  <c r="E82" i="2" s="1"/>
  <c r="D83" i="2"/>
  <c r="E83" i="2" s="1"/>
  <c r="D84" i="2"/>
  <c r="E84" i="2" s="1"/>
  <c r="D85" i="2"/>
  <c r="E85" i="2" s="1"/>
  <c r="D86" i="2"/>
  <c r="E86" i="2" s="1"/>
  <c r="D87" i="2"/>
  <c r="E87" i="2" s="1"/>
  <c r="D88" i="2"/>
  <c r="E88" i="2" s="1"/>
  <c r="D89" i="2"/>
  <c r="E89" i="2" s="1"/>
  <c r="D90" i="2"/>
  <c r="E90" i="2" s="1"/>
  <c r="D91" i="2"/>
  <c r="D92" i="2"/>
  <c r="E92" i="2" s="1"/>
  <c r="D93" i="2"/>
  <c r="E93" i="2" s="1"/>
  <c r="D94" i="2"/>
  <c r="E94" i="2" s="1"/>
  <c r="D95" i="2"/>
  <c r="D96" i="2"/>
  <c r="E96" i="2" s="1"/>
  <c r="D97" i="2"/>
  <c r="E97" i="2" s="1"/>
  <c r="D98" i="2"/>
  <c r="E98" i="2" s="1"/>
  <c r="D99" i="2"/>
  <c r="E99" i="2" s="1"/>
  <c r="D100" i="2"/>
  <c r="E100" i="2" s="1"/>
  <c r="D101" i="2"/>
  <c r="E101" i="2" s="1"/>
  <c r="D102" i="2"/>
  <c r="E102" i="2" s="1"/>
  <c r="D103" i="2"/>
  <c r="E103" i="2" s="1"/>
  <c r="D104" i="2"/>
  <c r="E104" i="2" s="1"/>
  <c r="D105" i="2"/>
  <c r="E105" i="2" s="1"/>
  <c r="D106" i="2"/>
  <c r="E106" i="2" s="1"/>
  <c r="D107" i="2"/>
  <c r="D108" i="2"/>
  <c r="E108" i="2" s="1"/>
  <c r="D109" i="2"/>
  <c r="E109" i="2" s="1"/>
  <c r="D110" i="2"/>
  <c r="E110" i="2" s="1"/>
  <c r="D111" i="2"/>
  <c r="D112" i="2"/>
  <c r="E112" i="2" s="1"/>
  <c r="D113" i="2"/>
  <c r="E113" i="2" s="1"/>
  <c r="D114" i="2"/>
  <c r="E114" i="2" s="1"/>
  <c r="D115" i="2"/>
  <c r="E115" i="2" s="1"/>
  <c r="D116" i="2"/>
  <c r="E116" i="2" s="1"/>
  <c r="D117" i="2"/>
  <c r="E117" i="2" s="1"/>
  <c r="D118" i="2"/>
  <c r="E118" i="2" s="1"/>
  <c r="D119" i="2"/>
  <c r="E119" i="2" s="1"/>
  <c r="D32" i="2"/>
  <c r="E32" i="2" s="1"/>
  <c r="C19" i="2"/>
  <c r="E19" i="2" s="1"/>
  <c r="C18" i="2"/>
  <c r="E18" i="2" s="1"/>
  <c r="C17" i="2"/>
  <c r="E17" i="2" s="1"/>
  <c r="C16" i="2"/>
  <c r="E16" i="2" s="1"/>
  <c r="C15" i="2"/>
  <c r="E15" i="2" s="1"/>
  <c r="C14" i="2"/>
  <c r="E14" i="2" s="1"/>
  <c r="C54" i="1" l="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33" i="1"/>
  <c r="C34" i="1"/>
  <c r="C35" i="1"/>
  <c r="C36" i="1"/>
  <c r="C37" i="1"/>
  <c r="C38" i="1"/>
  <c r="C39" i="1"/>
  <c r="C40" i="1"/>
  <c r="C41" i="1"/>
  <c r="C42" i="1"/>
  <c r="C43" i="1"/>
  <c r="C44" i="1"/>
  <c r="C45" i="1"/>
  <c r="C46" i="1"/>
  <c r="C47" i="1"/>
  <c r="C48" i="1"/>
  <c r="C49" i="1"/>
  <c r="C50" i="1"/>
  <c r="C51" i="1"/>
  <c r="C52" i="1"/>
  <c r="C53" i="1"/>
  <c r="D18" i="1"/>
  <c r="D19" i="1"/>
  <c r="D20" i="1"/>
  <c r="D21" i="1"/>
  <c r="D22" i="1"/>
  <c r="D23" i="1"/>
  <c r="D17" i="1"/>
</calcChain>
</file>

<file path=xl/sharedStrings.xml><?xml version="1.0" encoding="utf-8"?>
<sst xmlns="http://schemas.openxmlformats.org/spreadsheetml/2006/main" count="240" uniqueCount="135">
  <si>
    <t xml:space="preserve"> </t>
  </si>
  <si>
    <t>absorbans</t>
  </si>
  <si>
    <t>expected</t>
  </si>
  <si>
    <t>result</t>
  </si>
  <si>
    <t>std1</t>
  </si>
  <si>
    <t>std2</t>
  </si>
  <si>
    <t>std3</t>
  </si>
  <si>
    <t>std4</t>
  </si>
  <si>
    <t>std5</t>
  </si>
  <si>
    <t>std6</t>
  </si>
  <si>
    <t>std7</t>
  </si>
  <si>
    <t>blank</t>
  </si>
  <si>
    <t>Numune</t>
  </si>
  <si>
    <t>C-1</t>
  </si>
  <si>
    <t>C-14</t>
  </si>
  <si>
    <t>C-15</t>
  </si>
  <si>
    <t>C-18</t>
  </si>
  <si>
    <t>C-20</t>
  </si>
  <si>
    <t>C-21</t>
  </si>
  <si>
    <t>C-23</t>
  </si>
  <si>
    <t>C-24</t>
  </si>
  <si>
    <t>C-25</t>
  </si>
  <si>
    <t>C-26</t>
  </si>
  <si>
    <t>C-28</t>
  </si>
  <si>
    <t>C-29</t>
  </si>
  <si>
    <t>C-31</t>
  </si>
  <si>
    <t>C-33</t>
  </si>
  <si>
    <t>C-34</t>
  </si>
  <si>
    <t>C-40</t>
  </si>
  <si>
    <t>C-41</t>
  </si>
  <si>
    <t>C-42</t>
  </si>
  <si>
    <t>S-1</t>
  </si>
  <si>
    <t>S-2</t>
  </si>
  <si>
    <t>S-4</t>
  </si>
  <si>
    <t>S-5</t>
  </si>
  <si>
    <t>S-6</t>
  </si>
  <si>
    <t>S-7</t>
  </si>
  <si>
    <t>S-9</t>
  </si>
  <si>
    <t>S-10</t>
  </si>
  <si>
    <t>S-11</t>
  </si>
  <si>
    <t>S-13</t>
  </si>
  <si>
    <t>S-14</t>
  </si>
  <si>
    <t>S-15</t>
  </si>
  <si>
    <t>S-16</t>
  </si>
  <si>
    <t>S-17</t>
  </si>
  <si>
    <t>S-18</t>
  </si>
  <si>
    <t>S-19</t>
  </si>
  <si>
    <t>S-20</t>
  </si>
  <si>
    <t>S-21</t>
  </si>
  <si>
    <t>S-22</t>
  </si>
  <si>
    <t>S-23</t>
  </si>
  <si>
    <t>S-24</t>
  </si>
  <si>
    <t>S-25</t>
  </si>
  <si>
    <t>S-26</t>
  </si>
  <si>
    <t>S-27</t>
  </si>
  <si>
    <t>S-28</t>
  </si>
  <si>
    <t>S-29</t>
  </si>
  <si>
    <t>S-30</t>
  </si>
  <si>
    <t>S-32</t>
  </si>
  <si>
    <t>S-33</t>
  </si>
  <si>
    <t>S-34</t>
  </si>
  <si>
    <t>S-35</t>
  </si>
  <si>
    <t>S-36</t>
  </si>
  <si>
    <t>S-38</t>
  </si>
  <si>
    <t>S-39</t>
  </si>
  <si>
    <t>S-40</t>
  </si>
  <si>
    <t>G-2</t>
  </si>
  <si>
    <t>G-3</t>
  </si>
  <si>
    <t>G-6</t>
  </si>
  <si>
    <t>G-8</t>
  </si>
  <si>
    <t>G-9</t>
  </si>
  <si>
    <t>G-10</t>
  </si>
  <si>
    <t>G-11</t>
  </si>
  <si>
    <t>G-12</t>
  </si>
  <si>
    <t>G-13</t>
  </si>
  <si>
    <t>G-14</t>
  </si>
  <si>
    <t>G-15</t>
  </si>
  <si>
    <t>G-16</t>
  </si>
  <si>
    <t>G-17</t>
  </si>
  <si>
    <t>G-18</t>
  </si>
  <si>
    <t>G-19</t>
  </si>
  <si>
    <t>G-20</t>
  </si>
  <si>
    <t>G-21</t>
  </si>
  <si>
    <t>G-22</t>
  </si>
  <si>
    <t>G-23</t>
  </si>
  <si>
    <t>G-24</t>
  </si>
  <si>
    <t>G-26</t>
  </si>
  <si>
    <t>G-27</t>
  </si>
  <si>
    <t>G-28</t>
  </si>
  <si>
    <t>G-29</t>
  </si>
  <si>
    <t>G-30</t>
  </si>
  <si>
    <t>G-32</t>
  </si>
  <si>
    <t>G-33</t>
  </si>
  <si>
    <t>G-34</t>
  </si>
  <si>
    <t>G-35</t>
  </si>
  <si>
    <t>G-37</t>
  </si>
  <si>
    <t>G-38</t>
  </si>
  <si>
    <t>G-40</t>
  </si>
  <si>
    <t>G-41</t>
  </si>
  <si>
    <t>G-42</t>
  </si>
  <si>
    <t>G-43</t>
  </si>
  <si>
    <t>Result</t>
  </si>
  <si>
    <t>concentratıon (pg/ml)</t>
  </si>
  <si>
    <t>abs-blank</t>
  </si>
  <si>
    <t>abs</t>
  </si>
  <si>
    <t>concentratıon (ng/ml)</t>
  </si>
  <si>
    <t>KİT ADI</t>
  </si>
  <si>
    <t>TÜR</t>
  </si>
  <si>
    <t>MARKA</t>
  </si>
  <si>
    <t>LOT</t>
  </si>
  <si>
    <t>CAT. NO</t>
  </si>
  <si>
    <t>Yöntem</t>
  </si>
  <si>
    <t>Centrifuge: HETTICH Mıcro 200-R</t>
  </si>
  <si>
    <t>Microplate Reader: BIO-TEK EL X 800</t>
  </si>
  <si>
    <t>Auto Strip Washer: BIO-TEK EL X 50</t>
  </si>
  <si>
    <t>Elabscience</t>
  </si>
  <si>
    <t>BT</t>
  </si>
  <si>
    <t>Human</t>
  </si>
  <si>
    <t>Elisa</t>
  </si>
  <si>
    <t>RGRRWXG86X</t>
  </si>
  <si>
    <t>E-EL-H0598</t>
  </si>
  <si>
    <t>E6723Hu</t>
  </si>
  <si>
    <t>Brain Natriuretic Peptide (BNP)</t>
  </si>
  <si>
    <t>Suppression of Tumorigenicity 2, ST2</t>
  </si>
  <si>
    <t xml:space="preserve">This ELISA kit uses the Competitive-ELISA principle. The micro ELISA plate provided in this kit has been pre-coated with Human BNP. </t>
  </si>
  <si>
    <t xml:space="preserve"> During the reaction, Human BNP in samples or Standard competes with a fixed amount of Human BNP on the solid phase supporter for sites on the Biotinylated Detection Ab specific to Human BNP.</t>
  </si>
  <si>
    <t xml:space="preserve">Excess conjugate and unbound sample or standard are washed from the plate, and Avidin conjugated to Horseradish Peroxidase (HRP) are added to each microplate well and incubated. </t>
  </si>
  <si>
    <t>Then a TMB substrate solution is added to each well. The enzyme-substrate reaction is terminated by the addition of stop solution and the color change is measured spectrophotometrically at a wavelength of 450±2 nm.</t>
  </si>
  <si>
    <t>The concentration of Human BNP in the samples is then determined by comparing the OD of the samples to the standard curve.</t>
  </si>
  <si>
    <t>Human BNP Test Principle</t>
  </si>
  <si>
    <t>Human ST2 Test Principle</t>
  </si>
  <si>
    <t>This kit is an Enzyme-linked ımmunosorbent assay(ELİSA).The plate has been pre-coated with Human ST2 antibody.</t>
  </si>
  <si>
    <t>ST2 present in the sample is added and binds to antibodies coated on the wells. And then biotinylated Human ST2 Antibody is added and binds to ST2 in the sample.</t>
  </si>
  <si>
    <t>Then Streptavidin-HRP is added and binds to the biotinylated ST2 antibody.After incubation unbound Streptavidin-HRP is washed away during a washing step.</t>
  </si>
  <si>
    <t>Substrate solution is then added and color develops in poportion to the amount of Human ST2. The reaction is terminated by addition of acidic stop solution and absorbance is measured at 450 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</si>
</sst>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162"/>
      <scheme val="minor"/>
    </font>
    <font>
      <b/>
      <sz val="11"/>
      <color theme="0"/>
      <name val="Calibri"/>
      <family val="2"/>
      <charset val="162"/>
      <scheme val="minor"/>
    </font>
    <font>
      <b/>
      <sz val="11"/>
      <color theme="1"/>
      <name val="Calibri"/>
      <family val="2"/>
      <charset val="162"/>
      <scheme val="minor"/>
    </font>
  </fonts>
  <fills count="9">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0000"/>
        <bgColor indexed="64"/>
      </patternFill>
    </fill>
    <fill>
      <patternFill patternType="solid">
        <fgColor theme="9" tint="-0.249977111117893"/>
        <bgColor indexed="64"/>
      </patternFill>
    </fill>
    <fill>
      <patternFill patternType="solid">
        <fgColor theme="9" tint="0.3999450666829432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ck">
        <color auto="1"/>
      </left>
      <right style="thick">
        <color auto="1"/>
      </right>
      <top style="thick">
        <color auto="1"/>
      </top>
      <bottom style="thick">
        <color auto="1"/>
      </bottom>
      <diagonal/>
    </border>
  </borders>
  <cellStyleXfs count="1">
    <xf numFmtId="0" fontId="0" fillId="0" borderId="0"/>
  </cellStyleXfs>
  <cellXfs count="19">
    <xf numFmtId="0" fontId="0" fillId="0" borderId="0" xfId="0"/>
    <xf numFmtId="0" fontId="0" fillId="0" borderId="1" xfId="0" applyBorder="1" applyAlignment="1">
      <alignment horizontal="center"/>
    </xf>
    <xf numFmtId="0" fontId="2" fillId="2" borderId="1" xfId="0" applyFont="1" applyFill="1" applyBorder="1" applyAlignment="1">
      <alignment horizontal="center"/>
    </xf>
    <xf numFmtId="0" fontId="0" fillId="3" borderId="1" xfId="0" applyFill="1" applyBorder="1" applyAlignment="1">
      <alignment horizontal="center"/>
    </xf>
    <xf numFmtId="0" fontId="2" fillId="3" borderId="1" xfId="0" applyFont="1" applyFill="1" applyBorder="1" applyAlignment="1">
      <alignment horizontal="center"/>
    </xf>
    <xf numFmtId="0" fontId="0" fillId="4" borderId="1" xfId="0" applyFill="1" applyBorder="1" applyAlignment="1">
      <alignment horizontal="center"/>
    </xf>
    <xf numFmtId="0" fontId="0" fillId="5" borderId="1" xfId="0" applyFill="1" applyBorder="1" applyAlignment="1">
      <alignment horizontal="center"/>
    </xf>
    <xf numFmtId="0" fontId="1" fillId="6" borderId="1" xfId="0" applyFont="1" applyFill="1" applyBorder="1" applyAlignment="1">
      <alignment horizontal="center"/>
    </xf>
    <xf numFmtId="0" fontId="2" fillId="2" borderId="1" xfId="0" applyFont="1" applyFill="1" applyBorder="1"/>
    <xf numFmtId="0" fontId="2" fillId="7" borderId="1" xfId="0" applyFont="1" applyFill="1" applyBorder="1" applyAlignment="1">
      <alignment horizontal="center"/>
    </xf>
    <xf numFmtId="0" fontId="2" fillId="6" borderId="1" xfId="0" applyFont="1" applyFill="1" applyBorder="1" applyAlignment="1">
      <alignment horizontal="center"/>
    </xf>
    <xf numFmtId="0" fontId="2" fillId="0" borderId="0" xfId="0" applyFont="1"/>
    <xf numFmtId="2" fontId="2" fillId="6" borderId="1" xfId="0" applyNumberFormat="1" applyFont="1" applyFill="1" applyBorder="1" applyAlignment="1">
      <alignment horizontal="center"/>
    </xf>
    <xf numFmtId="0" fontId="0" fillId="0" borderId="2" xfId="0" applyFill="1" applyBorder="1" applyAlignment="1">
      <alignment horizontal="center"/>
    </xf>
    <xf numFmtId="0" fontId="1" fillId="6" borderId="3" xfId="0" applyFont="1" applyFill="1" applyBorder="1" applyAlignment="1">
      <alignment horizontal="center"/>
    </xf>
    <xf numFmtId="0" fontId="2" fillId="8" borderId="3" xfId="0" applyFont="1" applyFill="1" applyBorder="1"/>
    <xf numFmtId="0" fontId="2" fillId="8" borderId="3" xfId="0" applyFont="1" applyFill="1" applyBorder="1" applyAlignment="1">
      <alignment horizontal="center"/>
    </xf>
    <xf numFmtId="0" fontId="2" fillId="5" borderId="3" xfId="0" applyFont="1" applyFill="1" applyBorder="1" applyAlignment="1">
      <alignment horizontal="center"/>
    </xf>
    <xf numFmtId="0" fontId="0" fillId="2"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BNP</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1464632545931759"/>
                  <c:y val="-0.7399617235345581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'Human BNP'!$B$17:$B$23</c:f>
              <c:numCache>
                <c:formatCode>General</c:formatCode>
                <c:ptCount val="7"/>
                <c:pt idx="0">
                  <c:v>4.4999999999999998E-2</c:v>
                </c:pt>
                <c:pt idx="1">
                  <c:v>0.40300000000000002</c:v>
                </c:pt>
                <c:pt idx="2">
                  <c:v>0.64600000000000002</c:v>
                </c:pt>
                <c:pt idx="3">
                  <c:v>0.79300000000000004</c:v>
                </c:pt>
                <c:pt idx="4">
                  <c:v>0.94099999999999995</c:v>
                </c:pt>
                <c:pt idx="5">
                  <c:v>0.997</c:v>
                </c:pt>
                <c:pt idx="6">
                  <c:v>1.3859999999999999</c:v>
                </c:pt>
              </c:numCache>
            </c:numRef>
          </c:xVal>
          <c:yVal>
            <c:numRef>
              <c:f>'Human BNP'!$C$17:$C$23</c:f>
              <c:numCache>
                <c:formatCode>General</c:formatCode>
                <c:ptCount val="7"/>
                <c:pt idx="0">
                  <c:v>2000</c:v>
                </c:pt>
                <c:pt idx="1">
                  <c:v>1000</c:v>
                </c:pt>
                <c:pt idx="2">
                  <c:v>500</c:v>
                </c:pt>
                <c:pt idx="3">
                  <c:v>250</c:v>
                </c:pt>
                <c:pt idx="4">
                  <c:v>125</c:v>
                </c:pt>
                <c:pt idx="5">
                  <c:v>62.5</c:v>
                </c:pt>
                <c:pt idx="6">
                  <c:v>31.25</c:v>
                </c:pt>
              </c:numCache>
            </c:numRef>
          </c:yVal>
          <c:smooth val="0"/>
          <c:extLst>
            <c:ext xmlns:c16="http://schemas.microsoft.com/office/drawing/2014/chart" uri="{C3380CC4-5D6E-409C-BE32-E72D297353CC}">
              <c16:uniqueId val="{00000000-19D5-4FD4-9DA8-7059872B0CB8}"/>
            </c:ext>
          </c:extLst>
        </c:ser>
        <c:dLbls>
          <c:showLegendKey val="0"/>
          <c:showVal val="0"/>
          <c:showCatName val="0"/>
          <c:showSerName val="0"/>
          <c:showPercent val="0"/>
          <c:showBubbleSize val="0"/>
        </c:dLbls>
        <c:axId val="107111919"/>
        <c:axId val="107113167"/>
      </c:scatterChart>
      <c:valAx>
        <c:axId val="1071119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07113167"/>
        <c:crosses val="autoZero"/>
        <c:crossBetween val="midCat"/>
      </c:valAx>
      <c:valAx>
        <c:axId val="107113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0711191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ST-2</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178503937007874"/>
                  <c:y val="-0.1624537037037037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'Human ST-2'!$C$14:$C$19</c:f>
              <c:numCache>
                <c:formatCode>General</c:formatCode>
                <c:ptCount val="6"/>
                <c:pt idx="0">
                  <c:v>2.7170000000000001</c:v>
                </c:pt>
                <c:pt idx="1">
                  <c:v>1.76</c:v>
                </c:pt>
                <c:pt idx="2">
                  <c:v>1.048</c:v>
                </c:pt>
                <c:pt idx="3">
                  <c:v>0.54800000000000004</c:v>
                </c:pt>
                <c:pt idx="4">
                  <c:v>0.307</c:v>
                </c:pt>
                <c:pt idx="5">
                  <c:v>0</c:v>
                </c:pt>
              </c:numCache>
            </c:numRef>
          </c:xVal>
          <c:yVal>
            <c:numRef>
              <c:f>'Human ST-2'!$D$14:$D$19</c:f>
              <c:numCache>
                <c:formatCode>General</c:formatCode>
                <c:ptCount val="6"/>
                <c:pt idx="0">
                  <c:v>16</c:v>
                </c:pt>
                <c:pt idx="1">
                  <c:v>8</c:v>
                </c:pt>
                <c:pt idx="2">
                  <c:v>4</c:v>
                </c:pt>
                <c:pt idx="3">
                  <c:v>2</c:v>
                </c:pt>
                <c:pt idx="4">
                  <c:v>1</c:v>
                </c:pt>
                <c:pt idx="5">
                  <c:v>0</c:v>
                </c:pt>
              </c:numCache>
            </c:numRef>
          </c:yVal>
          <c:smooth val="0"/>
          <c:extLst>
            <c:ext xmlns:c16="http://schemas.microsoft.com/office/drawing/2014/chart" uri="{C3380CC4-5D6E-409C-BE32-E72D297353CC}">
              <c16:uniqueId val="{00000000-44BC-43BA-BD35-BE710F2C79B8}"/>
            </c:ext>
          </c:extLst>
        </c:ser>
        <c:dLbls>
          <c:showLegendKey val="0"/>
          <c:showVal val="0"/>
          <c:showCatName val="0"/>
          <c:showSerName val="0"/>
          <c:showPercent val="0"/>
          <c:showBubbleSize val="0"/>
        </c:dLbls>
        <c:axId val="202177903"/>
        <c:axId val="202178735"/>
      </c:scatterChart>
      <c:valAx>
        <c:axId val="2021779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02178735"/>
        <c:crosses val="autoZero"/>
        <c:crossBetween val="midCat"/>
      </c:valAx>
      <c:valAx>
        <c:axId val="202178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0217790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4</xdr:col>
      <xdr:colOff>495300</xdr:colOff>
      <xdr:row>13</xdr:row>
      <xdr:rowOff>114300</xdr:rowOff>
    </xdr:from>
    <xdr:to>
      <xdr:col>12</xdr:col>
      <xdr:colOff>190500</xdr:colOff>
      <xdr:row>28</xdr:row>
      <xdr:rowOff>0</xdr:rowOff>
    </xdr:to>
    <xdr:graphicFrame macro="">
      <xdr:nvGraphicFramePr>
        <xdr:cNvPr id="4" name="Grafik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495300</xdr:colOff>
      <xdr:row>11</xdr:row>
      <xdr:rowOff>104775</xdr:rowOff>
    </xdr:from>
    <xdr:to>
      <xdr:col>14</xdr:col>
      <xdr:colOff>190500</xdr:colOff>
      <xdr:row>25</xdr:row>
      <xdr:rowOff>180975</xdr:rowOff>
    </xdr:to>
    <xdr:graphicFrame macro="">
      <xdr:nvGraphicFramePr>
        <xdr:cNvPr id="2" name="Grafik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7</xdr:row>
      <xdr:rowOff>11906</xdr:rowOff>
    </xdr:from>
    <xdr:to>
      <xdr:col>5</xdr:col>
      <xdr:colOff>495300</xdr:colOff>
      <xdr:row>34</xdr:row>
      <xdr:rowOff>161925</xdr:rowOff>
    </xdr:to>
    <xdr:pic>
      <xdr:nvPicPr>
        <xdr:cNvPr id="2" name="Resim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412081"/>
          <a:ext cx="7058025" cy="5293519"/>
        </a:xfrm>
        <a:prstGeom prst="rect">
          <a:avLst/>
        </a:prstGeom>
      </xdr:spPr>
    </xdr:pic>
    <xdr:clientData/>
  </xdr:twoCellAnchor>
  <xdr:twoCellAnchor editAs="oneCell">
    <xdr:from>
      <xdr:col>5</xdr:col>
      <xdr:colOff>485774</xdr:colOff>
      <xdr:row>7</xdr:row>
      <xdr:rowOff>33096</xdr:rowOff>
    </xdr:from>
    <xdr:to>
      <xdr:col>12</xdr:col>
      <xdr:colOff>504008</xdr:colOff>
      <xdr:row>34</xdr:row>
      <xdr:rowOff>171450</xdr:rowOff>
    </xdr:to>
    <xdr:pic>
      <xdr:nvPicPr>
        <xdr:cNvPr id="3" name="Resim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048499" y="1433271"/>
          <a:ext cx="4723584" cy="5281854"/>
        </a:xfrm>
        <a:prstGeom prst="rect">
          <a:avLst/>
        </a:prstGeom>
      </xdr:spPr>
    </xdr:pic>
    <xdr:clientData/>
  </xdr:twoCellAnchor>
  <xdr:twoCellAnchor editAs="oneCell">
    <xdr:from>
      <xdr:col>0</xdr:col>
      <xdr:colOff>0</xdr:colOff>
      <xdr:row>34</xdr:row>
      <xdr:rowOff>152400</xdr:rowOff>
    </xdr:from>
    <xdr:to>
      <xdr:col>4</xdr:col>
      <xdr:colOff>895778</xdr:colOff>
      <xdr:row>77</xdr:row>
      <xdr:rowOff>70950</xdr:rowOff>
    </xdr:to>
    <xdr:pic>
      <xdr:nvPicPr>
        <xdr:cNvPr id="4" name="Resim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6696075"/>
          <a:ext cx="6305978" cy="8110050"/>
        </a:xfrm>
        <a:prstGeom prst="rect">
          <a:avLst/>
        </a:prstGeom>
      </xdr:spPr>
    </xdr:pic>
    <xdr:clientData/>
  </xdr:twoCellAnchor>
  <xdr:twoCellAnchor editAs="oneCell">
    <xdr:from>
      <xdr:col>4</xdr:col>
      <xdr:colOff>885824</xdr:colOff>
      <xdr:row>34</xdr:row>
      <xdr:rowOff>155992</xdr:rowOff>
    </xdr:from>
    <xdr:to>
      <xdr:col>14</xdr:col>
      <xdr:colOff>13930</xdr:colOff>
      <xdr:row>71</xdr:row>
      <xdr:rowOff>76200</xdr:rowOff>
    </xdr:to>
    <xdr:pic>
      <xdr:nvPicPr>
        <xdr:cNvPr id="5" name="Resim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296024" y="6699667"/>
          <a:ext cx="6205181" cy="6968708"/>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120"/>
  <sheetViews>
    <sheetView workbookViewId="0">
      <selection activeCell="F109" sqref="F109"/>
    </sheetView>
  </sheetViews>
  <sheetFormatPr defaultRowHeight="14.5" x14ac:dyDescent="0.35"/>
  <cols>
    <col min="1" max="1" width="13.54296875" customWidth="1"/>
    <col min="2" max="2" width="12.7265625" customWidth="1"/>
    <col min="3" max="3" width="12.54296875" customWidth="1"/>
    <col min="4" max="4" width="14.453125" customWidth="1"/>
  </cols>
  <sheetData>
    <row r="2" spans="1:12" x14ac:dyDescent="0.35">
      <c r="A2" s="2">
        <v>4.4999999999999998E-2</v>
      </c>
      <c r="B2" s="6">
        <v>0.11600000000000001</v>
      </c>
      <c r="C2" s="6">
        <v>0.20200000000000001</v>
      </c>
      <c r="D2" s="6">
        <v>0.23600000000000002</v>
      </c>
      <c r="E2" s="6">
        <v>0.39600000000000002</v>
      </c>
      <c r="F2" s="6">
        <v>0.30599999999999999</v>
      </c>
      <c r="G2" s="6">
        <v>0.36599999999999999</v>
      </c>
      <c r="H2" s="6">
        <v>0.68600000000000005</v>
      </c>
      <c r="I2" s="6">
        <v>0.83200000000000007</v>
      </c>
      <c r="J2" s="6">
        <v>0.375</v>
      </c>
      <c r="K2" s="6">
        <v>0.81600000000000006</v>
      </c>
      <c r="L2" s="6">
        <v>0.252</v>
      </c>
    </row>
    <row r="3" spans="1:12" x14ac:dyDescent="0.35">
      <c r="A3" s="2">
        <v>0.40300000000000002</v>
      </c>
      <c r="B3" s="6">
        <v>0.21199999999999999</v>
      </c>
      <c r="C3" s="6">
        <v>0.158</v>
      </c>
      <c r="D3" s="6">
        <v>0.20899999999999999</v>
      </c>
      <c r="E3" s="6">
        <v>0.17799999999999999</v>
      </c>
      <c r="F3" s="6">
        <v>0.22900000000000001</v>
      </c>
      <c r="G3" s="6">
        <v>0.33700000000000002</v>
      </c>
      <c r="H3" s="6">
        <v>0.28200000000000003</v>
      </c>
      <c r="I3" s="6">
        <v>0.32800000000000001</v>
      </c>
      <c r="J3" s="6">
        <v>0.10100000000000001</v>
      </c>
      <c r="K3" s="6">
        <v>0.36399999999999999</v>
      </c>
      <c r="L3" s="6">
        <v>6.8000000000000005E-2</v>
      </c>
    </row>
    <row r="4" spans="1:12" x14ac:dyDescent="0.35">
      <c r="A4" s="2">
        <v>0.64600000000000002</v>
      </c>
      <c r="B4" s="6">
        <v>0.191</v>
      </c>
      <c r="C4" s="6">
        <v>0.156</v>
      </c>
      <c r="D4" s="6">
        <v>0.107</v>
      </c>
      <c r="E4" s="6">
        <v>8.7999999999999995E-2</v>
      </c>
      <c r="F4" s="6">
        <v>6.2E-2</v>
      </c>
      <c r="G4" s="6">
        <v>7.8E-2</v>
      </c>
      <c r="H4" s="6">
        <v>0.182</v>
      </c>
      <c r="I4" s="6">
        <v>0.72299999999999998</v>
      </c>
      <c r="J4" s="6">
        <v>0.67100000000000004</v>
      </c>
      <c r="K4" s="6">
        <v>0.16700000000000001</v>
      </c>
      <c r="L4" s="6">
        <v>6.6000000000000003E-2</v>
      </c>
    </row>
    <row r="5" spans="1:12" x14ac:dyDescent="0.35">
      <c r="A5" s="2">
        <v>0.79300000000000004</v>
      </c>
      <c r="B5" s="6">
        <v>0.1</v>
      </c>
      <c r="C5" s="6">
        <v>0.16500000000000001</v>
      </c>
      <c r="D5" s="6">
        <v>0.25700000000000001</v>
      </c>
      <c r="E5" s="6">
        <v>0.126</v>
      </c>
      <c r="F5" s="6">
        <v>0.22700000000000001</v>
      </c>
      <c r="G5" s="6">
        <v>0.17300000000000001</v>
      </c>
      <c r="H5" s="6">
        <v>0.56300000000000006</v>
      </c>
      <c r="I5" s="6">
        <v>0.44900000000000001</v>
      </c>
      <c r="J5" s="6">
        <v>0.438</v>
      </c>
      <c r="K5" s="6">
        <v>0.44900000000000001</v>
      </c>
      <c r="L5" s="6">
        <v>0.372</v>
      </c>
    </row>
    <row r="6" spans="1:12" x14ac:dyDescent="0.35">
      <c r="A6" s="2">
        <v>0.94099999999999995</v>
      </c>
      <c r="B6" s="6">
        <v>0.18099999999999999</v>
      </c>
      <c r="C6" s="6">
        <v>0.27400000000000002</v>
      </c>
      <c r="D6" s="6">
        <v>7.3999999999999996E-2</v>
      </c>
      <c r="E6" s="6">
        <v>0.06</v>
      </c>
      <c r="F6" s="6">
        <v>0.308</v>
      </c>
      <c r="G6" s="6">
        <v>0.159</v>
      </c>
      <c r="H6" s="6">
        <v>0.17500000000000002</v>
      </c>
      <c r="I6" s="6">
        <v>0.60499999999999998</v>
      </c>
      <c r="J6" s="6">
        <v>7.9000000000000001E-2</v>
      </c>
      <c r="K6" s="6">
        <v>0.40300000000000002</v>
      </c>
      <c r="L6" s="6">
        <v>0.51900000000000002</v>
      </c>
    </row>
    <row r="7" spans="1:12" x14ac:dyDescent="0.35">
      <c r="A7" s="2">
        <v>0.997</v>
      </c>
      <c r="B7" s="6">
        <v>6.0999999999999999E-2</v>
      </c>
      <c r="C7" s="6">
        <v>0.16700000000000001</v>
      </c>
      <c r="D7" s="6">
        <v>0.53200000000000003</v>
      </c>
      <c r="E7" s="6">
        <v>6.9000000000000006E-2</v>
      </c>
      <c r="F7" s="6">
        <v>0.3</v>
      </c>
      <c r="G7" s="6">
        <v>0.06</v>
      </c>
      <c r="H7" s="6">
        <v>7.2999999999999995E-2</v>
      </c>
      <c r="I7" s="6">
        <v>0.42499999999999999</v>
      </c>
      <c r="J7" s="6">
        <v>0.32700000000000001</v>
      </c>
      <c r="K7" s="6">
        <v>0.12</v>
      </c>
      <c r="L7" s="6">
        <v>6.8000000000000005E-2</v>
      </c>
    </row>
    <row r="8" spans="1:12" x14ac:dyDescent="0.35">
      <c r="A8" s="2">
        <v>1.3859999999999999</v>
      </c>
      <c r="B8" s="6">
        <v>0.215</v>
      </c>
      <c r="C8" s="6">
        <v>0.156</v>
      </c>
      <c r="D8" s="6">
        <v>0.30499999999999999</v>
      </c>
      <c r="E8" s="6">
        <v>0.47800000000000004</v>
      </c>
      <c r="F8" s="6">
        <v>8.1000000000000003E-2</v>
      </c>
      <c r="G8" s="6">
        <v>8.3000000000000004E-2</v>
      </c>
      <c r="H8" s="6">
        <v>1.069</v>
      </c>
      <c r="I8" s="6">
        <v>0.14200000000000002</v>
      </c>
      <c r="J8" s="6">
        <v>0.754</v>
      </c>
      <c r="K8" s="6">
        <v>0.63500000000000001</v>
      </c>
      <c r="L8" s="6">
        <v>0.221</v>
      </c>
    </row>
    <row r="9" spans="1:12" x14ac:dyDescent="0.35">
      <c r="A9" s="4">
        <v>1.982</v>
      </c>
      <c r="B9" s="6">
        <v>0.17299999999999999</v>
      </c>
      <c r="C9" s="6">
        <v>0.21099999999999999</v>
      </c>
      <c r="D9" s="6">
        <v>0.154</v>
      </c>
      <c r="E9" s="6">
        <v>0.51</v>
      </c>
      <c r="F9" s="6">
        <v>0.437</v>
      </c>
      <c r="G9" s="6">
        <v>0.372</v>
      </c>
      <c r="H9" s="6">
        <v>0.61499999999999999</v>
      </c>
      <c r="I9" s="6">
        <v>0.40600000000000003</v>
      </c>
      <c r="J9" s="6">
        <v>0.39400000000000002</v>
      </c>
      <c r="K9" s="6">
        <v>0.36099999999999999</v>
      </c>
      <c r="L9" s="6">
        <v>0.59399999999999997</v>
      </c>
    </row>
    <row r="12" spans="1:12" x14ac:dyDescent="0.35">
      <c r="A12" t="s">
        <v>0</v>
      </c>
    </row>
    <row r="16" spans="1:12" x14ac:dyDescent="0.35">
      <c r="B16" s="7" t="s">
        <v>1</v>
      </c>
      <c r="C16" s="7" t="s">
        <v>2</v>
      </c>
      <c r="D16" s="7" t="s">
        <v>3</v>
      </c>
    </row>
    <row r="17" spans="1:10" x14ac:dyDescent="0.35">
      <c r="A17" t="s">
        <v>4</v>
      </c>
      <c r="B17" s="2">
        <v>4.4999999999999998E-2</v>
      </c>
      <c r="C17" s="6">
        <v>2000</v>
      </c>
      <c r="D17" s="12">
        <f>(1418.7*B17*B17)-(3510.1*B17)+(2164.4)</f>
        <v>2009.3183675</v>
      </c>
    </row>
    <row r="18" spans="1:10" x14ac:dyDescent="0.35">
      <c r="A18" t="s">
        <v>5</v>
      </c>
      <c r="B18" s="2">
        <v>0.40300000000000002</v>
      </c>
      <c r="C18" s="6">
        <v>1000</v>
      </c>
      <c r="D18" s="12">
        <f t="shared" ref="D18:D23" si="0">(1418.7*B18*B18)-(3510.1*B18)+(2164.4)</f>
        <v>980.23934830000007</v>
      </c>
    </row>
    <row r="19" spans="1:10" x14ac:dyDescent="0.35">
      <c r="A19" t="s">
        <v>6</v>
      </c>
      <c r="B19" s="2">
        <v>0.64600000000000002</v>
      </c>
      <c r="C19" s="6">
        <v>500</v>
      </c>
      <c r="D19" s="12">
        <f t="shared" si="0"/>
        <v>488.92160919999992</v>
      </c>
    </row>
    <row r="20" spans="1:10" x14ac:dyDescent="0.35">
      <c r="A20" t="s">
        <v>7</v>
      </c>
      <c r="B20" s="2">
        <v>0.79300000000000004</v>
      </c>
      <c r="C20" s="6">
        <v>250</v>
      </c>
      <c r="D20" s="12">
        <f t="shared" si="0"/>
        <v>273.03877630000011</v>
      </c>
    </row>
    <row r="21" spans="1:10" x14ac:dyDescent="0.35">
      <c r="A21" t="s">
        <v>8</v>
      </c>
      <c r="B21" s="2">
        <v>0.94099999999999995</v>
      </c>
      <c r="C21" s="6">
        <v>125</v>
      </c>
      <c r="D21" s="12">
        <f t="shared" si="0"/>
        <v>117.62779470000032</v>
      </c>
    </row>
    <row r="22" spans="1:10" x14ac:dyDescent="0.35">
      <c r="A22" t="s">
        <v>9</v>
      </c>
      <c r="B22" s="2">
        <v>0.997</v>
      </c>
      <c r="C22" s="6">
        <v>62.5</v>
      </c>
      <c r="D22" s="12">
        <f t="shared" si="0"/>
        <v>75.030868299999838</v>
      </c>
    </row>
    <row r="23" spans="1:10" x14ac:dyDescent="0.35">
      <c r="A23" t="s">
        <v>10</v>
      </c>
      <c r="B23" s="2">
        <v>1.3859999999999999</v>
      </c>
      <c r="C23" s="6">
        <v>31.25</v>
      </c>
      <c r="D23" s="12">
        <f t="shared" si="0"/>
        <v>24.718425199999729</v>
      </c>
    </row>
    <row r="24" spans="1:10" x14ac:dyDescent="0.35">
      <c r="A24" t="s">
        <v>11</v>
      </c>
      <c r="B24" s="4">
        <v>1.982</v>
      </c>
      <c r="C24" s="6">
        <v>0</v>
      </c>
      <c r="D24" s="12">
        <v>0</v>
      </c>
    </row>
    <row r="29" spans="1:10" x14ac:dyDescent="0.35">
      <c r="G29" s="11"/>
      <c r="H29" s="11" t="s">
        <v>102</v>
      </c>
      <c r="I29" s="11"/>
      <c r="J29" s="11"/>
    </row>
    <row r="32" spans="1:10" x14ac:dyDescent="0.35">
      <c r="A32" s="9" t="s">
        <v>12</v>
      </c>
      <c r="B32" s="5" t="s">
        <v>1</v>
      </c>
      <c r="C32" s="10" t="s">
        <v>101</v>
      </c>
    </row>
    <row r="33" spans="1:3" x14ac:dyDescent="0.35">
      <c r="A33" s="9" t="s">
        <v>13</v>
      </c>
      <c r="B33" s="6">
        <v>0.11600000000000001</v>
      </c>
      <c r="C33" s="12">
        <f t="shared" ref="C33:C64" si="1">(1418.7*B33*B33)-(3510.1*B33)+(2164.4)</f>
        <v>1776.3184272000001</v>
      </c>
    </row>
    <row r="34" spans="1:3" x14ac:dyDescent="0.35">
      <c r="A34" s="9" t="s">
        <v>14</v>
      </c>
      <c r="B34" s="6">
        <v>0.21199999999999999</v>
      </c>
      <c r="C34" s="12">
        <f t="shared" si="1"/>
        <v>1484.0208528000003</v>
      </c>
    </row>
    <row r="35" spans="1:3" x14ac:dyDescent="0.35">
      <c r="A35" s="9" t="s">
        <v>15</v>
      </c>
      <c r="B35" s="6">
        <v>0.191</v>
      </c>
      <c r="C35" s="12">
        <f t="shared" si="1"/>
        <v>1545.7264947000001</v>
      </c>
    </row>
    <row r="36" spans="1:3" x14ac:dyDescent="0.35">
      <c r="A36" s="9" t="s">
        <v>16</v>
      </c>
      <c r="B36" s="6">
        <v>0.1</v>
      </c>
      <c r="C36" s="12">
        <f t="shared" si="1"/>
        <v>1827.5770000000002</v>
      </c>
    </row>
    <row r="37" spans="1:3" x14ac:dyDescent="0.35">
      <c r="A37" s="9" t="s">
        <v>17</v>
      </c>
      <c r="B37" s="6">
        <v>0.18099999999999999</v>
      </c>
      <c r="C37" s="12">
        <f t="shared" si="1"/>
        <v>1575.5499307</v>
      </c>
    </row>
    <row r="38" spans="1:3" x14ac:dyDescent="0.35">
      <c r="A38" s="9" t="s">
        <v>18</v>
      </c>
      <c r="B38" s="6">
        <v>6.0999999999999999E-2</v>
      </c>
      <c r="C38" s="12">
        <f t="shared" si="1"/>
        <v>1955.5628827</v>
      </c>
    </row>
    <row r="39" spans="1:3" x14ac:dyDescent="0.35">
      <c r="A39" s="9" t="s">
        <v>19</v>
      </c>
      <c r="B39" s="6">
        <v>0.215</v>
      </c>
      <c r="C39" s="12">
        <f t="shared" si="1"/>
        <v>1475.3079075000001</v>
      </c>
    </row>
    <row r="40" spans="1:3" x14ac:dyDescent="0.35">
      <c r="A40" s="9" t="s">
        <v>20</v>
      </c>
      <c r="B40" s="6">
        <v>0.17299999999999999</v>
      </c>
      <c r="C40" s="12">
        <f t="shared" si="1"/>
        <v>1599.6129723000001</v>
      </c>
    </row>
    <row r="41" spans="1:3" x14ac:dyDescent="0.35">
      <c r="A41" s="9" t="s">
        <v>21</v>
      </c>
      <c r="B41" s="6">
        <v>0.20200000000000001</v>
      </c>
      <c r="C41" s="12">
        <f t="shared" si="1"/>
        <v>1513.2484348</v>
      </c>
    </row>
    <row r="42" spans="1:3" x14ac:dyDescent="0.35">
      <c r="A42" s="9" t="s">
        <v>22</v>
      </c>
      <c r="B42" s="6">
        <v>0.158</v>
      </c>
      <c r="C42" s="12">
        <f t="shared" si="1"/>
        <v>1645.2206268</v>
      </c>
    </row>
    <row r="43" spans="1:3" x14ac:dyDescent="0.35">
      <c r="A43" s="9" t="s">
        <v>23</v>
      </c>
      <c r="B43" s="6">
        <v>0.156</v>
      </c>
      <c r="C43" s="12">
        <f t="shared" si="1"/>
        <v>1651.3498832</v>
      </c>
    </row>
    <row r="44" spans="1:3" x14ac:dyDescent="0.35">
      <c r="A44" s="9" t="s">
        <v>24</v>
      </c>
      <c r="B44" s="6">
        <v>0.16500000000000001</v>
      </c>
      <c r="C44" s="12">
        <f t="shared" si="1"/>
        <v>1623.8576075000001</v>
      </c>
    </row>
    <row r="45" spans="1:3" x14ac:dyDescent="0.35">
      <c r="A45" s="9" t="s">
        <v>25</v>
      </c>
      <c r="B45" s="6">
        <v>0.27400000000000002</v>
      </c>
      <c r="C45" s="12">
        <f t="shared" si="1"/>
        <v>1309.1429212</v>
      </c>
    </row>
    <row r="46" spans="1:3" x14ac:dyDescent="0.35">
      <c r="A46" s="9" t="s">
        <v>26</v>
      </c>
      <c r="B46" s="6">
        <v>0.16700000000000001</v>
      </c>
      <c r="C46" s="12">
        <f t="shared" si="1"/>
        <v>1617.7794243000001</v>
      </c>
    </row>
    <row r="47" spans="1:3" x14ac:dyDescent="0.35">
      <c r="A47" s="9" t="s">
        <v>27</v>
      </c>
      <c r="B47" s="6">
        <v>0.156</v>
      </c>
      <c r="C47" s="12">
        <f t="shared" si="1"/>
        <v>1651.3498832</v>
      </c>
    </row>
    <row r="48" spans="1:3" x14ac:dyDescent="0.35">
      <c r="A48" s="9" t="s">
        <v>28</v>
      </c>
      <c r="B48" s="6">
        <v>0.21099999999999999</v>
      </c>
      <c r="C48" s="12">
        <f t="shared" si="1"/>
        <v>1486.9308427000001</v>
      </c>
    </row>
    <row r="49" spans="1:3" x14ac:dyDescent="0.35">
      <c r="A49" s="9" t="s">
        <v>29</v>
      </c>
      <c r="B49" s="6">
        <v>0.23600000000000002</v>
      </c>
      <c r="C49" s="12">
        <f t="shared" si="1"/>
        <v>1415.0323152000001</v>
      </c>
    </row>
    <row r="50" spans="1:3" x14ac:dyDescent="0.35">
      <c r="A50" s="9" t="s">
        <v>30</v>
      </c>
      <c r="B50" s="6">
        <v>0.20899999999999999</v>
      </c>
      <c r="C50" s="12">
        <f t="shared" si="1"/>
        <v>1492.7593347000002</v>
      </c>
    </row>
    <row r="51" spans="1:3" x14ac:dyDescent="0.35">
      <c r="A51" s="9" t="s">
        <v>31</v>
      </c>
      <c r="B51" s="6">
        <v>0.107</v>
      </c>
      <c r="C51" s="12">
        <f t="shared" si="1"/>
        <v>1805.0619963000001</v>
      </c>
    </row>
    <row r="52" spans="1:3" x14ac:dyDescent="0.35">
      <c r="A52" s="9" t="s">
        <v>32</v>
      </c>
      <c r="B52" s="6">
        <v>0.25700000000000001</v>
      </c>
      <c r="C52" s="12">
        <f t="shared" si="1"/>
        <v>1356.0080163000002</v>
      </c>
    </row>
    <row r="53" spans="1:3" x14ac:dyDescent="0.35">
      <c r="A53" s="9" t="s">
        <v>33</v>
      </c>
      <c r="B53" s="6">
        <v>7.3999999999999996E-2</v>
      </c>
      <c r="C53" s="12">
        <f t="shared" si="1"/>
        <v>1912.4214012000002</v>
      </c>
    </row>
    <row r="54" spans="1:3" x14ac:dyDescent="0.35">
      <c r="A54" s="9" t="s">
        <v>34</v>
      </c>
      <c r="B54" s="6">
        <v>0.53200000000000003</v>
      </c>
      <c r="C54" s="12">
        <f t="shared" si="1"/>
        <v>698.55294880000019</v>
      </c>
    </row>
    <row r="55" spans="1:3" x14ac:dyDescent="0.35">
      <c r="A55" s="9" t="s">
        <v>35</v>
      </c>
      <c r="B55" s="6">
        <v>0.30499999999999999</v>
      </c>
      <c r="C55" s="12">
        <f t="shared" si="1"/>
        <v>1225.7940675</v>
      </c>
    </row>
    <row r="56" spans="1:3" x14ac:dyDescent="0.35">
      <c r="A56" s="9" t="s">
        <v>36</v>
      </c>
      <c r="B56" s="6">
        <v>0.154</v>
      </c>
      <c r="C56" s="12">
        <f t="shared" si="1"/>
        <v>1657.4904892000002</v>
      </c>
    </row>
    <row r="57" spans="1:3" x14ac:dyDescent="0.35">
      <c r="A57" s="9" t="s">
        <v>37</v>
      </c>
      <c r="B57" s="6">
        <v>0.39600000000000002</v>
      </c>
      <c r="C57" s="12">
        <f t="shared" si="1"/>
        <v>996.87525920000007</v>
      </c>
    </row>
    <row r="58" spans="1:3" x14ac:dyDescent="0.35">
      <c r="A58" s="9" t="s">
        <v>38</v>
      </c>
      <c r="B58" s="6">
        <v>0.17799999999999999</v>
      </c>
      <c r="C58" s="12">
        <f t="shared" si="1"/>
        <v>1584.5522908000003</v>
      </c>
    </row>
    <row r="59" spans="1:3" x14ac:dyDescent="0.35">
      <c r="A59" s="9" t="s">
        <v>39</v>
      </c>
      <c r="B59" s="6">
        <v>8.7999999999999995E-2</v>
      </c>
      <c r="C59" s="12">
        <f t="shared" si="1"/>
        <v>1866.4976128000001</v>
      </c>
    </row>
    <row r="60" spans="1:3" x14ac:dyDescent="0.35">
      <c r="A60" s="9" t="s">
        <v>40</v>
      </c>
      <c r="B60" s="6">
        <v>0.126</v>
      </c>
      <c r="C60" s="12">
        <f t="shared" si="1"/>
        <v>1744.6506812</v>
      </c>
    </row>
    <row r="61" spans="1:3" x14ac:dyDescent="0.35">
      <c r="A61" s="9" t="s">
        <v>41</v>
      </c>
      <c r="B61" s="6">
        <v>0.06</v>
      </c>
      <c r="C61" s="12">
        <f t="shared" si="1"/>
        <v>1958.9013200000002</v>
      </c>
    </row>
    <row r="62" spans="1:3" x14ac:dyDescent="0.35">
      <c r="A62" s="9" t="s">
        <v>42</v>
      </c>
      <c r="B62" s="6">
        <v>6.9000000000000006E-2</v>
      </c>
      <c r="C62" s="12">
        <f t="shared" si="1"/>
        <v>1928.9575307</v>
      </c>
    </row>
    <row r="63" spans="1:3" x14ac:dyDescent="0.35">
      <c r="A63" s="9" t="s">
        <v>43</v>
      </c>
      <c r="B63" s="6">
        <v>0.47800000000000004</v>
      </c>
      <c r="C63" s="12">
        <f t="shared" si="1"/>
        <v>810.72245080000016</v>
      </c>
    </row>
    <row r="64" spans="1:3" x14ac:dyDescent="0.35">
      <c r="A64" s="9" t="s">
        <v>44</v>
      </c>
      <c r="B64" s="6">
        <v>0.51</v>
      </c>
      <c r="C64" s="12">
        <f t="shared" si="1"/>
        <v>743.25287000000003</v>
      </c>
    </row>
    <row r="65" spans="1:3" x14ac:dyDescent="0.35">
      <c r="A65" s="9" t="s">
        <v>45</v>
      </c>
      <c r="B65" s="6">
        <v>0.30599999999999999</v>
      </c>
      <c r="C65" s="12">
        <f t="shared" ref="C65:C96" si="2">(1418.7*B65*B65)-(3510.1*B65)+(2164.4)</f>
        <v>1223.1507932</v>
      </c>
    </row>
    <row r="66" spans="1:3" x14ac:dyDescent="0.35">
      <c r="A66" s="9" t="s">
        <v>46</v>
      </c>
      <c r="B66" s="6">
        <v>0.22900000000000001</v>
      </c>
      <c r="C66" s="12">
        <f t="shared" si="2"/>
        <v>1434.9851467000001</v>
      </c>
    </row>
    <row r="67" spans="1:3" x14ac:dyDescent="0.35">
      <c r="A67" s="9" t="s">
        <v>47</v>
      </c>
      <c r="B67" s="6">
        <v>6.2E-2</v>
      </c>
      <c r="C67" s="12">
        <f t="shared" si="2"/>
        <v>1952.2272828</v>
      </c>
    </row>
    <row r="68" spans="1:3" x14ac:dyDescent="0.35">
      <c r="A68" s="9" t="s">
        <v>48</v>
      </c>
      <c r="B68" s="6">
        <v>0.22700000000000001</v>
      </c>
      <c r="C68" s="12">
        <f t="shared" si="2"/>
        <v>1440.7114923000001</v>
      </c>
    </row>
    <row r="69" spans="1:3" x14ac:dyDescent="0.35">
      <c r="A69" s="9" t="s">
        <v>49</v>
      </c>
      <c r="B69" s="6">
        <v>0.308</v>
      </c>
      <c r="C69" s="12">
        <f t="shared" si="2"/>
        <v>1217.8727568000002</v>
      </c>
    </row>
    <row r="70" spans="1:3" x14ac:dyDescent="0.35">
      <c r="A70" s="9" t="s">
        <v>50</v>
      </c>
      <c r="B70" s="6">
        <v>0.3</v>
      </c>
      <c r="C70" s="12">
        <f t="shared" si="2"/>
        <v>1239.0530000000001</v>
      </c>
    </row>
    <row r="71" spans="1:3" x14ac:dyDescent="0.35">
      <c r="A71" s="9" t="s">
        <v>51</v>
      </c>
      <c r="B71" s="6">
        <v>8.1000000000000003E-2</v>
      </c>
      <c r="C71" s="12">
        <f t="shared" si="2"/>
        <v>1889.3899907</v>
      </c>
    </row>
    <row r="72" spans="1:3" x14ac:dyDescent="0.35">
      <c r="A72" s="9" t="s">
        <v>52</v>
      </c>
      <c r="B72" s="6">
        <v>0.437</v>
      </c>
      <c r="C72" s="12">
        <f t="shared" si="2"/>
        <v>901.41402029999995</v>
      </c>
    </row>
    <row r="73" spans="1:3" x14ac:dyDescent="0.35">
      <c r="A73" s="9" t="s">
        <v>53</v>
      </c>
      <c r="B73" s="6">
        <v>0.36599999999999999</v>
      </c>
      <c r="C73" s="12">
        <f t="shared" si="2"/>
        <v>1069.7467772</v>
      </c>
    </row>
    <row r="74" spans="1:3" x14ac:dyDescent="0.35">
      <c r="A74" s="9" t="s">
        <v>54</v>
      </c>
      <c r="B74" s="6">
        <v>0.33700000000000002</v>
      </c>
      <c r="C74" s="12">
        <f t="shared" si="2"/>
        <v>1142.6166403000002</v>
      </c>
    </row>
    <row r="75" spans="1:3" x14ac:dyDescent="0.35">
      <c r="A75" s="9" t="s">
        <v>55</v>
      </c>
      <c r="B75" s="6">
        <v>7.8E-2</v>
      </c>
      <c r="C75" s="12">
        <f t="shared" si="2"/>
        <v>1899.2435708</v>
      </c>
    </row>
    <row r="76" spans="1:3" x14ac:dyDescent="0.35">
      <c r="A76" s="9" t="s">
        <v>56</v>
      </c>
      <c r="B76" s="6">
        <v>0.17300000000000001</v>
      </c>
      <c r="C76" s="12">
        <f t="shared" si="2"/>
        <v>1599.6129723000001</v>
      </c>
    </row>
    <row r="77" spans="1:3" x14ac:dyDescent="0.35">
      <c r="A77" s="9" t="s">
        <v>57</v>
      </c>
      <c r="B77" s="6">
        <v>0.159</v>
      </c>
      <c r="C77" s="12">
        <f t="shared" si="2"/>
        <v>1642.1602547000002</v>
      </c>
    </row>
    <row r="78" spans="1:3" x14ac:dyDescent="0.35">
      <c r="A78" s="9" t="s">
        <v>58</v>
      </c>
      <c r="B78" s="6">
        <v>0.06</v>
      </c>
      <c r="C78" s="12">
        <f t="shared" si="2"/>
        <v>1958.9013200000002</v>
      </c>
    </row>
    <row r="79" spans="1:3" x14ac:dyDescent="0.35">
      <c r="A79" s="9" t="s">
        <v>59</v>
      </c>
      <c r="B79" s="6">
        <v>8.3000000000000004E-2</v>
      </c>
      <c r="C79" s="12">
        <f t="shared" si="2"/>
        <v>1882.8351243000002</v>
      </c>
    </row>
    <row r="80" spans="1:3" x14ac:dyDescent="0.35">
      <c r="A80" s="9" t="s">
        <v>60</v>
      </c>
      <c r="B80" s="6">
        <v>0.372</v>
      </c>
      <c r="C80" s="12">
        <f t="shared" si="2"/>
        <v>1054.9681808</v>
      </c>
    </row>
    <row r="81" spans="1:3" x14ac:dyDescent="0.35">
      <c r="A81" s="9" t="s">
        <v>61</v>
      </c>
      <c r="B81" s="6">
        <v>0.68600000000000005</v>
      </c>
      <c r="C81" s="12">
        <f t="shared" si="2"/>
        <v>424.10594519999995</v>
      </c>
    </row>
    <row r="82" spans="1:3" x14ac:dyDescent="0.35">
      <c r="A82" s="9" t="s">
        <v>62</v>
      </c>
      <c r="B82" s="6">
        <v>0.28200000000000003</v>
      </c>
      <c r="C82" s="12">
        <f t="shared" si="2"/>
        <v>1287.3724988000001</v>
      </c>
    </row>
    <row r="83" spans="1:3" x14ac:dyDescent="0.35">
      <c r="A83" s="9" t="s">
        <v>63</v>
      </c>
      <c r="B83" s="6">
        <v>0.182</v>
      </c>
      <c r="C83" s="12">
        <f t="shared" si="2"/>
        <v>1572.5548188000002</v>
      </c>
    </row>
    <row r="84" spans="1:3" x14ac:dyDescent="0.35">
      <c r="A84" s="9" t="s">
        <v>64</v>
      </c>
      <c r="B84" s="6">
        <v>0.56300000000000006</v>
      </c>
      <c r="C84" s="12">
        <f t="shared" si="2"/>
        <v>637.8976203000002</v>
      </c>
    </row>
    <row r="85" spans="1:3" x14ac:dyDescent="0.35">
      <c r="A85" s="9" t="s">
        <v>65</v>
      </c>
      <c r="B85" s="6">
        <v>0.17500000000000002</v>
      </c>
      <c r="C85" s="12">
        <f t="shared" si="2"/>
        <v>1593.5801875000002</v>
      </c>
    </row>
    <row r="86" spans="1:3" x14ac:dyDescent="0.35">
      <c r="A86" s="9" t="s">
        <v>66</v>
      </c>
      <c r="B86" s="6">
        <v>7.2999999999999995E-2</v>
      </c>
      <c r="C86" s="12">
        <f t="shared" si="2"/>
        <v>1915.7229523000001</v>
      </c>
    </row>
    <row r="87" spans="1:3" x14ac:dyDescent="0.35">
      <c r="A87" s="9" t="s">
        <v>67</v>
      </c>
      <c r="B87" s="6">
        <v>1.069</v>
      </c>
      <c r="C87" s="12">
        <f t="shared" si="2"/>
        <v>33.33813070000042</v>
      </c>
    </row>
    <row r="88" spans="1:3" x14ac:dyDescent="0.35">
      <c r="A88" s="9" t="s">
        <v>68</v>
      </c>
      <c r="B88" s="6">
        <v>0.61499999999999999</v>
      </c>
      <c r="C88" s="12">
        <f t="shared" si="2"/>
        <v>542.27630750000026</v>
      </c>
    </row>
    <row r="89" spans="1:3" x14ac:dyDescent="0.35">
      <c r="A89" s="9" t="s">
        <v>69</v>
      </c>
      <c r="B89" s="6">
        <v>0.83200000000000007</v>
      </c>
      <c r="C89" s="12">
        <f t="shared" si="2"/>
        <v>226.05498880000005</v>
      </c>
    </row>
    <row r="90" spans="1:3" x14ac:dyDescent="0.35">
      <c r="A90" s="9" t="s">
        <v>70</v>
      </c>
      <c r="B90" s="6">
        <v>0.32800000000000001</v>
      </c>
      <c r="C90" s="12">
        <f t="shared" si="2"/>
        <v>1165.7166208000003</v>
      </c>
    </row>
    <row r="91" spans="1:3" x14ac:dyDescent="0.35">
      <c r="A91" s="9" t="s">
        <v>71</v>
      </c>
      <c r="B91" s="6">
        <v>0.72299999999999998</v>
      </c>
      <c r="C91" s="12">
        <f t="shared" si="2"/>
        <v>368.19333230000029</v>
      </c>
    </row>
    <row r="92" spans="1:3" x14ac:dyDescent="0.35">
      <c r="A92" s="9" t="s">
        <v>72</v>
      </c>
      <c r="B92" s="6">
        <v>0.44900000000000001</v>
      </c>
      <c r="C92" s="12">
        <f t="shared" si="2"/>
        <v>874.37643870000011</v>
      </c>
    </row>
    <row r="93" spans="1:3" x14ac:dyDescent="0.35">
      <c r="A93" s="9" t="s">
        <v>73</v>
      </c>
      <c r="B93" s="6">
        <v>0.60499999999999998</v>
      </c>
      <c r="C93" s="12">
        <f t="shared" si="2"/>
        <v>560.06916750000028</v>
      </c>
    </row>
    <row r="94" spans="1:3" x14ac:dyDescent="0.35">
      <c r="A94" s="9" t="s">
        <v>74</v>
      </c>
      <c r="B94" s="6">
        <v>0.42499999999999999</v>
      </c>
      <c r="C94" s="12">
        <f t="shared" si="2"/>
        <v>928.86018749999994</v>
      </c>
    </row>
    <row r="95" spans="1:3" x14ac:dyDescent="0.35">
      <c r="A95" s="9" t="s">
        <v>75</v>
      </c>
      <c r="B95" s="6">
        <v>0.14200000000000002</v>
      </c>
      <c r="C95" s="12">
        <f t="shared" si="2"/>
        <v>1694.5724668</v>
      </c>
    </row>
    <row r="96" spans="1:3" x14ac:dyDescent="0.35">
      <c r="A96" s="9" t="s">
        <v>76</v>
      </c>
      <c r="B96" s="6">
        <v>0.40600000000000003</v>
      </c>
      <c r="C96" s="12">
        <f t="shared" si="2"/>
        <v>973.15223320000018</v>
      </c>
    </row>
    <row r="97" spans="1:3" x14ac:dyDescent="0.35">
      <c r="A97" s="9" t="s">
        <v>77</v>
      </c>
      <c r="B97" s="6">
        <v>0.375</v>
      </c>
      <c r="C97" s="12">
        <f t="shared" ref="C97:C128" si="3">(1418.7*B97*B97)-(3510.1*B97)+(2164.4)</f>
        <v>1047.6171875000002</v>
      </c>
    </row>
    <row r="98" spans="1:3" x14ac:dyDescent="0.35">
      <c r="A98" s="9" t="s">
        <v>78</v>
      </c>
      <c r="B98" s="6">
        <v>0.10100000000000001</v>
      </c>
      <c r="C98" s="12">
        <f t="shared" si="3"/>
        <v>1824.3520587</v>
      </c>
    </row>
    <row r="99" spans="1:3" x14ac:dyDescent="0.35">
      <c r="A99" s="9" t="s">
        <v>79</v>
      </c>
      <c r="B99" s="6">
        <v>0.67100000000000004</v>
      </c>
      <c r="C99" s="12">
        <f t="shared" si="3"/>
        <v>447.87980669999979</v>
      </c>
    </row>
    <row r="100" spans="1:3" x14ac:dyDescent="0.35">
      <c r="A100" s="9" t="s">
        <v>80</v>
      </c>
      <c r="B100" s="6">
        <v>0.438</v>
      </c>
      <c r="C100" s="12">
        <f t="shared" si="3"/>
        <v>899.14528280000013</v>
      </c>
    </row>
    <row r="101" spans="1:3" x14ac:dyDescent="0.35">
      <c r="A101" s="9" t="s">
        <v>81</v>
      </c>
      <c r="B101" s="6">
        <v>7.9000000000000001E-2</v>
      </c>
      <c r="C101" s="12">
        <f t="shared" si="3"/>
        <v>1895.9562067000002</v>
      </c>
    </row>
    <row r="102" spans="1:3" x14ac:dyDescent="0.35">
      <c r="A102" s="9" t="s">
        <v>82</v>
      </c>
      <c r="B102" s="6">
        <v>0.32700000000000001</v>
      </c>
      <c r="C102" s="12">
        <f t="shared" si="3"/>
        <v>1168.2974723000002</v>
      </c>
    </row>
    <row r="103" spans="1:3" x14ac:dyDescent="0.35">
      <c r="A103" s="9" t="s">
        <v>83</v>
      </c>
      <c r="B103" s="6">
        <v>0.754</v>
      </c>
      <c r="C103" s="12">
        <f t="shared" si="3"/>
        <v>324.33824920000006</v>
      </c>
    </row>
    <row r="104" spans="1:3" x14ac:dyDescent="0.35">
      <c r="A104" s="9" t="s">
        <v>84</v>
      </c>
      <c r="B104" s="6">
        <v>0.39400000000000002</v>
      </c>
      <c r="C104" s="12">
        <f t="shared" si="3"/>
        <v>1001.6539132000003</v>
      </c>
    </row>
    <row r="105" spans="1:3" x14ac:dyDescent="0.35">
      <c r="A105" s="9" t="s">
        <v>85</v>
      </c>
      <c r="B105" s="6">
        <v>0.81600000000000006</v>
      </c>
      <c r="C105" s="12">
        <f t="shared" si="3"/>
        <v>244.80830719999994</v>
      </c>
    </row>
    <row r="106" spans="1:3" x14ac:dyDescent="0.35">
      <c r="A106" s="9" t="s">
        <v>86</v>
      </c>
      <c r="B106" s="6">
        <v>0.36399999999999999</v>
      </c>
      <c r="C106" s="12">
        <f t="shared" si="3"/>
        <v>1074.6956752000003</v>
      </c>
    </row>
    <row r="107" spans="1:3" x14ac:dyDescent="0.35">
      <c r="A107" s="9" t="s">
        <v>87</v>
      </c>
      <c r="B107" s="6">
        <v>0.16700000000000001</v>
      </c>
      <c r="C107" s="12">
        <f t="shared" si="3"/>
        <v>1617.7794243000001</v>
      </c>
    </row>
    <row r="108" spans="1:3" x14ac:dyDescent="0.35">
      <c r="A108" s="9" t="s">
        <v>88</v>
      </c>
      <c r="B108" s="6">
        <v>0.44900000000000001</v>
      </c>
      <c r="C108" s="12">
        <f t="shared" si="3"/>
        <v>874.37643870000011</v>
      </c>
    </row>
    <row r="109" spans="1:3" x14ac:dyDescent="0.35">
      <c r="A109" s="9" t="s">
        <v>89</v>
      </c>
      <c r="B109" s="6">
        <v>0.40300000000000002</v>
      </c>
      <c r="C109" s="12">
        <f t="shared" si="3"/>
        <v>980.23934830000007</v>
      </c>
    </row>
    <row r="110" spans="1:3" x14ac:dyDescent="0.35">
      <c r="A110" s="9" t="s">
        <v>90</v>
      </c>
      <c r="B110" s="6">
        <v>0.12</v>
      </c>
      <c r="C110" s="12">
        <f t="shared" si="3"/>
        <v>1763.6172800000002</v>
      </c>
    </row>
    <row r="111" spans="1:3" x14ac:dyDescent="0.35">
      <c r="A111" s="9" t="s">
        <v>91</v>
      </c>
      <c r="B111" s="6">
        <v>0.63500000000000001</v>
      </c>
      <c r="C111" s="12">
        <f t="shared" si="3"/>
        <v>507.5418075</v>
      </c>
    </row>
    <row r="112" spans="1:3" x14ac:dyDescent="0.35">
      <c r="A112" s="9" t="s">
        <v>92</v>
      </c>
      <c r="B112" s="6">
        <v>0.36099999999999999</v>
      </c>
      <c r="C112" s="12">
        <f t="shared" si="3"/>
        <v>1082.1403027000001</v>
      </c>
    </row>
    <row r="113" spans="1:3" x14ac:dyDescent="0.35">
      <c r="A113" s="9" t="s">
        <v>93</v>
      </c>
      <c r="B113" s="6">
        <v>0.252</v>
      </c>
      <c r="C113" s="12">
        <f t="shared" si="3"/>
        <v>1369.9479248</v>
      </c>
    </row>
    <row r="114" spans="1:3" x14ac:dyDescent="0.35">
      <c r="A114" s="9" t="s">
        <v>94</v>
      </c>
      <c r="B114" s="6">
        <v>6.8000000000000005E-2</v>
      </c>
      <c r="C114" s="12">
        <f t="shared" si="3"/>
        <v>1932.2732688000001</v>
      </c>
    </row>
    <row r="115" spans="1:3" x14ac:dyDescent="0.35">
      <c r="A115" s="9" t="s">
        <v>95</v>
      </c>
      <c r="B115" s="6">
        <v>6.6000000000000003E-2</v>
      </c>
      <c r="C115" s="12">
        <f t="shared" si="3"/>
        <v>1938.9132572000001</v>
      </c>
    </row>
    <row r="116" spans="1:3" x14ac:dyDescent="0.35">
      <c r="A116" s="9" t="s">
        <v>96</v>
      </c>
      <c r="B116" s="6">
        <v>0.372</v>
      </c>
      <c r="C116" s="12">
        <f t="shared" si="3"/>
        <v>1054.9681808</v>
      </c>
    </row>
    <row r="117" spans="1:3" x14ac:dyDescent="0.35">
      <c r="A117" s="9" t="s">
        <v>97</v>
      </c>
      <c r="B117" s="6">
        <v>0.51900000000000002</v>
      </c>
      <c r="C117" s="12">
        <f t="shared" si="3"/>
        <v>724.80055070000026</v>
      </c>
    </row>
    <row r="118" spans="1:3" x14ac:dyDescent="0.35">
      <c r="A118" s="9" t="s">
        <v>98</v>
      </c>
      <c r="B118" s="6">
        <v>6.8000000000000005E-2</v>
      </c>
      <c r="C118" s="12">
        <f t="shared" si="3"/>
        <v>1932.2732688000001</v>
      </c>
    </row>
    <row r="119" spans="1:3" x14ac:dyDescent="0.35">
      <c r="A119" s="9" t="s">
        <v>99</v>
      </c>
      <c r="B119" s="6">
        <v>0.221</v>
      </c>
      <c r="C119" s="12">
        <f t="shared" si="3"/>
        <v>1457.9586267000002</v>
      </c>
    </row>
    <row r="120" spans="1:3" x14ac:dyDescent="0.35">
      <c r="A120" s="9" t="s">
        <v>100</v>
      </c>
      <c r="B120" s="6">
        <v>0.59399999999999997</v>
      </c>
      <c r="C120" s="12">
        <f t="shared" si="3"/>
        <v>579.96903320000047</v>
      </c>
    </row>
  </sheetData>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L119"/>
  <sheetViews>
    <sheetView workbookViewId="0">
      <selection activeCell="I39" sqref="I39"/>
    </sheetView>
  </sheetViews>
  <sheetFormatPr defaultRowHeight="14.5" x14ac:dyDescent="0.35"/>
  <cols>
    <col min="1" max="1" width="12.54296875" customWidth="1"/>
    <col min="2" max="2" width="12.26953125" customWidth="1"/>
    <col min="3" max="4" width="10.81640625" customWidth="1"/>
    <col min="5" max="5" width="12.81640625" customWidth="1"/>
  </cols>
  <sheetData>
    <row r="2" spans="1:12" x14ac:dyDescent="0.35">
      <c r="A2" s="2">
        <v>2.786</v>
      </c>
      <c r="B2" s="6">
        <v>2.6819999999999999</v>
      </c>
      <c r="C2" s="6">
        <v>1.0369999999999999</v>
      </c>
      <c r="D2" s="6">
        <v>1.0940000000000001</v>
      </c>
      <c r="E2" s="6">
        <v>0.87</v>
      </c>
      <c r="F2" s="6">
        <v>2.4900000000000002</v>
      </c>
      <c r="G2" s="6">
        <v>1.034</v>
      </c>
      <c r="H2" s="6">
        <v>2.9590000000000001</v>
      </c>
      <c r="I2" s="6">
        <v>2.9569999999999999</v>
      </c>
      <c r="J2" s="6">
        <v>1.1480000000000001</v>
      </c>
      <c r="K2" s="6">
        <v>1.9359999999999999</v>
      </c>
      <c r="L2" s="6">
        <v>1.968</v>
      </c>
    </row>
    <row r="3" spans="1:12" x14ac:dyDescent="0.35">
      <c r="A3" s="2">
        <v>1.829</v>
      </c>
      <c r="B3" s="6">
        <v>0.8</v>
      </c>
      <c r="C3" s="6">
        <v>1.2450000000000001</v>
      </c>
      <c r="D3" s="6">
        <v>1.08</v>
      </c>
      <c r="E3" s="6">
        <v>1.103</v>
      </c>
      <c r="F3" s="6">
        <v>1.0720000000000001</v>
      </c>
      <c r="G3" s="6">
        <v>1.3680000000000001</v>
      </c>
      <c r="H3" s="6">
        <v>1.8580000000000001</v>
      </c>
      <c r="I3" s="6">
        <v>1.034</v>
      </c>
      <c r="J3" s="6">
        <v>2.9060000000000001</v>
      </c>
      <c r="K3" s="6">
        <v>1.7850000000000001</v>
      </c>
      <c r="L3" s="6">
        <v>0.94300000000000006</v>
      </c>
    </row>
    <row r="4" spans="1:12" x14ac:dyDescent="0.35">
      <c r="A4" s="2">
        <v>1.117</v>
      </c>
      <c r="B4" s="6">
        <v>1.9870000000000001</v>
      </c>
      <c r="C4" s="6">
        <v>1.228</v>
      </c>
      <c r="D4" s="6">
        <v>0.95100000000000007</v>
      </c>
      <c r="E4" s="6">
        <v>0.877</v>
      </c>
      <c r="F4" s="6">
        <v>1.643</v>
      </c>
      <c r="G4" s="6">
        <v>2.8450000000000002</v>
      </c>
      <c r="H4" s="6">
        <v>2.8530000000000002</v>
      </c>
      <c r="I4" s="6">
        <v>1.399</v>
      </c>
      <c r="J4" s="6">
        <v>2.5790000000000002</v>
      </c>
      <c r="K4" s="6">
        <v>1.2949999999999999</v>
      </c>
      <c r="L4" s="6">
        <v>1.794</v>
      </c>
    </row>
    <row r="5" spans="1:12" x14ac:dyDescent="0.35">
      <c r="A5" s="2">
        <v>0.61699999999999999</v>
      </c>
      <c r="B5" s="6">
        <v>1.9490000000000001</v>
      </c>
      <c r="C5" s="6">
        <v>1.5669999999999999</v>
      </c>
      <c r="D5" s="6">
        <v>0.93500000000000005</v>
      </c>
      <c r="E5" s="6">
        <v>0.94200000000000006</v>
      </c>
      <c r="F5" s="6">
        <v>1.373</v>
      </c>
      <c r="G5" s="6">
        <v>2.089</v>
      </c>
      <c r="H5" s="6">
        <v>0.69400000000000006</v>
      </c>
      <c r="I5" s="6">
        <v>2.2309999999999999</v>
      </c>
      <c r="J5" s="6">
        <v>2.4409999999999998</v>
      </c>
      <c r="K5" s="6">
        <v>1.9080000000000001</v>
      </c>
      <c r="L5" s="6">
        <v>1.1380000000000001</v>
      </c>
    </row>
    <row r="6" spans="1:12" x14ac:dyDescent="0.35">
      <c r="A6" s="2">
        <v>0.376</v>
      </c>
      <c r="B6" s="6">
        <v>1.302</v>
      </c>
      <c r="C6" s="6">
        <v>1.1000000000000001</v>
      </c>
      <c r="D6" s="6">
        <v>1.4990000000000001</v>
      </c>
      <c r="E6" s="6">
        <v>1.8720000000000001</v>
      </c>
      <c r="F6" s="6">
        <v>1.675</v>
      </c>
      <c r="G6" s="6">
        <v>1.847</v>
      </c>
      <c r="H6" s="6">
        <v>1.754</v>
      </c>
      <c r="I6" s="6">
        <v>1.0150000000000001</v>
      </c>
      <c r="J6" s="6">
        <v>1.1599999999999999</v>
      </c>
      <c r="K6" s="6">
        <v>1.9650000000000001</v>
      </c>
      <c r="L6" s="6">
        <v>0.86199999999999999</v>
      </c>
    </row>
    <row r="7" spans="1:12" x14ac:dyDescent="0.35">
      <c r="A7" s="4">
        <v>6.9000000000000006E-2</v>
      </c>
      <c r="B7" s="6">
        <v>1.29</v>
      </c>
      <c r="C7" s="6">
        <v>0.97199999999999998</v>
      </c>
      <c r="D7" s="6">
        <v>0.98399999999999999</v>
      </c>
      <c r="E7" s="6">
        <v>1.847</v>
      </c>
      <c r="F7" s="6">
        <v>1.0110000000000001</v>
      </c>
      <c r="G7" s="6">
        <v>1.2570000000000001</v>
      </c>
      <c r="H7" s="6">
        <v>1.49</v>
      </c>
      <c r="I7" s="6">
        <v>2.9689999999999999</v>
      </c>
      <c r="J7" s="6">
        <v>2.65</v>
      </c>
      <c r="K7" s="6">
        <v>1.5150000000000001</v>
      </c>
      <c r="L7" s="6">
        <v>1.6970000000000001</v>
      </c>
    </row>
    <row r="8" spans="1:12" x14ac:dyDescent="0.35">
      <c r="B8" s="6">
        <v>2.3370000000000002</v>
      </c>
      <c r="C8" s="6">
        <v>1.1919999999999999</v>
      </c>
      <c r="D8" s="6">
        <v>2.2000000000000002</v>
      </c>
      <c r="E8" s="6">
        <v>1.008</v>
      </c>
      <c r="F8" s="6">
        <v>1.984</v>
      </c>
      <c r="G8" s="6">
        <v>2.0190000000000001</v>
      </c>
      <c r="H8" s="6">
        <v>0.29199999999999998</v>
      </c>
      <c r="I8" s="6">
        <v>0.99199999999999999</v>
      </c>
      <c r="J8" s="6">
        <v>2.7930000000000001</v>
      </c>
      <c r="K8" s="6">
        <v>2.895</v>
      </c>
      <c r="L8" s="6">
        <v>2.1670000000000003</v>
      </c>
    </row>
    <row r="9" spans="1:12" x14ac:dyDescent="0.35">
      <c r="B9" s="6">
        <v>2.9860000000000002</v>
      </c>
      <c r="C9" s="6">
        <v>2.754</v>
      </c>
      <c r="D9" s="6">
        <v>0.85599999999999998</v>
      </c>
      <c r="E9" s="6">
        <v>1.01</v>
      </c>
      <c r="F9" s="6">
        <v>2.2549999999999999</v>
      </c>
      <c r="G9" s="6">
        <v>1.321</v>
      </c>
      <c r="H9" s="6">
        <v>1.399</v>
      </c>
      <c r="I9" s="6">
        <v>2.1880000000000002</v>
      </c>
      <c r="J9" s="6">
        <v>1.792</v>
      </c>
      <c r="K9" s="6">
        <v>0.67900000000000005</v>
      </c>
      <c r="L9" s="6">
        <v>2.3570000000000002</v>
      </c>
    </row>
    <row r="13" spans="1:12" x14ac:dyDescent="0.35">
      <c r="A13" t="s">
        <v>0</v>
      </c>
      <c r="B13" s="7" t="s">
        <v>104</v>
      </c>
      <c r="C13" s="7" t="s">
        <v>103</v>
      </c>
      <c r="D13" s="7" t="s">
        <v>2</v>
      </c>
      <c r="E13" s="7" t="s">
        <v>3</v>
      </c>
    </row>
    <row r="14" spans="1:12" x14ac:dyDescent="0.35">
      <c r="A14" t="s">
        <v>4</v>
      </c>
      <c r="B14" s="2">
        <v>2.786</v>
      </c>
      <c r="C14" s="1">
        <f>B14-B19</f>
        <v>2.7170000000000001</v>
      </c>
      <c r="D14" s="1">
        <v>16</v>
      </c>
      <c r="E14" s="12">
        <f>(1.2943*C14*C14)+(2.2945*C14)+(0.1442)</f>
        <v>15.932994292700002</v>
      </c>
    </row>
    <row r="15" spans="1:12" x14ac:dyDescent="0.35">
      <c r="A15" t="s">
        <v>5</v>
      </c>
      <c r="B15" s="2">
        <v>1.829</v>
      </c>
      <c r="C15" s="1">
        <f>B15-B19</f>
        <v>1.76</v>
      </c>
      <c r="D15" s="1">
        <v>8</v>
      </c>
      <c r="E15" s="12">
        <f t="shared" ref="E15:E19" si="0">(1.2943*C15*C15)+(2.2945*C15)+(0.1442)</f>
        <v>8.1917436800000001</v>
      </c>
    </row>
    <row r="16" spans="1:12" x14ac:dyDescent="0.35">
      <c r="A16" t="s">
        <v>6</v>
      </c>
      <c r="B16" s="2">
        <v>1.117</v>
      </c>
      <c r="C16" s="1">
        <f>B16-B19</f>
        <v>1.048</v>
      </c>
      <c r="D16" s="1">
        <v>4</v>
      </c>
      <c r="E16" s="12">
        <f t="shared" si="0"/>
        <v>3.9703708672000007</v>
      </c>
    </row>
    <row r="17" spans="1:12" x14ac:dyDescent="0.35">
      <c r="A17" t="s">
        <v>7</v>
      </c>
      <c r="B17" s="2">
        <v>0.61699999999999999</v>
      </c>
      <c r="C17" s="1">
        <f>B17-B19</f>
        <v>0.54800000000000004</v>
      </c>
      <c r="D17" s="1">
        <v>2</v>
      </c>
      <c r="E17" s="12">
        <f t="shared" si="0"/>
        <v>1.7902694672000004</v>
      </c>
    </row>
    <row r="18" spans="1:12" x14ac:dyDescent="0.35">
      <c r="A18" t="s">
        <v>8</v>
      </c>
      <c r="B18" s="2">
        <v>0.376</v>
      </c>
      <c r="C18" s="1">
        <f>B18-B19</f>
        <v>0.307</v>
      </c>
      <c r="D18" s="13">
        <v>1</v>
      </c>
      <c r="E18" s="12">
        <f t="shared" si="0"/>
        <v>0.97059798070000003</v>
      </c>
    </row>
    <row r="19" spans="1:12" x14ac:dyDescent="0.35">
      <c r="A19" t="s">
        <v>11</v>
      </c>
      <c r="B19" s="4">
        <v>6.9000000000000006E-2</v>
      </c>
      <c r="C19" s="1">
        <f>B19-B19</f>
        <v>0</v>
      </c>
      <c r="D19" s="1">
        <v>0</v>
      </c>
      <c r="E19" s="12">
        <f t="shared" si="0"/>
        <v>0.14419999999999999</v>
      </c>
    </row>
    <row r="27" spans="1:12" x14ac:dyDescent="0.35">
      <c r="H27" s="11"/>
      <c r="J27" s="11" t="s">
        <v>105</v>
      </c>
      <c r="K27" s="11"/>
      <c r="L27" s="11"/>
    </row>
    <row r="31" spans="1:12" x14ac:dyDescent="0.35">
      <c r="A31" s="9" t="s">
        <v>12</v>
      </c>
      <c r="B31" s="5" t="s">
        <v>1</v>
      </c>
      <c r="C31" s="3" t="s">
        <v>11</v>
      </c>
      <c r="D31" s="1" t="s">
        <v>103</v>
      </c>
      <c r="E31" s="10" t="s">
        <v>3</v>
      </c>
    </row>
    <row r="32" spans="1:12" x14ac:dyDescent="0.35">
      <c r="A32" s="9" t="s">
        <v>13</v>
      </c>
      <c r="B32" s="6">
        <v>2.6819999999999999</v>
      </c>
      <c r="C32" s="4">
        <v>6.9000000000000006E-2</v>
      </c>
      <c r="D32" s="1">
        <f t="shared" ref="D32:D63" si="1">(B32-C32)</f>
        <v>2.613</v>
      </c>
      <c r="E32" s="12">
        <f t="shared" ref="E32:E63" si="2">(1.2943*D32*D32)+(2.2945*D32)+(0.1442)</f>
        <v>14.9769099167</v>
      </c>
    </row>
    <row r="33" spans="1:5" x14ac:dyDescent="0.35">
      <c r="A33" s="9" t="s">
        <v>14</v>
      </c>
      <c r="B33" s="6">
        <v>0.8</v>
      </c>
      <c r="C33" s="4">
        <v>6.9000000000000006E-2</v>
      </c>
      <c r="D33" s="1">
        <f t="shared" si="1"/>
        <v>0.73100000000000009</v>
      </c>
      <c r="E33" s="12">
        <f t="shared" si="2"/>
        <v>2.5131029423000006</v>
      </c>
    </row>
    <row r="34" spans="1:5" x14ac:dyDescent="0.35">
      <c r="A34" s="9" t="s">
        <v>15</v>
      </c>
      <c r="B34" s="6">
        <v>1.9870000000000001</v>
      </c>
      <c r="C34" s="4">
        <v>6.9000000000000006E-2</v>
      </c>
      <c r="D34" s="1">
        <f t="shared" si="1"/>
        <v>1.9180000000000001</v>
      </c>
      <c r="E34" s="12">
        <f t="shared" si="2"/>
        <v>9.3064234732000006</v>
      </c>
    </row>
    <row r="35" spans="1:5" x14ac:dyDescent="0.35">
      <c r="A35" s="9" t="s">
        <v>16</v>
      </c>
      <c r="B35" s="6">
        <v>1.9490000000000001</v>
      </c>
      <c r="C35" s="4">
        <v>6.9000000000000006E-2</v>
      </c>
      <c r="D35" s="1">
        <f t="shared" si="1"/>
        <v>1.8800000000000001</v>
      </c>
      <c r="E35" s="12">
        <f t="shared" si="2"/>
        <v>9.0324339200000008</v>
      </c>
    </row>
    <row r="36" spans="1:5" x14ac:dyDescent="0.35">
      <c r="A36" s="9" t="s">
        <v>17</v>
      </c>
      <c r="B36" s="6">
        <v>1.302</v>
      </c>
      <c r="C36" s="4">
        <v>6.9000000000000006E-2</v>
      </c>
      <c r="D36" s="1">
        <f t="shared" si="1"/>
        <v>1.2330000000000001</v>
      </c>
      <c r="E36" s="12">
        <f t="shared" si="2"/>
        <v>4.9410285527000006</v>
      </c>
    </row>
    <row r="37" spans="1:5" x14ac:dyDescent="0.35">
      <c r="A37" s="9" t="s">
        <v>18</v>
      </c>
      <c r="B37" s="6">
        <v>1.29</v>
      </c>
      <c r="C37" s="4">
        <v>6.9000000000000006E-2</v>
      </c>
      <c r="D37" s="1">
        <f t="shared" si="1"/>
        <v>1.2210000000000001</v>
      </c>
      <c r="E37" s="12">
        <f t="shared" si="2"/>
        <v>4.8753800063000003</v>
      </c>
    </row>
    <row r="38" spans="1:5" x14ac:dyDescent="0.35">
      <c r="A38" s="9" t="s">
        <v>19</v>
      </c>
      <c r="B38" s="6">
        <v>2.3370000000000002</v>
      </c>
      <c r="C38" s="4">
        <v>6.9000000000000006E-2</v>
      </c>
      <c r="D38" s="1">
        <f t="shared" si="1"/>
        <v>2.2680000000000002</v>
      </c>
      <c r="E38" s="12">
        <f t="shared" si="2"/>
        <v>12.005777403200002</v>
      </c>
    </row>
    <row r="39" spans="1:5" x14ac:dyDescent="0.35">
      <c r="A39" s="9" t="s">
        <v>20</v>
      </c>
      <c r="B39" s="6">
        <v>2.9860000000000002</v>
      </c>
      <c r="C39" s="4">
        <v>6.9000000000000006E-2</v>
      </c>
      <c r="D39" s="1">
        <f t="shared" si="1"/>
        <v>2.9170000000000003</v>
      </c>
      <c r="E39" s="12">
        <f t="shared" si="2"/>
        <v>17.850311532700001</v>
      </c>
    </row>
    <row r="40" spans="1:5" x14ac:dyDescent="0.35">
      <c r="A40" s="9" t="s">
        <v>21</v>
      </c>
      <c r="B40" s="6">
        <v>1.0369999999999999</v>
      </c>
      <c r="C40" s="4">
        <v>6.9000000000000006E-2</v>
      </c>
      <c r="D40" s="1">
        <f t="shared" si="1"/>
        <v>0.96799999999999997</v>
      </c>
      <c r="E40" s="12">
        <f t="shared" si="2"/>
        <v>3.5780661632000004</v>
      </c>
    </row>
    <row r="41" spans="1:5" x14ac:dyDescent="0.35">
      <c r="A41" s="9" t="s">
        <v>22</v>
      </c>
      <c r="B41" s="6">
        <v>1.2450000000000001</v>
      </c>
      <c r="C41" s="4">
        <v>6.9000000000000006E-2</v>
      </c>
      <c r="D41" s="1">
        <f t="shared" si="1"/>
        <v>1.1760000000000002</v>
      </c>
      <c r="E41" s="12">
        <f t="shared" si="2"/>
        <v>4.6325178368000008</v>
      </c>
    </row>
    <row r="42" spans="1:5" x14ac:dyDescent="0.35">
      <c r="A42" s="9" t="s">
        <v>23</v>
      </c>
      <c r="B42" s="6">
        <v>1.228</v>
      </c>
      <c r="C42" s="4">
        <v>6.9000000000000006E-2</v>
      </c>
      <c r="D42" s="1">
        <f t="shared" si="1"/>
        <v>1.159</v>
      </c>
      <c r="E42" s="12">
        <f t="shared" si="2"/>
        <v>4.5421340983</v>
      </c>
    </row>
    <row r="43" spans="1:5" x14ac:dyDescent="0.35">
      <c r="A43" s="9" t="s">
        <v>24</v>
      </c>
      <c r="B43" s="6">
        <v>1.5669999999999999</v>
      </c>
      <c r="C43" s="4">
        <v>6.9000000000000006E-2</v>
      </c>
      <c r="D43" s="1">
        <f t="shared" si="1"/>
        <v>1.498</v>
      </c>
      <c r="E43" s="12">
        <f t="shared" si="2"/>
        <v>6.4857753771999995</v>
      </c>
    </row>
    <row r="44" spans="1:5" x14ac:dyDescent="0.35">
      <c r="A44" s="9" t="s">
        <v>25</v>
      </c>
      <c r="B44" s="6">
        <v>1.1000000000000001</v>
      </c>
      <c r="C44" s="4">
        <v>6.9000000000000006E-2</v>
      </c>
      <c r="D44" s="1">
        <f t="shared" si="1"/>
        <v>1.0310000000000001</v>
      </c>
      <c r="E44" s="12">
        <f t="shared" si="2"/>
        <v>3.8856199223000014</v>
      </c>
    </row>
    <row r="45" spans="1:5" x14ac:dyDescent="0.35">
      <c r="A45" s="9" t="s">
        <v>26</v>
      </c>
      <c r="B45" s="6">
        <v>0.97199999999999998</v>
      </c>
      <c r="C45" s="4">
        <v>6.9000000000000006E-2</v>
      </c>
      <c r="D45" s="1">
        <f t="shared" si="1"/>
        <v>0.90300000000000002</v>
      </c>
      <c r="E45" s="12">
        <f t="shared" si="2"/>
        <v>3.2715173687000001</v>
      </c>
    </row>
    <row r="46" spans="1:5" x14ac:dyDescent="0.35">
      <c r="A46" s="9" t="s">
        <v>27</v>
      </c>
      <c r="B46" s="6">
        <v>1.1919999999999999</v>
      </c>
      <c r="C46" s="4">
        <v>6.9000000000000006E-2</v>
      </c>
      <c r="D46" s="1">
        <f t="shared" si="1"/>
        <v>1.123</v>
      </c>
      <c r="E46" s="12">
        <f t="shared" si="2"/>
        <v>4.3532027646999998</v>
      </c>
    </row>
    <row r="47" spans="1:5" x14ac:dyDescent="0.35">
      <c r="A47" s="9" t="s">
        <v>28</v>
      </c>
      <c r="B47" s="6">
        <v>2.754</v>
      </c>
      <c r="C47" s="4">
        <v>6.9000000000000006E-2</v>
      </c>
      <c r="D47" s="1">
        <f t="shared" si="1"/>
        <v>2.6850000000000001</v>
      </c>
      <c r="E47" s="12">
        <f t="shared" si="2"/>
        <v>15.6358324175</v>
      </c>
    </row>
    <row r="48" spans="1:5" x14ac:dyDescent="0.35">
      <c r="A48" s="9" t="s">
        <v>29</v>
      </c>
      <c r="B48" s="6">
        <v>1.0940000000000001</v>
      </c>
      <c r="C48" s="4">
        <v>6.9000000000000006E-2</v>
      </c>
      <c r="D48" s="1">
        <f t="shared" si="1"/>
        <v>1.0250000000000001</v>
      </c>
      <c r="E48" s="12">
        <f t="shared" si="2"/>
        <v>3.855886437500001</v>
      </c>
    </row>
    <row r="49" spans="1:5" x14ac:dyDescent="0.35">
      <c r="A49" s="9" t="s">
        <v>30</v>
      </c>
      <c r="B49" s="6">
        <v>1.08</v>
      </c>
      <c r="C49" s="4">
        <v>6.9000000000000006E-2</v>
      </c>
      <c r="D49" s="1">
        <f t="shared" si="1"/>
        <v>1.0110000000000001</v>
      </c>
      <c r="E49" s="12">
        <f t="shared" si="2"/>
        <v>3.786870710300001</v>
      </c>
    </row>
    <row r="50" spans="1:5" x14ac:dyDescent="0.35">
      <c r="A50" s="9" t="s">
        <v>31</v>
      </c>
      <c r="B50" s="6">
        <v>0.95100000000000007</v>
      </c>
      <c r="C50" s="4">
        <v>6.9000000000000006E-2</v>
      </c>
      <c r="D50" s="1">
        <f t="shared" si="1"/>
        <v>0.88200000000000012</v>
      </c>
      <c r="E50" s="12">
        <f t="shared" si="2"/>
        <v>3.1748160332000008</v>
      </c>
    </row>
    <row r="51" spans="1:5" x14ac:dyDescent="0.35">
      <c r="A51" s="9" t="s">
        <v>32</v>
      </c>
      <c r="B51" s="6">
        <v>0.93500000000000005</v>
      </c>
      <c r="C51" s="4">
        <v>6.9000000000000006E-2</v>
      </c>
      <c r="D51" s="1">
        <f t="shared" si="1"/>
        <v>0.8660000000000001</v>
      </c>
      <c r="E51" s="12">
        <f t="shared" si="2"/>
        <v>3.1019050508000006</v>
      </c>
    </row>
    <row r="52" spans="1:5" x14ac:dyDescent="0.35">
      <c r="A52" s="9" t="s">
        <v>33</v>
      </c>
      <c r="B52" s="6">
        <v>1.4990000000000001</v>
      </c>
      <c r="C52" s="4">
        <v>6.9000000000000006E-2</v>
      </c>
      <c r="D52" s="1">
        <f t="shared" si="1"/>
        <v>1.4300000000000002</v>
      </c>
      <c r="E52" s="12">
        <f t="shared" si="2"/>
        <v>6.0720490700000012</v>
      </c>
    </row>
    <row r="53" spans="1:5" x14ac:dyDescent="0.35">
      <c r="A53" s="9" t="s">
        <v>34</v>
      </c>
      <c r="B53" s="6">
        <v>0.98399999999999999</v>
      </c>
      <c r="C53" s="4">
        <v>6.9000000000000006E-2</v>
      </c>
      <c r="D53" s="1">
        <f t="shared" si="1"/>
        <v>0.91500000000000004</v>
      </c>
      <c r="E53" s="12">
        <f t="shared" si="2"/>
        <v>3.3272878175000007</v>
      </c>
    </row>
    <row r="54" spans="1:5" x14ac:dyDescent="0.35">
      <c r="A54" s="9" t="s">
        <v>35</v>
      </c>
      <c r="B54" s="6">
        <v>2.2000000000000002</v>
      </c>
      <c r="C54" s="4">
        <v>6.9000000000000006E-2</v>
      </c>
      <c r="D54" s="1">
        <f t="shared" si="1"/>
        <v>2.1310000000000002</v>
      </c>
      <c r="E54" s="12">
        <f t="shared" si="2"/>
        <v>10.911404182300002</v>
      </c>
    </row>
    <row r="55" spans="1:5" x14ac:dyDescent="0.35">
      <c r="A55" s="9" t="s">
        <v>36</v>
      </c>
      <c r="B55" s="6">
        <v>0.85599999999999998</v>
      </c>
      <c r="C55" s="4">
        <v>6.9000000000000006E-2</v>
      </c>
      <c r="D55" s="1">
        <f t="shared" si="1"/>
        <v>0.78699999999999992</v>
      </c>
      <c r="E55" s="12">
        <f t="shared" si="2"/>
        <v>2.7516207967000001</v>
      </c>
    </row>
    <row r="56" spans="1:5" x14ac:dyDescent="0.35">
      <c r="A56" s="9" t="s">
        <v>37</v>
      </c>
      <c r="B56" s="6">
        <v>0.87</v>
      </c>
      <c r="C56" s="4">
        <v>6.9000000000000006E-2</v>
      </c>
      <c r="D56" s="1">
        <f t="shared" si="1"/>
        <v>0.80099999999999993</v>
      </c>
      <c r="E56" s="12">
        <f t="shared" si="2"/>
        <v>2.8125186743000001</v>
      </c>
    </row>
    <row r="57" spans="1:5" x14ac:dyDescent="0.35">
      <c r="A57" s="9" t="s">
        <v>38</v>
      </c>
      <c r="B57" s="6">
        <v>1.103</v>
      </c>
      <c r="C57" s="4">
        <v>6.9000000000000006E-2</v>
      </c>
      <c r="D57" s="1">
        <f t="shared" si="1"/>
        <v>1.034</v>
      </c>
      <c r="E57" s="12">
        <f t="shared" si="2"/>
        <v>3.9005216108000003</v>
      </c>
    </row>
    <row r="58" spans="1:5" x14ac:dyDescent="0.35">
      <c r="A58" s="9" t="s">
        <v>39</v>
      </c>
      <c r="B58" s="6">
        <v>0.877</v>
      </c>
      <c r="C58" s="4">
        <v>6.9000000000000006E-2</v>
      </c>
      <c r="D58" s="1">
        <f t="shared" si="1"/>
        <v>0.80800000000000005</v>
      </c>
      <c r="E58" s="12">
        <f t="shared" si="2"/>
        <v>2.8431578752000006</v>
      </c>
    </row>
    <row r="59" spans="1:5" x14ac:dyDescent="0.35">
      <c r="A59" s="9" t="s">
        <v>40</v>
      </c>
      <c r="B59" s="6">
        <v>0.94200000000000006</v>
      </c>
      <c r="C59" s="4">
        <v>6.9000000000000006E-2</v>
      </c>
      <c r="D59" s="1">
        <f t="shared" si="1"/>
        <v>0.873</v>
      </c>
      <c r="E59" s="12">
        <f t="shared" si="2"/>
        <v>3.1337220647000001</v>
      </c>
    </row>
    <row r="60" spans="1:5" x14ac:dyDescent="0.35">
      <c r="A60" s="9" t="s">
        <v>41</v>
      </c>
      <c r="B60" s="6">
        <v>1.8720000000000001</v>
      </c>
      <c r="C60" s="4">
        <v>6.9000000000000006E-2</v>
      </c>
      <c r="D60" s="1">
        <f t="shared" si="1"/>
        <v>1.8030000000000002</v>
      </c>
      <c r="E60" s="12">
        <f t="shared" si="2"/>
        <v>8.488705588700002</v>
      </c>
    </row>
    <row r="61" spans="1:5" x14ac:dyDescent="0.35">
      <c r="A61" s="9" t="s">
        <v>42</v>
      </c>
      <c r="B61" s="6">
        <v>1.847</v>
      </c>
      <c r="C61" s="4">
        <v>6.9000000000000006E-2</v>
      </c>
      <c r="D61" s="1">
        <f t="shared" si="1"/>
        <v>1.778</v>
      </c>
      <c r="E61" s="12">
        <f t="shared" si="2"/>
        <v>8.3154708812000013</v>
      </c>
    </row>
    <row r="62" spans="1:5" x14ac:dyDescent="0.35">
      <c r="A62" s="9" t="s">
        <v>43</v>
      </c>
      <c r="B62" s="6">
        <v>1.008</v>
      </c>
      <c r="C62" s="4">
        <v>6.9000000000000006E-2</v>
      </c>
      <c r="D62" s="1">
        <f t="shared" si="1"/>
        <v>0.93900000000000006</v>
      </c>
      <c r="E62" s="12">
        <f t="shared" si="2"/>
        <v>3.4399469903000006</v>
      </c>
    </row>
    <row r="63" spans="1:5" x14ac:dyDescent="0.35">
      <c r="A63" s="9" t="s">
        <v>44</v>
      </c>
      <c r="B63" s="6">
        <v>1.01</v>
      </c>
      <c r="C63" s="4">
        <v>6.9000000000000006E-2</v>
      </c>
      <c r="D63" s="1">
        <f t="shared" si="1"/>
        <v>0.94100000000000006</v>
      </c>
      <c r="E63" s="12">
        <f t="shared" si="2"/>
        <v>3.4494025583000005</v>
      </c>
    </row>
    <row r="64" spans="1:5" x14ac:dyDescent="0.35">
      <c r="A64" s="9" t="s">
        <v>45</v>
      </c>
      <c r="B64" s="6">
        <v>2.4900000000000002</v>
      </c>
      <c r="C64" s="4">
        <v>6.9000000000000006E-2</v>
      </c>
      <c r="D64" s="1">
        <f t="shared" ref="D64:D95" si="3">(B64-C64)</f>
        <v>2.4210000000000003</v>
      </c>
      <c r="E64" s="12">
        <f t="shared" ref="E64:E95" si="4">(1.2943*D64*D64)+(2.2945*D64)+(0.1442)</f>
        <v>13.285388726300004</v>
      </c>
    </row>
    <row r="65" spans="1:5" x14ac:dyDescent="0.35">
      <c r="A65" s="9" t="s">
        <v>46</v>
      </c>
      <c r="B65" s="6">
        <v>1.0720000000000001</v>
      </c>
      <c r="C65" s="4">
        <v>6.9000000000000006E-2</v>
      </c>
      <c r="D65" s="1">
        <f t="shared" si="3"/>
        <v>1.0030000000000001</v>
      </c>
      <c r="E65" s="12">
        <f t="shared" si="4"/>
        <v>3.747660948700001</v>
      </c>
    </row>
    <row r="66" spans="1:5" x14ac:dyDescent="0.35">
      <c r="A66" s="9" t="s">
        <v>47</v>
      </c>
      <c r="B66" s="6">
        <v>1.643</v>
      </c>
      <c r="C66" s="4">
        <v>6.9000000000000006E-2</v>
      </c>
      <c r="D66" s="1">
        <f t="shared" si="3"/>
        <v>1.5740000000000001</v>
      </c>
      <c r="E66" s="12">
        <f t="shared" si="4"/>
        <v>6.9623401868000006</v>
      </c>
    </row>
    <row r="67" spans="1:5" x14ac:dyDescent="0.35">
      <c r="A67" s="9" t="s">
        <v>48</v>
      </c>
      <c r="B67" s="6">
        <v>1.373</v>
      </c>
      <c r="C67" s="4">
        <v>6.9000000000000006E-2</v>
      </c>
      <c r="D67" s="1">
        <f t="shared" si="3"/>
        <v>1.304</v>
      </c>
      <c r="E67" s="12">
        <f t="shared" si="4"/>
        <v>5.3370764287999997</v>
      </c>
    </row>
    <row r="68" spans="1:5" x14ac:dyDescent="0.35">
      <c r="A68" s="9" t="s">
        <v>49</v>
      </c>
      <c r="B68" s="6">
        <v>1.675</v>
      </c>
      <c r="C68" s="4">
        <v>6.9000000000000006E-2</v>
      </c>
      <c r="D68" s="1">
        <f t="shared" si="3"/>
        <v>1.6060000000000001</v>
      </c>
      <c r="E68" s="12">
        <f t="shared" si="4"/>
        <v>7.1674721548000004</v>
      </c>
    </row>
    <row r="69" spans="1:5" x14ac:dyDescent="0.35">
      <c r="A69" s="9" t="s">
        <v>50</v>
      </c>
      <c r="B69" s="6">
        <v>1.0110000000000001</v>
      </c>
      <c r="C69" s="4">
        <v>6.9000000000000006E-2</v>
      </c>
      <c r="D69" s="1">
        <f t="shared" si="3"/>
        <v>0.94200000000000017</v>
      </c>
      <c r="E69" s="12">
        <f t="shared" si="4"/>
        <v>3.4541342252000011</v>
      </c>
    </row>
    <row r="70" spans="1:5" x14ac:dyDescent="0.35">
      <c r="A70" s="9" t="s">
        <v>51</v>
      </c>
      <c r="B70" s="6">
        <v>1.984</v>
      </c>
      <c r="C70" s="4">
        <v>6.9000000000000006E-2</v>
      </c>
      <c r="D70" s="1">
        <f t="shared" si="3"/>
        <v>1.915</v>
      </c>
      <c r="E70" s="12">
        <f t="shared" si="4"/>
        <v>9.2846568175000002</v>
      </c>
    </row>
    <row r="71" spans="1:5" x14ac:dyDescent="0.35">
      <c r="A71" s="9" t="s">
        <v>52</v>
      </c>
      <c r="B71" s="6">
        <v>2.2549999999999999</v>
      </c>
      <c r="C71" s="4">
        <v>6.9000000000000006E-2</v>
      </c>
      <c r="D71" s="1">
        <f t="shared" si="3"/>
        <v>2.1859999999999999</v>
      </c>
      <c r="E71" s="12">
        <f t="shared" si="4"/>
        <v>11.344913802799999</v>
      </c>
    </row>
    <row r="72" spans="1:5" x14ac:dyDescent="0.35">
      <c r="A72" s="9" t="s">
        <v>53</v>
      </c>
      <c r="B72" s="6">
        <v>1.034</v>
      </c>
      <c r="C72" s="4">
        <v>6.9000000000000006E-2</v>
      </c>
      <c r="D72" s="1">
        <f t="shared" si="3"/>
        <v>0.96500000000000008</v>
      </c>
      <c r="E72" s="12">
        <f t="shared" si="4"/>
        <v>3.5636770175000003</v>
      </c>
    </row>
    <row r="73" spans="1:5" x14ac:dyDescent="0.35">
      <c r="A73" s="9" t="s">
        <v>54</v>
      </c>
      <c r="B73" s="6">
        <v>1.3680000000000001</v>
      </c>
      <c r="C73" s="4">
        <v>6.9000000000000006E-2</v>
      </c>
      <c r="D73" s="1">
        <f t="shared" si="3"/>
        <v>1.2990000000000002</v>
      </c>
      <c r="E73" s="12">
        <f t="shared" si="4"/>
        <v>5.3087586143000003</v>
      </c>
    </row>
    <row r="74" spans="1:5" x14ac:dyDescent="0.35">
      <c r="A74" s="9" t="s">
        <v>55</v>
      </c>
      <c r="B74" s="6">
        <v>2.8450000000000002</v>
      </c>
      <c r="C74" s="4">
        <v>6.9000000000000006E-2</v>
      </c>
      <c r="D74" s="1">
        <f t="shared" si="3"/>
        <v>2.7760000000000002</v>
      </c>
      <c r="E74" s="12">
        <f t="shared" si="4"/>
        <v>16.487835596800004</v>
      </c>
    </row>
    <row r="75" spans="1:5" x14ac:dyDescent="0.35">
      <c r="A75" s="9" t="s">
        <v>56</v>
      </c>
      <c r="B75" s="6">
        <v>2.089</v>
      </c>
      <c r="C75" s="4">
        <v>6.9000000000000006E-2</v>
      </c>
      <c r="D75" s="1">
        <f t="shared" si="3"/>
        <v>2.02</v>
      </c>
      <c r="E75" s="12">
        <f t="shared" si="4"/>
        <v>10.06035172</v>
      </c>
    </row>
    <row r="76" spans="1:5" x14ac:dyDescent="0.35">
      <c r="A76" s="9" t="s">
        <v>57</v>
      </c>
      <c r="B76" s="6">
        <v>1.847</v>
      </c>
      <c r="C76" s="4">
        <v>6.9000000000000006E-2</v>
      </c>
      <c r="D76" s="1">
        <f t="shared" si="3"/>
        <v>1.778</v>
      </c>
      <c r="E76" s="12">
        <f t="shared" si="4"/>
        <v>8.3154708812000013</v>
      </c>
    </row>
    <row r="77" spans="1:5" x14ac:dyDescent="0.35">
      <c r="A77" s="9" t="s">
        <v>58</v>
      </c>
      <c r="B77" s="6">
        <v>1.2570000000000001</v>
      </c>
      <c r="C77" s="4">
        <v>6.9000000000000006E-2</v>
      </c>
      <c r="D77" s="1">
        <f t="shared" si="3"/>
        <v>1.1880000000000002</v>
      </c>
      <c r="E77" s="12">
        <f t="shared" si="4"/>
        <v>4.6967685392000007</v>
      </c>
    </row>
    <row r="78" spans="1:5" x14ac:dyDescent="0.35">
      <c r="A78" s="9" t="s">
        <v>59</v>
      </c>
      <c r="B78" s="6">
        <v>2.0190000000000001</v>
      </c>
      <c r="C78" s="4">
        <v>6.9000000000000006E-2</v>
      </c>
      <c r="D78" s="1">
        <f t="shared" si="3"/>
        <v>1.9500000000000002</v>
      </c>
      <c r="E78" s="12">
        <f t="shared" si="4"/>
        <v>9.5400507500000007</v>
      </c>
    </row>
    <row r="79" spans="1:5" x14ac:dyDescent="0.35">
      <c r="A79" s="9" t="s">
        <v>60</v>
      </c>
      <c r="B79" s="6">
        <v>1.321</v>
      </c>
      <c r="C79" s="4">
        <v>6.9000000000000006E-2</v>
      </c>
      <c r="D79" s="1">
        <f t="shared" si="3"/>
        <v>1.252</v>
      </c>
      <c r="E79" s="12">
        <f t="shared" si="4"/>
        <v>5.0457344272000002</v>
      </c>
    </row>
    <row r="80" spans="1:5" x14ac:dyDescent="0.35">
      <c r="A80" s="9" t="s">
        <v>61</v>
      </c>
      <c r="B80" s="6">
        <v>2.9590000000000001</v>
      </c>
      <c r="C80" s="4">
        <v>6.9000000000000006E-2</v>
      </c>
      <c r="D80" s="1">
        <f t="shared" si="3"/>
        <v>2.89</v>
      </c>
      <c r="E80" s="12">
        <f t="shared" si="4"/>
        <v>17.585428030000003</v>
      </c>
    </row>
    <row r="81" spans="1:5" x14ac:dyDescent="0.35">
      <c r="A81" s="9" t="s">
        <v>62</v>
      </c>
      <c r="B81" s="6">
        <v>1.8580000000000001</v>
      </c>
      <c r="C81" s="4">
        <v>6.9000000000000006E-2</v>
      </c>
      <c r="D81" s="1">
        <f t="shared" si="3"/>
        <v>1.7890000000000001</v>
      </c>
      <c r="E81" s="12">
        <f t="shared" si="4"/>
        <v>8.391494830300001</v>
      </c>
    </row>
    <row r="82" spans="1:5" x14ac:dyDescent="0.35">
      <c r="A82" s="9" t="s">
        <v>63</v>
      </c>
      <c r="B82" s="6">
        <v>2.8530000000000002</v>
      </c>
      <c r="C82" s="4">
        <v>6.9000000000000006E-2</v>
      </c>
      <c r="D82" s="1">
        <f t="shared" si="3"/>
        <v>2.7840000000000003</v>
      </c>
      <c r="E82" s="12">
        <f t="shared" si="4"/>
        <v>16.563762060800006</v>
      </c>
    </row>
    <row r="83" spans="1:5" x14ac:dyDescent="0.35">
      <c r="A83" s="9" t="s">
        <v>64</v>
      </c>
      <c r="B83" s="6">
        <v>0.69400000000000006</v>
      </c>
      <c r="C83" s="4">
        <v>6.9000000000000006E-2</v>
      </c>
      <c r="D83" s="1">
        <f t="shared" si="3"/>
        <v>0.625</v>
      </c>
      <c r="E83" s="12">
        <f t="shared" si="4"/>
        <v>2.0838484374999999</v>
      </c>
    </row>
    <row r="84" spans="1:5" x14ac:dyDescent="0.35">
      <c r="A84" s="9" t="s">
        <v>65</v>
      </c>
      <c r="B84" s="6">
        <v>1.754</v>
      </c>
      <c r="C84" s="4">
        <v>6.9000000000000006E-2</v>
      </c>
      <c r="D84" s="1">
        <f t="shared" si="3"/>
        <v>1.6850000000000001</v>
      </c>
      <c r="E84" s="12">
        <f t="shared" si="4"/>
        <v>7.6852414175000003</v>
      </c>
    </row>
    <row r="85" spans="1:5" x14ac:dyDescent="0.35">
      <c r="A85" s="9" t="s">
        <v>66</v>
      </c>
      <c r="B85" s="6">
        <v>1.49</v>
      </c>
      <c r="C85" s="4">
        <v>6.9000000000000006E-2</v>
      </c>
      <c r="D85" s="1">
        <f t="shared" si="3"/>
        <v>1.421</v>
      </c>
      <c r="E85" s="12">
        <f t="shared" si="4"/>
        <v>6.0181881263000001</v>
      </c>
    </row>
    <row r="86" spans="1:5" x14ac:dyDescent="0.35">
      <c r="A86" s="9" t="s">
        <v>67</v>
      </c>
      <c r="B86" s="6">
        <v>0.29199999999999998</v>
      </c>
      <c r="C86" s="4">
        <v>6.9000000000000006E-2</v>
      </c>
      <c r="D86" s="1">
        <f t="shared" si="3"/>
        <v>0.22299999999999998</v>
      </c>
      <c r="E86" s="12">
        <f t="shared" si="4"/>
        <v>0.72023774470000002</v>
      </c>
    </row>
    <row r="87" spans="1:5" x14ac:dyDescent="0.35">
      <c r="A87" s="9" t="s">
        <v>68</v>
      </c>
      <c r="B87" s="6">
        <v>1.399</v>
      </c>
      <c r="C87" s="4">
        <v>6.9000000000000006E-2</v>
      </c>
      <c r="D87" s="1">
        <f t="shared" si="3"/>
        <v>1.33</v>
      </c>
      <c r="E87" s="12">
        <f t="shared" si="4"/>
        <v>5.4853722700000001</v>
      </c>
    </row>
    <row r="88" spans="1:5" x14ac:dyDescent="0.35">
      <c r="A88" s="9" t="s">
        <v>69</v>
      </c>
      <c r="B88" s="6">
        <v>2.9569999999999999</v>
      </c>
      <c r="C88" s="4">
        <v>6.9000000000000006E-2</v>
      </c>
      <c r="D88" s="1">
        <f t="shared" si="3"/>
        <v>2.8879999999999999</v>
      </c>
      <c r="E88" s="12">
        <f t="shared" si="4"/>
        <v>17.5658820992</v>
      </c>
    </row>
    <row r="89" spans="1:5" x14ac:dyDescent="0.35">
      <c r="A89" s="9" t="s">
        <v>70</v>
      </c>
      <c r="B89" s="6">
        <v>1.034</v>
      </c>
      <c r="C89" s="4">
        <v>6.9000000000000006E-2</v>
      </c>
      <c r="D89" s="1">
        <f t="shared" si="3"/>
        <v>0.96500000000000008</v>
      </c>
      <c r="E89" s="12">
        <f t="shared" si="4"/>
        <v>3.5636770175000003</v>
      </c>
    </row>
    <row r="90" spans="1:5" x14ac:dyDescent="0.35">
      <c r="A90" s="9" t="s">
        <v>71</v>
      </c>
      <c r="B90" s="6">
        <v>1.399</v>
      </c>
      <c r="C90" s="4">
        <v>6.9000000000000006E-2</v>
      </c>
      <c r="D90" s="1">
        <f t="shared" si="3"/>
        <v>1.33</v>
      </c>
      <c r="E90" s="12">
        <f t="shared" si="4"/>
        <v>5.4853722700000001</v>
      </c>
    </row>
    <row r="91" spans="1:5" x14ac:dyDescent="0.35">
      <c r="A91" s="9" t="s">
        <v>72</v>
      </c>
      <c r="B91" s="6">
        <v>2.2309999999999999</v>
      </c>
      <c r="C91" s="4">
        <v>6.9000000000000006E-2</v>
      </c>
      <c r="D91" s="1">
        <f t="shared" si="3"/>
        <v>2.1619999999999999</v>
      </c>
      <c r="E91" s="12">
        <f t="shared" si="4"/>
        <v>11.154783009200001</v>
      </c>
    </row>
    <row r="92" spans="1:5" x14ac:dyDescent="0.35">
      <c r="A92" s="9" t="s">
        <v>73</v>
      </c>
      <c r="B92" s="6">
        <v>1.0150000000000001</v>
      </c>
      <c r="C92" s="4">
        <v>6.9000000000000006E-2</v>
      </c>
      <c r="D92" s="1">
        <f t="shared" si="3"/>
        <v>0.94600000000000017</v>
      </c>
      <c r="E92" s="12">
        <f t="shared" si="4"/>
        <v>3.4730867788000013</v>
      </c>
    </row>
    <row r="93" spans="1:5" x14ac:dyDescent="0.35">
      <c r="A93" s="9" t="s">
        <v>74</v>
      </c>
      <c r="B93" s="6">
        <v>2.9689999999999999</v>
      </c>
      <c r="C93" s="4">
        <v>6.9000000000000006E-2</v>
      </c>
      <c r="D93" s="1">
        <f t="shared" si="3"/>
        <v>2.9</v>
      </c>
      <c r="E93" s="12">
        <f t="shared" si="4"/>
        <v>17.683313000000002</v>
      </c>
    </row>
    <row r="94" spans="1:5" x14ac:dyDescent="0.35">
      <c r="A94" s="9" t="s">
        <v>75</v>
      </c>
      <c r="B94" s="6">
        <v>0.99199999999999999</v>
      </c>
      <c r="C94" s="4">
        <v>6.9000000000000006E-2</v>
      </c>
      <c r="D94" s="1">
        <f t="shared" si="3"/>
        <v>0.92300000000000004</v>
      </c>
      <c r="E94" s="12">
        <f t="shared" si="4"/>
        <v>3.3646752047000006</v>
      </c>
    </row>
    <row r="95" spans="1:5" x14ac:dyDescent="0.35">
      <c r="A95" s="9" t="s">
        <v>76</v>
      </c>
      <c r="B95" s="6">
        <v>2.1880000000000002</v>
      </c>
      <c r="C95" s="4">
        <v>6.9000000000000006E-2</v>
      </c>
      <c r="D95" s="1">
        <f t="shared" si="3"/>
        <v>2.1190000000000002</v>
      </c>
      <c r="E95" s="12">
        <f t="shared" si="4"/>
        <v>10.817860882300002</v>
      </c>
    </row>
    <row r="96" spans="1:5" x14ac:dyDescent="0.35">
      <c r="A96" s="9" t="s">
        <v>77</v>
      </c>
      <c r="B96" s="6">
        <v>1.1480000000000001</v>
      </c>
      <c r="C96" s="4">
        <v>6.9000000000000006E-2</v>
      </c>
      <c r="D96" s="1">
        <f t="shared" ref="D96:D127" si="5">(B96-C96)</f>
        <v>1.0790000000000002</v>
      </c>
      <c r="E96" s="12">
        <f t="shared" ref="E96:E127" si="6">(1.2943*D96*D96)+(2.2945*D96)+(0.1442)</f>
        <v>4.1268426263000011</v>
      </c>
    </row>
    <row r="97" spans="1:5" x14ac:dyDescent="0.35">
      <c r="A97" s="9" t="s">
        <v>78</v>
      </c>
      <c r="B97" s="6">
        <v>2.9060000000000001</v>
      </c>
      <c r="C97" s="4">
        <v>6.9000000000000006E-2</v>
      </c>
      <c r="D97" s="1">
        <f t="shared" si="5"/>
        <v>2.8370000000000002</v>
      </c>
      <c r="E97" s="12">
        <f t="shared" si="6"/>
        <v>17.070959356700005</v>
      </c>
    </row>
    <row r="98" spans="1:5" x14ac:dyDescent="0.35">
      <c r="A98" s="9" t="s">
        <v>79</v>
      </c>
      <c r="B98" s="6">
        <v>2.5790000000000002</v>
      </c>
      <c r="C98" s="4">
        <v>6.9000000000000006E-2</v>
      </c>
      <c r="D98" s="1">
        <f t="shared" si="5"/>
        <v>2.5100000000000002</v>
      </c>
      <c r="E98" s="12">
        <f t="shared" si="6"/>
        <v>14.057614430000003</v>
      </c>
    </row>
    <row r="99" spans="1:5" x14ac:dyDescent="0.35">
      <c r="A99" s="9" t="s">
        <v>80</v>
      </c>
      <c r="B99" s="6">
        <v>2.4409999999999998</v>
      </c>
      <c r="C99" s="4">
        <v>6.9000000000000006E-2</v>
      </c>
      <c r="D99" s="1">
        <f t="shared" si="5"/>
        <v>2.3719999999999999</v>
      </c>
      <c r="E99" s="12">
        <f t="shared" si="6"/>
        <v>12.868982811199999</v>
      </c>
    </row>
    <row r="100" spans="1:5" x14ac:dyDescent="0.35">
      <c r="A100" s="9" t="s">
        <v>81</v>
      </c>
      <c r="B100" s="6">
        <v>1.1599999999999999</v>
      </c>
      <c r="C100" s="4">
        <v>6.9000000000000006E-2</v>
      </c>
      <c r="D100" s="1">
        <f t="shared" si="5"/>
        <v>1.091</v>
      </c>
      <c r="E100" s="12">
        <f t="shared" si="6"/>
        <v>4.1880801982999998</v>
      </c>
    </row>
    <row r="101" spans="1:5" x14ac:dyDescent="0.35">
      <c r="A101" s="9" t="s">
        <v>82</v>
      </c>
      <c r="B101" s="6">
        <v>2.65</v>
      </c>
      <c r="C101" s="4">
        <v>6.9000000000000006E-2</v>
      </c>
      <c r="D101" s="1">
        <f t="shared" si="5"/>
        <v>2.581</v>
      </c>
      <c r="E101" s="12">
        <f t="shared" si="6"/>
        <v>14.688362902299998</v>
      </c>
    </row>
    <row r="102" spans="1:5" x14ac:dyDescent="0.35">
      <c r="A102" s="9" t="s">
        <v>83</v>
      </c>
      <c r="B102" s="6">
        <v>2.7930000000000001</v>
      </c>
      <c r="C102" s="4">
        <v>6.9000000000000006E-2</v>
      </c>
      <c r="D102" s="1">
        <f t="shared" si="5"/>
        <v>2.7240000000000002</v>
      </c>
      <c r="E102" s="12">
        <f t="shared" si="6"/>
        <v>15.998351796800003</v>
      </c>
    </row>
    <row r="103" spans="1:5" x14ac:dyDescent="0.35">
      <c r="A103" s="9" t="s">
        <v>84</v>
      </c>
      <c r="B103" s="6">
        <v>1.792</v>
      </c>
      <c r="C103" s="4">
        <v>6.9000000000000006E-2</v>
      </c>
      <c r="D103" s="1">
        <f t="shared" si="5"/>
        <v>1.7230000000000001</v>
      </c>
      <c r="E103" s="12">
        <f t="shared" si="6"/>
        <v>7.9400494447000005</v>
      </c>
    </row>
    <row r="104" spans="1:5" x14ac:dyDescent="0.35">
      <c r="A104" s="9" t="s">
        <v>85</v>
      </c>
      <c r="B104" s="6">
        <v>1.9359999999999999</v>
      </c>
      <c r="C104" s="4">
        <v>6.9000000000000006E-2</v>
      </c>
      <c r="D104" s="1">
        <f t="shared" si="5"/>
        <v>1.867</v>
      </c>
      <c r="E104" s="12">
        <f t="shared" si="6"/>
        <v>8.9395587726999999</v>
      </c>
    </row>
    <row r="105" spans="1:5" x14ac:dyDescent="0.35">
      <c r="A105" s="9" t="s">
        <v>86</v>
      </c>
      <c r="B105" s="6">
        <v>1.7850000000000001</v>
      </c>
      <c r="C105" s="4">
        <v>6.9000000000000006E-2</v>
      </c>
      <c r="D105" s="1">
        <f t="shared" si="5"/>
        <v>1.7160000000000002</v>
      </c>
      <c r="E105" s="12">
        <f t="shared" si="6"/>
        <v>7.8928302608000021</v>
      </c>
    </row>
    <row r="106" spans="1:5" x14ac:dyDescent="0.35">
      <c r="A106" s="9" t="s">
        <v>87</v>
      </c>
      <c r="B106" s="6">
        <v>1.2949999999999999</v>
      </c>
      <c r="C106" s="4">
        <v>6.9000000000000006E-2</v>
      </c>
      <c r="D106" s="1">
        <f t="shared" si="5"/>
        <v>1.226</v>
      </c>
      <c r="E106" s="12">
        <f t="shared" si="6"/>
        <v>4.9026882668000002</v>
      </c>
    </row>
    <row r="107" spans="1:5" x14ac:dyDescent="0.35">
      <c r="A107" s="9" t="s">
        <v>88</v>
      </c>
      <c r="B107" s="6">
        <v>1.9080000000000001</v>
      </c>
      <c r="C107" s="4">
        <v>6.9000000000000006E-2</v>
      </c>
      <c r="D107" s="1">
        <f t="shared" si="5"/>
        <v>1.8390000000000002</v>
      </c>
      <c r="E107" s="12">
        <f t="shared" si="6"/>
        <v>8.7410058503000005</v>
      </c>
    </row>
    <row r="108" spans="1:5" x14ac:dyDescent="0.35">
      <c r="A108" s="9" t="s">
        <v>89</v>
      </c>
      <c r="B108" s="6">
        <v>1.9650000000000001</v>
      </c>
      <c r="C108" s="4">
        <v>6.9000000000000006E-2</v>
      </c>
      <c r="D108" s="1">
        <f t="shared" si="5"/>
        <v>1.8960000000000001</v>
      </c>
      <c r="E108" s="12">
        <f t="shared" si="6"/>
        <v>9.1473423488000005</v>
      </c>
    </row>
    <row r="109" spans="1:5" x14ac:dyDescent="0.35">
      <c r="A109" s="9" t="s">
        <v>90</v>
      </c>
      <c r="B109" s="6">
        <v>1.5150000000000001</v>
      </c>
      <c r="C109" s="4">
        <v>6.9000000000000006E-2</v>
      </c>
      <c r="D109" s="1">
        <f t="shared" si="5"/>
        <v>1.4460000000000002</v>
      </c>
      <c r="E109" s="12">
        <f t="shared" si="6"/>
        <v>6.1683195788000011</v>
      </c>
    </row>
    <row r="110" spans="1:5" x14ac:dyDescent="0.35">
      <c r="A110" s="9" t="s">
        <v>91</v>
      </c>
      <c r="B110" s="6">
        <v>2.895</v>
      </c>
      <c r="C110" s="4">
        <v>6.9000000000000006E-2</v>
      </c>
      <c r="D110" s="1">
        <f t="shared" si="5"/>
        <v>2.8260000000000001</v>
      </c>
      <c r="E110" s="12">
        <f t="shared" si="6"/>
        <v>16.965094026800003</v>
      </c>
    </row>
    <row r="111" spans="1:5" x14ac:dyDescent="0.35">
      <c r="A111" s="9" t="s">
        <v>92</v>
      </c>
      <c r="B111" s="6">
        <v>0.67900000000000005</v>
      </c>
      <c r="C111" s="4">
        <v>6.9000000000000006E-2</v>
      </c>
      <c r="D111" s="1">
        <f t="shared" si="5"/>
        <v>0.6100000000000001</v>
      </c>
      <c r="E111" s="12">
        <f t="shared" si="6"/>
        <v>2.0254540300000006</v>
      </c>
    </row>
    <row r="112" spans="1:5" x14ac:dyDescent="0.35">
      <c r="A112" s="9" t="s">
        <v>93</v>
      </c>
      <c r="B112" s="6">
        <v>1.968</v>
      </c>
      <c r="C112" s="4">
        <v>6.9000000000000006E-2</v>
      </c>
      <c r="D112" s="1">
        <f t="shared" si="5"/>
        <v>1.899</v>
      </c>
      <c r="E112" s="12">
        <f t="shared" si="6"/>
        <v>9.1689614543000015</v>
      </c>
    </row>
    <row r="113" spans="1:5" x14ac:dyDescent="0.35">
      <c r="A113" s="9" t="s">
        <v>94</v>
      </c>
      <c r="B113" s="6">
        <v>0.94300000000000006</v>
      </c>
      <c r="C113" s="4">
        <v>6.9000000000000006E-2</v>
      </c>
      <c r="D113" s="1">
        <f t="shared" si="5"/>
        <v>0.87400000000000011</v>
      </c>
      <c r="E113" s="12">
        <f t="shared" si="6"/>
        <v>3.1382777068000012</v>
      </c>
    </row>
    <row r="114" spans="1:5" x14ac:dyDescent="0.35">
      <c r="A114" s="9" t="s">
        <v>95</v>
      </c>
      <c r="B114" s="6">
        <v>1.794</v>
      </c>
      <c r="C114" s="4">
        <v>6.9000000000000006E-2</v>
      </c>
      <c r="D114" s="1">
        <f t="shared" si="5"/>
        <v>1.7250000000000001</v>
      </c>
      <c r="E114" s="12">
        <f t="shared" si="6"/>
        <v>7.9535639375000002</v>
      </c>
    </row>
    <row r="115" spans="1:5" x14ac:dyDescent="0.35">
      <c r="A115" s="9" t="s">
        <v>96</v>
      </c>
      <c r="B115" s="6">
        <v>1.1380000000000001</v>
      </c>
      <c r="C115" s="4">
        <v>6.9000000000000006E-2</v>
      </c>
      <c r="D115" s="1">
        <f t="shared" si="5"/>
        <v>1.0690000000000002</v>
      </c>
      <c r="E115" s="12">
        <f t="shared" si="6"/>
        <v>4.0760960623000004</v>
      </c>
    </row>
    <row r="116" spans="1:5" x14ac:dyDescent="0.35">
      <c r="A116" s="9" t="s">
        <v>97</v>
      </c>
      <c r="B116" s="6">
        <v>0.86199999999999999</v>
      </c>
      <c r="C116" s="4">
        <v>6.9000000000000006E-2</v>
      </c>
      <c r="D116" s="1">
        <f t="shared" si="5"/>
        <v>0.79299999999999993</v>
      </c>
      <c r="E116" s="12">
        <f t="shared" si="6"/>
        <v>2.7776577606999999</v>
      </c>
    </row>
    <row r="117" spans="1:5" x14ac:dyDescent="0.35">
      <c r="A117" s="9" t="s">
        <v>98</v>
      </c>
      <c r="B117" s="6">
        <v>1.6970000000000001</v>
      </c>
      <c r="C117" s="4">
        <v>6.9000000000000006E-2</v>
      </c>
      <c r="D117" s="1">
        <f t="shared" si="5"/>
        <v>1.6280000000000001</v>
      </c>
      <c r="E117" s="12">
        <f t="shared" si="6"/>
        <v>7.3100380112000014</v>
      </c>
    </row>
    <row r="118" spans="1:5" x14ac:dyDescent="0.35">
      <c r="A118" s="9" t="s">
        <v>99</v>
      </c>
      <c r="B118" s="6">
        <v>2.1670000000000003</v>
      </c>
      <c r="C118" s="4">
        <v>6.9000000000000006E-2</v>
      </c>
      <c r="D118" s="1">
        <f t="shared" si="5"/>
        <v>2.0980000000000003</v>
      </c>
      <c r="E118" s="12">
        <f t="shared" si="6"/>
        <v>10.655057057200002</v>
      </c>
    </row>
    <row r="119" spans="1:5" x14ac:dyDescent="0.35">
      <c r="A119" s="9" t="s">
        <v>100</v>
      </c>
      <c r="B119" s="6">
        <v>2.3570000000000002</v>
      </c>
      <c r="C119" s="4">
        <v>6.9000000000000006E-2</v>
      </c>
      <c r="D119" s="1">
        <f t="shared" si="5"/>
        <v>2.2880000000000003</v>
      </c>
      <c r="E119" s="12">
        <f t="shared" si="6"/>
        <v>12.169604019200003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95"/>
  <sheetViews>
    <sheetView tabSelected="1" workbookViewId="0">
      <selection activeCell="A96" sqref="A96"/>
    </sheetView>
  </sheetViews>
  <sheetFormatPr defaultRowHeight="14.5" x14ac:dyDescent="0.35"/>
  <cols>
    <col min="1" max="1" width="34.453125" customWidth="1"/>
    <col min="2" max="2" width="16.26953125" customWidth="1"/>
    <col min="3" max="3" width="14.81640625" customWidth="1"/>
    <col min="4" max="4" width="15.54296875" customWidth="1"/>
    <col min="5" max="5" width="17.26953125" customWidth="1"/>
    <col min="6" max="6" width="15.7265625" customWidth="1"/>
  </cols>
  <sheetData>
    <row r="1" spans="1:6" ht="15.5" thickTop="1" thickBot="1" x14ac:dyDescent="0.4">
      <c r="A1" s="14" t="s">
        <v>106</v>
      </c>
      <c r="B1" s="14" t="s">
        <v>107</v>
      </c>
      <c r="C1" s="14" t="s">
        <v>108</v>
      </c>
      <c r="D1" s="14" t="s">
        <v>109</v>
      </c>
      <c r="E1" s="14" t="s">
        <v>110</v>
      </c>
      <c r="F1" s="14" t="s">
        <v>111</v>
      </c>
    </row>
    <row r="2" spans="1:6" ht="15.5" thickTop="1" thickBot="1" x14ac:dyDescent="0.4">
      <c r="A2" s="15" t="s">
        <v>122</v>
      </c>
      <c r="B2" s="16" t="s">
        <v>117</v>
      </c>
      <c r="C2" s="17" t="s">
        <v>115</v>
      </c>
      <c r="D2" s="17" t="s">
        <v>119</v>
      </c>
      <c r="E2" s="17" t="s">
        <v>120</v>
      </c>
      <c r="F2" s="17" t="s">
        <v>118</v>
      </c>
    </row>
    <row r="3" spans="1:6" ht="15.5" thickTop="1" thickBot="1" x14ac:dyDescent="0.4">
      <c r="A3" s="15" t="s">
        <v>123</v>
      </c>
      <c r="B3" s="16" t="s">
        <v>117</v>
      </c>
      <c r="C3" s="17" t="s">
        <v>116</v>
      </c>
      <c r="D3" s="17">
        <v>202108007</v>
      </c>
      <c r="E3" s="17" t="s">
        <v>121</v>
      </c>
      <c r="F3" s="17" t="s">
        <v>118</v>
      </c>
    </row>
    <row r="4" spans="1:6" ht="15" thickTop="1" x14ac:dyDescent="0.35">
      <c r="A4" s="8" t="s">
        <v>112</v>
      </c>
      <c r="B4" s="18"/>
      <c r="C4" s="18"/>
      <c r="D4" s="18"/>
    </row>
    <row r="5" spans="1:6" x14ac:dyDescent="0.35">
      <c r="A5" s="8" t="s">
        <v>113</v>
      </c>
      <c r="B5" s="18"/>
      <c r="C5" s="18"/>
      <c r="D5" s="18"/>
    </row>
    <row r="6" spans="1:6" x14ac:dyDescent="0.35">
      <c r="A6" s="8" t="s">
        <v>114</v>
      </c>
      <c r="B6" s="18"/>
      <c r="C6" s="18"/>
      <c r="D6" s="18"/>
    </row>
    <row r="83" spans="1:1" x14ac:dyDescent="0.35">
      <c r="A83" s="11" t="s">
        <v>129</v>
      </c>
    </row>
    <row r="84" spans="1:1" x14ac:dyDescent="0.35">
      <c r="A84" t="s">
        <v>124</v>
      </c>
    </row>
    <row r="85" spans="1:1" x14ac:dyDescent="0.35">
      <c r="A85" t="s">
        <v>125</v>
      </c>
    </row>
    <row r="86" spans="1:1" x14ac:dyDescent="0.35">
      <c r="A86" t="s">
        <v>126</v>
      </c>
    </row>
    <row r="87" spans="1:1" x14ac:dyDescent="0.35">
      <c r="A87" t="s">
        <v>127</v>
      </c>
    </row>
    <row r="88" spans="1:1" x14ac:dyDescent="0.35">
      <c r="A88" t="s">
        <v>128</v>
      </c>
    </row>
    <row r="91" spans="1:1" x14ac:dyDescent="0.35">
      <c r="A91" s="11" t="s">
        <v>130</v>
      </c>
    </row>
    <row r="92" spans="1:1" x14ac:dyDescent="0.35">
      <c r="A92" t="s">
        <v>131</v>
      </c>
    </row>
    <row r="93" spans="1:1" x14ac:dyDescent="0.35">
      <c r="A93" t="s">
        <v>132</v>
      </c>
    </row>
    <row r="94" spans="1:1" x14ac:dyDescent="0.35">
      <c r="A94" t="s">
        <v>133</v>
      </c>
    </row>
    <row r="95" spans="1:1" x14ac:dyDescent="0.35">
      <c r="A95" t="s">
        <v>134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3</vt:i4>
      </vt:variant>
    </vt:vector>
  </HeadingPairs>
  <TitlesOfParts>
    <vt:vector size="3" baseType="lpstr">
      <vt:lpstr>Human BNP</vt:lpstr>
      <vt:lpstr>Human ST-2</vt:lpstr>
      <vt:lpstr>Materyal-metod</vt:lpstr>
    </vt:vector>
  </TitlesOfParts>
  <Company>NouS/TncTR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dcterms:created xsi:type="dcterms:W3CDTF">2021-09-03T12:08:58Z</dcterms:created>
  <dcterms:modified xsi:type="dcterms:W3CDTF">2021-09-03T14:54:55Z</dcterms:modified>
</cp:coreProperties>
</file>