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40" windowHeight="8376"/>
  </bookViews>
  <sheets>
    <sheet name="SOD-1.PLATE" sheetId="1" r:id="rId1"/>
    <sheet name="SOD-2.PLATE" sheetId="2" r:id="rId2"/>
    <sheet name="LDH1-1.PLATE" sheetId="3" r:id="rId3"/>
    <sheet name="LDH1-2.PLATE" sheetId="4" r:id="rId4"/>
    <sheet name="GPX-2.PLATE" sheetId="6" r:id="rId5"/>
    <sheet name="GPX-1.PLATE" sheetId="5" r:id="rId6"/>
    <sheet name="CAT-1.PLATE" sheetId="7" r:id="rId7"/>
    <sheet name="CAT-2.PLATE" sheetId="8" r:id="rId8"/>
    <sheet name="GSH-1.PLATE" sheetId="9" r:id="rId9"/>
    <sheet name="GSH-2.PLATE" sheetId="10" r:id="rId10"/>
    <sheet name="TAS-TOS" sheetId="11" r:id="rId11"/>
    <sheet name="Materyal-metod"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2" i="11"/>
  <c r="E42" i="10" l="1"/>
  <c r="E50" i="10"/>
  <c r="E51" i="10"/>
  <c r="E58" i="10"/>
  <c r="E59" i="10"/>
  <c r="E82" i="10"/>
  <c r="D30" i="10"/>
  <c r="E30" i="10" s="1"/>
  <c r="D31" i="10"/>
  <c r="E31" i="10" s="1"/>
  <c r="D32" i="10"/>
  <c r="E32" i="10" s="1"/>
  <c r="D33" i="10"/>
  <c r="E33" i="10" s="1"/>
  <c r="D34" i="10"/>
  <c r="E34" i="10" s="1"/>
  <c r="D35" i="10"/>
  <c r="E35" i="10" s="1"/>
  <c r="D36" i="10"/>
  <c r="E36" i="10" s="1"/>
  <c r="D37" i="10"/>
  <c r="E37" i="10" s="1"/>
  <c r="D38" i="10"/>
  <c r="E38" i="10" s="1"/>
  <c r="D39" i="10"/>
  <c r="E39" i="10" s="1"/>
  <c r="D40" i="10"/>
  <c r="E40" i="10" s="1"/>
  <c r="D41" i="10"/>
  <c r="E41" i="10" s="1"/>
  <c r="D42" i="10"/>
  <c r="D43" i="10"/>
  <c r="E43" i="10" s="1"/>
  <c r="D44" i="10"/>
  <c r="E44" i="10" s="1"/>
  <c r="D45" i="10"/>
  <c r="E45" i="10" s="1"/>
  <c r="D46" i="10"/>
  <c r="E46" i="10" s="1"/>
  <c r="D47" i="10"/>
  <c r="E47" i="10" s="1"/>
  <c r="D48" i="10"/>
  <c r="E48" i="10" s="1"/>
  <c r="D49" i="10"/>
  <c r="E49" i="10" s="1"/>
  <c r="D50" i="10"/>
  <c r="D51" i="10"/>
  <c r="D52" i="10"/>
  <c r="E52" i="10" s="1"/>
  <c r="D53" i="10"/>
  <c r="E53" i="10" s="1"/>
  <c r="D54" i="10"/>
  <c r="E54" i="10" s="1"/>
  <c r="D55" i="10"/>
  <c r="E55" i="10" s="1"/>
  <c r="D56" i="10"/>
  <c r="E56" i="10" s="1"/>
  <c r="D57" i="10"/>
  <c r="E57" i="10" s="1"/>
  <c r="D58" i="10"/>
  <c r="D59" i="10"/>
  <c r="D60" i="10"/>
  <c r="E60" i="10" s="1"/>
  <c r="D61" i="10"/>
  <c r="E61" i="10" s="1"/>
  <c r="D62" i="10"/>
  <c r="E62" i="10" s="1"/>
  <c r="D63" i="10"/>
  <c r="E63" i="10" s="1"/>
  <c r="D64" i="10"/>
  <c r="E64" i="10" s="1"/>
  <c r="D65" i="10"/>
  <c r="E65" i="10" s="1"/>
  <c r="D66" i="10"/>
  <c r="E66" i="10" s="1"/>
  <c r="D67" i="10"/>
  <c r="E67" i="10" s="1"/>
  <c r="D68" i="10"/>
  <c r="E68" i="10" s="1"/>
  <c r="D69" i="10"/>
  <c r="E69" i="10" s="1"/>
  <c r="D70" i="10"/>
  <c r="E70" i="10" s="1"/>
  <c r="D71" i="10"/>
  <c r="E71" i="10" s="1"/>
  <c r="D72" i="10"/>
  <c r="E72" i="10" s="1"/>
  <c r="D73" i="10"/>
  <c r="E73" i="10" s="1"/>
  <c r="D74" i="10"/>
  <c r="E74" i="10" s="1"/>
  <c r="D75" i="10"/>
  <c r="E75" i="10" s="1"/>
  <c r="D76" i="10"/>
  <c r="E76" i="10" s="1"/>
  <c r="D77" i="10"/>
  <c r="E77" i="10" s="1"/>
  <c r="D78" i="10"/>
  <c r="E78" i="10" s="1"/>
  <c r="D79" i="10"/>
  <c r="E79" i="10" s="1"/>
  <c r="D80" i="10"/>
  <c r="E80" i="10" s="1"/>
  <c r="D81" i="10"/>
  <c r="E81" i="10" s="1"/>
  <c r="D82" i="10"/>
  <c r="D29" i="10"/>
  <c r="E29" i="10" s="1"/>
  <c r="E18" i="10"/>
  <c r="E19" i="10"/>
  <c r="E20" i="10"/>
  <c r="C21" i="10"/>
  <c r="E21" i="10" s="1"/>
  <c r="C20" i="10"/>
  <c r="C19" i="10"/>
  <c r="C18" i="10"/>
  <c r="C17" i="10"/>
  <c r="E17" i="10" s="1"/>
  <c r="C16" i="10"/>
  <c r="E16" i="10" s="1"/>
  <c r="E96" i="9"/>
  <c r="D34" i="9"/>
  <c r="E34" i="9" s="1"/>
  <c r="D35" i="9"/>
  <c r="E35" i="9" s="1"/>
  <c r="D36" i="9"/>
  <c r="E36" i="9" s="1"/>
  <c r="D37" i="9"/>
  <c r="E37" i="9" s="1"/>
  <c r="D38" i="9"/>
  <c r="E38" i="9" s="1"/>
  <c r="D39" i="9"/>
  <c r="E39" i="9" s="1"/>
  <c r="D40" i="9"/>
  <c r="E40" i="9" s="1"/>
  <c r="D41" i="9"/>
  <c r="E41" i="9" s="1"/>
  <c r="D42" i="9"/>
  <c r="E42" i="9" s="1"/>
  <c r="D43" i="9"/>
  <c r="E43" i="9" s="1"/>
  <c r="D44" i="9"/>
  <c r="E44" i="9" s="1"/>
  <c r="D45" i="9"/>
  <c r="E45" i="9" s="1"/>
  <c r="D46" i="9"/>
  <c r="E46" i="9" s="1"/>
  <c r="D47" i="9"/>
  <c r="E47" i="9" s="1"/>
  <c r="D48" i="9"/>
  <c r="E48" i="9" s="1"/>
  <c r="D49" i="9"/>
  <c r="E49" i="9" s="1"/>
  <c r="D50" i="9"/>
  <c r="E50" i="9" s="1"/>
  <c r="D51" i="9"/>
  <c r="E51" i="9" s="1"/>
  <c r="D52" i="9"/>
  <c r="E52" i="9" s="1"/>
  <c r="D53" i="9"/>
  <c r="E53" i="9" s="1"/>
  <c r="D54" i="9"/>
  <c r="E54" i="9" s="1"/>
  <c r="D55" i="9"/>
  <c r="E55" i="9" s="1"/>
  <c r="D56" i="9"/>
  <c r="E56" i="9" s="1"/>
  <c r="D57" i="9"/>
  <c r="E57" i="9" s="1"/>
  <c r="D58" i="9"/>
  <c r="E58" i="9" s="1"/>
  <c r="D59" i="9"/>
  <c r="E59" i="9" s="1"/>
  <c r="D60" i="9"/>
  <c r="E60" i="9" s="1"/>
  <c r="D61" i="9"/>
  <c r="E61" i="9" s="1"/>
  <c r="D62" i="9"/>
  <c r="E62" i="9" s="1"/>
  <c r="D63" i="9"/>
  <c r="E63" i="9" s="1"/>
  <c r="D64" i="9"/>
  <c r="E64" i="9" s="1"/>
  <c r="D65" i="9"/>
  <c r="E65" i="9" s="1"/>
  <c r="D66" i="9"/>
  <c r="E66" i="9" s="1"/>
  <c r="D67" i="9"/>
  <c r="E67" i="9" s="1"/>
  <c r="D68" i="9"/>
  <c r="E68" i="9" s="1"/>
  <c r="D69" i="9"/>
  <c r="E69" i="9" s="1"/>
  <c r="D70" i="9"/>
  <c r="E70" i="9" s="1"/>
  <c r="D71" i="9"/>
  <c r="E71" i="9" s="1"/>
  <c r="D72" i="9"/>
  <c r="E72" i="9" s="1"/>
  <c r="D73" i="9"/>
  <c r="E73" i="9" s="1"/>
  <c r="D74" i="9"/>
  <c r="E74" i="9" s="1"/>
  <c r="D75" i="9"/>
  <c r="E75" i="9" s="1"/>
  <c r="D76" i="9"/>
  <c r="E76" i="9" s="1"/>
  <c r="D77" i="9"/>
  <c r="E77" i="9" s="1"/>
  <c r="D78" i="9"/>
  <c r="E78" i="9" s="1"/>
  <c r="D79" i="9"/>
  <c r="E79" i="9" s="1"/>
  <c r="D80" i="9"/>
  <c r="E80" i="9" s="1"/>
  <c r="D81" i="9"/>
  <c r="E81" i="9" s="1"/>
  <c r="D82" i="9"/>
  <c r="E82" i="9" s="1"/>
  <c r="D83" i="9"/>
  <c r="E83" i="9" s="1"/>
  <c r="D84" i="9"/>
  <c r="E84" i="9" s="1"/>
  <c r="D85" i="9"/>
  <c r="E85" i="9" s="1"/>
  <c r="D86" i="9"/>
  <c r="E86" i="9" s="1"/>
  <c r="D87" i="9"/>
  <c r="E87" i="9" s="1"/>
  <c r="D88" i="9"/>
  <c r="E88" i="9" s="1"/>
  <c r="D89" i="9"/>
  <c r="E89" i="9" s="1"/>
  <c r="D90" i="9"/>
  <c r="E90" i="9" s="1"/>
  <c r="D91" i="9"/>
  <c r="E91" i="9" s="1"/>
  <c r="D92" i="9"/>
  <c r="E92" i="9" s="1"/>
  <c r="D93" i="9"/>
  <c r="E93" i="9" s="1"/>
  <c r="D94" i="9"/>
  <c r="E94" i="9" s="1"/>
  <c r="D95" i="9"/>
  <c r="E95" i="9" s="1"/>
  <c r="D96" i="9"/>
  <c r="D97" i="9"/>
  <c r="E97" i="9" s="1"/>
  <c r="D98" i="9"/>
  <c r="E98" i="9" s="1"/>
  <c r="D99" i="9"/>
  <c r="E99" i="9" s="1"/>
  <c r="D100" i="9"/>
  <c r="E100" i="9" s="1"/>
  <c r="D101" i="9"/>
  <c r="E101" i="9" s="1"/>
  <c r="D102" i="9"/>
  <c r="E102" i="9" s="1"/>
  <c r="D103" i="9"/>
  <c r="E103" i="9" s="1"/>
  <c r="D104" i="9"/>
  <c r="E104" i="9" s="1"/>
  <c r="D105" i="9"/>
  <c r="E105" i="9" s="1"/>
  <c r="D106" i="9"/>
  <c r="E106" i="9" s="1"/>
  <c r="D107" i="9"/>
  <c r="E107" i="9" s="1"/>
  <c r="D108" i="9"/>
  <c r="E108" i="9" s="1"/>
  <c r="D109" i="9"/>
  <c r="E109" i="9" s="1"/>
  <c r="D110" i="9"/>
  <c r="E110" i="9" s="1"/>
  <c r="D111" i="9"/>
  <c r="E111" i="9" s="1"/>
  <c r="D112" i="9"/>
  <c r="E112" i="9" s="1"/>
  <c r="D113" i="9"/>
  <c r="E113" i="9" s="1"/>
  <c r="D114" i="9"/>
  <c r="E114" i="9" s="1"/>
  <c r="D115" i="9"/>
  <c r="E115" i="9" s="1"/>
  <c r="D116" i="9"/>
  <c r="E116" i="9" s="1"/>
  <c r="D117" i="9"/>
  <c r="E117" i="9" s="1"/>
  <c r="D118" i="9"/>
  <c r="E118" i="9" s="1"/>
  <c r="D119" i="9"/>
  <c r="E119" i="9" s="1"/>
  <c r="D120" i="9"/>
  <c r="E120" i="9" s="1"/>
  <c r="D121" i="9"/>
  <c r="E121" i="9" s="1"/>
  <c r="D122" i="9"/>
  <c r="E122" i="9" s="1"/>
  <c r="D33" i="9"/>
  <c r="E33" i="9" s="1"/>
  <c r="C20" i="9"/>
  <c r="E20" i="9" s="1"/>
  <c r="C19" i="9"/>
  <c r="E19" i="9" s="1"/>
  <c r="C18" i="9"/>
  <c r="E18" i="9" s="1"/>
  <c r="C17" i="9"/>
  <c r="E17" i="9" s="1"/>
  <c r="C16" i="9"/>
  <c r="E16" i="9" s="1"/>
  <c r="C15" i="9"/>
  <c r="E15" i="9" s="1"/>
  <c r="E50" i="8" l="1"/>
  <c r="E57" i="8"/>
  <c r="E73" i="8"/>
  <c r="E74" i="8"/>
  <c r="D36" i="8"/>
  <c r="E36" i="8" s="1"/>
  <c r="D37" i="8"/>
  <c r="E37" i="8" s="1"/>
  <c r="D38" i="8"/>
  <c r="E38" i="8" s="1"/>
  <c r="D39" i="8"/>
  <c r="E39" i="8" s="1"/>
  <c r="D40" i="8"/>
  <c r="E40" i="8" s="1"/>
  <c r="D41" i="8"/>
  <c r="E41" i="8" s="1"/>
  <c r="D42" i="8"/>
  <c r="E42" i="8" s="1"/>
  <c r="D43" i="8"/>
  <c r="E43" i="8" s="1"/>
  <c r="D44" i="8"/>
  <c r="E44" i="8" s="1"/>
  <c r="D45" i="8"/>
  <c r="E45" i="8" s="1"/>
  <c r="D46" i="8"/>
  <c r="E46" i="8" s="1"/>
  <c r="D47" i="8"/>
  <c r="E47" i="8" s="1"/>
  <c r="D48" i="8"/>
  <c r="E48" i="8" s="1"/>
  <c r="D49" i="8"/>
  <c r="E49" i="8" s="1"/>
  <c r="D50" i="8"/>
  <c r="D51" i="8"/>
  <c r="E51" i="8" s="1"/>
  <c r="D52" i="8"/>
  <c r="E52" i="8" s="1"/>
  <c r="D53" i="8"/>
  <c r="E53" i="8" s="1"/>
  <c r="D54" i="8"/>
  <c r="E54" i="8" s="1"/>
  <c r="D55" i="8"/>
  <c r="E55" i="8" s="1"/>
  <c r="D56" i="8"/>
  <c r="E56" i="8" s="1"/>
  <c r="D57" i="8"/>
  <c r="D58" i="8"/>
  <c r="E58" i="8" s="1"/>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D74" i="8"/>
  <c r="D75" i="8"/>
  <c r="E75" i="8" s="1"/>
  <c r="D76" i="8"/>
  <c r="E76" i="8" s="1"/>
  <c r="D77" i="8"/>
  <c r="E77" i="8" s="1"/>
  <c r="D78" i="8"/>
  <c r="E78" i="8" s="1"/>
  <c r="D79" i="8"/>
  <c r="E79" i="8" s="1"/>
  <c r="D80" i="8"/>
  <c r="E80" i="8" s="1"/>
  <c r="D81" i="8"/>
  <c r="E81" i="8" s="1"/>
  <c r="D82" i="8"/>
  <c r="E82" i="8" s="1"/>
  <c r="D83" i="8"/>
  <c r="E83" i="8" s="1"/>
  <c r="D84" i="8"/>
  <c r="E84" i="8" s="1"/>
  <c r="D85" i="8"/>
  <c r="E85" i="8" s="1"/>
  <c r="D86" i="8"/>
  <c r="E86" i="8" s="1"/>
  <c r="D87" i="8"/>
  <c r="E87" i="8" s="1"/>
  <c r="D88" i="8"/>
  <c r="E88" i="8" s="1"/>
  <c r="D35" i="8"/>
  <c r="E35" i="8" s="1"/>
  <c r="E18" i="8"/>
  <c r="C23" i="8"/>
  <c r="E23" i="8" s="1"/>
  <c r="C22" i="8"/>
  <c r="E22" i="8" s="1"/>
  <c r="C21" i="8"/>
  <c r="E21" i="8" s="1"/>
  <c r="C20" i="8"/>
  <c r="E20" i="8" s="1"/>
  <c r="C19" i="8"/>
  <c r="E19" i="8" s="1"/>
  <c r="C18" i="8"/>
  <c r="E92" i="7"/>
  <c r="D124" i="7"/>
  <c r="E124" i="7" s="1"/>
  <c r="D36" i="7"/>
  <c r="E36" i="7" s="1"/>
  <c r="D37" i="7"/>
  <c r="E37" i="7" s="1"/>
  <c r="D38" i="7"/>
  <c r="E38" i="7" s="1"/>
  <c r="D39" i="7"/>
  <c r="E39" i="7" s="1"/>
  <c r="D40" i="7"/>
  <c r="E40" i="7" s="1"/>
  <c r="D41" i="7"/>
  <c r="E41" i="7" s="1"/>
  <c r="D42" i="7"/>
  <c r="E42" i="7" s="1"/>
  <c r="D43" i="7"/>
  <c r="E43" i="7" s="1"/>
  <c r="D44" i="7"/>
  <c r="E44" i="7" s="1"/>
  <c r="D45" i="7"/>
  <c r="E45" i="7" s="1"/>
  <c r="D46" i="7"/>
  <c r="E46" i="7" s="1"/>
  <c r="D47" i="7"/>
  <c r="E47" i="7" s="1"/>
  <c r="D48" i="7"/>
  <c r="E48" i="7" s="1"/>
  <c r="D49" i="7"/>
  <c r="E49" i="7" s="1"/>
  <c r="D50" i="7"/>
  <c r="E50" i="7" s="1"/>
  <c r="D51" i="7"/>
  <c r="E51" i="7" s="1"/>
  <c r="D52" i="7"/>
  <c r="E52" i="7" s="1"/>
  <c r="D53" i="7"/>
  <c r="E53" i="7" s="1"/>
  <c r="D54" i="7"/>
  <c r="E54" i="7" s="1"/>
  <c r="D55" i="7"/>
  <c r="E55" i="7" s="1"/>
  <c r="D56" i="7"/>
  <c r="E56" i="7" s="1"/>
  <c r="D57" i="7"/>
  <c r="E57" i="7" s="1"/>
  <c r="D58" i="7"/>
  <c r="E58" i="7" s="1"/>
  <c r="D59" i="7"/>
  <c r="E59" i="7" s="1"/>
  <c r="D60" i="7"/>
  <c r="E60" i="7" s="1"/>
  <c r="D61" i="7"/>
  <c r="E61" i="7" s="1"/>
  <c r="D62" i="7"/>
  <c r="E62" i="7" s="1"/>
  <c r="D63" i="7"/>
  <c r="E63" i="7" s="1"/>
  <c r="D64" i="7"/>
  <c r="E64" i="7" s="1"/>
  <c r="D65" i="7"/>
  <c r="E65" i="7" s="1"/>
  <c r="D66" i="7"/>
  <c r="E66" i="7" s="1"/>
  <c r="D67" i="7"/>
  <c r="E67" i="7" s="1"/>
  <c r="D68" i="7"/>
  <c r="E68" i="7" s="1"/>
  <c r="D69" i="7"/>
  <c r="E69" i="7" s="1"/>
  <c r="D70" i="7"/>
  <c r="E70" i="7" s="1"/>
  <c r="D71" i="7"/>
  <c r="E71" i="7" s="1"/>
  <c r="D72" i="7"/>
  <c r="E72" i="7" s="1"/>
  <c r="D73" i="7"/>
  <c r="E73" i="7" s="1"/>
  <c r="D74" i="7"/>
  <c r="E74" i="7" s="1"/>
  <c r="D75" i="7"/>
  <c r="E75" i="7" s="1"/>
  <c r="D76" i="7"/>
  <c r="E76" i="7" s="1"/>
  <c r="D77" i="7"/>
  <c r="E77" i="7" s="1"/>
  <c r="D78" i="7"/>
  <c r="E78" i="7" s="1"/>
  <c r="D79" i="7"/>
  <c r="E79" i="7" s="1"/>
  <c r="D80" i="7"/>
  <c r="E80" i="7" s="1"/>
  <c r="D81" i="7"/>
  <c r="E81" i="7" s="1"/>
  <c r="D82" i="7"/>
  <c r="E82" i="7" s="1"/>
  <c r="D83" i="7"/>
  <c r="E83" i="7" s="1"/>
  <c r="D84" i="7"/>
  <c r="E84" i="7" s="1"/>
  <c r="D85" i="7"/>
  <c r="E85" i="7" s="1"/>
  <c r="D86" i="7"/>
  <c r="E86" i="7" s="1"/>
  <c r="D87" i="7"/>
  <c r="E87" i="7" s="1"/>
  <c r="D88" i="7"/>
  <c r="E88" i="7" s="1"/>
  <c r="D89" i="7"/>
  <c r="E89" i="7" s="1"/>
  <c r="D90" i="7"/>
  <c r="E90" i="7" s="1"/>
  <c r="D91" i="7"/>
  <c r="E91" i="7" s="1"/>
  <c r="D92" i="7"/>
  <c r="D93" i="7"/>
  <c r="E93" i="7" s="1"/>
  <c r="D94" i="7"/>
  <c r="E94" i="7" s="1"/>
  <c r="D95" i="7"/>
  <c r="E95" i="7" s="1"/>
  <c r="D96" i="7"/>
  <c r="E96" i="7" s="1"/>
  <c r="D97" i="7"/>
  <c r="E97" i="7" s="1"/>
  <c r="D98" i="7"/>
  <c r="E98" i="7" s="1"/>
  <c r="D99" i="7"/>
  <c r="E99" i="7" s="1"/>
  <c r="D100" i="7"/>
  <c r="E100" i="7" s="1"/>
  <c r="D101" i="7"/>
  <c r="E101" i="7" s="1"/>
  <c r="D102" i="7"/>
  <c r="E102" i="7" s="1"/>
  <c r="D103" i="7"/>
  <c r="E103" i="7" s="1"/>
  <c r="D104" i="7"/>
  <c r="E104" i="7" s="1"/>
  <c r="D105" i="7"/>
  <c r="E105" i="7" s="1"/>
  <c r="D106" i="7"/>
  <c r="E106" i="7" s="1"/>
  <c r="D107" i="7"/>
  <c r="E107" i="7" s="1"/>
  <c r="D108" i="7"/>
  <c r="E108" i="7" s="1"/>
  <c r="D109" i="7"/>
  <c r="E109" i="7" s="1"/>
  <c r="D110" i="7"/>
  <c r="E110" i="7" s="1"/>
  <c r="D111" i="7"/>
  <c r="E111" i="7" s="1"/>
  <c r="D112" i="7"/>
  <c r="E112" i="7" s="1"/>
  <c r="D113" i="7"/>
  <c r="E113" i="7" s="1"/>
  <c r="D114" i="7"/>
  <c r="E114" i="7" s="1"/>
  <c r="D115" i="7"/>
  <c r="E115" i="7" s="1"/>
  <c r="D116" i="7"/>
  <c r="E116" i="7" s="1"/>
  <c r="D117" i="7"/>
  <c r="E117" i="7" s="1"/>
  <c r="D118" i="7"/>
  <c r="E118" i="7" s="1"/>
  <c r="D119" i="7"/>
  <c r="E119" i="7" s="1"/>
  <c r="D120" i="7"/>
  <c r="E120" i="7" s="1"/>
  <c r="D121" i="7"/>
  <c r="E121" i="7" s="1"/>
  <c r="D122" i="7"/>
  <c r="E122" i="7" s="1"/>
  <c r="D123" i="7"/>
  <c r="E123" i="7" s="1"/>
  <c r="D35" i="7"/>
  <c r="E35" i="7" s="1"/>
  <c r="E20" i="7"/>
  <c r="E16" i="7"/>
  <c r="C21" i="7"/>
  <c r="E21" i="7" s="1"/>
  <c r="C20" i="7"/>
  <c r="C19" i="7"/>
  <c r="E19" i="7" s="1"/>
  <c r="C18" i="7"/>
  <c r="E18" i="7" s="1"/>
  <c r="C17" i="7"/>
  <c r="E17" i="7" s="1"/>
  <c r="C16" i="7"/>
  <c r="E48" i="6"/>
  <c r="E50" i="6"/>
  <c r="E72" i="6"/>
  <c r="E74" i="6"/>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D49" i="6"/>
  <c r="E49" i="6" s="1"/>
  <c r="D50" i="6"/>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D69" i="6"/>
  <c r="E69" i="6" s="1"/>
  <c r="D70" i="6"/>
  <c r="E70" i="6" s="1"/>
  <c r="D71" i="6"/>
  <c r="E71" i="6" s="1"/>
  <c r="D72" i="6"/>
  <c r="D73" i="6"/>
  <c r="E73" i="6" s="1"/>
  <c r="D74" i="6"/>
  <c r="D75" i="6"/>
  <c r="E75" i="6" s="1"/>
  <c r="D76" i="6"/>
  <c r="E76" i="6" s="1"/>
  <c r="D77" i="6"/>
  <c r="E77" i="6" s="1"/>
  <c r="D78" i="6"/>
  <c r="E78" i="6" s="1"/>
  <c r="D79" i="6"/>
  <c r="E79" i="6" s="1"/>
  <c r="D80" i="6"/>
  <c r="E80" i="6" s="1"/>
  <c r="D81" i="6"/>
  <c r="E81" i="6" s="1"/>
  <c r="D82" i="6"/>
  <c r="E82" i="6" s="1"/>
  <c r="D83" i="6"/>
  <c r="E83" i="6" s="1"/>
  <c r="D84" i="6"/>
  <c r="E84" i="6" s="1"/>
  <c r="D85" i="6"/>
  <c r="E85" i="6" s="1"/>
  <c r="D86" i="6"/>
  <c r="E86" i="6" s="1"/>
  <c r="D87" i="6"/>
  <c r="E87" i="6" s="1"/>
  <c r="D34" i="6"/>
  <c r="E34" i="6" s="1"/>
  <c r="C22" i="6"/>
  <c r="E22" i="6" s="1"/>
  <c r="C21" i="6"/>
  <c r="E21" i="6" s="1"/>
  <c r="C20" i="6"/>
  <c r="E20" i="6" s="1"/>
  <c r="C19" i="6"/>
  <c r="E19" i="6" s="1"/>
  <c r="C18" i="6"/>
  <c r="E18" i="6" s="1"/>
  <c r="C17" i="6"/>
  <c r="E17" i="6" s="1"/>
  <c r="E46" i="5"/>
  <c r="E54" i="5"/>
  <c r="E62" i="5"/>
  <c r="E78" i="5"/>
  <c r="E86" i="5"/>
  <c r="E94" i="5"/>
  <c r="D35" i="5"/>
  <c r="E35" i="5" s="1"/>
  <c r="D36" i="5"/>
  <c r="E36" i="5" s="1"/>
  <c r="D37" i="5"/>
  <c r="E37" i="5" s="1"/>
  <c r="D38" i="5"/>
  <c r="E38" i="5" s="1"/>
  <c r="D39" i="5"/>
  <c r="E39" i="5" s="1"/>
  <c r="D40" i="5"/>
  <c r="E40" i="5" s="1"/>
  <c r="D41" i="5"/>
  <c r="E41" i="5" s="1"/>
  <c r="D42" i="5"/>
  <c r="E42" i="5" s="1"/>
  <c r="D43" i="5"/>
  <c r="E43" i="5" s="1"/>
  <c r="D44" i="5"/>
  <c r="E44" i="5" s="1"/>
  <c r="D45" i="5"/>
  <c r="E45" i="5" s="1"/>
  <c r="D46" i="5"/>
  <c r="D47" i="5"/>
  <c r="E47" i="5" s="1"/>
  <c r="D48" i="5"/>
  <c r="E48" i="5" s="1"/>
  <c r="D49" i="5"/>
  <c r="E49" i="5" s="1"/>
  <c r="D50" i="5"/>
  <c r="E50" i="5" s="1"/>
  <c r="D51" i="5"/>
  <c r="E51" i="5" s="1"/>
  <c r="D52" i="5"/>
  <c r="E52" i="5" s="1"/>
  <c r="D53" i="5"/>
  <c r="E53" i="5" s="1"/>
  <c r="D54" i="5"/>
  <c r="D55" i="5"/>
  <c r="E55" i="5" s="1"/>
  <c r="D56" i="5"/>
  <c r="E56" i="5" s="1"/>
  <c r="D57" i="5"/>
  <c r="E57" i="5" s="1"/>
  <c r="D58" i="5"/>
  <c r="E58" i="5" s="1"/>
  <c r="D59" i="5"/>
  <c r="E59" i="5" s="1"/>
  <c r="D60" i="5"/>
  <c r="E60" i="5" s="1"/>
  <c r="D61" i="5"/>
  <c r="E61" i="5" s="1"/>
  <c r="D62" i="5"/>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D79" i="5"/>
  <c r="E79" i="5" s="1"/>
  <c r="D80" i="5"/>
  <c r="E80" i="5" s="1"/>
  <c r="D81" i="5"/>
  <c r="E81" i="5" s="1"/>
  <c r="D82" i="5"/>
  <c r="E82" i="5" s="1"/>
  <c r="D83" i="5"/>
  <c r="E83" i="5" s="1"/>
  <c r="D84" i="5"/>
  <c r="E84" i="5" s="1"/>
  <c r="D85" i="5"/>
  <c r="E85" i="5" s="1"/>
  <c r="D86" i="5"/>
  <c r="D87" i="5"/>
  <c r="E87" i="5" s="1"/>
  <c r="D88" i="5"/>
  <c r="E88" i="5" s="1"/>
  <c r="D89" i="5"/>
  <c r="E89" i="5" s="1"/>
  <c r="D90" i="5"/>
  <c r="E90" i="5" s="1"/>
  <c r="D91" i="5"/>
  <c r="E91" i="5" s="1"/>
  <c r="D92" i="5"/>
  <c r="E92" i="5" s="1"/>
  <c r="D93" i="5"/>
  <c r="E93" i="5" s="1"/>
  <c r="D94" i="5"/>
  <c r="D95" i="5"/>
  <c r="E95" i="5" s="1"/>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121" i="5"/>
  <c r="E121" i="5" s="1"/>
  <c r="D122" i="5"/>
  <c r="E122" i="5" s="1"/>
  <c r="D123" i="5"/>
  <c r="E123" i="5" s="1"/>
  <c r="D34" i="5"/>
  <c r="E34" i="5" s="1"/>
  <c r="E18" i="5"/>
  <c r="E21" i="5"/>
  <c r="E22" i="5"/>
  <c r="C17" i="5"/>
  <c r="E17" i="5" s="1"/>
  <c r="C18" i="5"/>
  <c r="C19" i="5"/>
  <c r="E19" i="5" s="1"/>
  <c r="C20" i="5"/>
  <c r="E20" i="5" s="1"/>
  <c r="C21" i="5"/>
  <c r="C22" i="5"/>
  <c r="E47" i="4"/>
  <c r="E84" i="4"/>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D85" i="4"/>
  <c r="E85" i="4" s="1"/>
  <c r="D32" i="4"/>
  <c r="E32" i="4" s="1"/>
  <c r="E20" i="4"/>
  <c r="E21" i="4"/>
  <c r="C22" i="4"/>
  <c r="E22" i="4" s="1"/>
  <c r="C21" i="4"/>
  <c r="C20" i="4"/>
  <c r="C19" i="4"/>
  <c r="E19" i="4" s="1"/>
  <c r="C18" i="4"/>
  <c r="E18" i="4" s="1"/>
  <c r="C17" i="4"/>
  <c r="E17" i="4" s="1"/>
  <c r="E54" i="3"/>
  <c r="E59" i="3"/>
  <c r="E62" i="3"/>
  <c r="E86" i="3"/>
  <c r="E118" i="3"/>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D55" i="3"/>
  <c r="E55" i="3" s="1"/>
  <c r="D56" i="3"/>
  <c r="E56" i="3" s="1"/>
  <c r="D57" i="3"/>
  <c r="E57" i="3" s="1"/>
  <c r="D58" i="3"/>
  <c r="E58" i="3" s="1"/>
  <c r="D59" i="3"/>
  <c r="D60" i="3"/>
  <c r="E60" i="3" s="1"/>
  <c r="D61" i="3"/>
  <c r="E61" i="3" s="1"/>
  <c r="D62" i="3"/>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117" i="3"/>
  <c r="E117" i="3" s="1"/>
  <c r="D118" i="3"/>
  <c r="D119" i="3"/>
  <c r="E119" i="3" s="1"/>
  <c r="D120" i="3"/>
  <c r="E120" i="3" s="1"/>
  <c r="D121" i="3"/>
  <c r="E121" i="3" s="1"/>
  <c r="D122" i="3"/>
  <c r="E122" i="3" s="1"/>
  <c r="D123" i="3"/>
  <c r="E123" i="3" s="1"/>
  <c r="D124" i="3"/>
  <c r="E124" i="3" s="1"/>
  <c r="D35" i="3"/>
  <c r="E35" i="3" s="1"/>
  <c r="E22" i="3"/>
  <c r="C22" i="3"/>
  <c r="C21" i="3"/>
  <c r="E21" i="3" s="1"/>
  <c r="C20" i="3"/>
  <c r="E20" i="3" s="1"/>
  <c r="C19" i="3"/>
  <c r="E19" i="3" s="1"/>
  <c r="C18" i="3"/>
  <c r="E18" i="3" s="1"/>
  <c r="C17" i="3"/>
  <c r="E17" i="3"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33" i="2"/>
  <c r="E33" i="2" s="1"/>
  <c r="E21" i="2"/>
  <c r="E22" i="2"/>
  <c r="C23" i="2"/>
  <c r="E23" i="2" s="1"/>
  <c r="C22" i="2"/>
  <c r="C21" i="2"/>
  <c r="C20" i="2"/>
  <c r="E20" i="2" s="1"/>
  <c r="C19" i="2"/>
  <c r="E19" i="2" s="1"/>
  <c r="C18" i="2"/>
  <c r="E18" i="2" s="1"/>
  <c r="E60" i="1"/>
  <c r="E64" i="1"/>
  <c r="E92" i="1"/>
  <c r="E96" i="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D61" i="1"/>
  <c r="E61" i="1" s="1"/>
  <c r="D62" i="1"/>
  <c r="E62" i="1" s="1"/>
  <c r="D63" i="1"/>
  <c r="E63" i="1" s="1"/>
  <c r="D64" i="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D93" i="1"/>
  <c r="E93" i="1" s="1"/>
  <c r="D94" i="1"/>
  <c r="E94" i="1" s="1"/>
  <c r="D95" i="1"/>
  <c r="E95" i="1" s="1"/>
  <c r="D96" i="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33" i="1"/>
  <c r="E33" i="1" s="1"/>
  <c r="E18" i="1"/>
  <c r="E19" i="1"/>
  <c r="E20" i="1"/>
  <c r="C20" i="1"/>
  <c r="C19" i="1"/>
  <c r="C18" i="1"/>
  <c r="C17" i="1"/>
  <c r="E17" i="1" s="1"/>
  <c r="C16" i="1"/>
  <c r="E16" i="1" s="1"/>
  <c r="C15" i="1"/>
  <c r="E15" i="1" s="1"/>
</calcChain>
</file>

<file path=xl/sharedStrings.xml><?xml version="1.0" encoding="utf-8"?>
<sst xmlns="http://schemas.openxmlformats.org/spreadsheetml/2006/main" count="1174" uniqueCount="254">
  <si>
    <t xml:space="preserve"> </t>
  </si>
  <si>
    <t>std1</t>
  </si>
  <si>
    <t>std2</t>
  </si>
  <si>
    <t>std3</t>
  </si>
  <si>
    <t>std4</t>
  </si>
  <si>
    <t>std5</t>
  </si>
  <si>
    <t>blank</t>
  </si>
  <si>
    <t>abs</t>
  </si>
  <si>
    <t>abs-blank</t>
  </si>
  <si>
    <t>expected</t>
  </si>
  <si>
    <t>result</t>
  </si>
  <si>
    <t>concentratıon (U/L)</t>
  </si>
  <si>
    <t>Numune</t>
  </si>
  <si>
    <t>absorbans</t>
  </si>
  <si>
    <t>result(U/L)</t>
  </si>
  <si>
    <t>N-24sa-1</t>
  </si>
  <si>
    <t>N-24sa-2</t>
  </si>
  <si>
    <t>N-24sa-3</t>
  </si>
  <si>
    <t>N-24sa-4</t>
  </si>
  <si>
    <t>N-24sa-5</t>
  </si>
  <si>
    <t>N-24sa-6</t>
  </si>
  <si>
    <t>N-24sa-7</t>
  </si>
  <si>
    <t>N-24sa-8</t>
  </si>
  <si>
    <t>N-48sa-1</t>
  </si>
  <si>
    <t>N-48sa-2</t>
  </si>
  <si>
    <t>N-48sa-8</t>
  </si>
  <si>
    <t>N-48sa-3</t>
  </si>
  <si>
    <t>N-48sa-4</t>
  </si>
  <si>
    <t>N-48sa-5</t>
  </si>
  <si>
    <t>N-48sa-6</t>
  </si>
  <si>
    <t>N-48sa-7</t>
  </si>
  <si>
    <t>N-72sa-1</t>
  </si>
  <si>
    <t>N-72sa-2</t>
  </si>
  <si>
    <t>N-72sa-3</t>
  </si>
  <si>
    <t>N-72sa-4</t>
  </si>
  <si>
    <t>N-72sa-5</t>
  </si>
  <si>
    <t>N-72sa-6</t>
  </si>
  <si>
    <t>N-72sa-7</t>
  </si>
  <si>
    <t>N-72sa-8</t>
  </si>
  <si>
    <t>N-ES-1</t>
  </si>
  <si>
    <t>N-ES-2</t>
  </si>
  <si>
    <t>N-ES-3</t>
  </si>
  <si>
    <t>N-ES-4</t>
  </si>
  <si>
    <t>N-ES-5</t>
  </si>
  <si>
    <t>N-ES-6</t>
  </si>
  <si>
    <t>N-ES-7</t>
  </si>
  <si>
    <t>N-ES-8</t>
  </si>
  <si>
    <t>N-NMES-1</t>
  </si>
  <si>
    <t>N-NMES-2</t>
  </si>
  <si>
    <t>N-NMES-3</t>
  </si>
  <si>
    <t>N-NMES-4</t>
  </si>
  <si>
    <t>N-NMES-5</t>
  </si>
  <si>
    <t>N-NMES-6</t>
  </si>
  <si>
    <t>N-NMES-7</t>
  </si>
  <si>
    <t>N-NMES-8</t>
  </si>
  <si>
    <t>N-EÖ-1</t>
  </si>
  <si>
    <t>N-EÖ-2</t>
  </si>
  <si>
    <t>N-EÖ-3</t>
  </si>
  <si>
    <t>N-EÖ-4</t>
  </si>
  <si>
    <t>N-EÖ-5</t>
  </si>
  <si>
    <t>N-EÖ-6</t>
  </si>
  <si>
    <t>N-EÖ-7</t>
  </si>
  <si>
    <t>N-EÖ-8</t>
  </si>
  <si>
    <t>K-24sa-1</t>
  </si>
  <si>
    <t>K-24sa-2</t>
  </si>
  <si>
    <t>K-24sa-3</t>
  </si>
  <si>
    <t>K-24sa-4</t>
  </si>
  <si>
    <t>K-24sa-5</t>
  </si>
  <si>
    <t>K-24sa-6</t>
  </si>
  <si>
    <t>K-24sa-7</t>
  </si>
  <si>
    <t>K-24sa-8</t>
  </si>
  <si>
    <t>K-48sa-1</t>
  </si>
  <si>
    <t>K-48sa-2</t>
  </si>
  <si>
    <t>K-48sa-3</t>
  </si>
  <si>
    <t>K-48sa-4</t>
  </si>
  <si>
    <t>K-48sa-5</t>
  </si>
  <si>
    <t>K-48sa-6</t>
  </si>
  <si>
    <t>K-48sa-7</t>
  </si>
  <si>
    <t>K-48sa-8</t>
  </si>
  <si>
    <t>K-72sa-1</t>
  </si>
  <si>
    <t>K-72sa-2</t>
  </si>
  <si>
    <t>K-72sa-3</t>
  </si>
  <si>
    <t>K-72sa-4</t>
  </si>
  <si>
    <t>K-72sa-5</t>
  </si>
  <si>
    <t>K-72sa-6</t>
  </si>
  <si>
    <t>K-72sa-7</t>
  </si>
  <si>
    <t>K-72sa-8</t>
  </si>
  <si>
    <t>K-ES-1</t>
  </si>
  <si>
    <t>K-ES-2</t>
  </si>
  <si>
    <t>K-ES-3</t>
  </si>
  <si>
    <t>K-ES-4</t>
  </si>
  <si>
    <t>K-ES-5</t>
  </si>
  <si>
    <t>K-ES-6</t>
  </si>
  <si>
    <t>K-ES-7</t>
  </si>
  <si>
    <t>K-ES-8</t>
  </si>
  <si>
    <t>K-EÖ-1</t>
  </si>
  <si>
    <t>K-EÖ-2</t>
  </si>
  <si>
    <t>K-EÖ-3</t>
  </si>
  <si>
    <t>K-EÖ-4</t>
  </si>
  <si>
    <t>K-EÖ-5</t>
  </si>
  <si>
    <t>K-EÖ-6</t>
  </si>
  <si>
    <t>K-EÖ-7</t>
  </si>
  <si>
    <t>K-EÖ-8</t>
  </si>
  <si>
    <t>K-Son-1</t>
  </si>
  <si>
    <t>K-Son-2</t>
  </si>
  <si>
    <t>K-Son-3</t>
  </si>
  <si>
    <t>K-Son-4</t>
  </si>
  <si>
    <t>K-Son-5</t>
  </si>
  <si>
    <t>K-Son-6</t>
  </si>
  <si>
    <t>K-Son-7</t>
  </si>
  <si>
    <t>K-Son-8</t>
  </si>
  <si>
    <t>C-24sa-1</t>
  </si>
  <si>
    <t>C-24sa-2</t>
  </si>
  <si>
    <t>C-24sa-3</t>
  </si>
  <si>
    <t>C-24sa-4</t>
  </si>
  <si>
    <t>C-24sa-5</t>
  </si>
  <si>
    <t>C-24sa-6</t>
  </si>
  <si>
    <t>C-24sa-7</t>
  </si>
  <si>
    <t>C-24sa-8</t>
  </si>
  <si>
    <t>C-48sa-1</t>
  </si>
  <si>
    <t>C-48sa-2</t>
  </si>
  <si>
    <t>C-48sa-3</t>
  </si>
  <si>
    <t>C-48sa-4</t>
  </si>
  <si>
    <t>C-48sa-5</t>
  </si>
  <si>
    <t>C-48sa-6</t>
  </si>
  <si>
    <t>C-48sa-7</t>
  </si>
  <si>
    <t>C-48sa-8</t>
  </si>
  <si>
    <t>C-72sa-1</t>
  </si>
  <si>
    <t>C-72sa-2</t>
  </si>
  <si>
    <t>C-72sa-3</t>
  </si>
  <si>
    <t>C-72sa-4</t>
  </si>
  <si>
    <t>C-72sa-5</t>
  </si>
  <si>
    <t>C-72sa-6</t>
  </si>
  <si>
    <t>C-72sa-7</t>
  </si>
  <si>
    <t>C-72sa-8</t>
  </si>
  <si>
    <t>C-ES-1</t>
  </si>
  <si>
    <t>C-ES-2</t>
  </si>
  <si>
    <t>C-ES-3</t>
  </si>
  <si>
    <t>C-ES-4</t>
  </si>
  <si>
    <t>C-ES-5</t>
  </si>
  <si>
    <t>C-ES-6</t>
  </si>
  <si>
    <t>C-ES-7</t>
  </si>
  <si>
    <t>C-ES-8</t>
  </si>
  <si>
    <t>C-EÖ-1</t>
  </si>
  <si>
    <t>C-EÖ-2</t>
  </si>
  <si>
    <t>C-EÖ-3</t>
  </si>
  <si>
    <t>C-EÖ-4</t>
  </si>
  <si>
    <t>C-EÖ-5</t>
  </si>
  <si>
    <t>C-EÖ-6</t>
  </si>
  <si>
    <t>C-EÖ-7</t>
  </si>
  <si>
    <t>C-EÖ-8</t>
  </si>
  <si>
    <t>C-Cor-1</t>
  </si>
  <si>
    <t>C-Cor-2</t>
  </si>
  <si>
    <t>C-Cor-3</t>
  </si>
  <si>
    <t>C-Cor-4</t>
  </si>
  <si>
    <t>C-Cor-5</t>
  </si>
  <si>
    <t>C-Cor-6</t>
  </si>
  <si>
    <t>C-Cor-7</t>
  </si>
  <si>
    <t>C-Cor-8</t>
  </si>
  <si>
    <t>concentratıon (ng/ml)</t>
  </si>
  <si>
    <t>result(ng/ml)</t>
  </si>
  <si>
    <t>concentratıon ( KU/L)</t>
  </si>
  <si>
    <t>result(KU/L)</t>
  </si>
  <si>
    <t>Numune Adı</t>
  </si>
  <si>
    <t>TAS(mmol/L)</t>
  </si>
  <si>
    <t>TOS (µmol/L)</t>
  </si>
  <si>
    <t>OSI</t>
  </si>
  <si>
    <t>NOT</t>
  </si>
  <si>
    <t>lipemi</t>
  </si>
  <si>
    <t>hemolizli</t>
  </si>
  <si>
    <t>yüksek hemolizli</t>
  </si>
  <si>
    <t>KİT ADI</t>
  </si>
  <si>
    <t>TÜR</t>
  </si>
  <si>
    <t>MARKA</t>
  </si>
  <si>
    <t>CAT. NO</t>
  </si>
  <si>
    <t>Yöntem</t>
  </si>
  <si>
    <t>Kullanılan Cihaz</t>
  </si>
  <si>
    <t>Universal</t>
  </si>
  <si>
    <t>Kolorimetrik</t>
  </si>
  <si>
    <t>REL ASSAY</t>
  </si>
  <si>
    <t>MINDRAY-BS400</t>
  </si>
  <si>
    <t>GSH(Glutathione)</t>
  </si>
  <si>
    <t>BT</t>
  </si>
  <si>
    <t>ELİSA</t>
  </si>
  <si>
    <t>Mıcroplate reader: BIO-TEK EL X 800-Aotu strıp washer:BIO TEK EL X 50</t>
  </si>
  <si>
    <t>SOD(Super Oxidase Dismutase)</t>
  </si>
  <si>
    <t>LDH1(Lactate Dehydrogenase)</t>
  </si>
  <si>
    <t>GPX(Glutathione Peroxidase)</t>
  </si>
  <si>
    <t>CAT(Catalase)</t>
  </si>
  <si>
    <t>Human</t>
  </si>
  <si>
    <t>EA0142Hu</t>
  </si>
  <si>
    <t>E0918Hu</t>
  </si>
  <si>
    <t>E7338Hu</t>
  </si>
  <si>
    <t>E3696Hu</t>
  </si>
  <si>
    <t>E3053Hu</t>
  </si>
  <si>
    <t>TAS(Total Antioxidant Status)</t>
  </si>
  <si>
    <t>RL0017</t>
  </si>
  <si>
    <t>TOS(Total Oxidant Status)</t>
  </si>
  <si>
    <t>RL0024</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</si>
  <si>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</si>
  <si>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</si>
  <si>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</si>
  <si>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</si>
  <si>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</si>
  <si>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</si>
  <si>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</si>
  <si>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</si>
  <si>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</si>
  <si>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</si>
  <si>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</si>
  <si>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</si>
  <si>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</si>
  <si>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</si>
  <si>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</si>
  <si>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</si>
  <si>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</si>
  <si>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</si>
  <si>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</si>
  <si>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</si>
  <si>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</si>
  <si>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</si>
  <si>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</si>
  <si>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</si>
  <si>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</si>
  <si>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</si>
  <si>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</si>
  <si>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</si>
  <si>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</si>
  <si>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</si>
  <si>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</si>
  <si>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</si>
  <si>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</si>
  <si>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</si>
  <si>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GSH in the sample.</t>
  </si>
  <si>
    <t>The concentratıon of GSH in the sample is then determined by comparing the O.D of the samples to the standard curve.</t>
  </si>
  <si>
    <t xml:space="preserve">This kit is an enzyme -linked ımmunosorbent assay.(elisa).Add samples to the wells pre-coated with a monoclonal antibody.  </t>
  </si>
  <si>
    <t>GSH Assay Principle</t>
  </si>
  <si>
    <t xml:space="preserve">The reaction is terminated by addition of acidic stop solution and absorbance is measured at 450 nm. </t>
  </si>
  <si>
    <t xml:space="preserve">This kit is an Enzyme-Linked Immunosorbent Assay (ELISA). The plate has been pre-coated with Human CAT  antibody. Human CAT present in the sample is added and binds to antibodies coated on the wells. </t>
  </si>
  <si>
    <t>And then biotinylated Human CAT  Antibody is added and binds to Human CAT   in the sample. Then Streptavidin-HRP is added and binds to the Biotinylated Human CAT   antibody.</t>
  </si>
  <si>
    <t>After incubation unbound Streptavidin-HRP is washed away during a washing step. Substrate solution is then added and color develops in proportion to the amount of Human CAT  .</t>
  </si>
  <si>
    <t>CAT Assay Principle</t>
  </si>
  <si>
    <t xml:space="preserve">This kit is an Enzyme-Linked Immunosorbent Assay (ELISA). The plate has been pre-coated with Human SOD antibody. Human SOD present in the sample is added and binds to antibodies coated on the wells. </t>
  </si>
  <si>
    <t>And then biotinylated Human SOD  Antibody is added and binds to Human SOD   in the sample. Then Streptavidin-HRP is added and binds to the Biotinylated Human SOD  antibody.</t>
  </si>
  <si>
    <t>After incubation unbound Streptavidin-HRP is washed away during a washing step. Substrate solution is then added and color develops in proportion to the amount of Human SOD  .</t>
  </si>
  <si>
    <t>SOD Assay Principle</t>
  </si>
  <si>
    <t>LDH1 Assay Principle</t>
  </si>
  <si>
    <t xml:space="preserve">This kit is an Enzyme-Linked Immunosorbent Assay (ELISA). The plate has been pre-coated with Human LDH1 antibody. Human LDH1 present in the sample is added and binds to antibodies coated on the wells. </t>
  </si>
  <si>
    <t>And then biotinylated Human LDH1  Antibody is added and binds to Human LDH1   in the sample. Then Streptavidin-HRP is added and binds to the Biotinylated Human LDH1  antibody.</t>
  </si>
  <si>
    <t>After incubation unbound Streptavidin-HRP is washed away during a washing step. Substrate solution is then added and color develops in proportion to the amount of Human LDH1  .</t>
  </si>
  <si>
    <t xml:space="preserve">This kit is an Enzyme-Linked Immunosorbent Assay (ELISA). The plate has been pre-coated with Human GPX antibody. Human GPX present in the sample is added and binds to antibodies coated on the wells. </t>
  </si>
  <si>
    <t>And then biotinylated Human GPX Antibody is added and binds to Human GPX  in the sample. Then Streptavidin-HRP is added and binds to the Biotinylated Human GPX antibody.</t>
  </si>
  <si>
    <t>After incubation unbound Streptavidin-HRP is washed away during a washing step. Substrate solution is then added and color develops in proportion to the amount of Human GPX  .</t>
  </si>
  <si>
    <t>GPX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</si>
</sst>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30">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0" fillId="6" borderId="1" xfId="0" applyFill="1" applyBorder="1" applyAlignment="1">
      <alignment horizontal="center"/>
    </xf>
    <xf numFmtId="0" fontId="2" fillId="7"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8" borderId="1" xfId="0" applyFill="1" applyBorder="1" applyAlignment="1">
      <alignment horizontal="center"/>
    </xf>
    <xf numFmtId="0" fontId="0" fillId="0" borderId="0" xfId="0"/>
    <xf numFmtId="0" fontId="0" fillId="0" borderId="0" xfId="0"/>
    <xf numFmtId="0" fontId="0" fillId="0" borderId="0" xfId="0"/>
    <xf numFmtId="0" fontId="0" fillId="0" borderId="0" xfId="0"/>
    <xf numFmtId="0" fontId="2" fillId="2" borderId="1" xfId="0" applyFont="1" applyFill="1" applyBorder="1" applyAlignment="1">
      <alignment horizontal="center"/>
    </xf>
    <xf numFmtId="164" fontId="0" fillId="8" borderId="1" xfId="0" applyNumberFormat="1" applyFill="1" applyBorder="1" applyAlignment="1">
      <alignment horizontal="center" vertical="center"/>
    </xf>
    <xf numFmtId="0" fontId="1" fillId="5" borderId="2" xfId="0" applyFont="1" applyFill="1" applyBorder="1" applyAlignment="1">
      <alignment horizontal="center"/>
    </xf>
    <xf numFmtId="0" fontId="2" fillId="2" borderId="2" xfId="0" applyFont="1" applyFill="1" applyBorder="1" applyAlignment="1">
      <alignment horizontal="center"/>
    </xf>
    <xf numFmtId="0" fontId="2" fillId="9" borderId="2" xfId="0" applyFont="1" applyFill="1" applyBorder="1" applyAlignment="1">
      <alignment horizontal="center"/>
    </xf>
    <xf numFmtId="0" fontId="2" fillId="8" borderId="2" xfId="0" applyFont="1" applyFill="1" applyBorder="1" applyAlignment="1">
      <alignment horizontal="center"/>
    </xf>
    <xf numFmtId="0" fontId="2" fillId="2" borderId="3" xfId="0" applyFont="1" applyFill="1" applyBorder="1" applyAlignment="1">
      <alignment horizontal="center"/>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383092738407698"/>
                  <c:y val="5.9954068241469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'SOD-1.PLATE'!$C$15:$C$20</c:f>
              <c:numCache>
                <c:formatCode>General</c:formatCode>
                <c:ptCount val="6"/>
                <c:pt idx="0">
                  <c:v>2.5149999999999997</c:v>
                </c:pt>
                <c:pt idx="1">
                  <c:v>1.538</c:v>
                </c:pt>
                <c:pt idx="2">
                  <c:v>0.8650000000000001</c:v>
                </c:pt>
                <c:pt idx="3">
                  <c:v>0.40799999999999997</c:v>
                </c:pt>
                <c:pt idx="4">
                  <c:v>0.28999999999999998</c:v>
                </c:pt>
                <c:pt idx="5">
                  <c:v>0</c:v>
                </c:pt>
              </c:numCache>
            </c:numRef>
          </c:xVal>
          <c:yVal>
            <c:numRef>
              <c:f>'SOD-1.PLATE'!$D$15:$D$20</c:f>
              <c:numCache>
                <c:formatCode>General</c:formatCode>
                <c:ptCount val="6"/>
                <c:pt idx="0">
                  <c:v>480</c:v>
                </c:pt>
                <c:pt idx="1">
                  <c:v>240</c:v>
                </c:pt>
                <c:pt idx="2">
                  <c:v>120</c:v>
                </c:pt>
                <c:pt idx="3">
                  <c:v>60</c:v>
                </c:pt>
                <c:pt idx="4">
                  <c:v>30</c:v>
                </c:pt>
                <c:pt idx="5">
                  <c:v>0</c:v>
                </c:pt>
              </c:numCache>
            </c:numRef>
          </c:yVal>
          <c:smooth val="0"/>
          <c:extLst>
            <c:ext xmlns:c16="http://schemas.microsoft.com/office/drawing/2014/chart" uri="{C3380CC4-5D6E-409C-BE32-E72D297353CC}">
              <c16:uniqueId val="{00000000-D808-42BA-ACB4-93FADEB9EEFD}"/>
            </c:ext>
          </c:extLst>
        </c:ser>
        <c:dLbls>
          <c:showLegendKey val="0"/>
          <c:showVal val="0"/>
          <c:showCatName val="0"/>
          <c:showSerName val="0"/>
          <c:showPercent val="0"/>
          <c:showBubbleSize val="0"/>
        </c:dLbls>
        <c:axId val="398567760"/>
        <c:axId val="398575632"/>
      </c:scatterChart>
      <c:valAx>
        <c:axId val="39856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575632"/>
        <c:crosses val="autoZero"/>
        <c:crossBetween val="midCat"/>
      </c:valAx>
      <c:valAx>
        <c:axId val="39857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567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3.9248468941382376E-2"/>
                  <c:y val="-0.40199876057159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'GSH-2.PLATE'!$C$16:$C$20</c:f>
              <c:numCache>
                <c:formatCode>General</c:formatCode>
                <c:ptCount val="5"/>
                <c:pt idx="0">
                  <c:v>0.24200000000000002</c:v>
                </c:pt>
                <c:pt idx="1">
                  <c:v>0.98099999999999998</c:v>
                </c:pt>
                <c:pt idx="2">
                  <c:v>1.3320000000000001</c:v>
                </c:pt>
                <c:pt idx="3">
                  <c:v>1.7420000000000002</c:v>
                </c:pt>
                <c:pt idx="4">
                  <c:v>2.0590000000000002</c:v>
                </c:pt>
              </c:numCache>
            </c:numRef>
          </c:xVal>
          <c:yVal>
            <c:numRef>
              <c:f>'GSH-2.PLATE'!$D$16:$D$20</c:f>
              <c:numCache>
                <c:formatCode>General</c:formatCode>
                <c:ptCount val="5"/>
                <c:pt idx="0">
                  <c:v>24</c:v>
                </c:pt>
                <c:pt idx="1">
                  <c:v>12</c:v>
                </c:pt>
                <c:pt idx="2">
                  <c:v>6</c:v>
                </c:pt>
                <c:pt idx="3">
                  <c:v>3</c:v>
                </c:pt>
                <c:pt idx="4">
                  <c:v>1.5</c:v>
                </c:pt>
              </c:numCache>
            </c:numRef>
          </c:yVal>
          <c:smooth val="0"/>
          <c:extLst>
            <c:ext xmlns:c16="http://schemas.microsoft.com/office/drawing/2014/chart" uri="{C3380CC4-5D6E-409C-BE32-E72D297353CC}">
              <c16:uniqueId val="{00000000-F2B4-4517-9A53-687861E2F292}"/>
            </c:ext>
          </c:extLst>
        </c:ser>
        <c:dLbls>
          <c:showLegendKey val="0"/>
          <c:showVal val="0"/>
          <c:showCatName val="0"/>
          <c:showSerName val="0"/>
          <c:showPercent val="0"/>
          <c:showBubbleSize val="0"/>
        </c:dLbls>
        <c:axId val="575430552"/>
        <c:axId val="575431208"/>
      </c:scatterChart>
      <c:valAx>
        <c:axId val="575430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5431208"/>
        <c:crosses val="autoZero"/>
        <c:crossBetween val="midCat"/>
      </c:valAx>
      <c:valAx>
        <c:axId val="57543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5430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916097987751528"/>
                  <c:y val="0.10962088072324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'SOD-2.PLATE'!$C$18:$C$23</c:f>
              <c:numCache>
                <c:formatCode>General</c:formatCode>
                <c:ptCount val="6"/>
                <c:pt idx="0">
                  <c:v>2.7160000000000002</c:v>
                </c:pt>
                <c:pt idx="1">
                  <c:v>1.52</c:v>
                </c:pt>
                <c:pt idx="2">
                  <c:v>0.92599999999999993</c:v>
                </c:pt>
                <c:pt idx="3">
                  <c:v>0.48100000000000004</c:v>
                </c:pt>
                <c:pt idx="4">
                  <c:v>0.16399999999999998</c:v>
                </c:pt>
                <c:pt idx="5">
                  <c:v>0</c:v>
                </c:pt>
              </c:numCache>
            </c:numRef>
          </c:xVal>
          <c:yVal>
            <c:numRef>
              <c:f>'SOD-2.PLATE'!$D$18:$D$23</c:f>
              <c:numCache>
                <c:formatCode>General</c:formatCode>
                <c:ptCount val="6"/>
                <c:pt idx="0">
                  <c:v>480</c:v>
                </c:pt>
                <c:pt idx="1">
                  <c:v>240</c:v>
                </c:pt>
                <c:pt idx="2">
                  <c:v>120</c:v>
                </c:pt>
                <c:pt idx="3">
                  <c:v>60</c:v>
                </c:pt>
                <c:pt idx="4">
                  <c:v>30</c:v>
                </c:pt>
                <c:pt idx="5">
                  <c:v>0</c:v>
                </c:pt>
              </c:numCache>
            </c:numRef>
          </c:yVal>
          <c:smooth val="0"/>
          <c:extLst>
            <c:ext xmlns:c16="http://schemas.microsoft.com/office/drawing/2014/chart" uri="{C3380CC4-5D6E-409C-BE32-E72D297353CC}">
              <c16:uniqueId val="{00000000-D6EF-4F77-919C-3FE85E4D2A65}"/>
            </c:ext>
          </c:extLst>
        </c:ser>
        <c:dLbls>
          <c:showLegendKey val="0"/>
          <c:showVal val="0"/>
          <c:showCatName val="0"/>
          <c:showSerName val="0"/>
          <c:showPercent val="0"/>
          <c:showBubbleSize val="0"/>
        </c:dLbls>
        <c:axId val="398500168"/>
        <c:axId val="37165440"/>
      </c:scatterChart>
      <c:valAx>
        <c:axId val="398500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165440"/>
        <c:crosses val="autoZero"/>
        <c:crossBetween val="midCat"/>
      </c:valAx>
      <c:valAx>
        <c:axId val="371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500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LDH</a:t>
            </a:r>
            <a:r>
              <a:rPr lang="en-US" b="1"/>
              <a:t>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627121609798775"/>
                  <c:y val="0.117948381452318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'LDH1-1.PLATE'!$C$17:$C$22</c:f>
              <c:numCache>
                <c:formatCode>General</c:formatCode>
                <c:ptCount val="6"/>
                <c:pt idx="0">
                  <c:v>2.6719999999999997</c:v>
                </c:pt>
                <c:pt idx="1">
                  <c:v>1.486</c:v>
                </c:pt>
                <c:pt idx="2">
                  <c:v>0.93000000000000016</c:v>
                </c:pt>
                <c:pt idx="3">
                  <c:v>0.501</c:v>
                </c:pt>
                <c:pt idx="4">
                  <c:v>0.32100000000000001</c:v>
                </c:pt>
                <c:pt idx="5">
                  <c:v>0</c:v>
                </c:pt>
              </c:numCache>
            </c:numRef>
          </c:xVal>
          <c:yVal>
            <c:numRef>
              <c:f>'LDH1-1.PLATE'!$D$17:$D$22</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C612-4877-96C6-38600101A838}"/>
            </c:ext>
          </c:extLst>
        </c:ser>
        <c:dLbls>
          <c:showLegendKey val="0"/>
          <c:showVal val="0"/>
          <c:showCatName val="0"/>
          <c:showSerName val="0"/>
          <c:showPercent val="0"/>
          <c:showBubbleSize val="0"/>
        </c:dLbls>
        <c:axId val="354014232"/>
        <c:axId val="354015872"/>
      </c:scatterChart>
      <c:valAx>
        <c:axId val="354014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54015872"/>
        <c:crosses val="autoZero"/>
        <c:crossBetween val="midCat"/>
      </c:valAx>
      <c:valAx>
        <c:axId val="35401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54014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LDH1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61294838145232"/>
                  <c:y val="9.67213473315835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'LDH1-2.PLATE'!$C$17:$C$22</c:f>
              <c:numCache>
                <c:formatCode>General</c:formatCode>
                <c:ptCount val="6"/>
                <c:pt idx="0">
                  <c:v>2.2040000000000002</c:v>
                </c:pt>
                <c:pt idx="1">
                  <c:v>1.6359999999999999</c:v>
                </c:pt>
                <c:pt idx="2">
                  <c:v>0.98299999999999987</c:v>
                </c:pt>
                <c:pt idx="3">
                  <c:v>0.52800000000000002</c:v>
                </c:pt>
                <c:pt idx="4">
                  <c:v>0.159</c:v>
                </c:pt>
                <c:pt idx="5">
                  <c:v>0</c:v>
                </c:pt>
              </c:numCache>
            </c:numRef>
          </c:xVal>
          <c:yVal>
            <c:numRef>
              <c:f>'LDH1-2.PLATE'!$D$17:$D$22</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8CF6-45D3-B064-9B2A8408AE34}"/>
            </c:ext>
          </c:extLst>
        </c:ser>
        <c:dLbls>
          <c:showLegendKey val="0"/>
          <c:showVal val="0"/>
          <c:showCatName val="0"/>
          <c:showSerName val="0"/>
          <c:showPercent val="0"/>
          <c:showBubbleSize val="0"/>
        </c:dLbls>
        <c:axId val="406090184"/>
        <c:axId val="406091168"/>
      </c:scatterChart>
      <c:valAx>
        <c:axId val="40609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6091168"/>
        <c:crosses val="autoZero"/>
        <c:crossBetween val="midCat"/>
      </c:valAx>
      <c:valAx>
        <c:axId val="4060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6090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GPX</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202734033245846"/>
                  <c:y val="7.14771070282881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'GPX-2.PLATE'!$C$17:$C$22</c:f>
              <c:numCache>
                <c:formatCode>General</c:formatCode>
                <c:ptCount val="6"/>
                <c:pt idx="0">
                  <c:v>2.746</c:v>
                </c:pt>
                <c:pt idx="1">
                  <c:v>1.524</c:v>
                </c:pt>
                <c:pt idx="2">
                  <c:v>0.95700000000000007</c:v>
                </c:pt>
                <c:pt idx="3">
                  <c:v>0.622</c:v>
                </c:pt>
                <c:pt idx="4">
                  <c:v>0.31900000000000006</c:v>
                </c:pt>
                <c:pt idx="5">
                  <c:v>0</c:v>
                </c:pt>
              </c:numCache>
            </c:numRef>
          </c:xVal>
          <c:yVal>
            <c:numRef>
              <c:f>'GPX-2.PLATE'!$D$17:$D$22</c:f>
              <c:numCache>
                <c:formatCode>General</c:formatCode>
                <c:ptCount val="6"/>
                <c:pt idx="0">
                  <c:v>96</c:v>
                </c:pt>
                <c:pt idx="1">
                  <c:v>48</c:v>
                </c:pt>
                <c:pt idx="2">
                  <c:v>24</c:v>
                </c:pt>
                <c:pt idx="3">
                  <c:v>12</c:v>
                </c:pt>
                <c:pt idx="4">
                  <c:v>6</c:v>
                </c:pt>
                <c:pt idx="5">
                  <c:v>0</c:v>
                </c:pt>
              </c:numCache>
            </c:numRef>
          </c:yVal>
          <c:smooth val="0"/>
          <c:extLst>
            <c:ext xmlns:c16="http://schemas.microsoft.com/office/drawing/2014/chart" uri="{C3380CC4-5D6E-409C-BE32-E72D297353CC}">
              <c16:uniqueId val="{00000000-4218-4D2E-8C71-73F399C8CCDE}"/>
            </c:ext>
          </c:extLst>
        </c:ser>
        <c:dLbls>
          <c:showLegendKey val="0"/>
          <c:showVal val="0"/>
          <c:showCatName val="0"/>
          <c:showSerName val="0"/>
          <c:showPercent val="0"/>
          <c:showBubbleSize val="0"/>
        </c:dLbls>
        <c:axId val="496638896"/>
        <c:axId val="496639552"/>
      </c:scatterChart>
      <c:valAx>
        <c:axId val="49663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6639552"/>
        <c:crosses val="autoZero"/>
        <c:crossBetween val="midCat"/>
      </c:valAx>
      <c:valAx>
        <c:axId val="4966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663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GPX</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178565179352579"/>
                  <c:y val="7.39789297171186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'GPX-1.PLATE'!$C$17:$C$22</c:f>
              <c:numCache>
                <c:formatCode>General</c:formatCode>
                <c:ptCount val="6"/>
                <c:pt idx="0">
                  <c:v>2.6829999999999998</c:v>
                </c:pt>
                <c:pt idx="1">
                  <c:v>1.5089999999999999</c:v>
                </c:pt>
                <c:pt idx="2">
                  <c:v>0.89100000000000001</c:v>
                </c:pt>
                <c:pt idx="3">
                  <c:v>0.48400000000000004</c:v>
                </c:pt>
                <c:pt idx="4">
                  <c:v>0.29799999999999999</c:v>
                </c:pt>
                <c:pt idx="5">
                  <c:v>0</c:v>
                </c:pt>
              </c:numCache>
            </c:numRef>
          </c:xVal>
          <c:yVal>
            <c:numRef>
              <c:f>'GPX-1.PLATE'!$D$17:$D$22</c:f>
              <c:numCache>
                <c:formatCode>General</c:formatCode>
                <c:ptCount val="6"/>
                <c:pt idx="0">
                  <c:v>96</c:v>
                </c:pt>
                <c:pt idx="1">
                  <c:v>48</c:v>
                </c:pt>
                <c:pt idx="2">
                  <c:v>24</c:v>
                </c:pt>
                <c:pt idx="3">
                  <c:v>12</c:v>
                </c:pt>
                <c:pt idx="4">
                  <c:v>6</c:v>
                </c:pt>
                <c:pt idx="5">
                  <c:v>0</c:v>
                </c:pt>
              </c:numCache>
            </c:numRef>
          </c:yVal>
          <c:smooth val="0"/>
          <c:extLst>
            <c:ext xmlns:c16="http://schemas.microsoft.com/office/drawing/2014/chart" uri="{C3380CC4-5D6E-409C-BE32-E72D297353CC}">
              <c16:uniqueId val="{00000000-C30B-438B-B02E-0A92749245E4}"/>
            </c:ext>
          </c:extLst>
        </c:ser>
        <c:dLbls>
          <c:showLegendKey val="0"/>
          <c:showVal val="0"/>
          <c:showCatName val="0"/>
          <c:showSerName val="0"/>
          <c:showPercent val="0"/>
          <c:showBubbleSize val="0"/>
        </c:dLbls>
        <c:axId val="398513616"/>
        <c:axId val="398513288"/>
      </c:scatterChart>
      <c:valAx>
        <c:axId val="39851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513288"/>
        <c:crosses val="autoZero"/>
        <c:crossBetween val="midCat"/>
      </c:valAx>
      <c:valAx>
        <c:axId val="39851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851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902362204724407"/>
                  <c:y val="0.207916666666666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'CAT-1.PLATE'!$C$16:$C$21</c:f>
              <c:numCache>
                <c:formatCode>General</c:formatCode>
                <c:ptCount val="6"/>
                <c:pt idx="0">
                  <c:v>2.57</c:v>
                </c:pt>
                <c:pt idx="1">
                  <c:v>1.518</c:v>
                </c:pt>
                <c:pt idx="2">
                  <c:v>0.87600000000000011</c:v>
                </c:pt>
                <c:pt idx="3">
                  <c:v>0.44</c:v>
                </c:pt>
                <c:pt idx="4">
                  <c:v>0.21699999999999997</c:v>
                </c:pt>
                <c:pt idx="5">
                  <c:v>0</c:v>
                </c:pt>
              </c:numCache>
            </c:numRef>
          </c:xVal>
          <c:yVal>
            <c:numRef>
              <c:f>'CAT-1.PLATE'!$D$16:$D$21</c:f>
              <c:numCache>
                <c:formatCode>General</c:formatCode>
                <c:ptCount val="6"/>
                <c:pt idx="0">
                  <c:v>400</c:v>
                </c:pt>
                <c:pt idx="1">
                  <c:v>200</c:v>
                </c:pt>
                <c:pt idx="2">
                  <c:v>100</c:v>
                </c:pt>
                <c:pt idx="3">
                  <c:v>50</c:v>
                </c:pt>
                <c:pt idx="4">
                  <c:v>25</c:v>
                </c:pt>
                <c:pt idx="5">
                  <c:v>0</c:v>
                </c:pt>
              </c:numCache>
            </c:numRef>
          </c:yVal>
          <c:smooth val="0"/>
          <c:extLst>
            <c:ext xmlns:c16="http://schemas.microsoft.com/office/drawing/2014/chart" uri="{C3380CC4-5D6E-409C-BE32-E72D297353CC}">
              <c16:uniqueId val="{00000000-AD04-4116-90A5-3B85F81C0C07}"/>
            </c:ext>
          </c:extLst>
        </c:ser>
        <c:dLbls>
          <c:showLegendKey val="0"/>
          <c:showVal val="0"/>
          <c:showCatName val="0"/>
          <c:showSerName val="0"/>
          <c:showPercent val="0"/>
          <c:showBubbleSize val="0"/>
        </c:dLbls>
        <c:axId val="353235048"/>
        <c:axId val="353237016"/>
      </c:scatterChart>
      <c:valAx>
        <c:axId val="35323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53237016"/>
        <c:crosses val="autoZero"/>
        <c:crossBetween val="midCat"/>
      </c:valAx>
      <c:valAx>
        <c:axId val="353237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53235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092016622922132"/>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'CAT-2.PLATE'!$C$18:$C$23</c:f>
              <c:numCache>
                <c:formatCode>General</c:formatCode>
                <c:ptCount val="6"/>
                <c:pt idx="0">
                  <c:v>2.7050000000000001</c:v>
                </c:pt>
                <c:pt idx="1">
                  <c:v>1.647</c:v>
                </c:pt>
                <c:pt idx="2">
                  <c:v>0.79299999999999993</c:v>
                </c:pt>
                <c:pt idx="3">
                  <c:v>0.46500000000000002</c:v>
                </c:pt>
                <c:pt idx="4">
                  <c:v>0.30199999999999999</c:v>
                </c:pt>
                <c:pt idx="5">
                  <c:v>0</c:v>
                </c:pt>
              </c:numCache>
            </c:numRef>
          </c:xVal>
          <c:yVal>
            <c:numRef>
              <c:f>'CAT-2.PLATE'!$D$18:$D$23</c:f>
              <c:numCache>
                <c:formatCode>General</c:formatCode>
                <c:ptCount val="6"/>
                <c:pt idx="0">
                  <c:v>400</c:v>
                </c:pt>
                <c:pt idx="1">
                  <c:v>200</c:v>
                </c:pt>
                <c:pt idx="2">
                  <c:v>100</c:v>
                </c:pt>
                <c:pt idx="3">
                  <c:v>50</c:v>
                </c:pt>
                <c:pt idx="4">
                  <c:v>25</c:v>
                </c:pt>
                <c:pt idx="5">
                  <c:v>0</c:v>
                </c:pt>
              </c:numCache>
            </c:numRef>
          </c:yVal>
          <c:smooth val="0"/>
          <c:extLst>
            <c:ext xmlns:c16="http://schemas.microsoft.com/office/drawing/2014/chart" uri="{C3380CC4-5D6E-409C-BE32-E72D297353CC}">
              <c16:uniqueId val="{00000000-42C9-47F2-AFB0-30EE8B5145D5}"/>
            </c:ext>
          </c:extLst>
        </c:ser>
        <c:dLbls>
          <c:showLegendKey val="0"/>
          <c:showVal val="0"/>
          <c:showCatName val="0"/>
          <c:showSerName val="0"/>
          <c:showPercent val="0"/>
          <c:showBubbleSize val="0"/>
        </c:dLbls>
        <c:axId val="37177904"/>
        <c:axId val="37178232"/>
      </c:scatterChart>
      <c:valAx>
        <c:axId val="3717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178232"/>
        <c:crosses val="autoZero"/>
        <c:crossBetween val="midCat"/>
      </c:valAx>
      <c:valAx>
        <c:axId val="3717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17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3738495188101488"/>
                  <c:y val="-0.355702464275298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'GSH-1.PLATE'!$C$15:$C$19</c:f>
              <c:numCache>
                <c:formatCode>General</c:formatCode>
                <c:ptCount val="5"/>
                <c:pt idx="0">
                  <c:v>0.182</c:v>
                </c:pt>
                <c:pt idx="1">
                  <c:v>0.879</c:v>
                </c:pt>
                <c:pt idx="2">
                  <c:v>1.244</c:v>
                </c:pt>
                <c:pt idx="3">
                  <c:v>1.5589999999999999</c:v>
                </c:pt>
                <c:pt idx="4">
                  <c:v>1.7540000000000002</c:v>
                </c:pt>
              </c:numCache>
            </c:numRef>
          </c:xVal>
          <c:yVal>
            <c:numRef>
              <c:f>'GSH-1.PLATE'!$D$15:$D$19</c:f>
              <c:numCache>
                <c:formatCode>General</c:formatCode>
                <c:ptCount val="5"/>
                <c:pt idx="0">
                  <c:v>24</c:v>
                </c:pt>
                <c:pt idx="1">
                  <c:v>12</c:v>
                </c:pt>
                <c:pt idx="2">
                  <c:v>6</c:v>
                </c:pt>
                <c:pt idx="3">
                  <c:v>3</c:v>
                </c:pt>
                <c:pt idx="4">
                  <c:v>1.5</c:v>
                </c:pt>
              </c:numCache>
            </c:numRef>
          </c:yVal>
          <c:smooth val="0"/>
          <c:extLst>
            <c:ext xmlns:c16="http://schemas.microsoft.com/office/drawing/2014/chart" uri="{C3380CC4-5D6E-409C-BE32-E72D297353CC}">
              <c16:uniqueId val="{00000000-9A06-49B0-BFE4-CDF45B370F89}"/>
            </c:ext>
          </c:extLst>
        </c:ser>
        <c:dLbls>
          <c:showLegendKey val="0"/>
          <c:showVal val="0"/>
          <c:showCatName val="0"/>
          <c:showSerName val="0"/>
          <c:showPercent val="0"/>
          <c:showBubbleSize val="0"/>
        </c:dLbls>
        <c:axId val="495762464"/>
        <c:axId val="495762792"/>
      </c:scatterChart>
      <c:valAx>
        <c:axId val="49576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5762792"/>
        <c:crosses val="autoZero"/>
        <c:crossBetween val="midCat"/>
      </c:valAx>
      <c:valAx>
        <c:axId val="495762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5762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304800</xdr:colOff>
      <xdr:row>12</xdr:row>
      <xdr:rowOff>19050</xdr:rowOff>
    </xdr:from>
    <xdr:to>
      <xdr:col>14</xdr:col>
      <xdr:colOff>0</xdr:colOff>
      <xdr:row>27</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434340</xdr:colOff>
      <xdr:row>6</xdr:row>
      <xdr:rowOff>179070</xdr:rowOff>
    </xdr:from>
    <xdr:to>
      <xdr:col>16</xdr:col>
      <xdr:colOff>129540</xdr:colOff>
      <xdr:row>21</xdr:row>
      <xdr:rowOff>179070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5</xdr:col>
      <xdr:colOff>1165860</xdr:colOff>
      <xdr:row>45</xdr:row>
      <xdr:rowOff>141300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58340"/>
          <a:ext cx="10058400" cy="6542100"/>
        </a:xfrm>
        <a:prstGeom prst="rect">
          <a:avLst/>
        </a:prstGeom>
      </xdr:spPr>
    </xdr:pic>
    <xdr:clientData/>
  </xdr:twoCellAnchor>
  <xdr:twoCellAnchor editAs="oneCell">
    <xdr:from>
      <xdr:col>0</xdr:col>
      <xdr:colOff>0</xdr:colOff>
      <xdr:row>45</xdr:row>
      <xdr:rowOff>121920</xdr:rowOff>
    </xdr:from>
    <xdr:to>
      <xdr:col>5</xdr:col>
      <xdr:colOff>1165860</xdr:colOff>
      <xdr:row>86</xdr:row>
      <xdr:rowOff>140905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481060"/>
          <a:ext cx="10058400" cy="7517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297180</xdr:colOff>
      <xdr:row>11</xdr:row>
      <xdr:rowOff>3810</xdr:rowOff>
    </xdr:from>
    <xdr:to>
      <xdr:col>14</xdr:col>
      <xdr:colOff>601980</xdr:colOff>
      <xdr:row>26</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472440</xdr:colOff>
      <xdr:row>11</xdr:row>
      <xdr:rowOff>171450</xdr:rowOff>
    </xdr:from>
    <xdr:to>
      <xdr:col>14</xdr:col>
      <xdr:colOff>167640</xdr:colOff>
      <xdr:row>26</xdr:row>
      <xdr:rowOff>171450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388620</xdr:colOff>
      <xdr:row>10</xdr:row>
      <xdr:rowOff>3810</xdr:rowOff>
    </xdr:from>
    <xdr:to>
      <xdr:col>15</xdr:col>
      <xdr:colOff>83820</xdr:colOff>
      <xdr:row>25</xdr:row>
      <xdr:rowOff>3810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426720</xdr:colOff>
      <xdr:row>12</xdr:row>
      <xdr:rowOff>34290</xdr:rowOff>
    </xdr:from>
    <xdr:to>
      <xdr:col>14</xdr:col>
      <xdr:colOff>121920</xdr:colOff>
      <xdr:row>27</xdr:row>
      <xdr:rowOff>34290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11</xdr:row>
      <xdr:rowOff>171450</xdr:rowOff>
    </xdr:from>
    <xdr:to>
      <xdr:col>14</xdr:col>
      <xdr:colOff>152400</xdr:colOff>
      <xdr:row>26</xdr:row>
      <xdr:rowOff>171450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381000</xdr:colOff>
      <xdr:row>11</xdr:row>
      <xdr:rowOff>179070</xdr:rowOff>
    </xdr:from>
    <xdr:to>
      <xdr:col>14</xdr:col>
      <xdr:colOff>76200</xdr:colOff>
      <xdr:row>26</xdr:row>
      <xdr:rowOff>179070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259080</xdr:colOff>
      <xdr:row>11</xdr:row>
      <xdr:rowOff>179070</xdr:rowOff>
    </xdr:from>
    <xdr:to>
      <xdr:col>14</xdr:col>
      <xdr:colOff>563880</xdr:colOff>
      <xdr:row>26</xdr:row>
      <xdr:rowOff>179070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365760</xdr:colOff>
      <xdr:row>12</xdr:row>
      <xdr:rowOff>11430</xdr:rowOff>
    </xdr:from>
    <xdr:to>
      <xdr:col>15</xdr:col>
      <xdr:colOff>60960</xdr:colOff>
      <xdr:row>27</xdr:row>
      <xdr:rowOff>11430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tabSelected="1" workbookViewId="0">
      <selection activeCell="P11" sqref="P11"/>
    </sheetView>
  </sheetViews>
  <sheetFormatPr defaultRowHeight="14.4" x14ac:dyDescent="0.3"/>
  <cols>
    <col min="1" max="1" width="17.33203125" customWidth="1"/>
    <col min="2" max="2" width="11.44140625" customWidth="1"/>
    <col min="3" max="3" width="11.21875" customWidth="1"/>
    <col min="4" max="4" width="10.77734375" customWidth="1"/>
    <col min="5" max="5" width="13.33203125" customWidth="1"/>
  </cols>
  <sheetData>
    <row r="2" spans="1:12" x14ac:dyDescent="0.3">
      <c r="A2" s="3">
        <v>2.6019999999999999</v>
      </c>
      <c r="B2" s="2">
        <v>0.86</v>
      </c>
      <c r="C2" s="2">
        <v>0.99</v>
      </c>
      <c r="D2" s="2">
        <v>0.76400000000000001</v>
      </c>
      <c r="E2" s="2">
        <v>0.81900000000000006</v>
      </c>
      <c r="F2" s="2">
        <v>0.80500000000000005</v>
      </c>
      <c r="G2" s="2">
        <v>0.79</v>
      </c>
      <c r="H2" s="2">
        <v>0.84099999999999997</v>
      </c>
      <c r="I2" s="2">
        <v>0.79600000000000004</v>
      </c>
      <c r="J2" s="2">
        <v>0.78500000000000003</v>
      </c>
      <c r="K2" s="2">
        <v>0.76400000000000001</v>
      </c>
      <c r="L2" s="2">
        <v>0.76300000000000001</v>
      </c>
    </row>
    <row r="3" spans="1:12" x14ac:dyDescent="0.3">
      <c r="A3" s="3">
        <v>1.625</v>
      </c>
      <c r="B3" s="2">
        <v>1.012</v>
      </c>
      <c r="C3" s="2">
        <v>1.05</v>
      </c>
      <c r="D3" s="2">
        <v>1.0960000000000001</v>
      </c>
      <c r="E3" s="2">
        <v>1.1280000000000001</v>
      </c>
      <c r="F3" s="2">
        <v>0.89100000000000001</v>
      </c>
      <c r="G3" s="2">
        <v>1.0740000000000001</v>
      </c>
      <c r="H3" s="2">
        <v>1.19</v>
      </c>
      <c r="I3" s="2">
        <v>1.3160000000000001</v>
      </c>
      <c r="J3" s="2">
        <v>1.2949999999999999</v>
      </c>
      <c r="K3" s="2">
        <v>1.3580000000000001</v>
      </c>
      <c r="L3" s="2">
        <v>1.3780000000000001</v>
      </c>
    </row>
    <row r="4" spans="1:12" x14ac:dyDescent="0.3">
      <c r="A4" s="3">
        <v>0.95200000000000007</v>
      </c>
      <c r="B4" s="2">
        <v>1.28</v>
      </c>
      <c r="C4" s="2">
        <v>1.325</v>
      </c>
      <c r="D4" s="2">
        <v>1.341</v>
      </c>
      <c r="E4" s="2">
        <v>1.6</v>
      </c>
      <c r="F4" s="2">
        <v>1.4650000000000001</v>
      </c>
      <c r="G4" s="2">
        <v>1.4079999999999999</v>
      </c>
      <c r="H4" s="2">
        <v>0.68300000000000005</v>
      </c>
      <c r="I4" s="2">
        <v>0.91200000000000003</v>
      </c>
      <c r="J4" s="2">
        <v>0.66200000000000003</v>
      </c>
      <c r="K4" s="2">
        <v>0.72499999999999998</v>
      </c>
      <c r="L4" s="2">
        <v>0.82100000000000006</v>
      </c>
    </row>
    <row r="5" spans="1:12" x14ac:dyDescent="0.3">
      <c r="A5" s="3">
        <v>0.495</v>
      </c>
      <c r="B5" s="2">
        <v>0.71399999999999997</v>
      </c>
      <c r="C5" s="2">
        <v>0.76300000000000001</v>
      </c>
      <c r="D5" s="2">
        <v>0.83200000000000007</v>
      </c>
      <c r="E5" s="2">
        <v>0.73199999999999998</v>
      </c>
      <c r="F5" s="2">
        <v>0.872</v>
      </c>
      <c r="G5" s="2">
        <v>0.81200000000000006</v>
      </c>
      <c r="H5" s="2">
        <v>0.75800000000000001</v>
      </c>
      <c r="I5" s="2">
        <v>0.82100000000000006</v>
      </c>
      <c r="J5" s="2">
        <v>0.77900000000000003</v>
      </c>
      <c r="K5" s="2">
        <v>0.80600000000000005</v>
      </c>
      <c r="L5" s="2">
        <v>0.82400000000000007</v>
      </c>
    </row>
    <row r="6" spans="1:12" x14ac:dyDescent="0.3">
      <c r="A6" s="3">
        <v>0.377</v>
      </c>
      <c r="B6" s="2">
        <v>0.76200000000000001</v>
      </c>
      <c r="C6" s="2">
        <v>0.89100000000000001</v>
      </c>
      <c r="D6" s="2">
        <v>0.88</v>
      </c>
      <c r="E6" s="2">
        <v>0.83799999999999997</v>
      </c>
      <c r="F6" s="2">
        <v>0.76400000000000001</v>
      </c>
      <c r="G6" s="2">
        <v>0.74199999999999999</v>
      </c>
      <c r="H6" s="2">
        <v>0.623</v>
      </c>
      <c r="I6" s="2">
        <v>0.72599999999999998</v>
      </c>
      <c r="J6" s="2">
        <v>0.66500000000000004</v>
      </c>
      <c r="K6" s="2">
        <v>0.73399999999999999</v>
      </c>
      <c r="L6" s="2">
        <v>0.68300000000000005</v>
      </c>
    </row>
    <row r="7" spans="1:12" x14ac:dyDescent="0.3">
      <c r="A7" s="5">
        <v>8.7000000000000008E-2</v>
      </c>
      <c r="B7" s="2">
        <v>0.81600000000000006</v>
      </c>
      <c r="C7" s="2">
        <v>0.89400000000000002</v>
      </c>
      <c r="D7" s="2">
        <v>0.91600000000000004</v>
      </c>
      <c r="E7" s="2">
        <v>0.89400000000000002</v>
      </c>
      <c r="F7" s="2">
        <v>0.72299999999999998</v>
      </c>
      <c r="G7" s="2">
        <v>0.79400000000000004</v>
      </c>
      <c r="H7" s="2">
        <v>0.84699999999999998</v>
      </c>
      <c r="I7" s="2">
        <v>0.55200000000000005</v>
      </c>
      <c r="J7" s="2">
        <v>0.49399999999999999</v>
      </c>
      <c r="K7" s="2">
        <v>0.80700000000000005</v>
      </c>
      <c r="L7" s="2">
        <v>0.79400000000000004</v>
      </c>
    </row>
    <row r="8" spans="1:12" x14ac:dyDescent="0.3">
      <c r="A8" s="2">
        <v>0.94600000000000006</v>
      </c>
      <c r="B8" s="2">
        <v>0.93700000000000006</v>
      </c>
      <c r="C8" s="2">
        <v>0.89500000000000002</v>
      </c>
      <c r="D8" s="2">
        <v>0.83299999999999996</v>
      </c>
      <c r="E8" s="2">
        <v>0.83200000000000007</v>
      </c>
      <c r="F8" s="2">
        <v>0.74299999999999999</v>
      </c>
      <c r="G8" s="2">
        <v>0.86099999999999999</v>
      </c>
      <c r="H8" s="2">
        <v>0.81800000000000006</v>
      </c>
      <c r="I8" s="2">
        <v>0.69900000000000007</v>
      </c>
      <c r="J8" s="2">
        <v>0.56600000000000006</v>
      </c>
      <c r="K8" s="2">
        <v>0.78900000000000003</v>
      </c>
      <c r="L8" s="2">
        <v>0.748</v>
      </c>
    </row>
    <row r="9" spans="1:12" x14ac:dyDescent="0.3">
      <c r="A9" s="2">
        <v>0.89900000000000002</v>
      </c>
      <c r="B9" s="2">
        <v>0.91100000000000003</v>
      </c>
      <c r="C9" s="2">
        <v>0.94500000000000006</v>
      </c>
      <c r="D9" s="2">
        <v>0.83200000000000007</v>
      </c>
      <c r="E9" s="2">
        <v>0.76700000000000002</v>
      </c>
      <c r="F9" s="2">
        <v>0.88</v>
      </c>
      <c r="G9" s="2">
        <v>1.2710000000000001</v>
      </c>
      <c r="H9" s="2">
        <v>1.212</v>
      </c>
      <c r="I9" s="2">
        <v>1.1850000000000001</v>
      </c>
      <c r="J9" s="2">
        <v>1.6679999999999999</v>
      </c>
      <c r="K9" s="2">
        <v>1.61</v>
      </c>
      <c r="L9" s="2">
        <v>1.3009999999999999</v>
      </c>
    </row>
    <row r="12" spans="1:12" x14ac:dyDescent="0.3">
      <c r="A12" t="s">
        <v>0</v>
      </c>
    </row>
    <row r="14" spans="1:12" x14ac:dyDescent="0.3">
      <c r="B14" s="6" t="s">
        <v>7</v>
      </c>
      <c r="C14" s="6" t="s">
        <v>8</v>
      </c>
      <c r="D14" s="6" t="s">
        <v>9</v>
      </c>
      <c r="E14" s="6" t="s">
        <v>10</v>
      </c>
    </row>
    <row r="15" spans="1:12" x14ac:dyDescent="0.3">
      <c r="A15" t="s">
        <v>1</v>
      </c>
      <c r="B15" s="3">
        <v>2.6019999999999999</v>
      </c>
      <c r="C15" s="1">
        <f>B15-B20</f>
        <v>2.5149999999999997</v>
      </c>
      <c r="D15" s="1">
        <v>480</v>
      </c>
      <c r="E15" s="7">
        <f>(33.031*C15*C15)+(106.55*C15)+(1.9243)</f>
        <v>478.82605697499991</v>
      </c>
    </row>
    <row r="16" spans="1:12" x14ac:dyDescent="0.3">
      <c r="A16" t="s">
        <v>2</v>
      </c>
      <c r="B16" s="3">
        <v>1.625</v>
      </c>
      <c r="C16" s="1">
        <f>B16-B20</f>
        <v>1.538</v>
      </c>
      <c r="D16" s="1">
        <v>240</v>
      </c>
      <c r="E16" s="7">
        <f t="shared" ref="E16:E79" si="0">(33.031*C16*C16)+(106.55*C16)+(1.9243)</f>
        <v>243.931180764</v>
      </c>
    </row>
    <row r="17" spans="1:11" x14ac:dyDescent="0.3">
      <c r="A17" t="s">
        <v>3</v>
      </c>
      <c r="B17" s="3">
        <v>0.95200000000000007</v>
      </c>
      <c r="C17" s="1">
        <f>B17-B20</f>
        <v>0.8650000000000001</v>
      </c>
      <c r="D17" s="1">
        <v>120</v>
      </c>
      <c r="E17" s="7">
        <f t="shared" si="0"/>
        <v>118.80466997500001</v>
      </c>
    </row>
    <row r="18" spans="1:11" x14ac:dyDescent="0.3">
      <c r="A18" t="s">
        <v>4</v>
      </c>
      <c r="B18" s="3">
        <v>0.495</v>
      </c>
      <c r="C18" s="1">
        <f>B18-B20</f>
        <v>0.40799999999999997</v>
      </c>
      <c r="D18" s="1">
        <v>60</v>
      </c>
      <c r="E18" s="7">
        <f t="shared" si="0"/>
        <v>50.895172383999991</v>
      </c>
    </row>
    <row r="19" spans="1:11" x14ac:dyDescent="0.3">
      <c r="A19" t="s">
        <v>5</v>
      </c>
      <c r="B19" s="3">
        <v>0.377</v>
      </c>
      <c r="C19" s="1">
        <f>B19-B20</f>
        <v>0.28999999999999998</v>
      </c>
      <c r="D19" s="1">
        <v>30</v>
      </c>
      <c r="E19" s="7">
        <f t="shared" si="0"/>
        <v>35.601707099999999</v>
      </c>
    </row>
    <row r="20" spans="1:11" x14ac:dyDescent="0.3">
      <c r="A20" t="s">
        <v>6</v>
      </c>
      <c r="B20" s="5">
        <v>8.7000000000000008E-2</v>
      </c>
      <c r="C20" s="1">
        <f>B20-B20</f>
        <v>0</v>
      </c>
      <c r="D20" s="1">
        <v>0</v>
      </c>
      <c r="E20" s="7">
        <f t="shared" si="0"/>
        <v>1.9242999999999999</v>
      </c>
    </row>
    <row r="28" spans="1:11" x14ac:dyDescent="0.3">
      <c r="H28" s="8"/>
      <c r="J28" s="8" t="s">
        <v>11</v>
      </c>
      <c r="K28" s="8"/>
    </row>
    <row r="32" spans="1:11" x14ac:dyDescent="0.3">
      <c r="A32" s="10" t="s">
        <v>12</v>
      </c>
      <c r="B32" s="2" t="s">
        <v>13</v>
      </c>
      <c r="C32" s="9" t="s">
        <v>6</v>
      </c>
      <c r="D32" s="1" t="s">
        <v>8</v>
      </c>
      <c r="E32" s="4" t="s">
        <v>14</v>
      </c>
    </row>
    <row r="33" spans="1:5" x14ac:dyDescent="0.3">
      <c r="A33" s="10" t="s">
        <v>15</v>
      </c>
      <c r="B33" s="2">
        <v>0.94600000000000006</v>
      </c>
      <c r="C33" s="5">
        <v>8.7000000000000008E-2</v>
      </c>
      <c r="D33" s="1">
        <f>(B33-C33)</f>
        <v>0.8590000000000001</v>
      </c>
      <c r="E33" s="7">
        <f>(33.031*D33*D33)+(106.55*D33)+(1.9243)</f>
        <v>117.82369731100002</v>
      </c>
    </row>
    <row r="34" spans="1:5" x14ac:dyDescent="0.3">
      <c r="A34" s="10" t="s">
        <v>16</v>
      </c>
      <c r="B34" s="2">
        <v>0.89900000000000002</v>
      </c>
      <c r="C34" s="5">
        <v>8.7000000000000008E-2</v>
      </c>
      <c r="D34" s="1">
        <f>(B34-C34)</f>
        <v>0.81200000000000006</v>
      </c>
      <c r="E34" s="7">
        <f>(33.031*D34*D34)+(106.55*D34)+(1.9243)</f>
        <v>110.22169166400001</v>
      </c>
    </row>
    <row r="35" spans="1:5" x14ac:dyDescent="0.3">
      <c r="A35" s="10" t="s">
        <v>17</v>
      </c>
      <c r="B35" s="2">
        <v>0.86</v>
      </c>
      <c r="C35" s="5">
        <v>8.7000000000000008E-2</v>
      </c>
      <c r="D35" s="1">
        <f>(B35-C35)</f>
        <v>0.77300000000000002</v>
      </c>
      <c r="E35" s="7">
        <f>(33.031*D35*D35)+(106.55*D35)+(1.9243)</f>
        <v>104.02443039900001</v>
      </c>
    </row>
    <row r="36" spans="1:5" x14ac:dyDescent="0.3">
      <c r="A36" s="10" t="s">
        <v>18</v>
      </c>
      <c r="B36" s="2">
        <v>1.012</v>
      </c>
      <c r="C36" s="5">
        <v>8.7000000000000008E-2</v>
      </c>
      <c r="D36" s="1">
        <f>(B36-C36)</f>
        <v>0.92500000000000004</v>
      </c>
      <c r="E36" s="7">
        <f>(33.031*D36*D36)+(106.55*D36)+(1.9243)</f>
        <v>128.745199375</v>
      </c>
    </row>
    <row r="37" spans="1:5" x14ac:dyDescent="0.3">
      <c r="A37" s="10" t="s">
        <v>19</v>
      </c>
      <c r="B37" s="2">
        <v>1.28</v>
      </c>
      <c r="C37" s="5">
        <v>8.7000000000000008E-2</v>
      </c>
      <c r="D37" s="1">
        <f>(B37-C37)</f>
        <v>1.1930000000000001</v>
      </c>
      <c r="E37" s="7">
        <f>(33.031*D37*D37)+(106.55*D37)+(1.9243)</f>
        <v>176.04978771899999</v>
      </c>
    </row>
    <row r="38" spans="1:5" x14ac:dyDescent="0.3">
      <c r="A38" s="10" t="s">
        <v>20</v>
      </c>
      <c r="B38" s="2">
        <v>0.71399999999999997</v>
      </c>
      <c r="C38" s="5">
        <v>8.7000000000000008E-2</v>
      </c>
      <c r="D38" s="1">
        <f>(B38-C38)</f>
        <v>0.627</v>
      </c>
      <c r="E38" s="7">
        <f>(33.031*D38*D38)+(106.55*D38)+(1.9243)</f>
        <v>81.716593998999997</v>
      </c>
    </row>
    <row r="39" spans="1:5" x14ac:dyDescent="0.3">
      <c r="A39" s="10" t="s">
        <v>21</v>
      </c>
      <c r="B39" s="2">
        <v>0.76200000000000001</v>
      </c>
      <c r="C39" s="5">
        <v>8.7000000000000008E-2</v>
      </c>
      <c r="D39" s="1">
        <f>(B39-C39)</f>
        <v>0.67500000000000004</v>
      </c>
      <c r="E39" s="7">
        <f>(33.031*D39*D39)+(106.55*D39)+(1.9243)</f>
        <v>88.895299375000008</v>
      </c>
    </row>
    <row r="40" spans="1:5" x14ac:dyDescent="0.3">
      <c r="A40" s="10" t="s">
        <v>22</v>
      </c>
      <c r="B40" s="2">
        <v>0.81600000000000006</v>
      </c>
      <c r="C40" s="5">
        <v>8.7000000000000008E-2</v>
      </c>
      <c r="D40" s="1">
        <f>(B40-C40)</f>
        <v>0.72900000000000009</v>
      </c>
      <c r="E40" s="7">
        <f>(33.031*D40*D40)+(106.55*D40)+(1.9243)</f>
        <v>97.153277671000012</v>
      </c>
    </row>
    <row r="41" spans="1:5" x14ac:dyDescent="0.3">
      <c r="A41" s="10" t="s">
        <v>23</v>
      </c>
      <c r="B41" s="2">
        <v>0.93700000000000006</v>
      </c>
      <c r="C41" s="5">
        <v>8.7000000000000008E-2</v>
      </c>
      <c r="D41" s="1">
        <f>(B41-C41)</f>
        <v>0.85000000000000009</v>
      </c>
      <c r="E41" s="7">
        <f>(33.031*D41*D41)+(106.55*D41)+(1.9243)</f>
        <v>116.35669750000001</v>
      </c>
    </row>
    <row r="42" spans="1:5" x14ac:dyDescent="0.3">
      <c r="A42" s="10" t="s">
        <v>24</v>
      </c>
      <c r="B42" s="2">
        <v>0.91100000000000003</v>
      </c>
      <c r="C42" s="5">
        <v>8.7000000000000008E-2</v>
      </c>
      <c r="D42" s="1">
        <f>(B42-C42)</f>
        <v>0.82400000000000007</v>
      </c>
      <c r="E42" s="7">
        <f>(33.031*D42*D42)+(106.55*D42)+(1.9243)</f>
        <v>112.14875625600001</v>
      </c>
    </row>
    <row r="43" spans="1:5" x14ac:dyDescent="0.3">
      <c r="A43" s="10" t="s">
        <v>26</v>
      </c>
      <c r="B43" s="2">
        <v>0.99</v>
      </c>
      <c r="C43" s="5">
        <v>8.7000000000000008E-2</v>
      </c>
      <c r="D43" s="1">
        <f>(B43-C43)</f>
        <v>0.90300000000000002</v>
      </c>
      <c r="E43" s="7">
        <f>(33.031*D43*D43)+(106.55*D43)+(1.9243)</f>
        <v>125.072724679</v>
      </c>
    </row>
    <row r="44" spans="1:5" x14ac:dyDescent="0.3">
      <c r="A44" s="10" t="s">
        <v>27</v>
      </c>
      <c r="B44" s="2">
        <v>1.05</v>
      </c>
      <c r="C44" s="5">
        <v>8.7000000000000008E-2</v>
      </c>
      <c r="D44" s="1">
        <f>(B44-C44)</f>
        <v>0.96300000000000008</v>
      </c>
      <c r="E44" s="7">
        <f>(33.031*D44*D44)+(106.55*D44)+(1.9243)</f>
        <v>135.16387543900001</v>
      </c>
    </row>
    <row r="45" spans="1:5" x14ac:dyDescent="0.3">
      <c r="A45" s="10" t="s">
        <v>28</v>
      </c>
      <c r="B45" s="2">
        <v>1.325</v>
      </c>
      <c r="C45" s="5">
        <v>8.7000000000000008E-2</v>
      </c>
      <c r="D45" s="1">
        <f>(B45-C45)</f>
        <v>1.238</v>
      </c>
      <c r="E45" s="7">
        <f>(33.031*D45*D45)+(106.55*D45)+(1.9243)</f>
        <v>184.45796396399999</v>
      </c>
    </row>
    <row r="46" spans="1:5" x14ac:dyDescent="0.3">
      <c r="A46" s="10" t="s">
        <v>29</v>
      </c>
      <c r="B46" s="2">
        <v>0.76300000000000001</v>
      </c>
      <c r="C46" s="5">
        <v>8.7000000000000008E-2</v>
      </c>
      <c r="D46" s="1">
        <f>(B46-C46)</f>
        <v>0.67600000000000005</v>
      </c>
      <c r="E46" s="7">
        <f>(33.031*D46*D46)+(106.55*D46)+(1.9243)</f>
        <v>89.046474255999996</v>
      </c>
    </row>
    <row r="47" spans="1:5" x14ac:dyDescent="0.3">
      <c r="A47" s="10" t="s">
        <v>30</v>
      </c>
      <c r="B47" s="2">
        <v>0.89100000000000001</v>
      </c>
      <c r="C47" s="5">
        <v>8.7000000000000008E-2</v>
      </c>
      <c r="D47" s="1">
        <f>(B47-C47)</f>
        <v>0.80400000000000005</v>
      </c>
      <c r="E47" s="7">
        <f>(33.031*D47*D47)+(106.55*D47)+(1.9243)</f>
        <v>108.94226689600001</v>
      </c>
    </row>
    <row r="48" spans="1:5" x14ac:dyDescent="0.3">
      <c r="A48" s="10" t="s">
        <v>25</v>
      </c>
      <c r="B48" s="2">
        <v>0.89400000000000002</v>
      </c>
      <c r="C48" s="5">
        <v>8.7000000000000008E-2</v>
      </c>
      <c r="D48" s="1">
        <f>(B48-C48)</f>
        <v>0.80700000000000005</v>
      </c>
      <c r="E48" s="7">
        <f>(33.031*D48*D48)+(106.55*D48)+(1.9243)</f>
        <v>109.42155571900001</v>
      </c>
    </row>
    <row r="49" spans="1:5" x14ac:dyDescent="0.3">
      <c r="A49" s="10" t="s">
        <v>31</v>
      </c>
      <c r="B49" s="2">
        <v>0.89500000000000002</v>
      </c>
      <c r="C49" s="5">
        <v>8.7000000000000008E-2</v>
      </c>
      <c r="D49" s="1">
        <f>(B49-C49)</f>
        <v>0.80800000000000005</v>
      </c>
      <c r="E49" s="7">
        <f>(33.031*D49*D49)+(106.55*D49)+(1.9243)</f>
        <v>109.581450784</v>
      </c>
    </row>
    <row r="50" spans="1:5" x14ac:dyDescent="0.3">
      <c r="A50" s="10" t="s">
        <v>32</v>
      </c>
      <c r="B50" s="2">
        <v>0.94500000000000006</v>
      </c>
      <c r="C50" s="5">
        <v>8.7000000000000008E-2</v>
      </c>
      <c r="D50" s="1">
        <f>(B50-C50)</f>
        <v>0.8580000000000001</v>
      </c>
      <c r="E50" s="7">
        <f>(33.031*D50*D50)+(106.55*D50)+(1.9243)</f>
        <v>117.66043308400002</v>
      </c>
    </row>
    <row r="51" spans="1:5" x14ac:dyDescent="0.3">
      <c r="A51" s="10" t="s">
        <v>33</v>
      </c>
      <c r="B51" s="2">
        <v>0.76400000000000001</v>
      </c>
      <c r="C51" s="5">
        <v>8.7000000000000008E-2</v>
      </c>
      <c r="D51" s="1">
        <f>(B51-C51)</f>
        <v>0.67700000000000005</v>
      </c>
      <c r="E51" s="7">
        <f>(33.031*D51*D51)+(106.55*D51)+(1.9243)</f>
        <v>89.197715199000001</v>
      </c>
    </row>
    <row r="52" spans="1:5" x14ac:dyDescent="0.3">
      <c r="A52" s="10" t="s">
        <v>34</v>
      </c>
      <c r="B52" s="2">
        <v>1.0960000000000001</v>
      </c>
      <c r="C52" s="5">
        <v>8.7000000000000008E-2</v>
      </c>
      <c r="D52" s="1">
        <f>(B52-C52)</f>
        <v>1.0090000000000001</v>
      </c>
      <c r="E52" s="7">
        <f>(33.031*D52*D52)+(106.55*D52)+(1.9243)</f>
        <v>143.06148351100001</v>
      </c>
    </row>
    <row r="53" spans="1:5" x14ac:dyDescent="0.3">
      <c r="A53" s="10" t="s">
        <v>35</v>
      </c>
      <c r="B53" s="2">
        <v>1.341</v>
      </c>
      <c r="C53" s="5">
        <v>8.7000000000000008E-2</v>
      </c>
      <c r="D53" s="1">
        <f>(B53-C53)</f>
        <v>1.254</v>
      </c>
      <c r="E53" s="7">
        <f>(33.031*D53*D53)+(106.55*D53)+(1.9243)</f>
        <v>187.47977599599997</v>
      </c>
    </row>
    <row r="54" spans="1:5" x14ac:dyDescent="0.3">
      <c r="A54" s="10" t="s">
        <v>36</v>
      </c>
      <c r="B54" s="2">
        <v>0.83200000000000007</v>
      </c>
      <c r="C54" s="5">
        <v>8.7000000000000008E-2</v>
      </c>
      <c r="D54" s="1">
        <f>(B54-C54)</f>
        <v>0.74500000000000011</v>
      </c>
      <c r="E54" s="7">
        <f>(33.031*D54*D54)+(106.55*D54)+(1.9243)</f>
        <v>99.63708077500003</v>
      </c>
    </row>
    <row r="55" spans="1:5" x14ac:dyDescent="0.3">
      <c r="A55" s="10" t="s">
        <v>37</v>
      </c>
      <c r="B55" s="2">
        <v>0.88</v>
      </c>
      <c r="C55" s="5">
        <v>8.7000000000000008E-2</v>
      </c>
      <c r="D55" s="1">
        <f>(B55-C55)</f>
        <v>0.79300000000000004</v>
      </c>
      <c r="E55" s="7">
        <f>(33.031*D55*D55)+(106.55*D55)+(1.9243)</f>
        <v>107.18996131900001</v>
      </c>
    </row>
    <row r="56" spans="1:5" x14ac:dyDescent="0.3">
      <c r="A56" s="10" t="s">
        <v>38</v>
      </c>
      <c r="B56" s="2">
        <v>0.91600000000000004</v>
      </c>
      <c r="C56" s="5">
        <v>8.7000000000000008E-2</v>
      </c>
      <c r="D56" s="1">
        <f>(B56-C56)</f>
        <v>0.82900000000000007</v>
      </c>
      <c r="E56" s="7">
        <f>(33.031*D56*D56)+(106.55*D56)+(1.9243)</f>
        <v>112.95450747100001</v>
      </c>
    </row>
    <row r="57" spans="1:5" x14ac:dyDescent="0.3">
      <c r="A57" s="10" t="s">
        <v>39</v>
      </c>
      <c r="B57" s="2">
        <v>0.83299999999999996</v>
      </c>
      <c r="C57" s="5">
        <v>8.7000000000000008E-2</v>
      </c>
      <c r="D57" s="1">
        <f>(B57-C57)</f>
        <v>0.746</v>
      </c>
      <c r="E57" s="7">
        <f>(33.031*D57*D57)+(106.55*D57)+(1.9243)</f>
        <v>99.792879995999996</v>
      </c>
    </row>
    <row r="58" spans="1:5" x14ac:dyDescent="0.3">
      <c r="A58" s="10" t="s">
        <v>40</v>
      </c>
      <c r="B58" s="2">
        <v>0.83200000000000007</v>
      </c>
      <c r="C58" s="5">
        <v>8.7000000000000008E-2</v>
      </c>
      <c r="D58" s="1">
        <f>(B58-C58)</f>
        <v>0.74500000000000011</v>
      </c>
      <c r="E58" s="7">
        <f>(33.031*D58*D58)+(106.55*D58)+(1.9243)</f>
        <v>99.63708077500003</v>
      </c>
    </row>
    <row r="59" spans="1:5" x14ac:dyDescent="0.3">
      <c r="A59" s="10" t="s">
        <v>41</v>
      </c>
      <c r="B59" s="2">
        <v>0.81900000000000006</v>
      </c>
      <c r="C59" s="5">
        <v>8.7000000000000008E-2</v>
      </c>
      <c r="D59" s="1">
        <f>(B59-C59)</f>
        <v>0.7320000000000001</v>
      </c>
      <c r="E59" s="7">
        <f>(33.031*D59*D59)+(106.55*D59)+(1.9243)</f>
        <v>97.617702544000011</v>
      </c>
    </row>
    <row r="60" spans="1:5" x14ac:dyDescent="0.3">
      <c r="A60" s="10" t="s">
        <v>42</v>
      </c>
      <c r="B60" s="2">
        <v>1.1280000000000001</v>
      </c>
      <c r="C60" s="5">
        <v>8.7000000000000008E-2</v>
      </c>
      <c r="D60" s="1">
        <f>(B60-C60)</f>
        <v>1.0410000000000001</v>
      </c>
      <c r="E60" s="7">
        <f>(33.031*D60*D60)+(106.55*D60)+(1.9243)</f>
        <v>148.63791711100001</v>
      </c>
    </row>
    <row r="61" spans="1:5" x14ac:dyDescent="0.3">
      <c r="A61" s="10" t="s">
        <v>43</v>
      </c>
      <c r="B61" s="2">
        <v>1.6</v>
      </c>
      <c r="C61" s="5">
        <v>8.7000000000000008E-2</v>
      </c>
      <c r="D61" s="1">
        <f>(B61-C61)</f>
        <v>1.5130000000000001</v>
      </c>
      <c r="E61" s="7">
        <f>(33.031*D61*D61)+(106.55*D61)+(1.9243)</f>
        <v>238.74799123900002</v>
      </c>
    </row>
    <row r="62" spans="1:5" x14ac:dyDescent="0.3">
      <c r="A62" s="10" t="s">
        <v>44</v>
      </c>
      <c r="B62" s="2">
        <v>0.73199999999999998</v>
      </c>
      <c r="C62" s="5">
        <v>8.7000000000000008E-2</v>
      </c>
      <c r="D62" s="1">
        <f>(B62-C62)</f>
        <v>0.64500000000000002</v>
      </c>
      <c r="E62" s="7">
        <f>(33.031*D62*D62)+(106.55*D62)+(1.9243)</f>
        <v>84.390771775000005</v>
      </c>
    </row>
    <row r="63" spans="1:5" x14ac:dyDescent="0.3">
      <c r="A63" s="10" t="s">
        <v>45</v>
      </c>
      <c r="B63" s="2">
        <v>0.83799999999999997</v>
      </c>
      <c r="C63" s="5">
        <v>8.7000000000000008E-2</v>
      </c>
      <c r="D63" s="1">
        <f>(B63-C63)</f>
        <v>0.751</v>
      </c>
      <c r="E63" s="7">
        <f>(33.031*D63*D63)+(106.55*D63)+(1.9243)</f>
        <v>100.572867031</v>
      </c>
    </row>
    <row r="64" spans="1:5" x14ac:dyDescent="0.3">
      <c r="A64" s="10" t="s">
        <v>46</v>
      </c>
      <c r="B64" s="2">
        <v>0.89400000000000002</v>
      </c>
      <c r="C64" s="5">
        <v>8.7000000000000008E-2</v>
      </c>
      <c r="D64" s="1">
        <f>(B64-C64)</f>
        <v>0.80700000000000005</v>
      </c>
      <c r="E64" s="7">
        <f>(33.031*D64*D64)+(106.55*D64)+(1.9243)</f>
        <v>109.42155571900001</v>
      </c>
    </row>
    <row r="65" spans="1:5" x14ac:dyDescent="0.3">
      <c r="A65" s="10" t="s">
        <v>47</v>
      </c>
      <c r="B65" s="2">
        <v>0.83200000000000007</v>
      </c>
      <c r="C65" s="5">
        <v>8.7000000000000008E-2</v>
      </c>
      <c r="D65" s="1">
        <f>(B65-C65)</f>
        <v>0.74500000000000011</v>
      </c>
      <c r="E65" s="7">
        <f>(33.031*D65*D65)+(106.55*D65)+(1.9243)</f>
        <v>99.63708077500003</v>
      </c>
    </row>
    <row r="66" spans="1:5" x14ac:dyDescent="0.3">
      <c r="A66" s="10" t="s">
        <v>48</v>
      </c>
      <c r="B66" s="2">
        <v>0.76700000000000002</v>
      </c>
      <c r="C66" s="5">
        <v>8.7000000000000008E-2</v>
      </c>
      <c r="D66" s="1">
        <f>(B66-C66)</f>
        <v>0.68</v>
      </c>
      <c r="E66" s="7">
        <f>(33.031*D66*D66)+(106.55*D66)+(1.9243)</f>
        <v>89.651834400000013</v>
      </c>
    </row>
    <row r="67" spans="1:5" x14ac:dyDescent="0.3">
      <c r="A67" s="10" t="s">
        <v>49</v>
      </c>
      <c r="B67" s="2">
        <v>0.80500000000000005</v>
      </c>
      <c r="C67" s="5">
        <v>8.7000000000000008E-2</v>
      </c>
      <c r="D67" s="1">
        <f>(B67-C67)</f>
        <v>0.71800000000000008</v>
      </c>
      <c r="E67" s="7">
        <f>(33.031*D67*D67)+(106.55*D67)+(1.9243)</f>
        <v>95.455473244000018</v>
      </c>
    </row>
    <row r="68" spans="1:5" x14ac:dyDescent="0.3">
      <c r="A68" s="10" t="s">
        <v>50</v>
      </c>
      <c r="B68" s="2">
        <v>0.89100000000000001</v>
      </c>
      <c r="C68" s="5">
        <v>8.7000000000000008E-2</v>
      </c>
      <c r="D68" s="1">
        <f>(B68-C68)</f>
        <v>0.80400000000000005</v>
      </c>
      <c r="E68" s="7">
        <f>(33.031*D68*D68)+(106.55*D68)+(1.9243)</f>
        <v>108.94226689600001</v>
      </c>
    </row>
    <row r="69" spans="1:5" x14ac:dyDescent="0.3">
      <c r="A69" s="10" t="s">
        <v>51</v>
      </c>
      <c r="B69" s="2">
        <v>1.4650000000000001</v>
      </c>
      <c r="C69" s="5">
        <v>8.7000000000000008E-2</v>
      </c>
      <c r="D69" s="1">
        <f>(B69-C69)</f>
        <v>1.3780000000000001</v>
      </c>
      <c r="E69" s="7">
        <f>(33.031*D69*D69)+(106.55*D69)+(1.9243)</f>
        <v>211.47223740400003</v>
      </c>
    </row>
    <row r="70" spans="1:5" x14ac:dyDescent="0.3">
      <c r="A70" s="10" t="s">
        <v>52</v>
      </c>
      <c r="B70" s="2">
        <v>0.872</v>
      </c>
      <c r="C70" s="5">
        <v>8.7000000000000008E-2</v>
      </c>
      <c r="D70" s="1">
        <f>(B70-C70)</f>
        <v>0.78500000000000003</v>
      </c>
      <c r="E70" s="7">
        <f>(33.031*D70*D70)+(106.55*D70)+(1.9243)</f>
        <v>105.920577975</v>
      </c>
    </row>
    <row r="71" spans="1:5" x14ac:dyDescent="0.3">
      <c r="A71" s="10" t="s">
        <v>53</v>
      </c>
      <c r="B71" s="2">
        <v>0.76400000000000001</v>
      </c>
      <c r="C71" s="5">
        <v>8.7000000000000008E-2</v>
      </c>
      <c r="D71" s="1">
        <f>(B71-C71)</f>
        <v>0.67700000000000005</v>
      </c>
      <c r="E71" s="7">
        <f>(33.031*D71*D71)+(106.55*D71)+(1.9243)</f>
        <v>89.197715199000001</v>
      </c>
    </row>
    <row r="72" spans="1:5" x14ac:dyDescent="0.3">
      <c r="A72" s="10" t="s">
        <v>54</v>
      </c>
      <c r="B72" s="2">
        <v>0.72299999999999998</v>
      </c>
      <c r="C72" s="5">
        <v>8.7000000000000008E-2</v>
      </c>
      <c r="D72" s="1">
        <f>(B72-C72)</f>
        <v>0.63600000000000001</v>
      </c>
      <c r="E72" s="7">
        <f>(33.031*D72*D72)+(106.55*D72)+(1.9243)</f>
        <v>83.051007376000001</v>
      </c>
    </row>
    <row r="73" spans="1:5" x14ac:dyDescent="0.3">
      <c r="A73" s="10" t="s">
        <v>55</v>
      </c>
      <c r="B73" s="2">
        <v>0.74299999999999999</v>
      </c>
      <c r="C73" s="5">
        <v>8.7000000000000008E-2</v>
      </c>
      <c r="D73" s="1">
        <f>(B73-C73)</f>
        <v>0.65600000000000003</v>
      </c>
      <c r="E73" s="7">
        <f>(33.031*D73*D73)+(106.55*D73)+(1.9243)</f>
        <v>86.035528416000005</v>
      </c>
    </row>
    <row r="74" spans="1:5" x14ac:dyDescent="0.3">
      <c r="A74" s="10" t="s">
        <v>56</v>
      </c>
      <c r="B74" s="2">
        <v>0.88</v>
      </c>
      <c r="C74" s="5">
        <v>8.7000000000000008E-2</v>
      </c>
      <c r="D74" s="1">
        <f>(B74-C74)</f>
        <v>0.79300000000000004</v>
      </c>
      <c r="E74" s="7">
        <f>(33.031*D74*D74)+(106.55*D74)+(1.9243)</f>
        <v>107.18996131900001</v>
      </c>
    </row>
    <row r="75" spans="1:5" x14ac:dyDescent="0.3">
      <c r="A75" s="10" t="s">
        <v>57</v>
      </c>
      <c r="B75" s="2">
        <v>0.79</v>
      </c>
      <c r="C75" s="5">
        <v>8.7000000000000008E-2</v>
      </c>
      <c r="D75" s="1">
        <f>(B75-C75)</f>
        <v>0.70300000000000007</v>
      </c>
      <c r="E75" s="7">
        <f>(33.031*D75*D75)+(106.55*D75)+(1.9243)</f>
        <v>93.153167479000004</v>
      </c>
    </row>
    <row r="76" spans="1:5" x14ac:dyDescent="0.3">
      <c r="A76" s="10" t="s">
        <v>58</v>
      </c>
      <c r="B76" s="2">
        <v>1.0740000000000001</v>
      </c>
      <c r="C76" s="5">
        <v>8.7000000000000008E-2</v>
      </c>
      <c r="D76" s="1">
        <f>(B76-C76)</f>
        <v>0.9870000000000001</v>
      </c>
      <c r="E76" s="7">
        <f>(33.031*D76*D76)+(106.55*D76)+(1.9243)</f>
        <v>139.26692623900001</v>
      </c>
    </row>
    <row r="77" spans="1:5" x14ac:dyDescent="0.3">
      <c r="A77" s="10" t="s">
        <v>59</v>
      </c>
      <c r="B77" s="2">
        <v>1.4079999999999999</v>
      </c>
      <c r="C77" s="5">
        <v>8.7000000000000008E-2</v>
      </c>
      <c r="D77" s="1">
        <f>(B77-C77)</f>
        <v>1.321</v>
      </c>
      <c r="E77" s="7">
        <f>(33.031*D77*D77)+(106.55*D77)+(1.9243)</f>
        <v>200.31729927099997</v>
      </c>
    </row>
    <row r="78" spans="1:5" x14ac:dyDescent="0.3">
      <c r="A78" s="10" t="s">
        <v>60</v>
      </c>
      <c r="B78" s="2">
        <v>0.81200000000000006</v>
      </c>
      <c r="C78" s="5">
        <v>8.7000000000000008E-2</v>
      </c>
      <c r="D78" s="1">
        <f>(B78-C78)</f>
        <v>0.72500000000000009</v>
      </c>
      <c r="E78" s="7">
        <f>(33.031*D78*D78)+(106.55*D78)+(1.9243)</f>
        <v>96.534969375000003</v>
      </c>
    </row>
    <row r="79" spans="1:5" x14ac:dyDescent="0.3">
      <c r="A79" s="10" t="s">
        <v>61</v>
      </c>
      <c r="B79" s="2">
        <v>0.74199999999999999</v>
      </c>
      <c r="C79" s="5">
        <v>8.7000000000000008E-2</v>
      </c>
      <c r="D79" s="1">
        <f>(B79-C79)</f>
        <v>0.65500000000000003</v>
      </c>
      <c r="E79" s="7">
        <f>(33.031*D79*D79)+(106.55*D79)+(1.9243)</f>
        <v>85.885674774999998</v>
      </c>
    </row>
    <row r="80" spans="1:5" x14ac:dyDescent="0.3">
      <c r="A80" s="10" t="s">
        <v>62</v>
      </c>
      <c r="B80" s="2">
        <v>0.79400000000000004</v>
      </c>
      <c r="C80" s="5">
        <v>8.7000000000000008E-2</v>
      </c>
      <c r="D80" s="1">
        <f>(B80-C80)</f>
        <v>0.70700000000000007</v>
      </c>
      <c r="E80" s="7">
        <f>(33.031*D80*D80)+(106.55*D80)+(1.9243)</f>
        <v>93.765662319000015</v>
      </c>
    </row>
    <row r="81" spans="1:5" x14ac:dyDescent="0.3">
      <c r="A81" s="10" t="s">
        <v>63</v>
      </c>
      <c r="B81" s="2">
        <v>0.86099999999999999</v>
      </c>
      <c r="C81" s="5">
        <v>8.7000000000000008E-2</v>
      </c>
      <c r="D81" s="1">
        <f>(B81-C81)</f>
        <v>0.77400000000000002</v>
      </c>
      <c r="E81" s="7">
        <f>(33.031*D81*D81)+(106.55*D81)+(1.9243)</f>
        <v>104.182079356</v>
      </c>
    </row>
    <row r="82" spans="1:5" x14ac:dyDescent="0.3">
      <c r="A82" s="10" t="s">
        <v>64</v>
      </c>
      <c r="B82" s="2">
        <v>1.2710000000000001</v>
      </c>
      <c r="C82" s="5">
        <v>8.7000000000000008E-2</v>
      </c>
      <c r="D82" s="1">
        <f>(B82-C82)</f>
        <v>1.1840000000000002</v>
      </c>
      <c r="E82" s="7">
        <f>(33.031*D82*D82)+(106.55*D82)+(1.9243)</f>
        <v>174.384205536</v>
      </c>
    </row>
    <row r="83" spans="1:5" x14ac:dyDescent="0.3">
      <c r="A83" s="10" t="s">
        <v>65</v>
      </c>
      <c r="B83" s="2">
        <v>0.84099999999999997</v>
      </c>
      <c r="C83" s="5">
        <v>8.7000000000000008E-2</v>
      </c>
      <c r="D83" s="1">
        <f>(B83-C83)</f>
        <v>0.754</v>
      </c>
      <c r="E83" s="7">
        <f>(33.031*D83*D83)+(106.55*D83)+(1.9243)</f>
        <v>101.041651996</v>
      </c>
    </row>
    <row r="84" spans="1:5" x14ac:dyDescent="0.3">
      <c r="A84" s="10" t="s">
        <v>66</v>
      </c>
      <c r="B84" s="2">
        <v>1.19</v>
      </c>
      <c r="C84" s="5">
        <v>8.7000000000000008E-2</v>
      </c>
      <c r="D84" s="1">
        <f>(B84-C84)</f>
        <v>1.103</v>
      </c>
      <c r="E84" s="7">
        <f>(33.031*D84*D84)+(106.55*D84)+(1.9243)</f>
        <v>159.63476187899997</v>
      </c>
    </row>
    <row r="85" spans="1:5" x14ac:dyDescent="0.3">
      <c r="A85" s="10" t="s">
        <v>67</v>
      </c>
      <c r="B85" s="2">
        <v>0.68300000000000005</v>
      </c>
      <c r="C85" s="5">
        <v>8.7000000000000008E-2</v>
      </c>
      <c r="D85" s="1">
        <f>(B85-C85)</f>
        <v>0.59600000000000009</v>
      </c>
      <c r="E85" s="7">
        <f>(33.031*D85*D85)+(106.55*D85)+(1.9243)</f>
        <v>77.16123969600001</v>
      </c>
    </row>
    <row r="86" spans="1:5" x14ac:dyDescent="0.3">
      <c r="A86" s="10" t="s">
        <v>68</v>
      </c>
      <c r="B86" s="2">
        <v>0.75800000000000001</v>
      </c>
      <c r="C86" s="5">
        <v>8.7000000000000008E-2</v>
      </c>
      <c r="D86" s="1">
        <f>(B86-C86)</f>
        <v>0.67100000000000004</v>
      </c>
      <c r="E86" s="7">
        <f>(33.031*D86*D86)+(106.55*D86)+(1.9243)</f>
        <v>88.291260471000001</v>
      </c>
    </row>
    <row r="87" spans="1:5" x14ac:dyDescent="0.3">
      <c r="A87" s="10" t="s">
        <v>69</v>
      </c>
      <c r="B87" s="2">
        <v>0.623</v>
      </c>
      <c r="C87" s="5">
        <v>8.7000000000000008E-2</v>
      </c>
      <c r="D87" s="1">
        <f>(B87-C87)</f>
        <v>0.53600000000000003</v>
      </c>
      <c r="E87" s="7">
        <f>(33.031*D87*D87)+(106.55*D87)+(1.9243)</f>
        <v>68.524774176000008</v>
      </c>
    </row>
    <row r="88" spans="1:5" x14ac:dyDescent="0.3">
      <c r="A88" s="10" t="s">
        <v>70</v>
      </c>
      <c r="B88" s="2">
        <v>0.84699999999999998</v>
      </c>
      <c r="C88" s="5">
        <v>8.7000000000000008E-2</v>
      </c>
      <c r="D88" s="1">
        <f>(B88-C88)</f>
        <v>0.76</v>
      </c>
      <c r="E88" s="7">
        <f>(33.031*D88*D88)+(106.55*D88)+(1.9243)</f>
        <v>101.98100559999999</v>
      </c>
    </row>
    <row r="89" spans="1:5" x14ac:dyDescent="0.3">
      <c r="A89" s="10" t="s">
        <v>71</v>
      </c>
      <c r="B89" s="2">
        <v>0.81800000000000006</v>
      </c>
      <c r="C89" s="5">
        <v>8.7000000000000008E-2</v>
      </c>
      <c r="D89" s="1">
        <f>(B89-C89)</f>
        <v>0.73100000000000009</v>
      </c>
      <c r="E89" s="7">
        <f>(33.031*D89*D89)+(106.55*D89)+(1.9243)</f>
        <v>97.462828191000014</v>
      </c>
    </row>
    <row r="90" spans="1:5" x14ac:dyDescent="0.3">
      <c r="A90" s="10" t="s">
        <v>72</v>
      </c>
      <c r="B90" s="2">
        <v>1.212</v>
      </c>
      <c r="C90" s="5">
        <v>8.7000000000000008E-2</v>
      </c>
      <c r="D90" s="1">
        <f>(B90-C90)</f>
        <v>1.125</v>
      </c>
      <c r="E90" s="7">
        <f>(33.031*D90*D90)+(106.55*D90)+(1.9243)</f>
        <v>163.59790937499997</v>
      </c>
    </row>
    <row r="91" spans="1:5" x14ac:dyDescent="0.3">
      <c r="A91" s="10" t="s">
        <v>73</v>
      </c>
      <c r="B91" s="2">
        <v>0.79600000000000004</v>
      </c>
      <c r="C91" s="5">
        <v>8.7000000000000008E-2</v>
      </c>
      <c r="D91" s="1">
        <f>(B91-C91)</f>
        <v>0.70900000000000007</v>
      </c>
      <c r="E91" s="7">
        <f>(33.031*D91*D91)+(106.55*D91)+(1.9243)</f>
        <v>94.072306111000017</v>
      </c>
    </row>
    <row r="92" spans="1:5" x14ac:dyDescent="0.3">
      <c r="A92" s="10" t="s">
        <v>74</v>
      </c>
      <c r="B92" s="2">
        <v>1.3160000000000001</v>
      </c>
      <c r="C92" s="5">
        <v>8.7000000000000008E-2</v>
      </c>
      <c r="D92" s="1">
        <f>(B92-C92)</f>
        <v>1.2290000000000001</v>
      </c>
      <c r="E92" s="7">
        <f>(33.031*D92*D92)+(106.55*D92)+(1.9243)</f>
        <v>182.76562667100001</v>
      </c>
    </row>
    <row r="93" spans="1:5" x14ac:dyDescent="0.3">
      <c r="A93" s="10" t="s">
        <v>75</v>
      </c>
      <c r="B93" s="2">
        <v>0.91200000000000003</v>
      </c>
      <c r="C93" s="5">
        <v>8.7000000000000008E-2</v>
      </c>
      <c r="D93" s="1">
        <f>(B93-C93)</f>
        <v>0.82500000000000007</v>
      </c>
      <c r="E93" s="7">
        <f>(33.031*D93*D93)+(106.55*D93)+(1.9243)</f>
        <v>112.309774375</v>
      </c>
    </row>
    <row r="94" spans="1:5" x14ac:dyDescent="0.3">
      <c r="A94" s="10" t="s">
        <v>76</v>
      </c>
      <c r="B94" s="2">
        <v>0.82100000000000006</v>
      </c>
      <c r="C94" s="5">
        <v>8.7000000000000008E-2</v>
      </c>
      <c r="D94" s="1">
        <f>(B94-C94)</f>
        <v>0.7340000000000001</v>
      </c>
      <c r="E94" s="7">
        <f>(33.031*D94*D94)+(106.55*D94)+(1.9243)</f>
        <v>97.92764943600001</v>
      </c>
    </row>
    <row r="95" spans="1:5" x14ac:dyDescent="0.3">
      <c r="A95" s="10" t="s">
        <v>77</v>
      </c>
      <c r="B95" s="2">
        <v>0.72599999999999998</v>
      </c>
      <c r="C95" s="5">
        <v>8.7000000000000008E-2</v>
      </c>
      <c r="D95" s="1">
        <f>(B95-C95)</f>
        <v>0.63900000000000001</v>
      </c>
      <c r="E95" s="7">
        <f>(33.031*D95*D95)+(106.55*D95)+(1.9243)</f>
        <v>83.497000951000004</v>
      </c>
    </row>
    <row r="96" spans="1:5" x14ac:dyDescent="0.3">
      <c r="A96" s="10" t="s">
        <v>78</v>
      </c>
      <c r="B96" s="2">
        <v>0.55200000000000005</v>
      </c>
      <c r="C96" s="5">
        <v>8.7000000000000008E-2</v>
      </c>
      <c r="D96" s="1">
        <f>(B96-C96)</f>
        <v>0.46500000000000002</v>
      </c>
      <c r="E96" s="7">
        <f>(33.031*D96*D96)+(106.55*D96)+(1.9243)</f>
        <v>58.612177975000002</v>
      </c>
    </row>
    <row r="97" spans="1:5" x14ac:dyDescent="0.3">
      <c r="A97" s="10" t="s">
        <v>79</v>
      </c>
      <c r="B97" s="2">
        <v>0.69900000000000007</v>
      </c>
      <c r="C97" s="5">
        <v>8.7000000000000008E-2</v>
      </c>
      <c r="D97" s="1">
        <f>(B97-C97)</f>
        <v>0.6120000000000001</v>
      </c>
      <c r="E97" s="7">
        <f>(33.031*D97*D97)+(106.55*D97)+(1.9243)</f>
        <v>79.504462864000004</v>
      </c>
    </row>
    <row r="98" spans="1:5" x14ac:dyDescent="0.3">
      <c r="A98" s="10" t="s">
        <v>80</v>
      </c>
      <c r="B98" s="2">
        <v>1.1850000000000001</v>
      </c>
      <c r="C98" s="5">
        <v>8.7000000000000008E-2</v>
      </c>
      <c r="D98" s="1">
        <f>(B98-C98)</f>
        <v>1.0980000000000001</v>
      </c>
      <c r="E98" s="7">
        <f>(33.031*D98*D98)+(106.55*D98)+(1.9243)</f>
        <v>158.73850572399999</v>
      </c>
    </row>
    <row r="99" spans="1:5" x14ac:dyDescent="0.3">
      <c r="A99" s="10" t="s">
        <v>81</v>
      </c>
      <c r="B99" s="2">
        <v>0.78500000000000003</v>
      </c>
      <c r="C99" s="5">
        <v>8.7000000000000008E-2</v>
      </c>
      <c r="D99" s="1">
        <f>(B99-C99)</f>
        <v>0.69800000000000006</v>
      </c>
      <c r="E99" s="7">
        <f>(33.031*D99*D99)+(106.55*D99)+(1.9243)</f>
        <v>92.38903532400002</v>
      </c>
    </row>
    <row r="100" spans="1:5" x14ac:dyDescent="0.3">
      <c r="A100" s="10" t="s">
        <v>82</v>
      </c>
      <c r="B100" s="2">
        <v>1.2949999999999999</v>
      </c>
      <c r="C100" s="5">
        <v>8.7000000000000008E-2</v>
      </c>
      <c r="D100" s="1">
        <f>(B100-C100)</f>
        <v>1.208</v>
      </c>
      <c r="E100" s="7">
        <f>(33.031*D100*D100)+(106.55*D100)+(1.9243)</f>
        <v>178.83764918399999</v>
      </c>
    </row>
    <row r="101" spans="1:5" x14ac:dyDescent="0.3">
      <c r="A101" s="10" t="s">
        <v>83</v>
      </c>
      <c r="B101" s="2">
        <v>0.66200000000000003</v>
      </c>
      <c r="C101" s="5">
        <v>8.7000000000000008E-2</v>
      </c>
      <c r="D101" s="1">
        <f>(B101-C101)</f>
        <v>0.57500000000000007</v>
      </c>
      <c r="E101" s="7">
        <f>(33.031*D101*D101)+(106.55*D101)+(1.9243)</f>
        <v>74.111424375000013</v>
      </c>
    </row>
    <row r="102" spans="1:5" x14ac:dyDescent="0.3">
      <c r="A102" s="10" t="s">
        <v>84</v>
      </c>
      <c r="B102" s="2">
        <v>0.77900000000000003</v>
      </c>
      <c r="C102" s="5">
        <v>8.7000000000000008E-2</v>
      </c>
      <c r="D102" s="1">
        <f>(B102-C102)</f>
        <v>0.69200000000000006</v>
      </c>
      <c r="E102" s="7">
        <f>(33.031*D102*D102)+(106.55*D102)+(1.9243)</f>
        <v>91.474256784000005</v>
      </c>
    </row>
    <row r="103" spans="1:5" x14ac:dyDescent="0.3">
      <c r="A103" s="10" t="s">
        <v>85</v>
      </c>
      <c r="B103" s="2">
        <v>0.66500000000000004</v>
      </c>
      <c r="C103" s="5">
        <v>8.7000000000000008E-2</v>
      </c>
      <c r="D103" s="1">
        <f>(B103-C103)</f>
        <v>0.57800000000000007</v>
      </c>
      <c r="E103" s="7">
        <f>(33.031*D103*D103)+(106.55*D103)+(1.9243)</f>
        <v>74.545328604000005</v>
      </c>
    </row>
    <row r="104" spans="1:5" x14ac:dyDescent="0.3">
      <c r="A104" s="10" t="s">
        <v>86</v>
      </c>
      <c r="B104" s="2">
        <v>0.49399999999999999</v>
      </c>
      <c r="C104" s="5">
        <v>8.7000000000000008E-2</v>
      </c>
      <c r="D104" s="1">
        <f>(B104-C104)</f>
        <v>0.40699999999999997</v>
      </c>
      <c r="E104" s="7">
        <f>(33.031*D104*D104)+(106.55*D104)+(1.9243)</f>
        <v>50.761702118999999</v>
      </c>
    </row>
    <row r="105" spans="1:5" x14ac:dyDescent="0.3">
      <c r="A105" s="10" t="s">
        <v>87</v>
      </c>
      <c r="B105" s="2">
        <v>0.56600000000000006</v>
      </c>
      <c r="C105" s="5">
        <v>8.7000000000000008E-2</v>
      </c>
      <c r="D105" s="1">
        <f>(B105-C105)</f>
        <v>0.47900000000000004</v>
      </c>
      <c r="E105" s="7">
        <f>(33.031*D105*D105)+(106.55*D105)+(1.9243)</f>
        <v>60.540415671000005</v>
      </c>
    </row>
    <row r="106" spans="1:5" x14ac:dyDescent="0.3">
      <c r="A106" s="10" t="s">
        <v>88</v>
      </c>
      <c r="B106" s="2">
        <v>1.6679999999999999</v>
      </c>
      <c r="C106" s="5">
        <v>8.7000000000000008E-2</v>
      </c>
      <c r="D106" s="1">
        <f>(B106-C106)</f>
        <v>1.581</v>
      </c>
      <c r="E106" s="7">
        <f>(33.031*D106*D106)+(106.55*D106)+(1.9243)</f>
        <v>252.94284939099995</v>
      </c>
    </row>
    <row r="107" spans="1:5" x14ac:dyDescent="0.3">
      <c r="A107" s="10" t="s">
        <v>89</v>
      </c>
      <c r="B107" s="2">
        <v>0.76400000000000001</v>
      </c>
      <c r="C107" s="5">
        <v>8.7000000000000008E-2</v>
      </c>
      <c r="D107" s="1">
        <f>(B107-C107)</f>
        <v>0.67700000000000005</v>
      </c>
      <c r="E107" s="7">
        <f>(33.031*D107*D107)+(106.55*D107)+(1.9243)</f>
        <v>89.197715199000001</v>
      </c>
    </row>
    <row r="108" spans="1:5" x14ac:dyDescent="0.3">
      <c r="A108" s="10" t="s">
        <v>90</v>
      </c>
      <c r="B108" s="2">
        <v>1.3580000000000001</v>
      </c>
      <c r="C108" s="5">
        <v>8.7000000000000008E-2</v>
      </c>
      <c r="D108" s="1">
        <f>(B108-C108)</f>
        <v>1.2710000000000001</v>
      </c>
      <c r="E108" s="7">
        <f>(33.031*D108*D108)+(106.55*D108)+(1.9243)</f>
        <v>190.708981671</v>
      </c>
    </row>
    <row r="109" spans="1:5" x14ac:dyDescent="0.3">
      <c r="A109" s="10" t="s">
        <v>91</v>
      </c>
      <c r="B109" s="2">
        <v>0.72499999999999998</v>
      </c>
      <c r="C109" s="5">
        <v>8.7000000000000008E-2</v>
      </c>
      <c r="D109" s="1">
        <f>(B109-C109)</f>
        <v>0.63800000000000001</v>
      </c>
      <c r="E109" s="7">
        <f>(33.031*D109*D109)+(106.55*D109)+(1.9243)</f>
        <v>83.348270364000001</v>
      </c>
    </row>
    <row r="110" spans="1:5" x14ac:dyDescent="0.3">
      <c r="A110" s="10" t="s">
        <v>92</v>
      </c>
      <c r="B110" s="2">
        <v>0.80600000000000005</v>
      </c>
      <c r="C110" s="5">
        <v>8.7000000000000008E-2</v>
      </c>
      <c r="D110" s="1">
        <f>(B110-C110)</f>
        <v>0.71900000000000008</v>
      </c>
      <c r="E110" s="7">
        <f>(33.031*D110*D110)+(106.55*D110)+(1.9243)</f>
        <v>95.609488791000018</v>
      </c>
    </row>
    <row r="111" spans="1:5" x14ac:dyDescent="0.3">
      <c r="A111" s="10" t="s">
        <v>93</v>
      </c>
      <c r="B111" s="2">
        <v>0.73399999999999999</v>
      </c>
      <c r="C111" s="5">
        <v>8.7000000000000008E-2</v>
      </c>
      <c r="D111" s="1">
        <f>(B111-C111)</f>
        <v>0.64700000000000002</v>
      </c>
      <c r="E111" s="7">
        <f>(33.031*D111*D111)+(106.55*D111)+(1.9243)</f>
        <v>84.689223878999996</v>
      </c>
    </row>
    <row r="112" spans="1:5" x14ac:dyDescent="0.3">
      <c r="A112" s="10" t="s">
        <v>94</v>
      </c>
      <c r="B112" s="2">
        <v>0.80700000000000005</v>
      </c>
      <c r="C112" s="5">
        <v>8.7000000000000008E-2</v>
      </c>
      <c r="D112" s="1">
        <f>(B112-C112)</f>
        <v>0.72000000000000008</v>
      </c>
      <c r="E112" s="7">
        <f>(33.031*D112*D112)+(106.55*D112)+(1.9243)</f>
        <v>95.763570400000006</v>
      </c>
    </row>
    <row r="113" spans="1:5" x14ac:dyDescent="0.3">
      <c r="A113" s="10" t="s">
        <v>95</v>
      </c>
      <c r="B113" s="2">
        <v>0.78900000000000003</v>
      </c>
      <c r="C113" s="5">
        <v>8.7000000000000008E-2</v>
      </c>
      <c r="D113" s="1">
        <f>(B113-C113)</f>
        <v>0.70200000000000007</v>
      </c>
      <c r="E113" s="7">
        <f>(33.031*D113*D113)+(106.55*D113)+(1.9243)</f>
        <v>93.000208924000006</v>
      </c>
    </row>
    <row r="114" spans="1:5" x14ac:dyDescent="0.3">
      <c r="A114" s="10" t="s">
        <v>96</v>
      </c>
      <c r="B114" s="2">
        <v>1.61</v>
      </c>
      <c r="C114" s="5">
        <v>8.7000000000000008E-2</v>
      </c>
      <c r="D114" s="1">
        <f>(B114-C114)</f>
        <v>1.5230000000000001</v>
      </c>
      <c r="E114" s="7">
        <f>(33.031*D114*D114)+(106.55*D114)+(1.9243)</f>
        <v>240.816312399</v>
      </c>
    </row>
    <row r="115" spans="1:5" x14ac:dyDescent="0.3">
      <c r="A115" s="10" t="s">
        <v>97</v>
      </c>
      <c r="B115" s="2">
        <v>0.76300000000000001</v>
      </c>
      <c r="C115" s="5">
        <v>8.7000000000000008E-2</v>
      </c>
      <c r="D115" s="1">
        <f>(B115-C115)</f>
        <v>0.67600000000000005</v>
      </c>
      <c r="E115" s="7">
        <f>(33.031*D115*D115)+(106.55*D115)+(1.9243)</f>
        <v>89.046474255999996</v>
      </c>
    </row>
    <row r="116" spans="1:5" x14ac:dyDescent="0.3">
      <c r="A116" s="10" t="s">
        <v>98</v>
      </c>
      <c r="B116" s="2">
        <v>1.3780000000000001</v>
      </c>
      <c r="C116" s="5">
        <v>8.7000000000000008E-2</v>
      </c>
      <c r="D116" s="1">
        <f>(B116-C116)</f>
        <v>1.2910000000000001</v>
      </c>
      <c r="E116" s="7">
        <f>(33.031*D116*D116)+(106.55*D116)+(1.9243)</f>
        <v>194.53249011099999</v>
      </c>
    </row>
    <row r="117" spans="1:5" x14ac:dyDescent="0.3">
      <c r="A117" s="10" t="s">
        <v>99</v>
      </c>
      <c r="B117" s="2">
        <v>0.82100000000000006</v>
      </c>
      <c r="C117" s="5">
        <v>8.7000000000000008E-2</v>
      </c>
      <c r="D117" s="1">
        <f>(B117-C117)</f>
        <v>0.7340000000000001</v>
      </c>
      <c r="E117" s="7">
        <f>(33.031*D117*D117)+(106.55*D117)+(1.9243)</f>
        <v>97.92764943600001</v>
      </c>
    </row>
    <row r="118" spans="1:5" x14ac:dyDescent="0.3">
      <c r="A118" s="10" t="s">
        <v>100</v>
      </c>
      <c r="B118" s="2">
        <v>0.82400000000000007</v>
      </c>
      <c r="C118" s="5">
        <v>8.7000000000000008E-2</v>
      </c>
      <c r="D118" s="1">
        <f>(B118-C118)</f>
        <v>0.7370000000000001</v>
      </c>
      <c r="E118" s="7">
        <f>(33.031*D118*D118)+(106.55*D118)+(1.9243)</f>
        <v>98.393065239000023</v>
      </c>
    </row>
    <row r="119" spans="1:5" x14ac:dyDescent="0.3">
      <c r="A119" s="10" t="s">
        <v>101</v>
      </c>
      <c r="B119" s="2">
        <v>0.68300000000000005</v>
      </c>
      <c r="C119" s="5">
        <v>8.7000000000000008E-2</v>
      </c>
      <c r="D119" s="1">
        <f>(B119-C119)</f>
        <v>0.59600000000000009</v>
      </c>
      <c r="E119" s="7">
        <f>(33.031*D119*D119)+(106.55*D119)+(1.9243)</f>
        <v>77.16123969600001</v>
      </c>
    </row>
    <row r="120" spans="1:5" x14ac:dyDescent="0.3">
      <c r="A120" s="10" t="s">
        <v>102</v>
      </c>
      <c r="B120" s="2">
        <v>0.79400000000000004</v>
      </c>
      <c r="C120" s="5">
        <v>8.7000000000000008E-2</v>
      </c>
      <c r="D120" s="1">
        <f>(B120-C120)</f>
        <v>0.70700000000000007</v>
      </c>
      <c r="E120" s="7">
        <f>(33.031*D120*D120)+(106.55*D120)+(1.9243)</f>
        <v>93.765662319000015</v>
      </c>
    </row>
    <row r="121" spans="1:5" x14ac:dyDescent="0.3">
      <c r="A121" s="10" t="s">
        <v>103</v>
      </c>
      <c r="B121" s="2">
        <v>0.748</v>
      </c>
      <c r="C121" s="5">
        <v>8.7000000000000008E-2</v>
      </c>
      <c r="D121" s="1">
        <f>(B121-C121)</f>
        <v>0.66100000000000003</v>
      </c>
      <c r="E121" s="7">
        <f>(33.031*D121*D121)+(106.55*D121)+(1.9243)</f>
        <v>86.785787551000013</v>
      </c>
    </row>
    <row r="122" spans="1:5" x14ac:dyDescent="0.3">
      <c r="A122" s="10" t="s">
        <v>104</v>
      </c>
      <c r="B122" s="2">
        <v>1.3009999999999999</v>
      </c>
      <c r="C122" s="5">
        <v>8.7000000000000008E-2</v>
      </c>
      <c r="D122" s="1">
        <f>(B122-C122)</f>
        <v>1.214</v>
      </c>
      <c r="E122" s="7">
        <f>(33.031*D122*D122)+(106.55*D122)+(1.9243)</f>
        <v>179.95695567599998</v>
      </c>
    </row>
  </sheetData>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2"/>
  <sheetViews>
    <sheetView workbookViewId="0">
      <selection activeCell="K4" sqref="K4"/>
    </sheetView>
  </sheetViews>
  <sheetFormatPr defaultRowHeight="14.4" x14ac:dyDescent="0.3"/>
  <cols>
    <col min="1" max="1" width="16.77734375" customWidth="1"/>
    <col min="2" max="2" width="12.44140625" customWidth="1"/>
    <col min="3" max="3" width="11.77734375" customWidth="1"/>
    <col min="4" max="4" width="12.6640625" customWidth="1"/>
    <col min="5" max="5" width="15.6640625" customWidth="1"/>
  </cols>
  <sheetData>
    <row r="2" spans="1:8" x14ac:dyDescent="0.3">
      <c r="A2" s="3">
        <v>0.40400000000000003</v>
      </c>
      <c r="B2" s="2">
        <v>1.859</v>
      </c>
      <c r="C2" s="2">
        <v>1.599</v>
      </c>
      <c r="D2" s="2">
        <v>1.615</v>
      </c>
      <c r="E2" s="2">
        <v>1.4319999999999999</v>
      </c>
      <c r="F2" s="2">
        <v>1.669</v>
      </c>
      <c r="G2" s="2">
        <v>1.6679999999999999</v>
      </c>
      <c r="H2" s="2">
        <v>1.766</v>
      </c>
    </row>
    <row r="3" spans="1:8" x14ac:dyDescent="0.3">
      <c r="A3" s="3">
        <v>1.143</v>
      </c>
      <c r="B3" s="2">
        <v>1.823</v>
      </c>
      <c r="C3" s="2">
        <v>2.0220000000000002</v>
      </c>
      <c r="D3" s="2">
        <v>1.82</v>
      </c>
      <c r="E3" s="2">
        <v>1.5129999999999999</v>
      </c>
      <c r="F3" s="2">
        <v>1.9219999999999999</v>
      </c>
      <c r="G3" s="2">
        <v>1.744</v>
      </c>
      <c r="H3" s="2">
        <v>1.899</v>
      </c>
    </row>
    <row r="4" spans="1:8" x14ac:dyDescent="0.3">
      <c r="A4" s="3">
        <v>1.494</v>
      </c>
      <c r="B4" s="2">
        <v>1.556</v>
      </c>
      <c r="C4" s="2">
        <v>1.552</v>
      </c>
      <c r="D4" s="2">
        <v>1.5640000000000001</v>
      </c>
      <c r="E4" s="2">
        <v>1.3240000000000001</v>
      </c>
      <c r="F4" s="2">
        <v>1.6719999999999999</v>
      </c>
      <c r="G4" s="2">
        <v>1.5880000000000001</v>
      </c>
      <c r="H4" s="2">
        <v>1.609</v>
      </c>
    </row>
    <row r="5" spans="1:8" x14ac:dyDescent="0.3">
      <c r="A5" s="3">
        <v>1.9040000000000001</v>
      </c>
      <c r="B5" s="2">
        <v>1.6280000000000001</v>
      </c>
      <c r="C5" s="2">
        <v>1.7610000000000001</v>
      </c>
      <c r="D5" s="2">
        <v>1.4890000000000001</v>
      </c>
      <c r="E5" s="2">
        <v>1.722</v>
      </c>
      <c r="F5" s="2">
        <v>1.583</v>
      </c>
      <c r="G5" s="2">
        <v>1.6120000000000001</v>
      </c>
      <c r="H5" s="2">
        <v>1.6990000000000001</v>
      </c>
    </row>
    <row r="6" spans="1:8" x14ac:dyDescent="0.3">
      <c r="A6" s="3">
        <v>2.2210000000000001</v>
      </c>
      <c r="B6" s="2">
        <v>1.6620000000000001</v>
      </c>
      <c r="C6" s="2">
        <v>1.514</v>
      </c>
      <c r="D6" s="2">
        <v>1.7470000000000001</v>
      </c>
      <c r="E6" s="2">
        <v>1.627</v>
      </c>
      <c r="F6" s="2">
        <v>2.1350000000000002</v>
      </c>
      <c r="G6" s="2">
        <v>1.865</v>
      </c>
    </row>
    <row r="7" spans="1:8" x14ac:dyDescent="0.3">
      <c r="A7" s="5">
        <v>0.16200000000000001</v>
      </c>
      <c r="B7" s="2">
        <v>1.845</v>
      </c>
      <c r="C7" s="2">
        <v>1.6919999999999999</v>
      </c>
      <c r="D7" s="2">
        <v>1.75</v>
      </c>
      <c r="E7" s="2">
        <v>1.5229999999999999</v>
      </c>
      <c r="F7" s="2">
        <v>1.7710000000000001</v>
      </c>
      <c r="G7" s="2">
        <v>1.7070000000000001</v>
      </c>
    </row>
    <row r="8" spans="1:8" x14ac:dyDescent="0.3">
      <c r="A8" s="2">
        <v>2.1080000000000001</v>
      </c>
      <c r="B8" s="2">
        <v>2.0720000000000001</v>
      </c>
      <c r="C8" s="2">
        <v>1.82</v>
      </c>
      <c r="D8" s="2">
        <v>2.1110000000000002</v>
      </c>
      <c r="E8" s="2">
        <v>1.6619999999999999</v>
      </c>
      <c r="F8" s="2">
        <v>1.994</v>
      </c>
      <c r="G8" s="2">
        <v>2.3079999999999998</v>
      </c>
    </row>
    <row r="9" spans="1:8" x14ac:dyDescent="0.3">
      <c r="A9" s="2">
        <v>1.887</v>
      </c>
      <c r="B9" s="2">
        <v>2.004</v>
      </c>
      <c r="C9" s="2">
        <v>1.9040000000000001</v>
      </c>
      <c r="D9" s="2">
        <v>1.9359999999999999</v>
      </c>
      <c r="E9" s="2">
        <v>1.7450000000000001</v>
      </c>
      <c r="F9" s="2">
        <v>2.0819999999999999</v>
      </c>
      <c r="G9" s="2">
        <v>1.9910000000000001</v>
      </c>
    </row>
    <row r="15" spans="1:8" x14ac:dyDescent="0.3">
      <c r="A15" s="20"/>
      <c r="B15" s="6" t="s">
        <v>7</v>
      </c>
      <c r="C15" s="6" t="s">
        <v>8</v>
      </c>
      <c r="D15" s="6" t="s">
        <v>9</v>
      </c>
      <c r="E15" s="6" t="s">
        <v>10</v>
      </c>
    </row>
    <row r="16" spans="1:8" x14ac:dyDescent="0.3">
      <c r="A16" s="20" t="s">
        <v>1</v>
      </c>
      <c r="B16" s="3">
        <v>0.40400000000000003</v>
      </c>
      <c r="C16" s="1">
        <f>B16-B21</f>
        <v>0.24200000000000002</v>
      </c>
      <c r="D16" s="1">
        <v>24</v>
      </c>
      <c r="E16" s="7">
        <f>(4.63*C16*C16)-(23.238*C16)+(29.516)</f>
        <v>24.16355532</v>
      </c>
    </row>
    <row r="17" spans="1:14" x14ac:dyDescent="0.3">
      <c r="A17" s="20" t="s">
        <v>2</v>
      </c>
      <c r="B17" s="3">
        <v>1.143</v>
      </c>
      <c r="C17" s="1">
        <f>B17-B21</f>
        <v>0.98099999999999998</v>
      </c>
      <c r="D17" s="1">
        <v>12</v>
      </c>
      <c r="E17" s="7">
        <f t="shared" ref="E17:E80" si="0">(4.63*C17*C17)-(23.238*C17)+(29.516)</f>
        <v>11.175253429999998</v>
      </c>
    </row>
    <row r="18" spans="1:14" x14ac:dyDescent="0.3">
      <c r="A18" s="20" t="s">
        <v>3</v>
      </c>
      <c r="B18" s="3">
        <v>1.494</v>
      </c>
      <c r="C18" s="1">
        <f>B18-B21</f>
        <v>1.3320000000000001</v>
      </c>
      <c r="D18" s="1">
        <v>6</v>
      </c>
      <c r="E18" s="7">
        <f t="shared" si="0"/>
        <v>6.7776411199999984</v>
      </c>
    </row>
    <row r="19" spans="1:14" x14ac:dyDescent="0.3">
      <c r="A19" s="20" t="s">
        <v>4</v>
      </c>
      <c r="B19" s="3">
        <v>1.9040000000000001</v>
      </c>
      <c r="C19" s="1">
        <f>B19-B21</f>
        <v>1.7420000000000002</v>
      </c>
      <c r="D19" s="1">
        <v>3</v>
      </c>
      <c r="E19" s="7">
        <f t="shared" si="0"/>
        <v>3.0854353199999949</v>
      </c>
    </row>
    <row r="20" spans="1:14" x14ac:dyDescent="0.3">
      <c r="A20" s="20" t="s">
        <v>5</v>
      </c>
      <c r="B20" s="3">
        <v>2.2210000000000001</v>
      </c>
      <c r="C20" s="1">
        <f>B20-B21</f>
        <v>2.0590000000000002</v>
      </c>
      <c r="D20" s="1">
        <v>1.5</v>
      </c>
      <c r="E20" s="7">
        <f t="shared" si="0"/>
        <v>1.2977550299999976</v>
      </c>
    </row>
    <row r="21" spans="1:14" x14ac:dyDescent="0.3">
      <c r="A21" s="20" t="s">
        <v>6</v>
      </c>
      <c r="B21" s="5">
        <v>0.16200000000000001</v>
      </c>
      <c r="C21" s="1">
        <f>B21-B21</f>
        <v>0</v>
      </c>
      <c r="D21" s="1">
        <v>0</v>
      </c>
      <c r="E21" s="7">
        <f t="shared" si="0"/>
        <v>29.515999999999998</v>
      </c>
    </row>
    <row r="23" spans="1:14" x14ac:dyDescent="0.3">
      <c r="J23" s="20"/>
      <c r="L23" s="8" t="s">
        <v>159</v>
      </c>
      <c r="M23" s="8"/>
      <c r="N23" s="8"/>
    </row>
    <row r="28" spans="1:14" x14ac:dyDescent="0.3">
      <c r="A28" s="10" t="s">
        <v>12</v>
      </c>
      <c r="B28" s="2" t="s">
        <v>13</v>
      </c>
      <c r="C28" s="9" t="s">
        <v>6</v>
      </c>
      <c r="D28" s="1" t="s">
        <v>8</v>
      </c>
      <c r="E28" s="4" t="s">
        <v>160</v>
      </c>
    </row>
    <row r="29" spans="1:14" x14ac:dyDescent="0.3">
      <c r="A29" s="10" t="s">
        <v>105</v>
      </c>
      <c r="B29" s="2">
        <v>2.1080000000000001</v>
      </c>
      <c r="C29" s="5">
        <v>0.16200000000000001</v>
      </c>
      <c r="D29" s="1">
        <f>(B29-C29)</f>
        <v>1.9460000000000002</v>
      </c>
      <c r="E29" s="7">
        <f>(4.63*D29*D29)-(23.238*D29)+(29.516)</f>
        <v>1.8282730799999953</v>
      </c>
    </row>
    <row r="30" spans="1:14" x14ac:dyDescent="0.3">
      <c r="A30" s="10" t="s">
        <v>106</v>
      </c>
      <c r="B30" s="2">
        <v>1.887</v>
      </c>
      <c r="C30" s="5">
        <v>0.16200000000000001</v>
      </c>
      <c r="D30" s="1">
        <f>(B30-C30)</f>
        <v>1.7250000000000001</v>
      </c>
      <c r="E30" s="7">
        <f>(4.63*D30*D30)-(23.238*D30)+(29.516)</f>
        <v>3.2075937500000009</v>
      </c>
    </row>
    <row r="31" spans="1:14" x14ac:dyDescent="0.3">
      <c r="A31" s="10" t="s">
        <v>107</v>
      </c>
      <c r="B31" s="2">
        <v>1.859</v>
      </c>
      <c r="C31" s="5">
        <v>0.16200000000000001</v>
      </c>
      <c r="D31" s="1">
        <f>(B31-C31)</f>
        <v>1.6970000000000001</v>
      </c>
      <c r="E31" s="7">
        <f>(4.63*D31*D31)-(23.238*D31)+(29.516)</f>
        <v>3.4146296700000001</v>
      </c>
    </row>
    <row r="32" spans="1:14" x14ac:dyDescent="0.3">
      <c r="A32" s="10" t="s">
        <v>108</v>
      </c>
      <c r="B32" s="2">
        <v>1.823</v>
      </c>
      <c r="C32" s="5">
        <v>0.16200000000000001</v>
      </c>
      <c r="D32" s="1">
        <f>(B32-C32)</f>
        <v>1.661</v>
      </c>
      <c r="E32" s="7">
        <f>(4.63*D32*D32)-(23.238*D32)+(29.516)</f>
        <v>3.6914862299999989</v>
      </c>
    </row>
    <row r="33" spans="1:5" x14ac:dyDescent="0.3">
      <c r="A33" s="10" t="s">
        <v>109</v>
      </c>
      <c r="B33" s="2">
        <v>1.556</v>
      </c>
      <c r="C33" s="5">
        <v>0.16200000000000001</v>
      </c>
      <c r="D33" s="1">
        <f>(B33-C33)</f>
        <v>1.3940000000000001</v>
      </c>
      <c r="E33" s="7">
        <f>(4.63*D33*D33)-(23.238*D33)+(29.516)</f>
        <v>6.1194106799999943</v>
      </c>
    </row>
    <row r="34" spans="1:5" x14ac:dyDescent="0.3">
      <c r="A34" s="10" t="s">
        <v>110</v>
      </c>
      <c r="B34" s="2">
        <v>1.6280000000000001</v>
      </c>
      <c r="C34" s="5">
        <v>0.16200000000000001</v>
      </c>
      <c r="D34" s="1">
        <f>(B34-C34)</f>
        <v>1.4660000000000002</v>
      </c>
      <c r="E34" s="7">
        <f>(4.63*D34*D34)-(23.238*D34)+(29.516)</f>
        <v>5.3996842799999953</v>
      </c>
    </row>
    <row r="35" spans="1:5" x14ac:dyDescent="0.3">
      <c r="A35" s="10" t="s">
        <v>111</v>
      </c>
      <c r="B35" s="2">
        <v>1.6620000000000001</v>
      </c>
      <c r="C35" s="5">
        <v>0.16200000000000001</v>
      </c>
      <c r="D35" s="1">
        <f>(B35-C35)</f>
        <v>1.5000000000000002</v>
      </c>
      <c r="E35" s="7">
        <f>(4.63*D35*D35)-(23.238*D35)+(29.516)</f>
        <v>5.0764999999999958</v>
      </c>
    </row>
    <row r="36" spans="1:5" x14ac:dyDescent="0.3">
      <c r="A36" s="10" t="s">
        <v>112</v>
      </c>
      <c r="B36" s="2">
        <v>1.845</v>
      </c>
      <c r="C36" s="5">
        <v>0.16200000000000001</v>
      </c>
      <c r="D36" s="1">
        <f>(B36-C36)</f>
        <v>1.6830000000000001</v>
      </c>
      <c r="E36" s="7">
        <f>(4.63*D36*D36)-(23.238*D36)+(29.516)</f>
        <v>3.5208700699999973</v>
      </c>
    </row>
    <row r="37" spans="1:5" x14ac:dyDescent="0.3">
      <c r="A37" s="10" t="s">
        <v>113</v>
      </c>
      <c r="B37" s="2">
        <v>2.0720000000000001</v>
      </c>
      <c r="C37" s="5">
        <v>0.16200000000000001</v>
      </c>
      <c r="D37" s="1">
        <f>(B37-C37)</f>
        <v>1.9100000000000001</v>
      </c>
      <c r="E37" s="7">
        <f>(4.63*D37*D37)-(23.238*D37)+(29.516)</f>
        <v>2.0221230000000006</v>
      </c>
    </row>
    <row r="38" spans="1:5" x14ac:dyDescent="0.3">
      <c r="A38" s="10" t="s">
        <v>114</v>
      </c>
      <c r="B38" s="2">
        <v>2.004</v>
      </c>
      <c r="C38" s="5">
        <v>0.16200000000000001</v>
      </c>
      <c r="D38" s="1">
        <f>(B38-C38)</f>
        <v>1.8420000000000001</v>
      </c>
      <c r="E38" s="7">
        <f>(4.63*D38*D38)-(23.238*D38)+(29.516)</f>
        <v>2.4210273199999968</v>
      </c>
    </row>
    <row r="39" spans="1:5" x14ac:dyDescent="0.3">
      <c r="A39" s="10" t="s">
        <v>115</v>
      </c>
      <c r="B39" s="2">
        <v>1.599</v>
      </c>
      <c r="C39" s="5">
        <v>0.16200000000000001</v>
      </c>
      <c r="D39" s="1">
        <f>(B39-C39)</f>
        <v>1.4370000000000001</v>
      </c>
      <c r="E39" s="7">
        <f>(4.63*D39*D39)-(23.238*D39)+(29.516)</f>
        <v>5.6838004700000013</v>
      </c>
    </row>
    <row r="40" spans="1:5" x14ac:dyDescent="0.3">
      <c r="A40" s="10" t="s">
        <v>116</v>
      </c>
      <c r="B40" s="2">
        <v>2.0220000000000002</v>
      </c>
      <c r="C40" s="5">
        <v>0.16200000000000001</v>
      </c>
      <c r="D40" s="1">
        <f>(B40-C40)</f>
        <v>1.8600000000000003</v>
      </c>
      <c r="E40" s="7">
        <f>(4.63*D40*D40)-(23.238*D40)+(29.516)</f>
        <v>2.3112679999999983</v>
      </c>
    </row>
    <row r="41" spans="1:5" x14ac:dyDescent="0.3">
      <c r="A41" s="10" t="s">
        <v>117</v>
      </c>
      <c r="B41" s="2">
        <v>1.552</v>
      </c>
      <c r="C41" s="5">
        <v>0.16200000000000001</v>
      </c>
      <c r="D41" s="1">
        <f>(B41-C41)</f>
        <v>1.3900000000000001</v>
      </c>
      <c r="E41" s="7">
        <f>(4.63*D41*D41)-(23.238*D41)+(29.516)</f>
        <v>6.1608029999999978</v>
      </c>
    </row>
    <row r="42" spans="1:5" x14ac:dyDescent="0.3">
      <c r="A42" s="10" t="s">
        <v>118</v>
      </c>
      <c r="B42" s="2">
        <v>1.7610000000000001</v>
      </c>
      <c r="C42" s="5">
        <v>0.16200000000000001</v>
      </c>
      <c r="D42" s="1">
        <f>(B42-C42)</f>
        <v>1.5990000000000002</v>
      </c>
      <c r="E42" s="7">
        <f>(4.63*D42*D42)-(23.238*D42)+(29.516)</f>
        <v>4.1964266299999942</v>
      </c>
    </row>
    <row r="43" spans="1:5" x14ac:dyDescent="0.3">
      <c r="A43" s="10" t="s">
        <v>119</v>
      </c>
      <c r="B43" s="2">
        <v>1.514</v>
      </c>
      <c r="C43" s="5">
        <v>0.16200000000000001</v>
      </c>
      <c r="D43" s="1">
        <f>(B43-C43)</f>
        <v>1.3520000000000001</v>
      </c>
      <c r="E43" s="7">
        <f>(4.63*D43*D43)-(23.238*D43)+(29.516)</f>
        <v>6.5614195200000012</v>
      </c>
    </row>
    <row r="44" spans="1:5" x14ac:dyDescent="0.3">
      <c r="A44" s="10" t="s">
        <v>120</v>
      </c>
      <c r="B44" s="2">
        <v>1.6919999999999999</v>
      </c>
      <c r="C44" s="5">
        <v>0.16200000000000001</v>
      </c>
      <c r="D44" s="1">
        <f>(B44-C44)</f>
        <v>1.53</v>
      </c>
      <c r="E44" s="7">
        <f>(4.63*D44*D44)-(23.238*D44)+(29.516)</f>
        <v>4.8002269999999996</v>
      </c>
    </row>
    <row r="45" spans="1:5" x14ac:dyDescent="0.3">
      <c r="A45" s="10" t="s">
        <v>121</v>
      </c>
      <c r="B45" s="2">
        <v>1.82</v>
      </c>
      <c r="C45" s="5">
        <v>0.16200000000000001</v>
      </c>
      <c r="D45" s="1">
        <f>(B45-C45)</f>
        <v>1.6580000000000001</v>
      </c>
      <c r="E45" s="7">
        <f>(4.63*D45*D45)-(23.238*D45)+(29.516)</f>
        <v>3.7150993200000002</v>
      </c>
    </row>
    <row r="46" spans="1:5" x14ac:dyDescent="0.3">
      <c r="A46" s="10" t="s">
        <v>122</v>
      </c>
      <c r="B46" s="2">
        <v>1.9040000000000001</v>
      </c>
      <c r="C46" s="5">
        <v>0.16200000000000001</v>
      </c>
      <c r="D46" s="1">
        <f>(B46-C46)</f>
        <v>1.7420000000000002</v>
      </c>
      <c r="E46" s="7">
        <f>(4.63*D46*D46)-(23.238*D46)+(29.516)</f>
        <v>3.0854353199999949</v>
      </c>
    </row>
    <row r="47" spans="1:5" x14ac:dyDescent="0.3">
      <c r="A47" s="10" t="s">
        <v>123</v>
      </c>
      <c r="B47" s="2">
        <v>1.615</v>
      </c>
      <c r="C47" s="5">
        <v>0.16200000000000001</v>
      </c>
      <c r="D47" s="1">
        <f>(B47-C47)</f>
        <v>1.4530000000000001</v>
      </c>
      <c r="E47" s="7">
        <f>(4.63*D47*D47)-(23.238*D47)+(29.516)</f>
        <v>5.5260836699999984</v>
      </c>
    </row>
    <row r="48" spans="1:5" x14ac:dyDescent="0.3">
      <c r="A48" s="10" t="s">
        <v>124</v>
      </c>
      <c r="B48" s="2">
        <v>1.82</v>
      </c>
      <c r="C48" s="5">
        <v>0.16200000000000001</v>
      </c>
      <c r="D48" s="1">
        <f>(B48-C48)</f>
        <v>1.6580000000000001</v>
      </c>
      <c r="E48" s="7">
        <f>(4.63*D48*D48)-(23.238*D48)+(29.516)</f>
        <v>3.7150993200000002</v>
      </c>
    </row>
    <row r="49" spans="1:5" x14ac:dyDescent="0.3">
      <c r="A49" s="10" t="s">
        <v>125</v>
      </c>
      <c r="B49" s="2">
        <v>1.5640000000000001</v>
      </c>
      <c r="C49" s="5">
        <v>0.16200000000000001</v>
      </c>
      <c r="D49" s="1">
        <f>(B49-C49)</f>
        <v>1.4020000000000001</v>
      </c>
      <c r="E49" s="7">
        <f>(4.63*D49*D49)-(23.238*D49)+(29.516)</f>
        <v>6.0370705200000003</v>
      </c>
    </row>
    <row r="50" spans="1:5" x14ac:dyDescent="0.3">
      <c r="A50" s="10" t="s">
        <v>126</v>
      </c>
      <c r="B50" s="2">
        <v>1.4890000000000001</v>
      </c>
      <c r="C50" s="5">
        <v>0.16200000000000001</v>
      </c>
      <c r="D50" s="1">
        <f>(B50-C50)</f>
        <v>1.3270000000000002</v>
      </c>
      <c r="E50" s="7">
        <f>(4.63*D50*D50)-(23.238*D50)+(29.516)</f>
        <v>6.8322752699999967</v>
      </c>
    </row>
    <row r="51" spans="1:5" x14ac:dyDescent="0.3">
      <c r="A51" s="10" t="s">
        <v>127</v>
      </c>
      <c r="B51" s="2">
        <v>1.7470000000000001</v>
      </c>
      <c r="C51" s="5">
        <v>0.16200000000000001</v>
      </c>
      <c r="D51" s="1">
        <f>(B51-C51)</f>
        <v>1.5850000000000002</v>
      </c>
      <c r="E51" s="7">
        <f>(4.63*D51*D51)-(23.238*D51)+(29.516)</f>
        <v>4.3153717499999971</v>
      </c>
    </row>
    <row r="52" spans="1:5" x14ac:dyDescent="0.3">
      <c r="A52" s="10" t="s">
        <v>128</v>
      </c>
      <c r="B52" s="2">
        <v>1.75</v>
      </c>
      <c r="C52" s="5">
        <v>0.16200000000000001</v>
      </c>
      <c r="D52" s="1">
        <f>(B52-C52)</f>
        <v>1.5880000000000001</v>
      </c>
      <c r="E52" s="7">
        <f>(4.63*D52*D52)-(23.238*D52)+(29.516)</f>
        <v>4.2897307200000014</v>
      </c>
    </row>
    <row r="53" spans="1:5" x14ac:dyDescent="0.3">
      <c r="A53" s="10" t="s">
        <v>129</v>
      </c>
      <c r="B53" s="2">
        <v>2.1110000000000002</v>
      </c>
      <c r="C53" s="5">
        <v>0.16200000000000001</v>
      </c>
      <c r="D53" s="1">
        <f>(B53-C53)</f>
        <v>1.9490000000000003</v>
      </c>
      <c r="E53" s="7">
        <f>(4.63*D53*D53)-(23.238*D53)+(29.516)</f>
        <v>1.8126606299999963</v>
      </c>
    </row>
    <row r="54" spans="1:5" x14ac:dyDescent="0.3">
      <c r="A54" s="10" t="s">
        <v>130</v>
      </c>
      <c r="B54" s="2">
        <v>1.9359999999999999</v>
      </c>
      <c r="C54" s="5">
        <v>0.16200000000000001</v>
      </c>
      <c r="D54" s="1">
        <f>(B54-C54)</f>
        <v>1.774</v>
      </c>
      <c r="E54" s="7">
        <f>(4.63*D54*D54)-(23.238*D54)+(29.516)</f>
        <v>2.8627498799999955</v>
      </c>
    </row>
    <row r="55" spans="1:5" x14ac:dyDescent="0.3">
      <c r="A55" s="10" t="s">
        <v>131</v>
      </c>
      <c r="B55" s="2">
        <v>1.4319999999999999</v>
      </c>
      <c r="C55" s="5">
        <v>0.16200000000000001</v>
      </c>
      <c r="D55" s="1">
        <f>(B55-C55)</f>
        <v>1.27</v>
      </c>
      <c r="E55" s="7">
        <f>(4.63*D55*D55)-(23.238*D55)+(29.516)</f>
        <v>7.471466999999997</v>
      </c>
    </row>
    <row r="56" spans="1:5" x14ac:dyDescent="0.3">
      <c r="A56" s="10" t="s">
        <v>132</v>
      </c>
      <c r="B56" s="2">
        <v>1.5129999999999999</v>
      </c>
      <c r="C56" s="5">
        <v>0.16200000000000001</v>
      </c>
      <c r="D56" s="1">
        <f>(B56-C56)</f>
        <v>1.351</v>
      </c>
      <c r="E56" s="7">
        <f>(4.63*D56*D56)-(23.238*D56)+(29.516)</f>
        <v>6.5721426300000019</v>
      </c>
    </row>
    <row r="57" spans="1:5" x14ac:dyDescent="0.3">
      <c r="A57" s="10" t="s">
        <v>133</v>
      </c>
      <c r="B57" s="2">
        <v>1.3240000000000001</v>
      </c>
      <c r="C57" s="5">
        <v>0.16200000000000001</v>
      </c>
      <c r="D57" s="1">
        <f>(B57-C57)</f>
        <v>1.1620000000000001</v>
      </c>
      <c r="E57" s="7">
        <f>(4.63*D57*D57)-(23.238*D57)+(29.516)</f>
        <v>8.7650737199999966</v>
      </c>
    </row>
    <row r="58" spans="1:5" x14ac:dyDescent="0.3">
      <c r="A58" s="10" t="s">
        <v>134</v>
      </c>
      <c r="B58" s="2">
        <v>1.722</v>
      </c>
      <c r="C58" s="5">
        <v>0.16200000000000001</v>
      </c>
      <c r="D58" s="1">
        <f>(B58-C58)</f>
        <v>1.56</v>
      </c>
      <c r="E58" s="7">
        <f>(4.63*D58*D58)-(23.238*D58)+(29.516)</f>
        <v>4.5322879999999977</v>
      </c>
    </row>
    <row r="59" spans="1:5" x14ac:dyDescent="0.3">
      <c r="A59" s="10" t="s">
        <v>135</v>
      </c>
      <c r="B59" s="2">
        <v>1.627</v>
      </c>
      <c r="C59" s="5">
        <v>0.16200000000000001</v>
      </c>
      <c r="D59" s="1">
        <f>(B59-C59)</f>
        <v>1.4650000000000001</v>
      </c>
      <c r="E59" s="7">
        <f>(4.63*D59*D59)-(23.238*D59)+(29.516)</f>
        <v>5.409351749999999</v>
      </c>
    </row>
    <row r="60" spans="1:5" x14ac:dyDescent="0.3">
      <c r="A60" s="10" t="s">
        <v>136</v>
      </c>
      <c r="B60" s="2">
        <v>1.5229999999999999</v>
      </c>
      <c r="C60" s="5">
        <v>0.16200000000000001</v>
      </c>
      <c r="D60" s="1">
        <f>(B60-C60)</f>
        <v>1.361</v>
      </c>
      <c r="E60" s="7">
        <f>(4.63*D60*D60)-(23.238*D60)+(29.516)</f>
        <v>6.4653282299999972</v>
      </c>
    </row>
    <row r="61" spans="1:5" x14ac:dyDescent="0.3">
      <c r="A61" s="10" t="s">
        <v>137</v>
      </c>
      <c r="B61" s="2">
        <v>1.6619999999999999</v>
      </c>
      <c r="C61" s="5">
        <v>0.16200000000000001</v>
      </c>
      <c r="D61" s="1">
        <f>(B61-C61)</f>
        <v>1.5</v>
      </c>
      <c r="E61" s="7">
        <f>(4.63*D61*D61)-(23.238*D61)+(29.516)</f>
        <v>5.0764999999999993</v>
      </c>
    </row>
    <row r="62" spans="1:5" x14ac:dyDescent="0.3">
      <c r="A62" s="10" t="s">
        <v>138</v>
      </c>
      <c r="B62" s="2">
        <v>1.7450000000000001</v>
      </c>
      <c r="C62" s="5">
        <v>0.16200000000000001</v>
      </c>
      <c r="D62" s="1">
        <f>(B62-C62)</f>
        <v>1.5830000000000002</v>
      </c>
      <c r="E62" s="7">
        <f>(4.63*D62*D62)-(23.238*D62)+(29.516)</f>
        <v>4.3325120699999964</v>
      </c>
    </row>
    <row r="63" spans="1:5" x14ac:dyDescent="0.3">
      <c r="A63" s="10" t="s">
        <v>139</v>
      </c>
      <c r="B63" s="2">
        <v>1.669</v>
      </c>
      <c r="C63" s="5">
        <v>0.16200000000000001</v>
      </c>
      <c r="D63" s="1">
        <f>(B63-C63)</f>
        <v>1.5070000000000001</v>
      </c>
      <c r="E63" s="7">
        <f>(4.63*D63*D63)-(23.238*D63)+(29.516)</f>
        <v>5.0112908699999998</v>
      </c>
    </row>
    <row r="64" spans="1:5" x14ac:dyDescent="0.3">
      <c r="A64" s="10" t="s">
        <v>140</v>
      </c>
      <c r="B64" s="2">
        <v>1.9219999999999999</v>
      </c>
      <c r="C64" s="5">
        <v>0.16200000000000001</v>
      </c>
      <c r="D64" s="1">
        <f>(B64-C64)</f>
        <v>1.76</v>
      </c>
      <c r="E64" s="7">
        <f>(4.63*D64*D64)-(23.238*D64)+(29.516)</f>
        <v>2.9590079999999972</v>
      </c>
    </row>
    <row r="65" spans="1:5" x14ac:dyDescent="0.3">
      <c r="A65" s="10" t="s">
        <v>141</v>
      </c>
      <c r="B65" s="2">
        <v>1.6719999999999999</v>
      </c>
      <c r="C65" s="5">
        <v>0.16200000000000001</v>
      </c>
      <c r="D65" s="1">
        <f>(B65-C65)</f>
        <v>1.51</v>
      </c>
      <c r="E65" s="7">
        <f>(4.63*D65*D65)-(23.238*D65)+(29.516)</f>
        <v>4.9834829999999997</v>
      </c>
    </row>
    <row r="66" spans="1:5" x14ac:dyDescent="0.3">
      <c r="A66" s="10" t="s">
        <v>142</v>
      </c>
      <c r="B66" s="2">
        <v>1.583</v>
      </c>
      <c r="C66" s="5">
        <v>0.16200000000000001</v>
      </c>
      <c r="D66" s="1">
        <f>(B66-C66)</f>
        <v>1.421</v>
      </c>
      <c r="E66" s="7">
        <f>(4.63*D66*D66)-(23.238*D66)+(29.516)</f>
        <v>5.8438878299999999</v>
      </c>
    </row>
    <row r="67" spans="1:5" x14ac:dyDescent="0.3">
      <c r="A67" s="10" t="s">
        <v>143</v>
      </c>
      <c r="B67" s="2">
        <v>2.1350000000000002</v>
      </c>
      <c r="C67" s="5">
        <v>0.16200000000000001</v>
      </c>
      <c r="D67" s="1">
        <f>(B67-C67)</f>
        <v>1.9730000000000003</v>
      </c>
      <c r="E67" s="7">
        <f>(4.63*D67*D67)-(23.238*D67)+(29.516)</f>
        <v>1.6907612699999994</v>
      </c>
    </row>
    <row r="68" spans="1:5" x14ac:dyDescent="0.3">
      <c r="A68" s="10" t="s">
        <v>144</v>
      </c>
      <c r="B68" s="2">
        <v>1.7710000000000001</v>
      </c>
      <c r="C68" s="5">
        <v>0.16200000000000001</v>
      </c>
      <c r="D68" s="1">
        <f>(B68-C68)</f>
        <v>1.6090000000000002</v>
      </c>
      <c r="E68" s="7">
        <f>(4.63*D68*D68)-(23.238*D68)+(29.516)</f>
        <v>4.1125770299999971</v>
      </c>
    </row>
    <row r="69" spans="1:5" x14ac:dyDescent="0.3">
      <c r="A69" s="10" t="s">
        <v>145</v>
      </c>
      <c r="B69" s="2">
        <v>1.994</v>
      </c>
      <c r="C69" s="5">
        <v>0.16200000000000001</v>
      </c>
      <c r="D69" s="1">
        <f>(B69-C69)</f>
        <v>1.8320000000000001</v>
      </c>
      <c r="E69" s="7">
        <f>(4.63*D69*D69)-(23.238*D69)+(29.516)</f>
        <v>2.4833011200000001</v>
      </c>
    </row>
    <row r="70" spans="1:5" x14ac:dyDescent="0.3">
      <c r="A70" s="10" t="s">
        <v>146</v>
      </c>
      <c r="B70" s="2">
        <v>2.0819999999999999</v>
      </c>
      <c r="C70" s="5">
        <v>0.16200000000000001</v>
      </c>
      <c r="D70" s="1">
        <f>(B70-C70)</f>
        <v>1.92</v>
      </c>
      <c r="E70" s="7">
        <f>(4.63*D70*D70)-(23.238*D70)+(29.516)</f>
        <v>1.9670719999999982</v>
      </c>
    </row>
    <row r="71" spans="1:5" x14ac:dyDescent="0.3">
      <c r="A71" s="10" t="s">
        <v>147</v>
      </c>
      <c r="B71" s="2">
        <v>1.6679999999999999</v>
      </c>
      <c r="C71" s="5">
        <v>0.16200000000000001</v>
      </c>
      <c r="D71" s="1">
        <f>(B71-C71)</f>
        <v>1.506</v>
      </c>
      <c r="E71" s="7">
        <f>(4.63*D71*D71)-(23.238*D71)+(29.516)</f>
        <v>5.0205786799999963</v>
      </c>
    </row>
    <row r="72" spans="1:5" x14ac:dyDescent="0.3">
      <c r="A72" s="10" t="s">
        <v>148</v>
      </c>
      <c r="B72" s="2">
        <v>1.744</v>
      </c>
      <c r="C72" s="5">
        <v>0.16200000000000001</v>
      </c>
      <c r="D72" s="1">
        <f>(B72-C72)</f>
        <v>1.5820000000000001</v>
      </c>
      <c r="E72" s="7">
        <f>(4.63*D72*D72)-(23.238*D72)+(29.516)</f>
        <v>4.3410961199999996</v>
      </c>
    </row>
    <row r="73" spans="1:5" x14ac:dyDescent="0.3">
      <c r="A73" s="10" t="s">
        <v>149</v>
      </c>
      <c r="B73" s="2">
        <v>1.5880000000000001</v>
      </c>
      <c r="C73" s="5">
        <v>0.16200000000000001</v>
      </c>
      <c r="D73" s="1">
        <f>(B73-C73)</f>
        <v>1.4260000000000002</v>
      </c>
      <c r="E73" s="7">
        <f>(4.63*D73*D73)-(23.238*D73)+(29.516)</f>
        <v>5.7936058799999977</v>
      </c>
    </row>
    <row r="74" spans="1:5" x14ac:dyDescent="0.3">
      <c r="A74" s="10" t="s">
        <v>150</v>
      </c>
      <c r="B74" s="2">
        <v>1.6120000000000001</v>
      </c>
      <c r="C74" s="5">
        <v>0.16200000000000001</v>
      </c>
      <c r="D74" s="1">
        <f>(B74-C74)</f>
        <v>1.4500000000000002</v>
      </c>
      <c r="E74" s="7">
        <f>(4.63*D74*D74)-(23.238*D74)+(29.516)</f>
        <v>5.5554749999999942</v>
      </c>
    </row>
    <row r="75" spans="1:5" x14ac:dyDescent="0.3">
      <c r="A75" s="10" t="s">
        <v>151</v>
      </c>
      <c r="B75" s="2">
        <v>1.865</v>
      </c>
      <c r="C75" s="5">
        <v>0.16200000000000001</v>
      </c>
      <c r="D75" s="1">
        <f>(B75-C75)</f>
        <v>1.7030000000000001</v>
      </c>
      <c r="E75" s="7">
        <f>(4.63*D75*D75)-(23.238*D75)+(29.516)</f>
        <v>3.3696536699999982</v>
      </c>
    </row>
    <row r="76" spans="1:5" x14ac:dyDescent="0.3">
      <c r="A76" s="10" t="s">
        <v>152</v>
      </c>
      <c r="B76" s="2">
        <v>1.7070000000000001</v>
      </c>
      <c r="C76" s="5">
        <v>0.16200000000000001</v>
      </c>
      <c r="D76" s="1">
        <f>(B76-C76)</f>
        <v>1.5450000000000002</v>
      </c>
      <c r="E76" s="7">
        <f>(4.63*D76*D76)-(23.238*D76)+(29.516)</f>
        <v>4.6652157499999944</v>
      </c>
    </row>
    <row r="77" spans="1:5" x14ac:dyDescent="0.3">
      <c r="A77" s="10" t="s">
        <v>153</v>
      </c>
      <c r="B77" s="2">
        <v>2.3079999999999998</v>
      </c>
      <c r="C77" s="5">
        <v>0.16200000000000001</v>
      </c>
      <c r="D77" s="1">
        <f>(B77-C77)</f>
        <v>2.1459999999999999</v>
      </c>
      <c r="E77" s="7">
        <f>(4.63*D77*D77)-(23.238*D77)+(29.516)</f>
        <v>0.96986507999999816</v>
      </c>
    </row>
    <row r="78" spans="1:5" x14ac:dyDescent="0.3">
      <c r="A78" s="10" t="s">
        <v>154</v>
      </c>
      <c r="B78" s="2">
        <v>1.9910000000000001</v>
      </c>
      <c r="C78" s="5">
        <v>0.16200000000000001</v>
      </c>
      <c r="D78" s="1">
        <f>(B78-C78)</f>
        <v>1.8290000000000002</v>
      </c>
      <c r="E78" s="7">
        <f>(4.63*D78*D78)-(23.238*D78)+(29.516)</f>
        <v>2.5021638300000006</v>
      </c>
    </row>
    <row r="79" spans="1:5" x14ac:dyDescent="0.3">
      <c r="A79" s="10" t="s">
        <v>155</v>
      </c>
      <c r="B79" s="2">
        <v>1.766</v>
      </c>
      <c r="C79" s="5">
        <v>0.16200000000000001</v>
      </c>
      <c r="D79" s="1">
        <f>(B79-C79)</f>
        <v>1.6040000000000001</v>
      </c>
      <c r="E79" s="7">
        <f>(4.63*D79*D79)-(23.238*D79)+(29.516)</f>
        <v>4.1543860799999948</v>
      </c>
    </row>
    <row r="80" spans="1:5" x14ac:dyDescent="0.3">
      <c r="A80" s="10" t="s">
        <v>156</v>
      </c>
      <c r="B80" s="2">
        <v>1.899</v>
      </c>
      <c r="C80" s="5">
        <v>0.16200000000000001</v>
      </c>
      <c r="D80" s="1">
        <f>(B80-C80)</f>
        <v>1.7370000000000001</v>
      </c>
      <c r="E80" s="7">
        <f>(4.63*D80*D80)-(23.238*D80)+(29.516)</f>
        <v>3.1210864699999981</v>
      </c>
    </row>
    <row r="81" spans="1:5" x14ac:dyDescent="0.3">
      <c r="A81" s="10" t="s">
        <v>157</v>
      </c>
      <c r="B81" s="2">
        <v>1.609</v>
      </c>
      <c r="C81" s="5">
        <v>0.16200000000000001</v>
      </c>
      <c r="D81" s="1">
        <f>(B81-C81)</f>
        <v>1.4470000000000001</v>
      </c>
      <c r="E81" s="7">
        <f>(4.63*D81*D81)-(23.238*D81)+(29.516)</f>
        <v>5.5849496700000003</v>
      </c>
    </row>
    <row r="82" spans="1:5" x14ac:dyDescent="0.3">
      <c r="A82" s="10" t="s">
        <v>158</v>
      </c>
      <c r="B82" s="2">
        <v>1.6990000000000001</v>
      </c>
      <c r="C82" s="5">
        <v>0.16200000000000001</v>
      </c>
      <c r="D82" s="1">
        <f>(B82-C82)</f>
        <v>1.5370000000000001</v>
      </c>
      <c r="E82" s="7">
        <f>(4.63*D82*D82)-(23.238*D82)+(29.516)</f>
        <v>4.7369624699999946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I20" sqref="I20"/>
    </sheetView>
  </sheetViews>
  <sheetFormatPr defaultRowHeight="14.4" x14ac:dyDescent="0.3"/>
  <cols>
    <col min="1" max="1" width="22.109375" customWidth="1"/>
    <col min="2" max="2" width="18.88671875" customWidth="1"/>
    <col min="3" max="3" width="15.88671875" customWidth="1"/>
    <col min="4" max="4" width="14.88671875" customWidth="1"/>
    <col min="5" max="5" width="23.109375" customWidth="1"/>
  </cols>
  <sheetData>
    <row r="1" spans="1:5" x14ac:dyDescent="0.3">
      <c r="A1" s="6" t="s">
        <v>163</v>
      </c>
      <c r="B1" s="6" t="s">
        <v>164</v>
      </c>
      <c r="C1" s="6" t="s">
        <v>165</v>
      </c>
      <c r="D1" s="6" t="s">
        <v>166</v>
      </c>
      <c r="E1" s="6" t="s">
        <v>167</v>
      </c>
    </row>
    <row r="2" spans="1:5" x14ac:dyDescent="0.3">
      <c r="A2" s="21" t="s">
        <v>15</v>
      </c>
      <c r="B2" s="16">
        <v>1.61</v>
      </c>
      <c r="C2" s="16">
        <v>2.29</v>
      </c>
      <c r="D2" s="22">
        <f t="shared" ref="D2:D65" si="0">(C2/(B2*1000))*100</f>
        <v>0.1422360248447205</v>
      </c>
      <c r="E2" s="9"/>
    </row>
    <row r="3" spans="1:5" x14ac:dyDescent="0.3">
      <c r="A3" s="21" t="s">
        <v>16</v>
      </c>
      <c r="B3" s="16">
        <v>1.56</v>
      </c>
      <c r="C3" s="16">
        <v>2.35</v>
      </c>
      <c r="D3" s="22">
        <f t="shared" si="0"/>
        <v>0.15064102564102563</v>
      </c>
      <c r="E3" s="9"/>
    </row>
    <row r="4" spans="1:5" x14ac:dyDescent="0.3">
      <c r="A4" s="21" t="s">
        <v>17</v>
      </c>
      <c r="B4" s="16">
        <v>1.69</v>
      </c>
      <c r="C4" s="16">
        <v>2.94</v>
      </c>
      <c r="D4" s="22">
        <f t="shared" si="0"/>
        <v>0.17396449704142011</v>
      </c>
      <c r="E4" s="9" t="s">
        <v>168</v>
      </c>
    </row>
    <row r="5" spans="1:5" x14ac:dyDescent="0.3">
      <c r="A5" s="21" t="s">
        <v>18</v>
      </c>
      <c r="B5" s="16">
        <v>1.66</v>
      </c>
      <c r="C5" s="16">
        <v>1.28</v>
      </c>
      <c r="D5" s="22">
        <f t="shared" si="0"/>
        <v>7.7108433734939752E-2</v>
      </c>
      <c r="E5" s="9"/>
    </row>
    <row r="6" spans="1:5" x14ac:dyDescent="0.3">
      <c r="A6" s="21" t="s">
        <v>19</v>
      </c>
      <c r="B6" s="16">
        <v>1.9</v>
      </c>
      <c r="C6" s="16">
        <v>1.25</v>
      </c>
      <c r="D6" s="22">
        <f t="shared" si="0"/>
        <v>6.5789473684210523E-2</v>
      </c>
      <c r="E6" s="9"/>
    </row>
    <row r="7" spans="1:5" x14ac:dyDescent="0.3">
      <c r="A7" s="21" t="s">
        <v>20</v>
      </c>
      <c r="B7" s="16">
        <v>1.9</v>
      </c>
      <c r="C7" s="16">
        <v>0.86</v>
      </c>
      <c r="D7" s="22">
        <f t="shared" si="0"/>
        <v>4.5263157894736838E-2</v>
      </c>
      <c r="E7" s="9"/>
    </row>
    <row r="8" spans="1:5" x14ac:dyDescent="0.3">
      <c r="A8" s="21" t="s">
        <v>21</v>
      </c>
      <c r="B8" s="16">
        <v>2.1</v>
      </c>
      <c r="C8" s="16">
        <v>7.84</v>
      </c>
      <c r="D8" s="22">
        <f t="shared" si="0"/>
        <v>0.37333333333333335</v>
      </c>
      <c r="E8" s="9" t="s">
        <v>169</v>
      </c>
    </row>
    <row r="9" spans="1:5" x14ac:dyDescent="0.3">
      <c r="A9" s="21" t="s">
        <v>22</v>
      </c>
      <c r="B9" s="16">
        <v>1.81</v>
      </c>
      <c r="C9" s="16">
        <v>3.37</v>
      </c>
      <c r="D9" s="22">
        <f t="shared" si="0"/>
        <v>0.18618784530386739</v>
      </c>
      <c r="E9" s="9"/>
    </row>
    <row r="10" spans="1:5" x14ac:dyDescent="0.3">
      <c r="A10" s="21" t="s">
        <v>23</v>
      </c>
      <c r="B10" s="16">
        <v>1.63</v>
      </c>
      <c r="C10" s="16">
        <v>3.68</v>
      </c>
      <c r="D10" s="22">
        <f t="shared" si="0"/>
        <v>0.22576687116564417</v>
      </c>
      <c r="E10" s="9"/>
    </row>
    <row r="11" spans="1:5" x14ac:dyDescent="0.3">
      <c r="A11" s="21" t="s">
        <v>24</v>
      </c>
      <c r="B11" s="16">
        <v>1.96</v>
      </c>
      <c r="C11" s="16">
        <v>4.8899999999999997</v>
      </c>
      <c r="D11" s="22">
        <f t="shared" si="0"/>
        <v>0.24948979591836734</v>
      </c>
      <c r="E11" s="9"/>
    </row>
    <row r="12" spans="1:5" x14ac:dyDescent="0.3">
      <c r="A12" s="21" t="s">
        <v>26</v>
      </c>
      <c r="B12" s="16">
        <v>1.79</v>
      </c>
      <c r="C12" s="16">
        <v>3.72</v>
      </c>
      <c r="D12" s="22">
        <f t="shared" si="0"/>
        <v>0.20782122905027936</v>
      </c>
      <c r="E12" s="9"/>
    </row>
    <row r="13" spans="1:5" x14ac:dyDescent="0.3">
      <c r="A13" s="21" t="s">
        <v>27</v>
      </c>
      <c r="B13" s="16">
        <v>2.16</v>
      </c>
      <c r="C13" s="16">
        <v>6.05</v>
      </c>
      <c r="D13" s="22">
        <f t="shared" si="0"/>
        <v>0.28009259259259262</v>
      </c>
      <c r="E13" s="9"/>
    </row>
    <row r="14" spans="1:5" x14ac:dyDescent="0.3">
      <c r="A14" s="21" t="s">
        <v>28</v>
      </c>
      <c r="B14" s="16">
        <v>1.75</v>
      </c>
      <c r="C14" s="16">
        <v>2.58</v>
      </c>
      <c r="D14" s="22">
        <f t="shared" si="0"/>
        <v>0.14742857142857141</v>
      </c>
      <c r="E14" s="9"/>
    </row>
    <row r="15" spans="1:5" x14ac:dyDescent="0.3">
      <c r="A15" s="21" t="s">
        <v>29</v>
      </c>
      <c r="B15" s="16">
        <v>1.84</v>
      </c>
      <c r="C15" s="16">
        <v>1.97</v>
      </c>
      <c r="D15" s="22">
        <f t="shared" si="0"/>
        <v>0.10706521739130435</v>
      </c>
      <c r="E15" s="9"/>
    </row>
    <row r="16" spans="1:5" x14ac:dyDescent="0.3">
      <c r="A16" s="21" t="s">
        <v>30</v>
      </c>
      <c r="B16" s="16">
        <v>2.35</v>
      </c>
      <c r="C16" s="16">
        <v>3.48</v>
      </c>
      <c r="D16" s="22">
        <f t="shared" si="0"/>
        <v>0.14808510638297873</v>
      </c>
      <c r="E16" s="9"/>
    </row>
    <row r="17" spans="1:5" x14ac:dyDescent="0.3">
      <c r="A17" s="21" t="s">
        <v>25</v>
      </c>
      <c r="B17" s="16">
        <v>1.47</v>
      </c>
      <c r="C17" s="16">
        <v>6.15</v>
      </c>
      <c r="D17" s="22">
        <f t="shared" si="0"/>
        <v>0.41836734693877548</v>
      </c>
      <c r="E17" s="9"/>
    </row>
    <row r="18" spans="1:5" x14ac:dyDescent="0.3">
      <c r="A18" s="21" t="s">
        <v>31</v>
      </c>
      <c r="B18" s="16">
        <v>2.0499999999999998</v>
      </c>
      <c r="C18" s="16">
        <v>3.33</v>
      </c>
      <c r="D18" s="22">
        <f t="shared" si="0"/>
        <v>0.16243902439024391</v>
      </c>
      <c r="E18" s="9"/>
    </row>
    <row r="19" spans="1:5" x14ac:dyDescent="0.3">
      <c r="A19" s="21" t="s">
        <v>32</v>
      </c>
      <c r="B19" s="16">
        <v>2.14</v>
      </c>
      <c r="C19" s="16">
        <v>4.78</v>
      </c>
      <c r="D19" s="22">
        <f t="shared" si="0"/>
        <v>0.22336448598130842</v>
      </c>
      <c r="E19" s="9"/>
    </row>
    <row r="20" spans="1:5" x14ac:dyDescent="0.3">
      <c r="A20" s="21" t="s">
        <v>33</v>
      </c>
      <c r="B20" s="16">
        <v>1.96</v>
      </c>
      <c r="C20" s="16">
        <v>11.73</v>
      </c>
      <c r="D20" s="22">
        <f t="shared" si="0"/>
        <v>0.59846938775510206</v>
      </c>
      <c r="E20" s="9" t="s">
        <v>169</v>
      </c>
    </row>
    <row r="21" spans="1:5" x14ac:dyDescent="0.3">
      <c r="A21" s="21" t="s">
        <v>34</v>
      </c>
      <c r="B21" s="16">
        <v>2.0499999999999998</v>
      </c>
      <c r="C21" s="16">
        <v>9.7799999999999994</v>
      </c>
      <c r="D21" s="22">
        <f t="shared" si="0"/>
        <v>0.4770731707317073</v>
      </c>
      <c r="E21" s="9" t="s">
        <v>169</v>
      </c>
    </row>
    <row r="22" spans="1:5" x14ac:dyDescent="0.3">
      <c r="A22" s="21" t="s">
        <v>35</v>
      </c>
      <c r="B22" s="16">
        <v>1.57</v>
      </c>
      <c r="C22" s="16">
        <v>4.8899999999999997</v>
      </c>
      <c r="D22" s="22">
        <f t="shared" si="0"/>
        <v>0.31146496815286623</v>
      </c>
      <c r="E22" s="9"/>
    </row>
    <row r="23" spans="1:5" x14ac:dyDescent="0.3">
      <c r="A23" s="21" t="s">
        <v>36</v>
      </c>
      <c r="B23" s="16">
        <v>1.26</v>
      </c>
      <c r="C23" s="16">
        <v>1.95</v>
      </c>
      <c r="D23" s="22">
        <f t="shared" si="0"/>
        <v>0.15476190476190477</v>
      </c>
      <c r="E23" s="9"/>
    </row>
    <row r="24" spans="1:5" x14ac:dyDescent="0.3">
      <c r="A24" s="21" t="s">
        <v>37</v>
      </c>
      <c r="B24" s="16">
        <v>2.2000000000000002</v>
      </c>
      <c r="C24" s="16">
        <v>4.63</v>
      </c>
      <c r="D24" s="22">
        <f t="shared" si="0"/>
        <v>0.21045454545454545</v>
      </c>
      <c r="E24" s="9"/>
    </row>
    <row r="25" spans="1:5" x14ac:dyDescent="0.3">
      <c r="A25" s="21" t="s">
        <v>38</v>
      </c>
      <c r="B25" s="16">
        <v>1.24</v>
      </c>
      <c r="C25" s="16">
        <v>2.4300000000000002</v>
      </c>
      <c r="D25" s="22">
        <f t="shared" si="0"/>
        <v>0.19596774193548389</v>
      </c>
      <c r="E25" s="9"/>
    </row>
    <row r="26" spans="1:5" x14ac:dyDescent="0.3">
      <c r="A26" s="21" t="s">
        <v>39</v>
      </c>
      <c r="B26" s="16">
        <v>1.62</v>
      </c>
      <c r="C26" s="16">
        <v>6.54</v>
      </c>
      <c r="D26" s="22">
        <f t="shared" si="0"/>
        <v>0.40370370370370368</v>
      </c>
      <c r="E26" s="9"/>
    </row>
    <row r="27" spans="1:5" x14ac:dyDescent="0.3">
      <c r="A27" s="21" t="s">
        <v>40</v>
      </c>
      <c r="B27" s="16">
        <v>1.96</v>
      </c>
      <c r="C27" s="16">
        <v>6.31</v>
      </c>
      <c r="D27" s="22">
        <f t="shared" si="0"/>
        <v>0.32193877551020406</v>
      </c>
      <c r="E27" s="9"/>
    </row>
    <row r="28" spans="1:5" x14ac:dyDescent="0.3">
      <c r="A28" s="21" t="s">
        <v>41</v>
      </c>
      <c r="B28" s="16">
        <v>2.52</v>
      </c>
      <c r="C28" s="16">
        <v>7.32</v>
      </c>
      <c r="D28" s="22">
        <f t="shared" si="0"/>
        <v>0.2904761904761905</v>
      </c>
      <c r="E28" s="9" t="s">
        <v>169</v>
      </c>
    </row>
    <row r="29" spans="1:5" x14ac:dyDescent="0.3">
      <c r="A29" s="21" t="s">
        <v>42</v>
      </c>
      <c r="B29" s="16">
        <v>2.0699999999999998</v>
      </c>
      <c r="C29" s="16">
        <v>5.25</v>
      </c>
      <c r="D29" s="22">
        <f t="shared" si="0"/>
        <v>0.25362318840579706</v>
      </c>
      <c r="E29" s="9" t="s">
        <v>168</v>
      </c>
    </row>
    <row r="30" spans="1:5" x14ac:dyDescent="0.3">
      <c r="A30" s="21" t="s">
        <v>43</v>
      </c>
      <c r="B30" s="16">
        <v>1.61</v>
      </c>
      <c r="C30" s="16">
        <v>4.16</v>
      </c>
      <c r="D30" s="22">
        <f t="shared" si="0"/>
        <v>0.25838509316770186</v>
      </c>
      <c r="E30" s="9"/>
    </row>
    <row r="31" spans="1:5" x14ac:dyDescent="0.3">
      <c r="A31" s="21" t="s">
        <v>44</v>
      </c>
      <c r="B31" s="16">
        <v>1.83</v>
      </c>
      <c r="C31" s="16">
        <v>2.5499999999999998</v>
      </c>
      <c r="D31" s="22">
        <f t="shared" si="0"/>
        <v>0.13934426229508196</v>
      </c>
      <c r="E31" s="9"/>
    </row>
    <row r="32" spans="1:5" x14ac:dyDescent="0.3">
      <c r="A32" s="21" t="s">
        <v>45</v>
      </c>
      <c r="B32" s="16">
        <v>2.0099999999999998</v>
      </c>
      <c r="C32" s="16">
        <v>5.53</v>
      </c>
      <c r="D32" s="22">
        <f t="shared" si="0"/>
        <v>0.27512437810945278</v>
      </c>
      <c r="E32" s="9" t="s">
        <v>169</v>
      </c>
    </row>
    <row r="33" spans="1:5" x14ac:dyDescent="0.3">
      <c r="A33" s="21" t="s">
        <v>46</v>
      </c>
      <c r="B33" s="16">
        <v>1.63</v>
      </c>
      <c r="C33" s="16">
        <v>6.26</v>
      </c>
      <c r="D33" s="22">
        <f t="shared" si="0"/>
        <v>0.38404907975460123</v>
      </c>
      <c r="E33" s="9" t="s">
        <v>169</v>
      </c>
    </row>
    <row r="34" spans="1:5" x14ac:dyDescent="0.3">
      <c r="A34" s="21" t="s">
        <v>47</v>
      </c>
      <c r="B34" s="16">
        <v>1.85</v>
      </c>
      <c r="C34" s="16">
        <v>3.64</v>
      </c>
      <c r="D34" s="22">
        <f t="shared" si="0"/>
        <v>0.19675675675675675</v>
      </c>
      <c r="E34" s="9"/>
    </row>
    <row r="35" spans="1:5" x14ac:dyDescent="0.3">
      <c r="A35" s="21" t="s">
        <v>48</v>
      </c>
      <c r="B35" s="16">
        <v>1.99</v>
      </c>
      <c r="C35" s="16">
        <v>10.84</v>
      </c>
      <c r="D35" s="22">
        <f t="shared" si="0"/>
        <v>0.54472361809045222</v>
      </c>
      <c r="E35" s="9" t="s">
        <v>169</v>
      </c>
    </row>
    <row r="36" spans="1:5" x14ac:dyDescent="0.3">
      <c r="A36" s="21" t="s">
        <v>49</v>
      </c>
      <c r="B36" s="16">
        <v>2.74</v>
      </c>
      <c r="C36" s="16">
        <v>3.17</v>
      </c>
      <c r="D36" s="22">
        <f t="shared" si="0"/>
        <v>0.11569343065693431</v>
      </c>
      <c r="E36" s="9"/>
    </row>
    <row r="37" spans="1:5" x14ac:dyDescent="0.3">
      <c r="A37" s="21" t="s">
        <v>50</v>
      </c>
      <c r="B37" s="16">
        <v>1.81</v>
      </c>
      <c r="C37" s="16">
        <v>5.5</v>
      </c>
      <c r="D37" s="22">
        <f t="shared" si="0"/>
        <v>0.30386740331491713</v>
      </c>
      <c r="E37" s="9"/>
    </row>
    <row r="38" spans="1:5" x14ac:dyDescent="0.3">
      <c r="A38" s="21" t="s">
        <v>51</v>
      </c>
      <c r="B38" s="16">
        <v>1.92</v>
      </c>
      <c r="C38" s="16">
        <v>2.75</v>
      </c>
      <c r="D38" s="22">
        <f t="shared" si="0"/>
        <v>0.14322916666666666</v>
      </c>
      <c r="E38" s="9"/>
    </row>
    <row r="39" spans="1:5" x14ac:dyDescent="0.3">
      <c r="A39" s="21" t="s">
        <v>52</v>
      </c>
      <c r="B39" s="16">
        <v>1.55</v>
      </c>
      <c r="C39" s="16">
        <v>5.09</v>
      </c>
      <c r="D39" s="22">
        <f t="shared" si="0"/>
        <v>0.32838709677419353</v>
      </c>
      <c r="E39" s="9"/>
    </row>
    <row r="40" spans="1:5" x14ac:dyDescent="0.3">
      <c r="A40" s="21" t="s">
        <v>53</v>
      </c>
      <c r="B40" s="16">
        <v>2.04</v>
      </c>
      <c r="C40" s="16">
        <v>7.61</v>
      </c>
      <c r="D40" s="22">
        <f t="shared" si="0"/>
        <v>0.37303921568627452</v>
      </c>
      <c r="E40" s="9" t="s">
        <v>169</v>
      </c>
    </row>
    <row r="41" spans="1:5" x14ac:dyDescent="0.3">
      <c r="A41" s="21" t="s">
        <v>54</v>
      </c>
      <c r="B41" s="16">
        <v>1.53</v>
      </c>
      <c r="C41" s="16">
        <v>10.55</v>
      </c>
      <c r="D41" s="22">
        <f t="shared" si="0"/>
        <v>0.68954248366013082</v>
      </c>
      <c r="E41" s="9" t="s">
        <v>169</v>
      </c>
    </row>
    <row r="42" spans="1:5" x14ac:dyDescent="0.3">
      <c r="A42" s="21" t="s">
        <v>55</v>
      </c>
      <c r="B42" s="16">
        <v>1.58</v>
      </c>
      <c r="C42" s="16">
        <v>3.99</v>
      </c>
      <c r="D42" s="22">
        <f t="shared" si="0"/>
        <v>0.25253164556962027</v>
      </c>
      <c r="E42" s="9"/>
    </row>
    <row r="43" spans="1:5" x14ac:dyDescent="0.3">
      <c r="A43" s="21" t="s">
        <v>56</v>
      </c>
      <c r="B43" s="16">
        <v>1.33</v>
      </c>
      <c r="C43" s="16">
        <v>4.4400000000000004</v>
      </c>
      <c r="D43" s="22">
        <f t="shared" si="0"/>
        <v>0.33383458646616543</v>
      </c>
      <c r="E43" s="9"/>
    </row>
    <row r="44" spans="1:5" x14ac:dyDescent="0.3">
      <c r="A44" s="21" t="s">
        <v>57</v>
      </c>
      <c r="B44" s="16">
        <v>1.49</v>
      </c>
      <c r="C44" s="16">
        <v>4.3899999999999997</v>
      </c>
      <c r="D44" s="22">
        <f t="shared" si="0"/>
        <v>0.29463087248322145</v>
      </c>
      <c r="E44" s="9"/>
    </row>
    <row r="45" spans="1:5" x14ac:dyDescent="0.3">
      <c r="A45" s="21" t="s">
        <v>58</v>
      </c>
      <c r="B45" s="16">
        <v>1.46</v>
      </c>
      <c r="C45" s="16">
        <v>6.81</v>
      </c>
      <c r="D45" s="22">
        <f t="shared" si="0"/>
        <v>0.46643835616438351</v>
      </c>
      <c r="E45" s="9"/>
    </row>
    <row r="46" spans="1:5" x14ac:dyDescent="0.3">
      <c r="A46" s="21" t="s">
        <v>59</v>
      </c>
      <c r="B46" s="16">
        <v>1.42</v>
      </c>
      <c r="C46" s="16">
        <v>2.94</v>
      </c>
      <c r="D46" s="22">
        <f t="shared" si="0"/>
        <v>0.20704225352112673</v>
      </c>
      <c r="E46" s="9"/>
    </row>
    <row r="47" spans="1:5" x14ac:dyDescent="0.3">
      <c r="A47" s="21" t="s">
        <v>60</v>
      </c>
      <c r="B47" s="16">
        <v>1.23</v>
      </c>
      <c r="C47" s="16">
        <v>21.69</v>
      </c>
      <c r="D47" s="22">
        <f t="shared" si="0"/>
        <v>1.7634146341463417</v>
      </c>
      <c r="E47" s="9" t="s">
        <v>170</v>
      </c>
    </row>
    <row r="48" spans="1:5" x14ac:dyDescent="0.3">
      <c r="A48" s="21" t="s">
        <v>61</v>
      </c>
      <c r="B48" s="16">
        <v>1.5</v>
      </c>
      <c r="C48" s="16">
        <v>5.61</v>
      </c>
      <c r="D48" s="22">
        <f t="shared" si="0"/>
        <v>0.374</v>
      </c>
      <c r="E48" s="9"/>
    </row>
    <row r="49" spans="1:5" x14ac:dyDescent="0.3">
      <c r="A49" s="21" t="s">
        <v>62</v>
      </c>
      <c r="B49" s="16">
        <v>1.1599999999999999</v>
      </c>
      <c r="C49" s="16">
        <v>11.67</v>
      </c>
      <c r="D49" s="22">
        <f t="shared" si="0"/>
        <v>1.0060344827586207</v>
      </c>
      <c r="E49" s="9" t="s">
        <v>169</v>
      </c>
    </row>
    <row r="50" spans="1:5" x14ac:dyDescent="0.3">
      <c r="A50" s="21" t="s">
        <v>63</v>
      </c>
      <c r="B50" s="16">
        <v>1.58</v>
      </c>
      <c r="C50" s="16">
        <v>2.68</v>
      </c>
      <c r="D50" s="22">
        <f t="shared" si="0"/>
        <v>0.16962025316455698</v>
      </c>
      <c r="E50" s="9"/>
    </row>
    <row r="51" spans="1:5" x14ac:dyDescent="0.3">
      <c r="A51" s="21" t="s">
        <v>64</v>
      </c>
      <c r="B51" s="16">
        <v>1.54</v>
      </c>
      <c r="C51" s="16">
        <v>2.2599999999999998</v>
      </c>
      <c r="D51" s="22">
        <f t="shared" si="0"/>
        <v>0.14675324675324672</v>
      </c>
      <c r="E51" s="9"/>
    </row>
    <row r="52" spans="1:5" x14ac:dyDescent="0.3">
      <c r="A52" s="21" t="s">
        <v>65</v>
      </c>
      <c r="B52" s="16">
        <v>1.28</v>
      </c>
      <c r="C52" s="16">
        <v>5.95</v>
      </c>
      <c r="D52" s="22">
        <f t="shared" si="0"/>
        <v>0.46484375</v>
      </c>
      <c r="E52" s="9"/>
    </row>
    <row r="53" spans="1:5" x14ac:dyDescent="0.3">
      <c r="A53" s="21" t="s">
        <v>66</v>
      </c>
      <c r="B53" s="16">
        <v>1.5</v>
      </c>
      <c r="C53" s="16">
        <v>8.99</v>
      </c>
      <c r="D53" s="22">
        <f t="shared" si="0"/>
        <v>0.59933333333333327</v>
      </c>
      <c r="E53" s="9" t="s">
        <v>169</v>
      </c>
    </row>
    <row r="54" spans="1:5" x14ac:dyDescent="0.3">
      <c r="A54" s="21" t="s">
        <v>67</v>
      </c>
      <c r="B54" s="16">
        <v>1.97</v>
      </c>
      <c r="C54" s="16">
        <v>21.33</v>
      </c>
      <c r="D54" s="22">
        <f t="shared" si="0"/>
        <v>1.0827411167512691</v>
      </c>
      <c r="E54" s="9" t="s">
        <v>170</v>
      </c>
    </row>
    <row r="55" spans="1:5" x14ac:dyDescent="0.3">
      <c r="A55" s="21" t="s">
        <v>68</v>
      </c>
      <c r="B55" s="16">
        <v>1.82</v>
      </c>
      <c r="C55" s="16">
        <v>2.76</v>
      </c>
      <c r="D55" s="22">
        <f t="shared" si="0"/>
        <v>0.15164835164835164</v>
      </c>
      <c r="E55" s="9"/>
    </row>
    <row r="56" spans="1:5" x14ac:dyDescent="0.3">
      <c r="A56" s="21" t="s">
        <v>69</v>
      </c>
      <c r="B56" s="16">
        <v>1.79</v>
      </c>
      <c r="C56" s="16">
        <v>3.9</v>
      </c>
      <c r="D56" s="22">
        <f t="shared" si="0"/>
        <v>0.21787709497206703</v>
      </c>
      <c r="E56" s="9"/>
    </row>
    <row r="57" spans="1:5" x14ac:dyDescent="0.3">
      <c r="A57" s="21" t="s">
        <v>70</v>
      </c>
      <c r="B57" s="16">
        <v>1.39</v>
      </c>
      <c r="C57" s="16">
        <v>4.3600000000000003</v>
      </c>
      <c r="D57" s="22">
        <f t="shared" si="0"/>
        <v>0.3136690647482015</v>
      </c>
      <c r="E57" s="9"/>
    </row>
    <row r="58" spans="1:5" x14ac:dyDescent="0.3">
      <c r="A58" s="21" t="s">
        <v>71</v>
      </c>
      <c r="B58" s="16">
        <v>1.5</v>
      </c>
      <c r="C58" s="16">
        <v>2.0299999999999998</v>
      </c>
      <c r="D58" s="22">
        <f t="shared" si="0"/>
        <v>0.13533333333333331</v>
      </c>
      <c r="E58" s="9"/>
    </row>
    <row r="59" spans="1:5" x14ac:dyDescent="0.3">
      <c r="A59" s="21" t="s">
        <v>72</v>
      </c>
      <c r="B59" s="16">
        <v>1.42</v>
      </c>
      <c r="C59" s="16">
        <v>2.5299999999999998</v>
      </c>
      <c r="D59" s="22">
        <f t="shared" si="0"/>
        <v>0.17816901408450703</v>
      </c>
      <c r="E59" s="9"/>
    </row>
    <row r="60" spans="1:5" x14ac:dyDescent="0.3">
      <c r="A60" s="21" t="s">
        <v>73</v>
      </c>
      <c r="B60" s="16">
        <v>1.53</v>
      </c>
      <c r="C60" s="16">
        <v>3.47</v>
      </c>
      <c r="D60" s="22">
        <f t="shared" si="0"/>
        <v>0.22679738562091503</v>
      </c>
      <c r="E60" s="9"/>
    </row>
    <row r="61" spans="1:5" x14ac:dyDescent="0.3">
      <c r="A61" s="21" t="s">
        <v>74</v>
      </c>
      <c r="B61" s="16">
        <v>1.34</v>
      </c>
      <c r="C61" s="16">
        <v>3.63</v>
      </c>
      <c r="D61" s="22">
        <f t="shared" si="0"/>
        <v>0.2708955223880597</v>
      </c>
      <c r="E61" s="9"/>
    </row>
    <row r="62" spans="1:5" x14ac:dyDescent="0.3">
      <c r="A62" s="21" t="s">
        <v>75</v>
      </c>
      <c r="B62" s="16">
        <v>1.64</v>
      </c>
      <c r="C62" s="16">
        <v>3.21</v>
      </c>
      <c r="D62" s="22">
        <f t="shared" si="0"/>
        <v>0.19573170731707318</v>
      </c>
      <c r="E62" s="9"/>
    </row>
    <row r="63" spans="1:5" x14ac:dyDescent="0.3">
      <c r="A63" s="21" t="s">
        <v>76</v>
      </c>
      <c r="B63" s="16">
        <v>1.58</v>
      </c>
      <c r="C63" s="16">
        <v>2.57</v>
      </c>
      <c r="D63" s="22">
        <f t="shared" si="0"/>
        <v>0.16265822784810124</v>
      </c>
      <c r="E63" s="9"/>
    </row>
    <row r="64" spans="1:5" x14ac:dyDescent="0.3">
      <c r="A64" s="21" t="s">
        <v>77</v>
      </c>
      <c r="B64" s="16">
        <v>1.75</v>
      </c>
      <c r="C64" s="16">
        <v>3.72</v>
      </c>
      <c r="D64" s="22">
        <f t="shared" si="0"/>
        <v>0.21257142857142858</v>
      </c>
      <c r="E64" s="9"/>
    </row>
    <row r="65" spans="1:5" x14ac:dyDescent="0.3">
      <c r="A65" s="21" t="s">
        <v>78</v>
      </c>
      <c r="B65" s="16">
        <v>1.38</v>
      </c>
      <c r="C65" s="16">
        <v>19.12</v>
      </c>
      <c r="D65" s="22">
        <f t="shared" si="0"/>
        <v>1.3855072463768117</v>
      </c>
      <c r="E65" s="9" t="s">
        <v>170</v>
      </c>
    </row>
    <row r="66" spans="1:5" x14ac:dyDescent="0.3">
      <c r="A66" s="21" t="s">
        <v>79</v>
      </c>
      <c r="B66" s="16">
        <v>1.4</v>
      </c>
      <c r="C66" s="16">
        <v>4.82</v>
      </c>
      <c r="D66" s="22">
        <f t="shared" ref="D66:D129" si="1">(C66/(B66*1000))*100</f>
        <v>0.34428571428571431</v>
      </c>
      <c r="E66" s="9"/>
    </row>
    <row r="67" spans="1:5" x14ac:dyDescent="0.3">
      <c r="A67" s="21" t="s">
        <v>80</v>
      </c>
      <c r="B67" s="16">
        <v>1.36</v>
      </c>
      <c r="C67" s="16">
        <v>5.81</v>
      </c>
      <c r="D67" s="22">
        <f t="shared" si="1"/>
        <v>0.42720588235294116</v>
      </c>
      <c r="E67" s="9"/>
    </row>
    <row r="68" spans="1:5" x14ac:dyDescent="0.3">
      <c r="A68" s="21" t="s">
        <v>81</v>
      </c>
      <c r="B68" s="16">
        <v>1.23</v>
      </c>
      <c r="C68" s="16">
        <v>4.47</v>
      </c>
      <c r="D68" s="22">
        <f t="shared" si="1"/>
        <v>0.36341463414634145</v>
      </c>
      <c r="E68" s="9"/>
    </row>
    <row r="69" spans="1:5" x14ac:dyDescent="0.3">
      <c r="A69" s="21" t="s">
        <v>82</v>
      </c>
      <c r="B69" s="16">
        <v>1.23</v>
      </c>
      <c r="C69" s="16">
        <v>7.61</v>
      </c>
      <c r="D69" s="22">
        <f t="shared" si="1"/>
        <v>0.61869918699186999</v>
      </c>
      <c r="E69" s="9" t="s">
        <v>169</v>
      </c>
    </row>
    <row r="70" spans="1:5" x14ac:dyDescent="0.3">
      <c r="A70" s="21" t="s">
        <v>83</v>
      </c>
      <c r="B70" s="16">
        <v>1.83</v>
      </c>
      <c r="C70" s="16">
        <v>3.24</v>
      </c>
      <c r="D70" s="22">
        <f t="shared" si="1"/>
        <v>0.17704918032786887</v>
      </c>
      <c r="E70" s="9"/>
    </row>
    <row r="71" spans="1:5" x14ac:dyDescent="0.3">
      <c r="A71" s="21" t="s">
        <v>84</v>
      </c>
      <c r="B71" s="16">
        <v>1.41</v>
      </c>
      <c r="C71" s="16">
        <v>8.39</v>
      </c>
      <c r="D71" s="22">
        <f t="shared" si="1"/>
        <v>0.59503546099290783</v>
      </c>
      <c r="E71" s="9" t="s">
        <v>169</v>
      </c>
    </row>
    <row r="72" spans="1:5" x14ac:dyDescent="0.3">
      <c r="A72" s="21" t="s">
        <v>85</v>
      </c>
      <c r="B72" s="16">
        <v>1.89</v>
      </c>
      <c r="C72" s="16">
        <v>5.25</v>
      </c>
      <c r="D72" s="22">
        <f t="shared" si="1"/>
        <v>0.27777777777777779</v>
      </c>
      <c r="E72" s="9"/>
    </row>
    <row r="73" spans="1:5" x14ac:dyDescent="0.3">
      <c r="A73" s="21" t="s">
        <v>86</v>
      </c>
      <c r="B73" s="16">
        <v>1.87</v>
      </c>
      <c r="C73" s="16">
        <v>10.6</v>
      </c>
      <c r="D73" s="22">
        <f t="shared" si="1"/>
        <v>0.5668449197860963</v>
      </c>
      <c r="E73" s="9" t="s">
        <v>169</v>
      </c>
    </row>
    <row r="74" spans="1:5" x14ac:dyDescent="0.3">
      <c r="A74" s="21" t="s">
        <v>87</v>
      </c>
      <c r="B74" s="16">
        <v>1.42</v>
      </c>
      <c r="C74" s="16">
        <v>4.12</v>
      </c>
      <c r="D74" s="22">
        <f t="shared" si="1"/>
        <v>0.29014084507042254</v>
      </c>
      <c r="E74" s="9"/>
    </row>
    <row r="75" spans="1:5" x14ac:dyDescent="0.3">
      <c r="A75" s="21" t="s">
        <v>88</v>
      </c>
      <c r="B75" s="16">
        <v>2.06</v>
      </c>
      <c r="C75" s="16">
        <v>7.42</v>
      </c>
      <c r="D75" s="22">
        <f t="shared" si="1"/>
        <v>0.36019417475728155</v>
      </c>
      <c r="E75" s="9" t="s">
        <v>168</v>
      </c>
    </row>
    <row r="76" spans="1:5" x14ac:dyDescent="0.3">
      <c r="A76" s="21" t="s">
        <v>89</v>
      </c>
      <c r="B76" s="16">
        <v>1.83</v>
      </c>
      <c r="C76" s="16">
        <v>5.46</v>
      </c>
      <c r="D76" s="22">
        <f t="shared" si="1"/>
        <v>0.29836065573770493</v>
      </c>
      <c r="E76" s="9"/>
    </row>
    <row r="77" spans="1:5" x14ac:dyDescent="0.3">
      <c r="A77" s="21" t="s">
        <v>90</v>
      </c>
      <c r="B77" s="16">
        <v>1.3</v>
      </c>
      <c r="C77" s="16">
        <v>2.68</v>
      </c>
      <c r="D77" s="22">
        <f t="shared" si="1"/>
        <v>0.20615384615384619</v>
      </c>
      <c r="E77" s="9"/>
    </row>
    <row r="78" spans="1:5" x14ac:dyDescent="0.3">
      <c r="A78" s="21" t="s">
        <v>91</v>
      </c>
      <c r="B78" s="16">
        <v>2.2999999999999998</v>
      </c>
      <c r="C78" s="16">
        <v>4.76</v>
      </c>
      <c r="D78" s="22">
        <f t="shared" si="1"/>
        <v>0.20695652173913043</v>
      </c>
      <c r="E78" s="9"/>
    </row>
    <row r="79" spans="1:5" x14ac:dyDescent="0.3">
      <c r="A79" s="21" t="s">
        <v>92</v>
      </c>
      <c r="B79" s="16">
        <v>2.12</v>
      </c>
      <c r="C79" s="16">
        <v>4.09</v>
      </c>
      <c r="D79" s="22">
        <f t="shared" si="1"/>
        <v>0.19292452830188678</v>
      </c>
      <c r="E79" s="9"/>
    </row>
    <row r="80" spans="1:5" x14ac:dyDescent="0.3">
      <c r="A80" s="21" t="s">
        <v>93</v>
      </c>
      <c r="B80" s="16">
        <v>1.53</v>
      </c>
      <c r="C80" s="16">
        <v>2.5</v>
      </c>
      <c r="D80" s="22">
        <f t="shared" si="1"/>
        <v>0.16339869281045752</v>
      </c>
      <c r="E80" s="9"/>
    </row>
    <row r="81" spans="1:5" x14ac:dyDescent="0.3">
      <c r="A81" s="21" t="s">
        <v>94</v>
      </c>
      <c r="B81" s="16">
        <v>2.14</v>
      </c>
      <c r="C81" s="16">
        <v>8.86</v>
      </c>
      <c r="D81" s="22">
        <f t="shared" si="1"/>
        <v>0.41401869158878507</v>
      </c>
      <c r="E81" s="9" t="s">
        <v>169</v>
      </c>
    </row>
    <row r="82" spans="1:5" x14ac:dyDescent="0.3">
      <c r="A82" s="21" t="s">
        <v>95</v>
      </c>
      <c r="B82" s="16">
        <v>2.21</v>
      </c>
      <c r="C82" s="16">
        <v>7.04</v>
      </c>
      <c r="D82" s="22">
        <f t="shared" si="1"/>
        <v>0.318552036199095</v>
      </c>
      <c r="E82" s="9" t="s">
        <v>169</v>
      </c>
    </row>
    <row r="83" spans="1:5" x14ac:dyDescent="0.3">
      <c r="A83" s="21" t="s">
        <v>96</v>
      </c>
      <c r="B83" s="16">
        <v>1.19</v>
      </c>
      <c r="C83" s="16">
        <v>5.14</v>
      </c>
      <c r="D83" s="22">
        <f t="shared" si="1"/>
        <v>0.43193277310924372</v>
      </c>
      <c r="E83" s="9"/>
    </row>
    <row r="84" spans="1:5" x14ac:dyDescent="0.3">
      <c r="A84" s="21" t="s">
        <v>97</v>
      </c>
      <c r="B84" s="16">
        <v>1.52</v>
      </c>
      <c r="C84" s="16">
        <v>4.74</v>
      </c>
      <c r="D84" s="22">
        <f t="shared" si="1"/>
        <v>0.31184210526315786</v>
      </c>
      <c r="E84" s="9"/>
    </row>
    <row r="85" spans="1:5" x14ac:dyDescent="0.3">
      <c r="A85" s="21" t="s">
        <v>98</v>
      </c>
      <c r="B85" s="16">
        <v>1.36</v>
      </c>
      <c r="C85" s="16">
        <v>5.36</v>
      </c>
      <c r="D85" s="22">
        <f t="shared" si="1"/>
        <v>0.39411764705882352</v>
      </c>
      <c r="E85" s="9"/>
    </row>
    <row r="86" spans="1:5" x14ac:dyDescent="0.3">
      <c r="A86" s="21" t="s">
        <v>99</v>
      </c>
      <c r="B86" s="16">
        <v>1.55</v>
      </c>
      <c r="C86" s="16">
        <v>6.83</v>
      </c>
      <c r="D86" s="22">
        <f t="shared" si="1"/>
        <v>0.44064516129032261</v>
      </c>
      <c r="E86" s="9"/>
    </row>
    <row r="87" spans="1:5" x14ac:dyDescent="0.3">
      <c r="A87" s="21" t="s">
        <v>100</v>
      </c>
      <c r="B87" s="16">
        <v>2.61</v>
      </c>
      <c r="C87" s="16">
        <v>4.5999999999999996</v>
      </c>
      <c r="D87" s="22">
        <f t="shared" si="1"/>
        <v>0.17624521072796934</v>
      </c>
      <c r="E87" s="9"/>
    </row>
    <row r="88" spans="1:5" x14ac:dyDescent="0.3">
      <c r="A88" s="21" t="s">
        <v>101</v>
      </c>
      <c r="B88" s="16">
        <v>1.78</v>
      </c>
      <c r="C88" s="16">
        <v>5.0199999999999996</v>
      </c>
      <c r="D88" s="22">
        <f t="shared" si="1"/>
        <v>0.28202247191011232</v>
      </c>
      <c r="E88" s="9"/>
    </row>
    <row r="89" spans="1:5" x14ac:dyDescent="0.3">
      <c r="A89" s="21" t="s">
        <v>102</v>
      </c>
      <c r="B89" s="16">
        <v>1.46</v>
      </c>
      <c r="C89" s="16">
        <v>6.11</v>
      </c>
      <c r="D89" s="22">
        <f t="shared" si="1"/>
        <v>0.41849315068493154</v>
      </c>
      <c r="E89" s="9"/>
    </row>
    <row r="90" spans="1:5" x14ac:dyDescent="0.3">
      <c r="A90" s="21" t="s">
        <v>103</v>
      </c>
      <c r="B90" s="16">
        <v>1.78</v>
      </c>
      <c r="C90" s="16">
        <v>8.66</v>
      </c>
      <c r="D90" s="22">
        <f t="shared" si="1"/>
        <v>0.48651685393258431</v>
      </c>
      <c r="E90" s="9" t="s">
        <v>169</v>
      </c>
    </row>
    <row r="91" spans="1:5" x14ac:dyDescent="0.3">
      <c r="A91" s="21" t="s">
        <v>104</v>
      </c>
      <c r="B91" s="16">
        <v>2.0499999999999998</v>
      </c>
      <c r="C91" s="16">
        <v>7.47</v>
      </c>
      <c r="D91" s="22">
        <f t="shared" si="1"/>
        <v>0.36439024390243901</v>
      </c>
      <c r="E91" s="9" t="s">
        <v>168</v>
      </c>
    </row>
    <row r="92" spans="1:5" x14ac:dyDescent="0.3">
      <c r="A92" s="21" t="s">
        <v>105</v>
      </c>
      <c r="B92" s="16">
        <v>1.56</v>
      </c>
      <c r="C92" s="16">
        <v>3.21</v>
      </c>
      <c r="D92" s="22">
        <f t="shared" si="1"/>
        <v>0.20576923076923076</v>
      </c>
      <c r="E92" s="9"/>
    </row>
    <row r="93" spans="1:5" x14ac:dyDescent="0.3">
      <c r="A93" s="21" t="s">
        <v>106</v>
      </c>
      <c r="B93" s="16">
        <v>2.1800000000000002</v>
      </c>
      <c r="C93" s="16">
        <v>5.05</v>
      </c>
      <c r="D93" s="22">
        <f t="shared" si="1"/>
        <v>0.23165137614678896</v>
      </c>
      <c r="E93" s="9"/>
    </row>
    <row r="94" spans="1:5" x14ac:dyDescent="0.3">
      <c r="A94" s="21" t="s">
        <v>107</v>
      </c>
      <c r="B94" s="16">
        <v>2.59</v>
      </c>
      <c r="C94" s="16">
        <v>5.81</v>
      </c>
      <c r="D94" s="22">
        <f t="shared" si="1"/>
        <v>0.22432432432432431</v>
      </c>
      <c r="E94" s="9"/>
    </row>
    <row r="95" spans="1:5" x14ac:dyDescent="0.3">
      <c r="A95" s="21" t="s">
        <v>108</v>
      </c>
      <c r="B95" s="16">
        <v>1.96</v>
      </c>
      <c r="C95" s="16">
        <v>13.2</v>
      </c>
      <c r="D95" s="22">
        <f t="shared" si="1"/>
        <v>0.67346938775510201</v>
      </c>
      <c r="E95" s="9" t="s">
        <v>169</v>
      </c>
    </row>
    <row r="96" spans="1:5" x14ac:dyDescent="0.3">
      <c r="A96" s="21" t="s">
        <v>109</v>
      </c>
      <c r="B96" s="16">
        <v>1.88</v>
      </c>
      <c r="C96" s="16">
        <v>4.4400000000000004</v>
      </c>
      <c r="D96" s="22">
        <f t="shared" si="1"/>
        <v>0.23617021276595745</v>
      </c>
      <c r="E96" s="9"/>
    </row>
    <row r="97" spans="1:5" x14ac:dyDescent="0.3">
      <c r="A97" s="21" t="s">
        <v>110</v>
      </c>
      <c r="B97" s="16">
        <v>1.53</v>
      </c>
      <c r="C97" s="16">
        <v>5.72</v>
      </c>
      <c r="D97" s="22">
        <f t="shared" si="1"/>
        <v>0.37385620915032675</v>
      </c>
      <c r="E97" s="9"/>
    </row>
    <row r="98" spans="1:5" x14ac:dyDescent="0.3">
      <c r="A98" s="21" t="s">
        <v>111</v>
      </c>
      <c r="B98" s="16">
        <v>2.02</v>
      </c>
      <c r="C98" s="16">
        <v>3.4</v>
      </c>
      <c r="D98" s="22">
        <f t="shared" si="1"/>
        <v>0.16831683168316833</v>
      </c>
      <c r="E98" s="9"/>
    </row>
    <row r="99" spans="1:5" x14ac:dyDescent="0.3">
      <c r="A99" s="21" t="s">
        <v>112</v>
      </c>
      <c r="B99" s="16">
        <v>2.1</v>
      </c>
      <c r="C99" s="16">
        <v>4.59</v>
      </c>
      <c r="D99" s="22">
        <f t="shared" si="1"/>
        <v>0.21857142857142856</v>
      </c>
      <c r="E99" s="9"/>
    </row>
    <row r="100" spans="1:5" x14ac:dyDescent="0.3">
      <c r="A100" s="21" t="s">
        <v>113</v>
      </c>
      <c r="B100" s="16">
        <v>1.76</v>
      </c>
      <c r="C100" s="16">
        <v>2.0499999999999998</v>
      </c>
      <c r="D100" s="22">
        <f t="shared" si="1"/>
        <v>0.11647727272727272</v>
      </c>
      <c r="E100" s="9"/>
    </row>
    <row r="101" spans="1:5" x14ac:dyDescent="0.3">
      <c r="A101" s="21" t="s">
        <v>114</v>
      </c>
      <c r="B101" s="16">
        <v>1.9</v>
      </c>
      <c r="C101" s="16">
        <v>9.41</v>
      </c>
      <c r="D101" s="22">
        <f t="shared" si="1"/>
        <v>0.49526315789473685</v>
      </c>
      <c r="E101" s="9" t="s">
        <v>169</v>
      </c>
    </row>
    <row r="102" spans="1:5" x14ac:dyDescent="0.3">
      <c r="A102" s="21" t="s">
        <v>115</v>
      </c>
      <c r="B102" s="16">
        <v>2.09</v>
      </c>
      <c r="C102" s="16">
        <v>3.69</v>
      </c>
      <c r="D102" s="22">
        <f t="shared" si="1"/>
        <v>0.17655502392344499</v>
      </c>
      <c r="E102" s="9"/>
    </row>
    <row r="103" spans="1:5" x14ac:dyDescent="0.3">
      <c r="A103" s="21" t="s">
        <v>116</v>
      </c>
      <c r="B103" s="16">
        <v>1.89</v>
      </c>
      <c r="C103" s="16">
        <v>1.57</v>
      </c>
      <c r="D103" s="22">
        <f t="shared" si="1"/>
        <v>8.306878306878307E-2</v>
      </c>
      <c r="E103" s="9"/>
    </row>
    <row r="104" spans="1:5" x14ac:dyDescent="0.3">
      <c r="A104" s="21" t="s">
        <v>117</v>
      </c>
      <c r="B104" s="16">
        <v>2.02</v>
      </c>
      <c r="C104" s="16">
        <v>2.4</v>
      </c>
      <c r="D104" s="22">
        <f t="shared" si="1"/>
        <v>0.11881188118811881</v>
      </c>
      <c r="E104" s="9"/>
    </row>
    <row r="105" spans="1:5" x14ac:dyDescent="0.3">
      <c r="A105" s="21" t="s">
        <v>118</v>
      </c>
      <c r="B105" s="16">
        <v>1.82</v>
      </c>
      <c r="C105" s="16">
        <v>1.39</v>
      </c>
      <c r="D105" s="22">
        <f t="shared" si="1"/>
        <v>7.6373626373626366E-2</v>
      </c>
      <c r="E105" s="9"/>
    </row>
    <row r="106" spans="1:5" x14ac:dyDescent="0.3">
      <c r="A106" s="21" t="s">
        <v>119</v>
      </c>
      <c r="B106" s="16">
        <v>1.55</v>
      </c>
      <c r="C106" s="16">
        <v>8.01</v>
      </c>
      <c r="D106" s="22">
        <f t="shared" si="1"/>
        <v>0.51677419354838705</v>
      </c>
      <c r="E106" s="9" t="s">
        <v>169</v>
      </c>
    </row>
    <row r="107" spans="1:5" x14ac:dyDescent="0.3">
      <c r="A107" s="21" t="s">
        <v>120</v>
      </c>
      <c r="B107" s="16">
        <v>1.87</v>
      </c>
      <c r="C107" s="16">
        <v>3.32</v>
      </c>
      <c r="D107" s="22">
        <f t="shared" si="1"/>
        <v>0.17754010695187167</v>
      </c>
      <c r="E107" s="9"/>
    </row>
    <row r="108" spans="1:5" x14ac:dyDescent="0.3">
      <c r="A108" s="21" t="s">
        <v>121</v>
      </c>
      <c r="B108" s="16">
        <v>1.53</v>
      </c>
      <c r="C108" s="16">
        <v>2.16</v>
      </c>
      <c r="D108" s="22">
        <f t="shared" si="1"/>
        <v>0.14117647058823529</v>
      </c>
      <c r="E108" s="9"/>
    </row>
    <row r="109" spans="1:5" x14ac:dyDescent="0.3">
      <c r="A109" s="21" t="s">
        <v>122</v>
      </c>
      <c r="B109" s="16">
        <v>1.66</v>
      </c>
      <c r="C109" s="16">
        <v>5.45</v>
      </c>
      <c r="D109" s="22">
        <f t="shared" si="1"/>
        <v>0.32831325301204822</v>
      </c>
      <c r="E109" s="9"/>
    </row>
    <row r="110" spans="1:5" x14ac:dyDescent="0.3">
      <c r="A110" s="21" t="s">
        <v>123</v>
      </c>
      <c r="B110" s="16">
        <v>1.7</v>
      </c>
      <c r="C110" s="16">
        <v>6.49</v>
      </c>
      <c r="D110" s="22">
        <f t="shared" si="1"/>
        <v>0.38176470588235295</v>
      </c>
      <c r="E110" s="9"/>
    </row>
    <row r="111" spans="1:5" x14ac:dyDescent="0.3">
      <c r="A111" s="21" t="s">
        <v>124</v>
      </c>
      <c r="B111" s="16">
        <v>1.98</v>
      </c>
      <c r="C111" s="16">
        <v>4.53</v>
      </c>
      <c r="D111" s="22">
        <f t="shared" si="1"/>
        <v>0.22878787878787879</v>
      </c>
      <c r="E111" s="9"/>
    </row>
    <row r="112" spans="1:5" x14ac:dyDescent="0.3">
      <c r="A112" s="21" t="s">
        <v>125</v>
      </c>
      <c r="B112" s="16">
        <v>2.39</v>
      </c>
      <c r="C112" s="16">
        <v>3.44</v>
      </c>
      <c r="D112" s="22">
        <f t="shared" si="1"/>
        <v>0.14393305439330545</v>
      </c>
      <c r="E112" s="9"/>
    </row>
    <row r="113" spans="1:5" x14ac:dyDescent="0.3">
      <c r="A113" s="21" t="s">
        <v>126</v>
      </c>
      <c r="B113" s="16">
        <v>1.89</v>
      </c>
      <c r="C113" s="16">
        <v>4.0199999999999996</v>
      </c>
      <c r="D113" s="22">
        <f t="shared" si="1"/>
        <v>0.21269841269841269</v>
      </c>
      <c r="E113" s="9"/>
    </row>
    <row r="114" spans="1:5" x14ac:dyDescent="0.3">
      <c r="A114" s="21" t="s">
        <v>127</v>
      </c>
      <c r="B114" s="16">
        <v>1.69</v>
      </c>
      <c r="C114" s="16">
        <v>8.0299999999999994</v>
      </c>
      <c r="D114" s="22">
        <f t="shared" si="1"/>
        <v>0.47514792899408276</v>
      </c>
      <c r="E114" s="9" t="s">
        <v>169</v>
      </c>
    </row>
    <row r="115" spans="1:5" x14ac:dyDescent="0.3">
      <c r="A115" s="21" t="s">
        <v>128</v>
      </c>
      <c r="B115" s="16">
        <v>2.0699999999999998</v>
      </c>
      <c r="C115" s="16">
        <v>3.68</v>
      </c>
      <c r="D115" s="22">
        <f t="shared" si="1"/>
        <v>0.17777777777777778</v>
      </c>
      <c r="E115" s="9"/>
    </row>
    <row r="116" spans="1:5" x14ac:dyDescent="0.3">
      <c r="A116" s="21" t="s">
        <v>129</v>
      </c>
      <c r="B116" s="16">
        <v>2.11</v>
      </c>
      <c r="C116" s="16">
        <v>4.54</v>
      </c>
      <c r="D116" s="22">
        <f t="shared" si="1"/>
        <v>0.21516587677725116</v>
      </c>
      <c r="E116" s="9"/>
    </row>
    <row r="117" spans="1:5" x14ac:dyDescent="0.3">
      <c r="A117" s="21" t="s">
        <v>130</v>
      </c>
      <c r="B117" s="16">
        <v>1.78</v>
      </c>
      <c r="C117" s="16">
        <v>3.01</v>
      </c>
      <c r="D117" s="22">
        <f t="shared" si="1"/>
        <v>0.16910112359550561</v>
      </c>
      <c r="E117" s="9"/>
    </row>
    <row r="118" spans="1:5" x14ac:dyDescent="0.3">
      <c r="A118" s="21" t="s">
        <v>131</v>
      </c>
      <c r="B118" s="16">
        <v>1.85</v>
      </c>
      <c r="C118" s="16">
        <v>4.7</v>
      </c>
      <c r="D118" s="22">
        <f t="shared" si="1"/>
        <v>0.25405405405405407</v>
      </c>
      <c r="E118" s="9"/>
    </row>
    <row r="119" spans="1:5" x14ac:dyDescent="0.3">
      <c r="A119" s="21" t="s">
        <v>132</v>
      </c>
      <c r="B119" s="16">
        <v>1.96</v>
      </c>
      <c r="C119" s="16">
        <v>2.19</v>
      </c>
      <c r="D119" s="22">
        <f t="shared" si="1"/>
        <v>0.11173469387755101</v>
      </c>
      <c r="E119" s="9"/>
    </row>
    <row r="120" spans="1:5" x14ac:dyDescent="0.3">
      <c r="A120" s="21" t="s">
        <v>133</v>
      </c>
      <c r="B120" s="16">
        <v>2.46</v>
      </c>
      <c r="C120" s="16">
        <v>6.11</v>
      </c>
      <c r="D120" s="22">
        <f t="shared" si="1"/>
        <v>0.24837398373983741</v>
      </c>
      <c r="E120" s="9"/>
    </row>
    <row r="121" spans="1:5" x14ac:dyDescent="0.3">
      <c r="A121" s="21" t="s">
        <v>134</v>
      </c>
      <c r="B121" s="16">
        <v>1.94</v>
      </c>
      <c r="C121" s="16">
        <v>4.26</v>
      </c>
      <c r="D121" s="22">
        <f t="shared" si="1"/>
        <v>0.21958762886597938</v>
      </c>
      <c r="E121" s="9"/>
    </row>
    <row r="122" spans="1:5" x14ac:dyDescent="0.3">
      <c r="A122" s="21" t="s">
        <v>135</v>
      </c>
      <c r="B122" s="16">
        <v>1.87</v>
      </c>
      <c r="C122" s="16">
        <v>12.47</v>
      </c>
      <c r="D122" s="22">
        <f t="shared" si="1"/>
        <v>0.66684491978609628</v>
      </c>
      <c r="E122" s="9" t="s">
        <v>169</v>
      </c>
    </row>
    <row r="123" spans="1:5" x14ac:dyDescent="0.3">
      <c r="A123" s="21" t="s">
        <v>136</v>
      </c>
      <c r="B123" s="16">
        <v>2.5</v>
      </c>
      <c r="C123" s="16">
        <v>7.09</v>
      </c>
      <c r="D123" s="22">
        <f t="shared" si="1"/>
        <v>0.28360000000000002</v>
      </c>
      <c r="E123" s="9"/>
    </row>
    <row r="124" spans="1:5" x14ac:dyDescent="0.3">
      <c r="A124" s="21" t="s">
        <v>137</v>
      </c>
      <c r="B124" s="16">
        <v>1.95</v>
      </c>
      <c r="C124" s="16">
        <v>5.62</v>
      </c>
      <c r="D124" s="22">
        <f t="shared" si="1"/>
        <v>0.28820512820512822</v>
      </c>
      <c r="E124" s="9"/>
    </row>
    <row r="125" spans="1:5" x14ac:dyDescent="0.3">
      <c r="A125" s="21" t="s">
        <v>138</v>
      </c>
      <c r="B125" s="16">
        <v>1.57</v>
      </c>
      <c r="C125" s="16">
        <v>6</v>
      </c>
      <c r="D125" s="22">
        <f t="shared" si="1"/>
        <v>0.38216560509554143</v>
      </c>
      <c r="E125" s="9" t="s">
        <v>168</v>
      </c>
    </row>
    <row r="126" spans="1:5" x14ac:dyDescent="0.3">
      <c r="A126" s="21" t="s">
        <v>139</v>
      </c>
      <c r="B126" s="16">
        <v>1.5</v>
      </c>
      <c r="C126" s="16">
        <v>4.46</v>
      </c>
      <c r="D126" s="22">
        <f t="shared" si="1"/>
        <v>0.29733333333333334</v>
      </c>
      <c r="E126" s="9"/>
    </row>
    <row r="127" spans="1:5" x14ac:dyDescent="0.3">
      <c r="A127" s="21" t="s">
        <v>140</v>
      </c>
      <c r="B127" s="16">
        <v>1.96</v>
      </c>
      <c r="C127" s="16">
        <v>4.3099999999999996</v>
      </c>
      <c r="D127" s="22">
        <f t="shared" si="1"/>
        <v>0.21989795918367344</v>
      </c>
      <c r="E127" s="9"/>
    </row>
    <row r="128" spans="1:5" x14ac:dyDescent="0.3">
      <c r="A128" s="21" t="s">
        <v>141</v>
      </c>
      <c r="B128" s="16">
        <v>1.79</v>
      </c>
      <c r="C128" s="16">
        <v>11.59</v>
      </c>
      <c r="D128" s="22">
        <f t="shared" si="1"/>
        <v>0.64748603351955314</v>
      </c>
      <c r="E128" s="9" t="s">
        <v>169</v>
      </c>
    </row>
    <row r="129" spans="1:5" x14ac:dyDescent="0.3">
      <c r="A129" s="21" t="s">
        <v>142</v>
      </c>
      <c r="B129" s="16">
        <v>2.02</v>
      </c>
      <c r="C129" s="16">
        <v>6.73</v>
      </c>
      <c r="D129" s="22">
        <f t="shared" si="1"/>
        <v>0.33316831683168319</v>
      </c>
      <c r="E129" s="9"/>
    </row>
    <row r="130" spans="1:5" x14ac:dyDescent="0.3">
      <c r="A130" s="21" t="s">
        <v>143</v>
      </c>
      <c r="B130" s="16">
        <v>2.31</v>
      </c>
      <c r="C130" s="16">
        <v>39.93</v>
      </c>
      <c r="D130" s="22">
        <f t="shared" ref="D130:D145" si="2">(C130/(B130*1000))*100</f>
        <v>1.7285714285714286</v>
      </c>
      <c r="E130" s="9" t="s">
        <v>170</v>
      </c>
    </row>
    <row r="131" spans="1:5" x14ac:dyDescent="0.3">
      <c r="A131" s="21" t="s">
        <v>144</v>
      </c>
      <c r="B131" s="16">
        <v>2.19</v>
      </c>
      <c r="C131" s="16">
        <v>3.73</v>
      </c>
      <c r="D131" s="22">
        <f t="shared" si="2"/>
        <v>0.17031963470319633</v>
      </c>
      <c r="E131" s="9"/>
    </row>
    <row r="132" spans="1:5" x14ac:dyDescent="0.3">
      <c r="A132" s="21" t="s">
        <v>145</v>
      </c>
      <c r="B132" s="16">
        <v>1.81</v>
      </c>
      <c r="C132" s="16">
        <v>6.15</v>
      </c>
      <c r="D132" s="22">
        <f t="shared" si="2"/>
        <v>0.3397790055248619</v>
      </c>
      <c r="E132" s="9"/>
    </row>
    <row r="133" spans="1:5" x14ac:dyDescent="0.3">
      <c r="A133" s="21" t="s">
        <v>146</v>
      </c>
      <c r="B133" s="16">
        <v>1.4</v>
      </c>
      <c r="C133" s="16">
        <v>5.86</v>
      </c>
      <c r="D133" s="22">
        <f t="shared" si="2"/>
        <v>0.41857142857142859</v>
      </c>
      <c r="E133" s="9" t="s">
        <v>168</v>
      </c>
    </row>
    <row r="134" spans="1:5" x14ac:dyDescent="0.3">
      <c r="A134" s="21" t="s">
        <v>147</v>
      </c>
      <c r="B134" s="16">
        <v>1.44</v>
      </c>
      <c r="C134" s="16">
        <v>5.24</v>
      </c>
      <c r="D134" s="22">
        <f t="shared" si="2"/>
        <v>0.36388888888888887</v>
      </c>
      <c r="E134" s="9"/>
    </row>
    <row r="135" spans="1:5" x14ac:dyDescent="0.3">
      <c r="A135" s="21" t="s">
        <v>148</v>
      </c>
      <c r="B135" s="16">
        <v>1.47</v>
      </c>
      <c r="C135" s="16">
        <v>4.84</v>
      </c>
      <c r="D135" s="22">
        <f t="shared" si="2"/>
        <v>0.3292517006802721</v>
      </c>
      <c r="E135" s="9"/>
    </row>
    <row r="136" spans="1:5" x14ac:dyDescent="0.3">
      <c r="A136" s="21" t="s">
        <v>149</v>
      </c>
      <c r="B136" s="16">
        <v>1.41</v>
      </c>
      <c r="C136" s="16">
        <v>6.8</v>
      </c>
      <c r="D136" s="22">
        <f t="shared" si="2"/>
        <v>0.48226950354609927</v>
      </c>
      <c r="E136" s="9"/>
    </row>
    <row r="137" spans="1:5" x14ac:dyDescent="0.3">
      <c r="A137" s="21" t="s">
        <v>150</v>
      </c>
      <c r="B137" s="16">
        <v>1.72</v>
      </c>
      <c r="C137" s="16">
        <v>4.3099999999999996</v>
      </c>
      <c r="D137" s="22">
        <f t="shared" si="2"/>
        <v>0.25058139534883722</v>
      </c>
      <c r="E137" s="9"/>
    </row>
    <row r="138" spans="1:5" x14ac:dyDescent="0.3">
      <c r="A138" s="21" t="s">
        <v>151</v>
      </c>
      <c r="B138" s="16">
        <v>1.61</v>
      </c>
      <c r="C138" s="16">
        <v>8.59</v>
      </c>
      <c r="D138" s="22">
        <f t="shared" si="2"/>
        <v>0.53354037267080745</v>
      </c>
      <c r="E138" s="9" t="s">
        <v>169</v>
      </c>
    </row>
    <row r="139" spans="1:5" x14ac:dyDescent="0.3">
      <c r="A139" s="21" t="s">
        <v>152</v>
      </c>
      <c r="B139" s="16">
        <v>1.7</v>
      </c>
      <c r="C139" s="16">
        <v>8.4</v>
      </c>
      <c r="D139" s="22">
        <f t="shared" si="2"/>
        <v>0.49411764705882355</v>
      </c>
      <c r="E139" s="9" t="s">
        <v>169</v>
      </c>
    </row>
    <row r="140" spans="1:5" x14ac:dyDescent="0.3">
      <c r="A140" s="21" t="s">
        <v>153</v>
      </c>
      <c r="B140" s="16">
        <v>1.44</v>
      </c>
      <c r="C140" s="16">
        <v>4.3600000000000003</v>
      </c>
      <c r="D140" s="22">
        <f t="shared" si="2"/>
        <v>0.30277777777777781</v>
      </c>
      <c r="E140" s="9"/>
    </row>
    <row r="141" spans="1:5" x14ac:dyDescent="0.3">
      <c r="A141" s="21" t="s">
        <v>154</v>
      </c>
      <c r="B141" s="16">
        <v>1.52</v>
      </c>
      <c r="C141" s="16">
        <v>2.6</v>
      </c>
      <c r="D141" s="22">
        <f t="shared" si="2"/>
        <v>0.17105263157894737</v>
      </c>
      <c r="E141" s="9" t="s">
        <v>168</v>
      </c>
    </row>
    <row r="142" spans="1:5" x14ac:dyDescent="0.3">
      <c r="A142" s="21" t="s">
        <v>155</v>
      </c>
      <c r="B142" s="16">
        <v>11.9</v>
      </c>
      <c r="C142" s="16">
        <v>10.199999999999999</v>
      </c>
      <c r="D142" s="22">
        <f t="shared" si="2"/>
        <v>8.5714285714285715E-2</v>
      </c>
      <c r="E142" s="9" t="s">
        <v>169</v>
      </c>
    </row>
    <row r="143" spans="1:5" x14ac:dyDescent="0.3">
      <c r="A143" s="21" t="s">
        <v>156</v>
      </c>
      <c r="B143" s="16">
        <v>1.52</v>
      </c>
      <c r="C143" s="16">
        <v>2.86</v>
      </c>
      <c r="D143" s="22">
        <f t="shared" si="2"/>
        <v>0.18815789473684211</v>
      </c>
      <c r="E143" s="9"/>
    </row>
    <row r="144" spans="1:5" x14ac:dyDescent="0.3">
      <c r="A144" s="21" t="s">
        <v>157</v>
      </c>
      <c r="B144" s="16">
        <v>1.74</v>
      </c>
      <c r="C144" s="16">
        <v>3.77</v>
      </c>
      <c r="D144" s="22">
        <f t="shared" si="2"/>
        <v>0.21666666666666665</v>
      </c>
      <c r="E144" s="9"/>
    </row>
    <row r="145" spans="1:5" x14ac:dyDescent="0.3">
      <c r="A145" s="21" t="s">
        <v>158</v>
      </c>
      <c r="B145" s="16">
        <v>2.09</v>
      </c>
      <c r="C145" s="16">
        <v>5.84</v>
      </c>
      <c r="D145" s="22">
        <f t="shared" si="2"/>
        <v>0.27942583732057413</v>
      </c>
      <c r="E145"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workbookViewId="0">
      <selection activeCell="F16" sqref="F16"/>
    </sheetView>
  </sheetViews>
  <sheetFormatPr defaultRowHeight="14.4" x14ac:dyDescent="0.3"/>
  <cols>
    <col min="1" max="1" width="47.33203125" customWidth="1"/>
    <col min="2" max="2" width="17.109375" customWidth="1"/>
    <col min="3" max="3" width="20.109375" customWidth="1"/>
    <col min="4" max="4" width="20.44140625" customWidth="1"/>
    <col min="5" max="5" width="24.6640625" customWidth="1"/>
    <col min="6" max="6" width="69" customWidth="1"/>
  </cols>
  <sheetData>
    <row r="1" spans="1:6" ht="15.6" thickTop="1" thickBot="1" x14ac:dyDescent="0.35">
      <c r="A1" s="23" t="s">
        <v>171</v>
      </c>
      <c r="B1" s="23" t="s">
        <v>172</v>
      </c>
      <c r="C1" s="23" t="s">
        <v>173</v>
      </c>
      <c r="D1" s="23" t="s">
        <v>174</v>
      </c>
      <c r="E1" s="23" t="s">
        <v>175</v>
      </c>
      <c r="F1" s="23" t="s">
        <v>176</v>
      </c>
    </row>
    <row r="2" spans="1:6" ht="15.6" thickTop="1" thickBot="1" x14ac:dyDescent="0.35">
      <c r="A2" s="24" t="s">
        <v>181</v>
      </c>
      <c r="B2" s="25" t="s">
        <v>189</v>
      </c>
      <c r="C2" s="26" t="s">
        <v>182</v>
      </c>
      <c r="D2" s="26" t="s">
        <v>190</v>
      </c>
      <c r="E2" s="26" t="s">
        <v>183</v>
      </c>
      <c r="F2" s="26" t="s">
        <v>184</v>
      </c>
    </row>
    <row r="3" spans="1:6" ht="15.6" thickTop="1" thickBot="1" x14ac:dyDescent="0.35">
      <c r="A3" s="24" t="s">
        <v>185</v>
      </c>
      <c r="B3" s="25" t="s">
        <v>189</v>
      </c>
      <c r="C3" s="26" t="s">
        <v>182</v>
      </c>
      <c r="D3" s="26" t="s">
        <v>191</v>
      </c>
      <c r="E3" s="26" t="s">
        <v>183</v>
      </c>
      <c r="F3" s="26" t="s">
        <v>184</v>
      </c>
    </row>
    <row r="4" spans="1:6" ht="15.6" thickTop="1" thickBot="1" x14ac:dyDescent="0.35">
      <c r="A4" s="27" t="s">
        <v>186</v>
      </c>
      <c r="B4" s="25" t="s">
        <v>189</v>
      </c>
      <c r="C4" s="26" t="s">
        <v>182</v>
      </c>
      <c r="D4" s="26" t="s">
        <v>192</v>
      </c>
      <c r="E4" s="26" t="s">
        <v>183</v>
      </c>
      <c r="F4" s="26" t="s">
        <v>184</v>
      </c>
    </row>
    <row r="5" spans="1:6" ht="15.6" thickTop="1" thickBot="1" x14ac:dyDescent="0.35">
      <c r="A5" s="24" t="s">
        <v>187</v>
      </c>
      <c r="B5" s="25" t="s">
        <v>189</v>
      </c>
      <c r="C5" s="26" t="s">
        <v>182</v>
      </c>
      <c r="D5" s="26" t="s">
        <v>193</v>
      </c>
      <c r="E5" s="26" t="s">
        <v>183</v>
      </c>
      <c r="F5" s="26" t="s">
        <v>184</v>
      </c>
    </row>
    <row r="6" spans="1:6" ht="15.6" thickTop="1" thickBot="1" x14ac:dyDescent="0.35">
      <c r="A6" s="24" t="s">
        <v>188</v>
      </c>
      <c r="B6" s="25" t="s">
        <v>189</v>
      </c>
      <c r="C6" s="26" t="s">
        <v>182</v>
      </c>
      <c r="D6" s="26" t="s">
        <v>194</v>
      </c>
      <c r="E6" s="26" t="s">
        <v>183</v>
      </c>
      <c r="F6" s="26" t="s">
        <v>184</v>
      </c>
    </row>
    <row r="7" spans="1:6" ht="15.6" thickTop="1" thickBot="1" x14ac:dyDescent="0.35">
      <c r="A7" s="25" t="s">
        <v>195</v>
      </c>
      <c r="B7" s="25" t="s">
        <v>177</v>
      </c>
      <c r="C7" s="26" t="s">
        <v>179</v>
      </c>
      <c r="D7" s="26" t="s">
        <v>196</v>
      </c>
      <c r="E7" s="26" t="s">
        <v>178</v>
      </c>
      <c r="F7" s="26" t="s">
        <v>180</v>
      </c>
    </row>
    <row r="8" spans="1:6" ht="15.6" thickTop="1" thickBot="1" x14ac:dyDescent="0.35">
      <c r="A8" s="25" t="s">
        <v>197</v>
      </c>
      <c r="B8" s="25" t="s">
        <v>177</v>
      </c>
      <c r="C8" s="26" t="s">
        <v>179</v>
      </c>
      <c r="D8" s="26" t="s">
        <v>198</v>
      </c>
      <c r="E8" s="26" t="s">
        <v>178</v>
      </c>
      <c r="F8" s="26" t="s">
        <v>180</v>
      </c>
    </row>
    <row r="9" spans="1:6" ht="15" thickTop="1" x14ac:dyDescent="0.3"/>
    <row r="94" spans="1:5" ht="15.6" x14ac:dyDescent="0.3">
      <c r="A94" s="28" t="s">
        <v>199</v>
      </c>
      <c r="B94" s="29"/>
      <c r="C94" s="29"/>
      <c r="D94" s="29"/>
      <c r="E94" s="20"/>
    </row>
    <row r="95" spans="1:5" ht="15.6" x14ac:dyDescent="0.3">
      <c r="A95" s="29" t="s">
        <v>200</v>
      </c>
      <c r="B95" s="29"/>
      <c r="C95" s="29"/>
      <c r="D95" s="29"/>
      <c r="E95" s="20"/>
    </row>
    <row r="96" spans="1:5" ht="15.6" x14ac:dyDescent="0.3">
      <c r="A96" s="29" t="s">
        <v>201</v>
      </c>
      <c r="B96" s="29"/>
      <c r="C96" s="29"/>
      <c r="D96" s="29"/>
      <c r="E96" s="20"/>
    </row>
    <row r="97" spans="1:5" ht="15.6" x14ac:dyDescent="0.3">
      <c r="A97" s="29" t="s">
        <v>202</v>
      </c>
      <c r="B97" s="29"/>
      <c r="C97" s="29"/>
      <c r="D97" s="29"/>
      <c r="E97" s="20"/>
    </row>
    <row r="98" spans="1:5" ht="15.6" x14ac:dyDescent="0.3">
      <c r="A98" s="29" t="s">
        <v>203</v>
      </c>
      <c r="B98" s="29"/>
      <c r="C98" s="29"/>
      <c r="D98" s="29"/>
      <c r="E98" s="20"/>
    </row>
    <row r="99" spans="1:5" ht="15.6" x14ac:dyDescent="0.3">
      <c r="A99" s="29" t="s">
        <v>204</v>
      </c>
      <c r="B99" s="29"/>
      <c r="C99" s="29"/>
      <c r="D99" s="29"/>
      <c r="E99" s="20"/>
    </row>
    <row r="100" spans="1:5" ht="15.6" x14ac:dyDescent="0.3">
      <c r="A100" s="29" t="s">
        <v>205</v>
      </c>
      <c r="B100" s="29"/>
      <c r="C100" s="29"/>
      <c r="D100" s="29"/>
      <c r="E100" s="20"/>
    </row>
    <row r="101" spans="1:5" ht="15.6" x14ac:dyDescent="0.3">
      <c r="A101" s="29" t="s">
        <v>206</v>
      </c>
      <c r="B101" s="29"/>
      <c r="C101" s="29"/>
      <c r="D101" s="29"/>
      <c r="E101" s="20"/>
    </row>
    <row r="102" spans="1:5" ht="15.6" x14ac:dyDescent="0.3">
      <c r="A102" s="29" t="s">
        <v>207</v>
      </c>
      <c r="B102" s="29"/>
      <c r="C102" s="29"/>
      <c r="D102" s="29"/>
      <c r="E102" s="20"/>
    </row>
    <row r="103" spans="1:5" ht="15.6" x14ac:dyDescent="0.3">
      <c r="A103" s="29"/>
      <c r="B103" s="29"/>
      <c r="C103" s="29"/>
      <c r="D103" s="29"/>
      <c r="E103" s="20"/>
    </row>
    <row r="104" spans="1:5" ht="15.6" x14ac:dyDescent="0.3">
      <c r="A104" s="28" t="s">
        <v>208</v>
      </c>
      <c r="B104" s="29"/>
      <c r="C104" s="29"/>
      <c r="D104" s="29"/>
      <c r="E104" s="20"/>
    </row>
    <row r="105" spans="1:5" ht="15.6" x14ac:dyDescent="0.3">
      <c r="A105" s="29" t="s">
        <v>209</v>
      </c>
      <c r="B105" s="29"/>
      <c r="C105" s="29"/>
      <c r="D105" s="29"/>
      <c r="E105" s="20"/>
    </row>
    <row r="106" spans="1:5" ht="15.6" x14ac:dyDescent="0.3">
      <c r="A106" s="29" t="s">
        <v>210</v>
      </c>
      <c r="B106" s="29"/>
      <c r="C106" s="29"/>
      <c r="D106" s="29"/>
      <c r="E106" s="20"/>
    </row>
    <row r="107" spans="1:5" ht="15.6" x14ac:dyDescent="0.3">
      <c r="A107" s="29" t="s">
        <v>211</v>
      </c>
      <c r="B107" s="29"/>
      <c r="C107" s="29"/>
      <c r="D107" s="29"/>
      <c r="E107" s="20"/>
    </row>
    <row r="108" spans="1:5" ht="15.6" x14ac:dyDescent="0.3">
      <c r="A108" s="29" t="s">
        <v>212</v>
      </c>
      <c r="B108" s="29"/>
      <c r="C108" s="29"/>
      <c r="D108" s="29"/>
      <c r="E108" s="20"/>
    </row>
    <row r="109" spans="1:5" ht="15.6" x14ac:dyDescent="0.3">
      <c r="A109" s="29" t="s">
        <v>213</v>
      </c>
      <c r="B109" s="29"/>
      <c r="C109" s="29"/>
      <c r="D109" s="29"/>
      <c r="E109" s="20"/>
    </row>
    <row r="110" spans="1:5" ht="15.6" x14ac:dyDescent="0.3">
      <c r="A110" s="29" t="s">
        <v>214</v>
      </c>
      <c r="B110" s="29"/>
      <c r="C110" s="29"/>
      <c r="D110" s="29"/>
      <c r="E110" s="20"/>
    </row>
    <row r="111" spans="1:5" ht="15.6" x14ac:dyDescent="0.3">
      <c r="A111" s="29" t="s">
        <v>215</v>
      </c>
      <c r="B111" s="29"/>
      <c r="C111" s="29"/>
      <c r="D111" s="29"/>
      <c r="E111" s="20"/>
    </row>
    <row r="112" spans="1:5" ht="15.6" x14ac:dyDescent="0.3">
      <c r="A112" s="29" t="s">
        <v>216</v>
      </c>
      <c r="B112" s="29"/>
      <c r="C112" s="29"/>
      <c r="D112" s="29"/>
      <c r="E112" s="20"/>
    </row>
    <row r="113" spans="1:5" ht="15.6" x14ac:dyDescent="0.3">
      <c r="A113" s="29" t="s">
        <v>217</v>
      </c>
      <c r="B113" s="29"/>
      <c r="C113" s="29"/>
      <c r="D113" s="29"/>
      <c r="E113" s="20"/>
    </row>
    <row r="114" spans="1:5" ht="15.6" x14ac:dyDescent="0.3">
      <c r="A114" s="29" t="s">
        <v>218</v>
      </c>
      <c r="B114" s="29"/>
      <c r="C114" s="29"/>
      <c r="D114" s="29"/>
      <c r="E114" s="20"/>
    </row>
    <row r="115" spans="1:5" ht="15.6" x14ac:dyDescent="0.3">
      <c r="A115" s="29" t="s">
        <v>207</v>
      </c>
      <c r="B115" s="29"/>
      <c r="C115" s="29"/>
      <c r="D115" s="29"/>
      <c r="E115" s="20"/>
    </row>
    <row r="116" spans="1:5" ht="15.6" x14ac:dyDescent="0.3">
      <c r="A116" s="29"/>
      <c r="B116" s="29"/>
      <c r="C116" s="29"/>
      <c r="D116" s="29"/>
      <c r="E116" s="20"/>
    </row>
    <row r="117" spans="1:5" ht="15.6" x14ac:dyDescent="0.3">
      <c r="A117" s="28" t="s">
        <v>219</v>
      </c>
      <c r="B117" s="29"/>
      <c r="C117" s="29"/>
      <c r="D117" s="29"/>
      <c r="E117" s="20"/>
    </row>
    <row r="118" spans="1:5" ht="15.6" x14ac:dyDescent="0.3">
      <c r="A118" s="29" t="s">
        <v>220</v>
      </c>
      <c r="B118" s="29"/>
      <c r="C118" s="29"/>
      <c r="D118" s="29"/>
      <c r="E118" s="20"/>
    </row>
    <row r="119" spans="1:5" ht="15.6" x14ac:dyDescent="0.3">
      <c r="A119" s="29" t="s">
        <v>221</v>
      </c>
      <c r="B119" s="29"/>
      <c r="C119" s="29"/>
      <c r="D119" s="29"/>
      <c r="E119" s="20"/>
    </row>
    <row r="120" spans="1:5" ht="15.6" x14ac:dyDescent="0.3">
      <c r="A120" s="29" t="s">
        <v>222</v>
      </c>
      <c r="B120" s="29"/>
      <c r="C120" s="29"/>
      <c r="D120" s="29"/>
      <c r="E120" s="20"/>
    </row>
    <row r="121" spans="1:5" ht="15.6" x14ac:dyDescent="0.3">
      <c r="A121" s="29" t="s">
        <v>223</v>
      </c>
      <c r="B121" s="29"/>
      <c r="C121" s="29"/>
      <c r="D121" s="29"/>
      <c r="E121" s="20"/>
    </row>
    <row r="122" spans="1:5" ht="15.6" x14ac:dyDescent="0.3">
      <c r="A122" s="29" t="s">
        <v>224</v>
      </c>
      <c r="B122" s="29"/>
      <c r="C122" s="29"/>
      <c r="D122" s="29"/>
      <c r="E122" s="20"/>
    </row>
    <row r="123" spans="1:5" ht="15.6" x14ac:dyDescent="0.3">
      <c r="A123" s="29" t="s">
        <v>225</v>
      </c>
      <c r="B123" s="29"/>
      <c r="C123" s="29"/>
      <c r="D123" s="29"/>
      <c r="E123" s="20"/>
    </row>
    <row r="124" spans="1:5" ht="15.6" x14ac:dyDescent="0.3">
      <c r="A124" s="29" t="s">
        <v>226</v>
      </c>
      <c r="B124" s="29"/>
      <c r="C124" s="29"/>
      <c r="D124" s="29"/>
      <c r="E124" s="20"/>
    </row>
    <row r="125" spans="1:5" ht="15.6" x14ac:dyDescent="0.3">
      <c r="A125" s="29" t="s">
        <v>227</v>
      </c>
      <c r="B125" s="29"/>
      <c r="C125" s="29"/>
      <c r="D125" s="29"/>
      <c r="E125" s="20"/>
    </row>
    <row r="126" spans="1:5" ht="15.6" x14ac:dyDescent="0.3">
      <c r="A126" s="29" t="s">
        <v>228</v>
      </c>
      <c r="B126" s="29"/>
      <c r="C126" s="29"/>
      <c r="D126" s="29"/>
      <c r="E126" s="20"/>
    </row>
    <row r="127" spans="1:5" ht="15.6" x14ac:dyDescent="0.3">
      <c r="A127" s="29" t="s">
        <v>229</v>
      </c>
      <c r="B127" s="29"/>
      <c r="C127" s="29"/>
      <c r="D127" s="29"/>
      <c r="E127" s="20"/>
    </row>
    <row r="128" spans="1:5" ht="15.6" x14ac:dyDescent="0.3">
      <c r="A128" s="29" t="s">
        <v>230</v>
      </c>
      <c r="B128" s="29"/>
      <c r="C128" s="29"/>
      <c r="D128" s="29"/>
      <c r="E128" s="20"/>
    </row>
    <row r="129" spans="1:9" x14ac:dyDescent="0.3">
      <c r="A129" s="20"/>
      <c r="B129" s="20"/>
      <c r="C129" s="20"/>
      <c r="D129" s="20"/>
      <c r="E129" s="20"/>
    </row>
    <row r="135" spans="1:9" x14ac:dyDescent="0.3">
      <c r="A135" s="8" t="s">
        <v>236</v>
      </c>
    </row>
    <row r="136" spans="1:9" x14ac:dyDescent="0.3">
      <c r="A136" s="20" t="s">
        <v>235</v>
      </c>
      <c r="B136" s="20"/>
      <c r="C136" s="20"/>
      <c r="D136" s="20"/>
      <c r="E136" s="20"/>
      <c r="F136" s="20"/>
      <c r="G136" s="20"/>
      <c r="H136" s="20"/>
      <c r="I136" s="20"/>
    </row>
    <row r="137" spans="1:9" x14ac:dyDescent="0.3">
      <c r="A137" s="20" t="s">
        <v>231</v>
      </c>
      <c r="B137" s="20"/>
      <c r="C137" s="20"/>
      <c r="D137" s="20"/>
      <c r="E137" s="20"/>
      <c r="F137" s="20"/>
      <c r="G137" s="20"/>
      <c r="H137" s="20"/>
      <c r="I137" s="20"/>
    </row>
    <row r="138" spans="1:9" x14ac:dyDescent="0.3">
      <c r="A138" s="20" t="s">
        <v>232</v>
      </c>
      <c r="B138" s="20"/>
      <c r="C138" s="20"/>
      <c r="D138" s="20"/>
      <c r="E138" s="20"/>
      <c r="F138" s="20"/>
      <c r="G138" s="20"/>
      <c r="H138" s="20"/>
      <c r="I138" s="20"/>
    </row>
    <row r="139" spans="1:9" x14ac:dyDescent="0.3">
      <c r="A139" s="20" t="s">
        <v>233</v>
      </c>
      <c r="B139" s="20"/>
      <c r="C139" s="20"/>
      <c r="D139" s="20"/>
      <c r="E139" s="20"/>
      <c r="F139" s="20"/>
      <c r="G139" s="20"/>
      <c r="H139" s="20"/>
      <c r="I139" s="20"/>
    </row>
    <row r="140" spans="1:9" x14ac:dyDescent="0.3">
      <c r="A140" s="20" t="s">
        <v>234</v>
      </c>
      <c r="B140" s="20"/>
      <c r="C140" s="20"/>
      <c r="D140" s="20"/>
      <c r="E140" s="20"/>
      <c r="F140" s="20"/>
      <c r="G140" s="20"/>
      <c r="H140" s="20"/>
      <c r="I140" s="20"/>
    </row>
    <row r="145" spans="1:6" x14ac:dyDescent="0.3">
      <c r="A145" s="8" t="s">
        <v>241</v>
      </c>
      <c r="B145" s="20"/>
      <c r="C145" s="20"/>
      <c r="D145" s="20"/>
      <c r="E145" s="20"/>
      <c r="F145" s="20"/>
    </row>
    <row r="146" spans="1:6" x14ac:dyDescent="0.3">
      <c r="A146" s="20" t="s">
        <v>238</v>
      </c>
      <c r="B146" s="20"/>
      <c r="C146" s="20"/>
      <c r="D146" s="20"/>
      <c r="E146" s="20"/>
      <c r="F146" s="20"/>
    </row>
    <row r="147" spans="1:6" x14ac:dyDescent="0.3">
      <c r="A147" s="20" t="s">
        <v>239</v>
      </c>
      <c r="B147" s="20"/>
      <c r="C147" s="20"/>
      <c r="D147" s="20"/>
      <c r="E147" s="20"/>
      <c r="F147" s="20"/>
    </row>
    <row r="148" spans="1:6" x14ac:dyDescent="0.3">
      <c r="A148" s="20" t="s">
        <v>240</v>
      </c>
      <c r="B148" s="20"/>
      <c r="C148" s="20"/>
      <c r="D148" s="20"/>
      <c r="E148" s="20"/>
      <c r="F148" s="20"/>
    </row>
    <row r="149" spans="1:6" x14ac:dyDescent="0.3">
      <c r="A149" s="20" t="s">
        <v>237</v>
      </c>
      <c r="B149" s="20"/>
      <c r="C149" s="20"/>
      <c r="D149" s="20"/>
      <c r="E149" s="20"/>
      <c r="F149" s="20"/>
    </row>
    <row r="154" spans="1:6" x14ac:dyDescent="0.3">
      <c r="A154" s="8" t="s">
        <v>245</v>
      </c>
      <c r="B154" s="20"/>
      <c r="C154" s="20"/>
      <c r="D154" s="20"/>
      <c r="E154" s="20"/>
      <c r="F154" s="20"/>
    </row>
    <row r="155" spans="1:6" x14ac:dyDescent="0.3">
      <c r="A155" s="20" t="s">
        <v>242</v>
      </c>
      <c r="B155" s="20"/>
      <c r="C155" s="20"/>
      <c r="D155" s="20"/>
      <c r="E155" s="20"/>
      <c r="F155" s="20"/>
    </row>
    <row r="156" spans="1:6" x14ac:dyDescent="0.3">
      <c r="A156" s="20" t="s">
        <v>243</v>
      </c>
      <c r="B156" s="20"/>
      <c r="C156" s="20"/>
      <c r="D156" s="20"/>
      <c r="E156" s="20"/>
      <c r="F156" s="20"/>
    </row>
    <row r="157" spans="1:6" x14ac:dyDescent="0.3">
      <c r="A157" s="20" t="s">
        <v>244</v>
      </c>
      <c r="B157" s="20"/>
      <c r="C157" s="20"/>
      <c r="D157" s="20"/>
      <c r="E157" s="20"/>
      <c r="F157" s="20"/>
    </row>
    <row r="158" spans="1:6" x14ac:dyDescent="0.3">
      <c r="A158" s="20" t="s">
        <v>237</v>
      </c>
      <c r="B158" s="20"/>
      <c r="C158" s="20"/>
      <c r="D158" s="20"/>
      <c r="E158" s="20"/>
      <c r="F158" s="20"/>
    </row>
    <row r="164" spans="1:6" x14ac:dyDescent="0.3">
      <c r="A164" s="8" t="s">
        <v>246</v>
      </c>
      <c r="B164" s="20"/>
      <c r="C164" s="20"/>
      <c r="D164" s="20"/>
      <c r="E164" s="20"/>
      <c r="F164" s="20"/>
    </row>
    <row r="165" spans="1:6" x14ac:dyDescent="0.3">
      <c r="A165" s="20" t="s">
        <v>247</v>
      </c>
      <c r="B165" s="20"/>
      <c r="C165" s="20"/>
      <c r="D165" s="20"/>
      <c r="E165" s="20"/>
      <c r="F165" s="20"/>
    </row>
    <row r="166" spans="1:6" x14ac:dyDescent="0.3">
      <c r="A166" s="20" t="s">
        <v>248</v>
      </c>
      <c r="B166" s="20"/>
      <c r="C166" s="20"/>
      <c r="D166" s="20"/>
      <c r="E166" s="20"/>
      <c r="F166" s="20"/>
    </row>
    <row r="167" spans="1:6" x14ac:dyDescent="0.3">
      <c r="A167" s="20" t="s">
        <v>249</v>
      </c>
      <c r="B167" s="20"/>
      <c r="C167" s="20"/>
      <c r="D167" s="20"/>
      <c r="E167" s="20"/>
      <c r="F167" s="20"/>
    </row>
    <row r="168" spans="1:6" x14ac:dyDescent="0.3">
      <c r="A168" s="20" t="s">
        <v>237</v>
      </c>
      <c r="B168" s="20"/>
      <c r="C168" s="20"/>
      <c r="D168" s="20"/>
      <c r="E168" s="20"/>
      <c r="F168" s="20"/>
    </row>
    <row r="174" spans="1:6" x14ac:dyDescent="0.3">
      <c r="A174" s="8" t="s">
        <v>253</v>
      </c>
      <c r="B174" s="20"/>
      <c r="C174" s="20"/>
      <c r="D174" s="20"/>
      <c r="E174" s="20"/>
      <c r="F174" s="20"/>
    </row>
    <row r="175" spans="1:6" x14ac:dyDescent="0.3">
      <c r="A175" s="20" t="s">
        <v>250</v>
      </c>
      <c r="B175" s="20"/>
      <c r="C175" s="20"/>
      <c r="D175" s="20"/>
      <c r="E175" s="20"/>
      <c r="F175" s="20"/>
    </row>
    <row r="176" spans="1:6" x14ac:dyDescent="0.3">
      <c r="A176" s="20" t="s">
        <v>251</v>
      </c>
      <c r="B176" s="20"/>
      <c r="C176" s="20"/>
      <c r="D176" s="20"/>
      <c r="E176" s="20"/>
      <c r="F176" s="20"/>
    </row>
    <row r="177" spans="1:6" x14ac:dyDescent="0.3">
      <c r="A177" s="20" t="s">
        <v>252</v>
      </c>
      <c r="B177" s="20"/>
      <c r="C177" s="20"/>
      <c r="D177" s="20"/>
      <c r="E177" s="20"/>
      <c r="F177" s="20"/>
    </row>
    <row r="178" spans="1:6" x14ac:dyDescent="0.3">
      <c r="A178" s="20" t="s">
        <v>237</v>
      </c>
      <c r="B178" s="20"/>
      <c r="C178" s="20"/>
      <c r="D178" s="20"/>
      <c r="E178" s="20"/>
      <c r="F178" s="2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6"/>
  <sheetViews>
    <sheetView workbookViewId="0">
      <selection activeCell="L4" sqref="L4"/>
    </sheetView>
  </sheetViews>
  <sheetFormatPr defaultRowHeight="14.4" x14ac:dyDescent="0.3"/>
  <cols>
    <col min="1" max="1" width="18.109375" customWidth="1"/>
    <col min="2" max="2" width="11.33203125" customWidth="1"/>
    <col min="3" max="3" width="11.109375" customWidth="1"/>
    <col min="4" max="4" width="12.109375" customWidth="1"/>
    <col min="5" max="5" width="15.21875" customWidth="1"/>
  </cols>
  <sheetData>
    <row r="2" spans="1:8" x14ac:dyDescent="0.3">
      <c r="A2" s="3">
        <v>2.7880000000000003</v>
      </c>
      <c r="B2" s="2">
        <v>0.93900000000000006</v>
      </c>
      <c r="C2" s="2">
        <v>0.93900000000000006</v>
      </c>
      <c r="D2" s="2">
        <v>1.0609999999999999</v>
      </c>
      <c r="E2" s="2">
        <v>1.1420000000000001</v>
      </c>
      <c r="F2" s="2">
        <v>1.1910000000000001</v>
      </c>
      <c r="G2" s="2">
        <v>1.2030000000000001</v>
      </c>
      <c r="H2" s="2">
        <v>1.2150000000000001</v>
      </c>
    </row>
    <row r="3" spans="1:8" x14ac:dyDescent="0.3">
      <c r="A3" s="3">
        <v>1.5920000000000001</v>
      </c>
      <c r="B3" s="2">
        <v>0.86899999999999999</v>
      </c>
      <c r="C3" s="2">
        <v>1.097</v>
      </c>
      <c r="D3" s="2">
        <v>0.98899999999999999</v>
      </c>
      <c r="E3" s="2">
        <v>1.107</v>
      </c>
      <c r="F3" s="2">
        <v>1.1120000000000001</v>
      </c>
      <c r="G3" s="2">
        <v>0.97599999999999998</v>
      </c>
      <c r="H3" s="2">
        <v>1.121</v>
      </c>
    </row>
    <row r="4" spans="1:8" x14ac:dyDescent="0.3">
      <c r="A4" s="3">
        <v>0.998</v>
      </c>
      <c r="B4" s="2">
        <v>0.80300000000000005</v>
      </c>
      <c r="C4" s="2">
        <v>0.77200000000000002</v>
      </c>
      <c r="D4" s="2">
        <v>1.27</v>
      </c>
      <c r="E4" s="2">
        <v>1.379</v>
      </c>
      <c r="F4" s="2">
        <v>1.4790000000000001</v>
      </c>
      <c r="G4" s="2">
        <v>1.2510000000000001</v>
      </c>
      <c r="H4" s="2">
        <v>1.4370000000000001</v>
      </c>
    </row>
    <row r="5" spans="1:8" x14ac:dyDescent="0.3">
      <c r="A5" s="3">
        <v>0.55300000000000005</v>
      </c>
      <c r="B5" s="2">
        <v>0.82800000000000007</v>
      </c>
      <c r="C5" s="2">
        <v>1.321</v>
      </c>
      <c r="D5" s="2">
        <v>0.70100000000000007</v>
      </c>
      <c r="E5" s="2">
        <v>0.68700000000000006</v>
      </c>
      <c r="F5" s="2">
        <v>0.61899999999999999</v>
      </c>
      <c r="G5" s="2">
        <v>0.56200000000000006</v>
      </c>
      <c r="H5" s="2">
        <v>0.68800000000000006</v>
      </c>
    </row>
    <row r="6" spans="1:8" x14ac:dyDescent="0.3">
      <c r="A6" s="3">
        <v>0.23599999999999999</v>
      </c>
      <c r="B6" s="2">
        <v>1.343</v>
      </c>
      <c r="C6" s="2">
        <v>1.9550000000000001</v>
      </c>
      <c r="D6" s="2">
        <v>1.736</v>
      </c>
      <c r="E6" s="2">
        <v>1.8660000000000001</v>
      </c>
      <c r="F6" s="2">
        <v>1.962</v>
      </c>
      <c r="G6" s="2">
        <v>2.8970000000000002</v>
      </c>
    </row>
    <row r="7" spans="1:8" x14ac:dyDescent="0.3">
      <c r="A7" s="5">
        <v>7.2000000000000008E-2</v>
      </c>
      <c r="B7" s="2">
        <v>1.1919999999999999</v>
      </c>
      <c r="C7" s="2">
        <v>1.3009999999999999</v>
      </c>
      <c r="D7" s="2">
        <v>1.1280000000000001</v>
      </c>
      <c r="E7" s="2">
        <v>1.3920000000000001</v>
      </c>
      <c r="F7" s="2">
        <v>1.268</v>
      </c>
      <c r="G7" s="2">
        <v>1.0070000000000001</v>
      </c>
    </row>
    <row r="8" spans="1:8" x14ac:dyDescent="0.3">
      <c r="A8" s="2">
        <v>0.93400000000000005</v>
      </c>
      <c r="B8" s="2">
        <v>0.996</v>
      </c>
      <c r="C8" s="2">
        <v>0.95500000000000007</v>
      </c>
      <c r="D8" s="2">
        <v>0.91800000000000004</v>
      </c>
      <c r="E8" s="2">
        <v>1.0070000000000001</v>
      </c>
      <c r="F8" s="2">
        <v>0.86499999999999999</v>
      </c>
      <c r="G8" s="2">
        <v>0.79100000000000004</v>
      </c>
    </row>
    <row r="9" spans="1:8" x14ac:dyDescent="0.3">
      <c r="A9" s="2">
        <v>2.4010000000000002</v>
      </c>
      <c r="B9" s="2">
        <v>1.8169999999999999</v>
      </c>
      <c r="C9" s="2">
        <v>1.643</v>
      </c>
      <c r="D9" s="2">
        <v>1.4259999999999999</v>
      </c>
      <c r="E9" s="2">
        <v>1.8460000000000001</v>
      </c>
      <c r="F9" s="2">
        <v>1.494</v>
      </c>
      <c r="G9" s="2">
        <v>1.484</v>
      </c>
    </row>
    <row r="17" spans="1:13" x14ac:dyDescent="0.3">
      <c r="A17" s="11"/>
      <c r="B17" s="6" t="s">
        <v>7</v>
      </c>
      <c r="C17" s="6" t="s">
        <v>8</v>
      </c>
      <c r="D17" s="6" t="s">
        <v>9</v>
      </c>
      <c r="E17" s="6" t="s">
        <v>10</v>
      </c>
    </row>
    <row r="18" spans="1:13" x14ac:dyDescent="0.3">
      <c r="A18" s="11" t="s">
        <v>1</v>
      </c>
      <c r="B18" s="3">
        <v>2.7880000000000003</v>
      </c>
      <c r="C18" s="1">
        <f>B18-B23</f>
        <v>2.7160000000000002</v>
      </c>
      <c r="D18" s="1">
        <v>480</v>
      </c>
      <c r="E18" s="7">
        <f>(21.762*C18*C18)+(117.43*C18)+(2.1636)</f>
        <v>481.63426787200001</v>
      </c>
    </row>
    <row r="19" spans="1:13" x14ac:dyDescent="0.3">
      <c r="A19" s="11" t="s">
        <v>2</v>
      </c>
      <c r="B19" s="3">
        <v>1.5920000000000001</v>
      </c>
      <c r="C19" s="1">
        <f>B19-B23</f>
        <v>1.52</v>
      </c>
      <c r="D19" s="1">
        <v>240</v>
      </c>
      <c r="E19" s="7">
        <f t="shared" ref="E19:E23" si="0">(21.762*C19*C19)+(117.43*C19)+(2.1636)</f>
        <v>230.93612480000002</v>
      </c>
    </row>
    <row r="20" spans="1:13" x14ac:dyDescent="0.3">
      <c r="A20" s="11" t="s">
        <v>3</v>
      </c>
      <c r="B20" s="3">
        <v>0.998</v>
      </c>
      <c r="C20" s="1">
        <f>B20-B23</f>
        <v>0.92599999999999993</v>
      </c>
      <c r="D20" s="1">
        <v>120</v>
      </c>
      <c r="E20" s="7">
        <f t="shared" si="0"/>
        <v>129.56417271199999</v>
      </c>
    </row>
    <row r="21" spans="1:13" x14ac:dyDescent="0.3">
      <c r="A21" s="11" t="s">
        <v>4</v>
      </c>
      <c r="B21" s="3">
        <v>0.55300000000000005</v>
      </c>
      <c r="C21" s="1">
        <f>B21-B23</f>
        <v>0.48100000000000004</v>
      </c>
      <c r="D21" s="1">
        <v>60</v>
      </c>
      <c r="E21" s="7">
        <f t="shared" si="0"/>
        <v>63.682308082000006</v>
      </c>
    </row>
    <row r="22" spans="1:13" x14ac:dyDescent="0.3">
      <c r="A22" s="11" t="s">
        <v>5</v>
      </c>
      <c r="B22" s="3">
        <v>0.23599999999999999</v>
      </c>
      <c r="C22" s="1">
        <f>B22-B23</f>
        <v>0.16399999999999998</v>
      </c>
      <c r="D22" s="1">
        <v>30</v>
      </c>
      <c r="E22" s="7">
        <f t="shared" si="0"/>
        <v>22.007430751999994</v>
      </c>
    </row>
    <row r="23" spans="1:13" x14ac:dyDescent="0.3">
      <c r="A23" s="11" t="s">
        <v>6</v>
      </c>
      <c r="B23" s="5">
        <v>7.2000000000000008E-2</v>
      </c>
      <c r="C23" s="1">
        <f>B23-B23</f>
        <v>0</v>
      </c>
      <c r="D23" s="1">
        <v>0</v>
      </c>
      <c r="E23" s="7">
        <f t="shared" si="0"/>
        <v>2.1636000000000002</v>
      </c>
    </row>
    <row r="27" spans="1:13" x14ac:dyDescent="0.3">
      <c r="I27" s="11"/>
      <c r="K27" s="8" t="s">
        <v>11</v>
      </c>
      <c r="L27" s="8"/>
      <c r="M27" s="11"/>
    </row>
    <row r="32" spans="1:13" x14ac:dyDescent="0.3">
      <c r="A32" s="10" t="s">
        <v>12</v>
      </c>
      <c r="B32" s="2" t="s">
        <v>13</v>
      </c>
      <c r="C32" s="9" t="s">
        <v>6</v>
      </c>
      <c r="D32" s="1" t="s">
        <v>8</v>
      </c>
      <c r="E32" s="4" t="s">
        <v>14</v>
      </c>
    </row>
    <row r="33" spans="1:5" x14ac:dyDescent="0.3">
      <c r="A33" s="10" t="s">
        <v>105</v>
      </c>
      <c r="B33" s="2">
        <v>0.93400000000000005</v>
      </c>
      <c r="C33" s="5">
        <v>7.2000000000000008E-2</v>
      </c>
      <c r="D33" s="1">
        <f>(B33-C33)</f>
        <v>0.8620000000000001</v>
      </c>
      <c r="E33" s="7">
        <f>(21.762*D33*D33)+(117.43*D33)+(2.1636)</f>
        <v>119.55838352800002</v>
      </c>
    </row>
    <row r="34" spans="1:5" x14ac:dyDescent="0.3">
      <c r="A34" s="10" t="s">
        <v>106</v>
      </c>
      <c r="B34" s="2">
        <v>2.4010000000000002</v>
      </c>
      <c r="C34" s="5">
        <v>7.2000000000000008E-2</v>
      </c>
      <c r="D34" s="1">
        <f>(B34-C34)</f>
        <v>2.3290000000000002</v>
      </c>
      <c r="E34" s="7">
        <f>(21.762*D34*D34)+(117.43*D34)+(2.1636)</f>
        <v>393.70040264200003</v>
      </c>
    </row>
    <row r="35" spans="1:5" x14ac:dyDescent="0.3">
      <c r="A35" s="10" t="s">
        <v>107</v>
      </c>
      <c r="B35" s="2">
        <v>0.93900000000000006</v>
      </c>
      <c r="C35" s="5">
        <v>7.2000000000000008E-2</v>
      </c>
      <c r="D35" s="1">
        <f>(B35-C35)</f>
        <v>0.86699999999999999</v>
      </c>
      <c r="E35" s="7">
        <f>(21.762*D35*D35)+(117.43*D35)+(2.1636)</f>
        <v>120.33366601800002</v>
      </c>
    </row>
    <row r="36" spans="1:5" x14ac:dyDescent="0.3">
      <c r="A36" s="10" t="s">
        <v>108</v>
      </c>
      <c r="B36" s="2">
        <v>0.86899999999999999</v>
      </c>
      <c r="C36" s="5">
        <v>7.2000000000000008E-2</v>
      </c>
      <c r="D36" s="1">
        <f>(B36-C36)</f>
        <v>0.79699999999999993</v>
      </c>
      <c r="E36" s="7">
        <f>(21.762*D36*D36)+(117.43*D36)+(2.1636)</f>
        <v>109.57872825799998</v>
      </c>
    </row>
    <row r="37" spans="1:5" x14ac:dyDescent="0.3">
      <c r="A37" s="10" t="s">
        <v>109</v>
      </c>
      <c r="B37" s="2">
        <v>0.80300000000000005</v>
      </c>
      <c r="C37" s="5">
        <v>7.2000000000000008E-2</v>
      </c>
      <c r="D37" s="1">
        <f>(B37-C37)</f>
        <v>0.73100000000000009</v>
      </c>
      <c r="E37" s="7">
        <f>(21.762*D37*D37)+(117.43*D37)+(2.1636)</f>
        <v>99.633694082000019</v>
      </c>
    </row>
    <row r="38" spans="1:5" x14ac:dyDescent="0.3">
      <c r="A38" s="10" t="s">
        <v>110</v>
      </c>
      <c r="B38" s="2">
        <v>0.82800000000000007</v>
      </c>
      <c r="C38" s="5">
        <v>7.2000000000000008E-2</v>
      </c>
      <c r="D38" s="1">
        <f>(B38-C38)</f>
        <v>0.75600000000000001</v>
      </c>
      <c r="E38" s="7">
        <f>(21.762*D38*D38)+(117.43*D38)+(2.1636)</f>
        <v>103.37844643200002</v>
      </c>
    </row>
    <row r="39" spans="1:5" x14ac:dyDescent="0.3">
      <c r="A39" s="10" t="s">
        <v>111</v>
      </c>
      <c r="B39" s="2">
        <v>1.343</v>
      </c>
      <c r="C39" s="5">
        <v>7.2000000000000008E-2</v>
      </c>
      <c r="D39" s="1">
        <f>(B39-C39)</f>
        <v>1.2709999999999999</v>
      </c>
      <c r="E39" s="7">
        <f>(21.762*D39*D39)+(117.43*D39)+(2.1636)</f>
        <v>186.57235704200002</v>
      </c>
    </row>
    <row r="40" spans="1:5" x14ac:dyDescent="0.3">
      <c r="A40" s="10" t="s">
        <v>112</v>
      </c>
      <c r="B40" s="2">
        <v>1.1919999999999999</v>
      </c>
      <c r="C40" s="5">
        <v>7.2000000000000008E-2</v>
      </c>
      <c r="D40" s="1">
        <f>(B40-C40)</f>
        <v>1.1199999999999999</v>
      </c>
      <c r="E40" s="7">
        <f>(21.762*D40*D40)+(117.43*D40)+(2.1636)</f>
        <v>160.98345280000001</v>
      </c>
    </row>
    <row r="41" spans="1:5" x14ac:dyDescent="0.3">
      <c r="A41" s="10" t="s">
        <v>113</v>
      </c>
      <c r="B41" s="2">
        <v>0.996</v>
      </c>
      <c r="C41" s="5">
        <v>7.2000000000000008E-2</v>
      </c>
      <c r="D41" s="1">
        <f>(B41-C41)</f>
        <v>0.92399999999999993</v>
      </c>
      <c r="E41" s="7">
        <f>(21.762*D41*D41)+(117.43*D41)+(2.1636)</f>
        <v>129.248793312</v>
      </c>
    </row>
    <row r="42" spans="1:5" x14ac:dyDescent="0.3">
      <c r="A42" s="10" t="s">
        <v>114</v>
      </c>
      <c r="B42" s="2">
        <v>1.8169999999999999</v>
      </c>
      <c r="C42" s="5">
        <v>7.2000000000000008E-2</v>
      </c>
      <c r="D42" s="1">
        <f>(B42-C42)</f>
        <v>1.7449999999999999</v>
      </c>
      <c r="E42" s="7">
        <f>(21.762*D42*D42)+(117.43*D42)+(2.1636)</f>
        <v>273.34478404999993</v>
      </c>
    </row>
    <row r="43" spans="1:5" x14ac:dyDescent="0.3">
      <c r="A43" s="10" t="s">
        <v>115</v>
      </c>
      <c r="B43" s="2">
        <v>0.93900000000000006</v>
      </c>
      <c r="C43" s="5">
        <v>7.2000000000000008E-2</v>
      </c>
      <c r="D43" s="1">
        <f>(B43-C43)</f>
        <v>0.86699999999999999</v>
      </c>
      <c r="E43" s="7">
        <f>(21.762*D43*D43)+(117.43*D43)+(2.1636)</f>
        <v>120.33366601800002</v>
      </c>
    </row>
    <row r="44" spans="1:5" x14ac:dyDescent="0.3">
      <c r="A44" s="10" t="s">
        <v>116</v>
      </c>
      <c r="B44" s="2">
        <v>1.097</v>
      </c>
      <c r="C44" s="5">
        <v>7.2000000000000008E-2</v>
      </c>
      <c r="D44" s="1">
        <f>(B44-C44)</f>
        <v>1.0249999999999999</v>
      </c>
      <c r="E44" s="7">
        <f>(21.762*D44*D44)+(117.43*D44)+(2.1636)</f>
        <v>145.39305124999998</v>
      </c>
    </row>
    <row r="45" spans="1:5" x14ac:dyDescent="0.3">
      <c r="A45" s="10" t="s">
        <v>117</v>
      </c>
      <c r="B45" s="2">
        <v>0.77200000000000002</v>
      </c>
      <c r="C45" s="5">
        <v>7.2000000000000008E-2</v>
      </c>
      <c r="D45" s="1">
        <f>(B45-C45)</f>
        <v>0.7</v>
      </c>
      <c r="E45" s="7">
        <f>(21.762*D45*D45)+(117.43*D45)+(2.1636)</f>
        <v>95.027979999999999</v>
      </c>
    </row>
    <row r="46" spans="1:5" x14ac:dyDescent="0.3">
      <c r="A46" s="10" t="s">
        <v>118</v>
      </c>
      <c r="B46" s="2">
        <v>1.321</v>
      </c>
      <c r="C46" s="5">
        <v>7.2000000000000008E-2</v>
      </c>
      <c r="D46" s="1">
        <f>(B46-C46)</f>
        <v>1.2489999999999999</v>
      </c>
      <c r="E46" s="7">
        <f>(21.762*D46*D46)+(117.43*D46)+(2.1636)</f>
        <v>182.78241176199998</v>
      </c>
    </row>
    <row r="47" spans="1:5" x14ac:dyDescent="0.3">
      <c r="A47" s="10" t="s">
        <v>119</v>
      </c>
      <c r="B47" s="2">
        <v>1.9550000000000001</v>
      </c>
      <c r="C47" s="5">
        <v>7.2000000000000008E-2</v>
      </c>
      <c r="D47" s="1">
        <f>(B47-C47)</f>
        <v>1.883</v>
      </c>
      <c r="E47" s="7">
        <f>(21.762*D47*D47)+(117.43*D47)+(2.1636)</f>
        <v>300.445574018</v>
      </c>
    </row>
    <row r="48" spans="1:5" x14ac:dyDescent="0.3">
      <c r="A48" s="10" t="s">
        <v>120</v>
      </c>
      <c r="B48" s="2">
        <v>1.3009999999999999</v>
      </c>
      <c r="C48" s="5">
        <v>7.2000000000000008E-2</v>
      </c>
      <c r="D48" s="1">
        <f>(B48-C48)</f>
        <v>1.2289999999999999</v>
      </c>
      <c r="E48" s="7">
        <f>(21.762*D48*D48)+(117.43*D48)+(2.1636)</f>
        <v>179.35528704200001</v>
      </c>
    </row>
    <row r="49" spans="1:5" x14ac:dyDescent="0.3">
      <c r="A49" s="10" t="s">
        <v>121</v>
      </c>
      <c r="B49" s="2">
        <v>0.95500000000000007</v>
      </c>
      <c r="C49" s="5">
        <v>7.2000000000000008E-2</v>
      </c>
      <c r="D49" s="1">
        <f>(B49-C49)</f>
        <v>0.88300000000000001</v>
      </c>
      <c r="E49" s="7">
        <f>(21.762*D49*D49)+(117.43*D49)+(2.1636)</f>
        <v>122.821882018</v>
      </c>
    </row>
    <row r="50" spans="1:5" x14ac:dyDescent="0.3">
      <c r="A50" s="10" t="s">
        <v>122</v>
      </c>
      <c r="B50" s="2">
        <v>1.643</v>
      </c>
      <c r="C50" s="5">
        <v>7.2000000000000008E-2</v>
      </c>
      <c r="D50" s="1">
        <f>(B50-C50)</f>
        <v>1.571</v>
      </c>
      <c r="E50" s="7">
        <f>(21.762*D50*D50)+(117.43*D50)+(2.1636)</f>
        <v>240.355638242</v>
      </c>
    </row>
    <row r="51" spans="1:5" x14ac:dyDescent="0.3">
      <c r="A51" s="10" t="s">
        <v>123</v>
      </c>
      <c r="B51" s="2">
        <v>1.0609999999999999</v>
      </c>
      <c r="C51" s="5">
        <v>7.2000000000000008E-2</v>
      </c>
      <c r="D51" s="1">
        <f>(B51-C51)</f>
        <v>0.98899999999999988</v>
      </c>
      <c r="E51" s="7">
        <f>(21.762*D51*D51)+(117.43*D51)+(2.1636)</f>
        <v>139.58773920199999</v>
      </c>
    </row>
    <row r="52" spans="1:5" x14ac:dyDescent="0.3">
      <c r="A52" s="10" t="s">
        <v>124</v>
      </c>
      <c r="B52" s="2">
        <v>0.98899999999999999</v>
      </c>
      <c r="C52" s="5">
        <v>7.2000000000000008E-2</v>
      </c>
      <c r="D52" s="1">
        <f>(B52-C52)</f>
        <v>0.91700000000000004</v>
      </c>
      <c r="E52" s="7">
        <f>(21.762*D52*D52)+(117.43*D52)+(2.1636)</f>
        <v>128.146336418</v>
      </c>
    </row>
    <row r="53" spans="1:5" x14ac:dyDescent="0.3">
      <c r="A53" s="10" t="s">
        <v>125</v>
      </c>
      <c r="B53" s="2">
        <v>1.27</v>
      </c>
      <c r="C53" s="5">
        <v>7.2000000000000008E-2</v>
      </c>
      <c r="D53" s="1">
        <f>(B53-C53)</f>
        <v>1.198</v>
      </c>
      <c r="E53" s="7">
        <f>(21.762*D53*D53)+(117.43*D53)+(2.1636)</f>
        <v>174.07764944799999</v>
      </c>
    </row>
    <row r="54" spans="1:5" x14ac:dyDescent="0.3">
      <c r="A54" s="10" t="s">
        <v>126</v>
      </c>
      <c r="B54" s="2">
        <v>0.70100000000000007</v>
      </c>
      <c r="C54" s="5">
        <v>7.2000000000000008E-2</v>
      </c>
      <c r="D54" s="1">
        <f>(B54-C54)</f>
        <v>0.629</v>
      </c>
      <c r="E54" s="7">
        <f>(21.762*D54*D54)+(117.43*D54)+(2.1636)</f>
        <v>84.637009442000007</v>
      </c>
    </row>
    <row r="55" spans="1:5" x14ac:dyDescent="0.3">
      <c r="A55" s="10" t="s">
        <v>127</v>
      </c>
      <c r="B55" s="2">
        <v>1.736</v>
      </c>
      <c r="C55" s="5">
        <v>7.2000000000000008E-2</v>
      </c>
      <c r="D55" s="1">
        <f>(B55-C55)</f>
        <v>1.6639999999999999</v>
      </c>
      <c r="E55" s="7">
        <f>(21.762*D55*D55)+(117.43*D55)+(2.1636)</f>
        <v>257.82383475199998</v>
      </c>
    </row>
    <row r="56" spans="1:5" x14ac:dyDescent="0.3">
      <c r="A56" s="10" t="s">
        <v>128</v>
      </c>
      <c r="B56" s="2">
        <v>1.1280000000000001</v>
      </c>
      <c r="C56" s="5">
        <v>7.2000000000000008E-2</v>
      </c>
      <c r="D56" s="1">
        <f>(B56-C56)</f>
        <v>1.056</v>
      </c>
      <c r="E56" s="7">
        <f>(21.762*D56*D56)+(117.43*D56)+(2.1636)</f>
        <v>150.43726963200001</v>
      </c>
    </row>
    <row r="57" spans="1:5" x14ac:dyDescent="0.3">
      <c r="A57" s="10" t="s">
        <v>129</v>
      </c>
      <c r="B57" s="2">
        <v>0.91800000000000004</v>
      </c>
      <c r="C57" s="5">
        <v>7.2000000000000008E-2</v>
      </c>
      <c r="D57" s="1">
        <f>(B57-C57)</f>
        <v>0.84600000000000009</v>
      </c>
      <c r="E57" s="7">
        <f>(21.762*D57*D57)+(117.43*D57)+(2.1636)</f>
        <v>117.08479159200003</v>
      </c>
    </row>
    <row r="58" spans="1:5" x14ac:dyDescent="0.3">
      <c r="A58" s="10" t="s">
        <v>130</v>
      </c>
      <c r="B58" s="2">
        <v>1.4259999999999999</v>
      </c>
      <c r="C58" s="5">
        <v>7.2000000000000008E-2</v>
      </c>
      <c r="D58" s="1">
        <f>(B58-C58)</f>
        <v>1.3539999999999999</v>
      </c>
      <c r="E58" s="7">
        <f>(21.762*D58*D58)+(117.43*D58)+(2.1636)</f>
        <v>201.06044279199998</v>
      </c>
    </row>
    <row r="59" spans="1:5" x14ac:dyDescent="0.3">
      <c r="A59" s="10" t="s">
        <v>131</v>
      </c>
      <c r="B59" s="2">
        <v>1.1420000000000001</v>
      </c>
      <c r="C59" s="5">
        <v>7.2000000000000008E-2</v>
      </c>
      <c r="D59" s="1">
        <f>(B59-C59)</f>
        <v>1.07</v>
      </c>
      <c r="E59" s="7">
        <f>(21.762*D59*D59)+(117.43*D59)+(2.1636)</f>
        <v>152.72901380000002</v>
      </c>
    </row>
    <row r="60" spans="1:5" x14ac:dyDescent="0.3">
      <c r="A60" s="10" t="s">
        <v>132</v>
      </c>
      <c r="B60" s="2">
        <v>1.107</v>
      </c>
      <c r="C60" s="5">
        <v>7.2000000000000008E-2</v>
      </c>
      <c r="D60" s="1">
        <f>(B60-C60)</f>
        <v>1.0349999999999999</v>
      </c>
      <c r="E60" s="7">
        <f>(21.762*D60*D60)+(117.43*D60)+(2.1636)</f>
        <v>147.01564844999999</v>
      </c>
    </row>
    <row r="61" spans="1:5" x14ac:dyDescent="0.3">
      <c r="A61" s="10" t="s">
        <v>133</v>
      </c>
      <c r="B61" s="2">
        <v>1.379</v>
      </c>
      <c r="C61" s="5">
        <v>7.2000000000000008E-2</v>
      </c>
      <c r="D61" s="1">
        <f>(B61-C61)</f>
        <v>1.3069999999999999</v>
      </c>
      <c r="E61" s="7">
        <f>(21.762*D61*D61)+(117.43*D61)+(2.1636)</f>
        <v>192.81952473800001</v>
      </c>
    </row>
    <row r="62" spans="1:5" x14ac:dyDescent="0.3">
      <c r="A62" s="10" t="s">
        <v>134</v>
      </c>
      <c r="B62" s="2">
        <v>0.68700000000000006</v>
      </c>
      <c r="C62" s="5">
        <v>7.2000000000000008E-2</v>
      </c>
      <c r="D62" s="1">
        <f>(B62-C62)</f>
        <v>0.61499999999999999</v>
      </c>
      <c r="E62" s="7">
        <f>(21.762*D62*D62)+(117.43*D62)+(2.1636)</f>
        <v>82.613982450000009</v>
      </c>
    </row>
    <row r="63" spans="1:5" x14ac:dyDescent="0.3">
      <c r="A63" s="10" t="s">
        <v>135</v>
      </c>
      <c r="B63" s="2">
        <v>1.8660000000000001</v>
      </c>
      <c r="C63" s="5">
        <v>7.2000000000000008E-2</v>
      </c>
      <c r="D63" s="1">
        <f>(B63-C63)</f>
        <v>1.794</v>
      </c>
      <c r="E63" s="7">
        <f>(21.762*D63*D63)+(117.43*D63)+(2.1636)</f>
        <v>282.87262423200002</v>
      </c>
    </row>
    <row r="64" spans="1:5" x14ac:dyDescent="0.3">
      <c r="A64" s="10" t="s">
        <v>136</v>
      </c>
      <c r="B64" s="2">
        <v>1.3920000000000001</v>
      </c>
      <c r="C64" s="5">
        <v>7.2000000000000008E-2</v>
      </c>
      <c r="D64" s="1">
        <f>(B64-C64)</f>
        <v>1.32</v>
      </c>
      <c r="E64" s="7">
        <f>(21.762*D64*D64)+(117.43*D64)+(2.1636)</f>
        <v>195.08930880000003</v>
      </c>
    </row>
    <row r="65" spans="1:5" x14ac:dyDescent="0.3">
      <c r="A65" s="10" t="s">
        <v>137</v>
      </c>
      <c r="B65" s="2">
        <v>1.0070000000000001</v>
      </c>
      <c r="C65" s="5">
        <v>7.2000000000000008E-2</v>
      </c>
      <c r="D65" s="1">
        <f>(B65-C65)</f>
        <v>0.93500000000000005</v>
      </c>
      <c r="E65" s="7">
        <f>(21.762*D65*D65)+(117.43*D65)+(2.1636)</f>
        <v>130.98553445000002</v>
      </c>
    </row>
    <row r="66" spans="1:5" x14ac:dyDescent="0.3">
      <c r="A66" s="10" t="s">
        <v>138</v>
      </c>
      <c r="B66" s="2">
        <v>1.8460000000000001</v>
      </c>
      <c r="C66" s="5">
        <v>7.2000000000000008E-2</v>
      </c>
      <c r="D66" s="1">
        <f>(B66-C66)</f>
        <v>1.774</v>
      </c>
      <c r="E66" s="7">
        <f>(21.762*D66*D66)+(117.43*D66)+(2.1636)</f>
        <v>278.97108791200003</v>
      </c>
    </row>
    <row r="67" spans="1:5" x14ac:dyDescent="0.3">
      <c r="A67" s="10" t="s">
        <v>139</v>
      </c>
      <c r="B67" s="2">
        <v>1.1910000000000001</v>
      </c>
      <c r="C67" s="5">
        <v>7.2000000000000008E-2</v>
      </c>
      <c r="D67" s="1">
        <f>(B67-C67)</f>
        <v>1.119</v>
      </c>
      <c r="E67" s="7">
        <f>(21.762*D67*D67)+(117.43*D67)+(2.1636)</f>
        <v>160.817297682</v>
      </c>
    </row>
    <row r="68" spans="1:5" x14ac:dyDescent="0.3">
      <c r="A68" s="10" t="s">
        <v>140</v>
      </c>
      <c r="B68" s="2">
        <v>1.1120000000000001</v>
      </c>
      <c r="C68" s="5">
        <v>7.2000000000000008E-2</v>
      </c>
      <c r="D68" s="1">
        <f>(B68-C68)</f>
        <v>1.04</v>
      </c>
      <c r="E68" s="7">
        <f>(21.762*D68*D68)+(117.43*D68)+(2.1636)</f>
        <v>147.82857920000001</v>
      </c>
    </row>
    <row r="69" spans="1:5" x14ac:dyDescent="0.3">
      <c r="A69" s="10" t="s">
        <v>141</v>
      </c>
      <c r="B69" s="2">
        <v>1.4790000000000001</v>
      </c>
      <c r="C69" s="5">
        <v>7.2000000000000008E-2</v>
      </c>
      <c r="D69" s="1">
        <f>(B69-C69)</f>
        <v>1.407</v>
      </c>
      <c r="E69" s="7">
        <f>(21.762*D69*D69)+(117.43*D69)+(2.1636)</f>
        <v>210.46873153800001</v>
      </c>
    </row>
    <row r="70" spans="1:5" x14ac:dyDescent="0.3">
      <c r="A70" s="10" t="s">
        <v>142</v>
      </c>
      <c r="B70" s="2">
        <v>0.61899999999999999</v>
      </c>
      <c r="C70" s="5">
        <v>7.2000000000000008E-2</v>
      </c>
      <c r="D70" s="1">
        <f>(B70-C70)</f>
        <v>0.54699999999999993</v>
      </c>
      <c r="E70" s="7">
        <f>(21.762*D70*D70)+(117.43*D70)+(2.1636)</f>
        <v>72.909196257999994</v>
      </c>
    </row>
    <row r="71" spans="1:5" x14ac:dyDescent="0.3">
      <c r="A71" s="10" t="s">
        <v>143</v>
      </c>
      <c r="B71" s="2">
        <v>1.962</v>
      </c>
      <c r="C71" s="5">
        <v>7.2000000000000008E-2</v>
      </c>
      <c r="D71" s="1">
        <f>(B71-C71)</f>
        <v>1.89</v>
      </c>
      <c r="E71" s="7">
        <f>(21.762*D71*D71)+(117.43*D71)+(2.1636)</f>
        <v>301.84234019999997</v>
      </c>
    </row>
    <row r="72" spans="1:5" x14ac:dyDescent="0.3">
      <c r="A72" s="10" t="s">
        <v>144</v>
      </c>
      <c r="B72" s="2">
        <v>1.268</v>
      </c>
      <c r="C72" s="5">
        <v>7.2000000000000008E-2</v>
      </c>
      <c r="D72" s="1">
        <f>(B72-C72)</f>
        <v>1.196</v>
      </c>
      <c r="E72" s="7">
        <f>(21.762*D72*D72)+(117.43*D72)+(2.1636)</f>
        <v>173.73859299200001</v>
      </c>
    </row>
    <row r="73" spans="1:5" x14ac:dyDescent="0.3">
      <c r="A73" s="10" t="s">
        <v>145</v>
      </c>
      <c r="B73" s="2">
        <v>0.86499999999999999</v>
      </c>
      <c r="C73" s="5">
        <v>7.2000000000000008E-2</v>
      </c>
      <c r="D73" s="1">
        <f>(B73-C73)</f>
        <v>0.79299999999999993</v>
      </c>
      <c r="E73" s="7">
        <f>(21.762*D73*D73)+(117.43*D73)+(2.1636)</f>
        <v>108.970601938</v>
      </c>
    </row>
    <row r="74" spans="1:5" x14ac:dyDescent="0.3">
      <c r="A74" s="10" t="s">
        <v>146</v>
      </c>
      <c r="B74" s="2">
        <v>1.494</v>
      </c>
      <c r="C74" s="5">
        <v>7.2000000000000008E-2</v>
      </c>
      <c r="D74" s="1">
        <f>(B74-C74)</f>
        <v>1.4219999999999999</v>
      </c>
      <c r="E74" s="7">
        <f>(21.762*D74*D74)+(117.43*D74)+(2.1636)</f>
        <v>213.15365200799999</v>
      </c>
    </row>
    <row r="75" spans="1:5" x14ac:dyDescent="0.3">
      <c r="A75" s="10" t="s">
        <v>147</v>
      </c>
      <c r="B75" s="2">
        <v>1.2030000000000001</v>
      </c>
      <c r="C75" s="5">
        <v>7.2000000000000008E-2</v>
      </c>
      <c r="D75" s="1">
        <f>(B75-C75)</f>
        <v>1.131</v>
      </c>
      <c r="E75" s="7">
        <f>(21.762*D75*D75)+(117.43*D75)+(2.1636)</f>
        <v>162.81403168200001</v>
      </c>
    </row>
    <row r="76" spans="1:5" x14ac:dyDescent="0.3">
      <c r="A76" s="10" t="s">
        <v>148</v>
      </c>
      <c r="B76" s="2">
        <v>0.97599999999999998</v>
      </c>
      <c r="C76" s="5">
        <v>7.2000000000000008E-2</v>
      </c>
      <c r="D76" s="1">
        <f>(B76-C76)</f>
        <v>0.90399999999999991</v>
      </c>
      <c r="E76" s="7">
        <f>(21.762*D76*D76)+(117.43*D76)+(2.1636)</f>
        <v>126.10457459199999</v>
      </c>
    </row>
    <row r="77" spans="1:5" x14ac:dyDescent="0.3">
      <c r="A77" s="10" t="s">
        <v>149</v>
      </c>
      <c r="B77" s="2">
        <v>1.2510000000000001</v>
      </c>
      <c r="C77" s="5">
        <v>7.2000000000000008E-2</v>
      </c>
      <c r="D77" s="1">
        <f>(B77-C77)</f>
        <v>1.179</v>
      </c>
      <c r="E77" s="7">
        <f>(21.762*D77*D77)+(117.43*D77)+(2.1636)</f>
        <v>170.863642242</v>
      </c>
    </row>
    <row r="78" spans="1:5" x14ac:dyDescent="0.3">
      <c r="A78" s="10" t="s">
        <v>150</v>
      </c>
      <c r="B78" s="2">
        <v>0.56200000000000006</v>
      </c>
      <c r="C78" s="5">
        <v>7.2000000000000008E-2</v>
      </c>
      <c r="D78" s="1">
        <f>(B78-C78)</f>
        <v>0.49000000000000005</v>
      </c>
      <c r="E78" s="7">
        <f>(21.762*D78*D78)+(117.43*D78)+(2.1636)</f>
        <v>64.929356200000015</v>
      </c>
    </row>
    <row r="79" spans="1:5" x14ac:dyDescent="0.3">
      <c r="A79" s="10" t="s">
        <v>151</v>
      </c>
      <c r="B79" s="2">
        <v>2.8970000000000002</v>
      </c>
      <c r="C79" s="5">
        <v>7.2000000000000008E-2</v>
      </c>
      <c r="D79" s="1">
        <f>(B79-C79)</f>
        <v>2.8250000000000002</v>
      </c>
      <c r="E79" s="7">
        <f>(21.762*D79*D79)+(117.43*D79)+(2.1636)</f>
        <v>507.57771124999999</v>
      </c>
    </row>
    <row r="80" spans="1:5" x14ac:dyDescent="0.3">
      <c r="A80" s="10" t="s">
        <v>152</v>
      </c>
      <c r="B80" s="2">
        <v>1.0070000000000001</v>
      </c>
      <c r="C80" s="5">
        <v>7.2000000000000008E-2</v>
      </c>
      <c r="D80" s="1">
        <f>(B80-C80)</f>
        <v>0.93500000000000005</v>
      </c>
      <c r="E80" s="7">
        <f>(21.762*D80*D80)+(117.43*D80)+(2.1636)</f>
        <v>130.98553445000002</v>
      </c>
    </row>
    <row r="81" spans="1:5" x14ac:dyDescent="0.3">
      <c r="A81" s="10" t="s">
        <v>153</v>
      </c>
      <c r="B81" s="2">
        <v>0.79100000000000004</v>
      </c>
      <c r="C81" s="5">
        <v>7.2000000000000008E-2</v>
      </c>
      <c r="D81" s="1">
        <f>(B81-C81)</f>
        <v>0.71900000000000008</v>
      </c>
      <c r="E81" s="7">
        <f>(21.762*D81*D81)+(117.43*D81)+(2.1636)</f>
        <v>97.845875282000023</v>
      </c>
    </row>
    <row r="82" spans="1:5" x14ac:dyDescent="0.3">
      <c r="A82" s="10" t="s">
        <v>154</v>
      </c>
      <c r="B82" s="2">
        <v>1.484</v>
      </c>
      <c r="C82" s="5">
        <v>7.2000000000000008E-2</v>
      </c>
      <c r="D82" s="1">
        <f>(B82-C82)</f>
        <v>1.4119999999999999</v>
      </c>
      <c r="E82" s="7">
        <f>(21.762*D82*D82)+(117.43*D82)+(2.1636)</f>
        <v>211.36261692799999</v>
      </c>
    </row>
    <row r="83" spans="1:5" x14ac:dyDescent="0.3">
      <c r="A83" s="10" t="s">
        <v>155</v>
      </c>
      <c r="B83" s="2">
        <v>1.2150000000000001</v>
      </c>
      <c r="C83" s="5">
        <v>7.2000000000000008E-2</v>
      </c>
      <c r="D83" s="1">
        <f>(B83-C83)</f>
        <v>1.143</v>
      </c>
      <c r="E83" s="7">
        <f>(21.762*D83*D83)+(117.43*D83)+(2.1636)</f>
        <v>164.81703313800003</v>
      </c>
    </row>
    <row r="84" spans="1:5" x14ac:dyDescent="0.3">
      <c r="A84" s="10" t="s">
        <v>156</v>
      </c>
      <c r="B84" s="2">
        <v>1.121</v>
      </c>
      <c r="C84" s="5">
        <v>7.2000000000000008E-2</v>
      </c>
      <c r="D84" s="1">
        <f>(B84-C84)</f>
        <v>1.0489999999999999</v>
      </c>
      <c r="E84" s="7">
        <f>(21.762*D84*D84)+(117.43*D84)+(2.1636)</f>
        <v>149.29459656200001</v>
      </c>
    </row>
    <row r="85" spans="1:5" x14ac:dyDescent="0.3">
      <c r="A85" s="10" t="s">
        <v>157</v>
      </c>
      <c r="B85" s="2">
        <v>1.4370000000000001</v>
      </c>
      <c r="C85" s="5">
        <v>7.2000000000000008E-2</v>
      </c>
      <c r="D85" s="1">
        <f>(B85-C85)</f>
        <v>1.365</v>
      </c>
      <c r="E85" s="7">
        <f>(21.762*D85*D85)+(117.43*D85)+(2.1636)</f>
        <v>203.00305245000001</v>
      </c>
    </row>
    <row r="86" spans="1:5" x14ac:dyDescent="0.3">
      <c r="A86" s="10" t="s">
        <v>158</v>
      </c>
      <c r="B86" s="2">
        <v>0.68800000000000006</v>
      </c>
      <c r="C86" s="5">
        <v>7.2000000000000008E-2</v>
      </c>
      <c r="D86" s="1">
        <f>(B86-C86)</f>
        <v>0.6160000000000001</v>
      </c>
      <c r="E86" s="7">
        <f>(21.762*D86*D86)+(117.43*D86)+(2.1636)</f>
        <v>82.758201472000025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4"/>
  <sheetViews>
    <sheetView workbookViewId="0">
      <selection activeCell="P13" sqref="P13"/>
    </sheetView>
  </sheetViews>
  <sheetFormatPr defaultRowHeight="14.4" x14ac:dyDescent="0.3"/>
  <cols>
    <col min="1" max="1" width="16.33203125" customWidth="1"/>
    <col min="2" max="2" width="11.109375" customWidth="1"/>
    <col min="3" max="3" width="10.6640625" customWidth="1"/>
    <col min="4" max="4" width="10.88671875" customWidth="1"/>
    <col min="5" max="5" width="13.109375" customWidth="1"/>
  </cols>
  <sheetData>
    <row r="2" spans="1:12" x14ac:dyDescent="0.3">
      <c r="A2" s="3">
        <v>2.7549999999999999</v>
      </c>
      <c r="B2" s="2">
        <v>0.92600000000000005</v>
      </c>
      <c r="C2" s="2">
        <v>0.96399999999999997</v>
      </c>
      <c r="D2" s="2">
        <v>0.93300000000000005</v>
      </c>
      <c r="E2" s="2">
        <v>0.86099999999999999</v>
      </c>
      <c r="F2" s="2">
        <v>0.92900000000000005</v>
      </c>
      <c r="G2" s="2">
        <v>0.80100000000000005</v>
      </c>
      <c r="H2" s="2">
        <v>0.66600000000000004</v>
      </c>
      <c r="I2" s="2">
        <v>0.82000000000000006</v>
      </c>
      <c r="J2" s="2">
        <v>0.81200000000000006</v>
      </c>
      <c r="K2" s="2">
        <v>0.84499999999999997</v>
      </c>
      <c r="L2" s="2">
        <v>0.95400000000000007</v>
      </c>
    </row>
    <row r="3" spans="1:12" x14ac:dyDescent="0.3">
      <c r="A3" s="3">
        <v>1.569</v>
      </c>
      <c r="B3" s="2">
        <v>1.3980000000000001</v>
      </c>
      <c r="C3" s="2">
        <v>1.532</v>
      </c>
      <c r="D3" s="2">
        <v>1.3420000000000001</v>
      </c>
      <c r="E3" s="2">
        <v>1.4179999999999999</v>
      </c>
      <c r="F3" s="2">
        <v>1.242</v>
      </c>
      <c r="G3" s="2">
        <v>1.228</v>
      </c>
      <c r="H3" s="2">
        <v>1.6640000000000001</v>
      </c>
      <c r="I3" s="2">
        <v>1.6620000000000001</v>
      </c>
      <c r="J3" s="2">
        <v>1.5449999999999999</v>
      </c>
      <c r="K3" s="2">
        <v>1.6520000000000001</v>
      </c>
      <c r="L3" s="2">
        <v>1.835</v>
      </c>
    </row>
    <row r="4" spans="1:12" x14ac:dyDescent="0.3">
      <c r="A4" s="3">
        <v>1.0130000000000001</v>
      </c>
      <c r="B4" s="2">
        <v>1.5310000000000001</v>
      </c>
      <c r="C4" s="2">
        <v>1.623</v>
      </c>
      <c r="D4" s="2">
        <v>1.6420000000000001</v>
      </c>
      <c r="E4" s="2">
        <v>1.657</v>
      </c>
      <c r="F4" s="2">
        <v>1.7110000000000001</v>
      </c>
      <c r="G4" s="2">
        <v>1.4650000000000001</v>
      </c>
      <c r="H4" s="2">
        <v>1.022</v>
      </c>
      <c r="I4" s="2">
        <v>0.999</v>
      </c>
      <c r="J4" s="2">
        <v>0.93700000000000006</v>
      </c>
      <c r="K4" s="2">
        <v>0.99199999999999999</v>
      </c>
      <c r="L4" s="2">
        <v>1.0449999999999999</v>
      </c>
    </row>
    <row r="5" spans="1:12" x14ac:dyDescent="0.3">
      <c r="A5" s="3">
        <v>0.58399999999999996</v>
      </c>
      <c r="B5" s="2">
        <v>0.86399999999999999</v>
      </c>
      <c r="C5" s="2">
        <v>0.79100000000000004</v>
      </c>
      <c r="D5" s="2">
        <v>0.81100000000000005</v>
      </c>
      <c r="E5" s="2">
        <v>0.66600000000000004</v>
      </c>
      <c r="F5" s="2">
        <v>0.629</v>
      </c>
      <c r="G5" s="2">
        <v>0.623</v>
      </c>
      <c r="H5" s="2">
        <v>0.749</v>
      </c>
      <c r="I5" s="2">
        <v>0.91100000000000003</v>
      </c>
      <c r="J5" s="2">
        <v>0.73099999999999998</v>
      </c>
      <c r="K5" s="2">
        <v>0.84599999999999997</v>
      </c>
      <c r="L5" s="2">
        <v>1.032</v>
      </c>
    </row>
    <row r="6" spans="1:12" x14ac:dyDescent="0.3">
      <c r="A6" s="3">
        <v>0.40400000000000003</v>
      </c>
      <c r="B6" s="2">
        <v>0.85</v>
      </c>
      <c r="C6" s="2">
        <v>0.68100000000000005</v>
      </c>
      <c r="D6" s="2">
        <v>0.72199999999999998</v>
      </c>
      <c r="E6" s="2">
        <v>0.63500000000000001</v>
      </c>
      <c r="F6" s="2">
        <v>0.64100000000000001</v>
      </c>
      <c r="G6" s="2">
        <v>0.63900000000000001</v>
      </c>
      <c r="H6" s="2">
        <v>0.66600000000000004</v>
      </c>
      <c r="I6" s="2">
        <v>0.66500000000000004</v>
      </c>
      <c r="J6" s="2">
        <v>0.70300000000000007</v>
      </c>
      <c r="K6" s="2">
        <v>0.88500000000000001</v>
      </c>
      <c r="L6" s="2">
        <v>0.89500000000000002</v>
      </c>
    </row>
    <row r="7" spans="1:12" x14ac:dyDescent="0.3">
      <c r="A7" s="5">
        <v>8.3000000000000004E-2</v>
      </c>
      <c r="B7" s="2">
        <v>0.60299999999999998</v>
      </c>
      <c r="C7" s="2">
        <v>0.80900000000000005</v>
      </c>
      <c r="D7" s="2">
        <v>0.58099999999999996</v>
      </c>
      <c r="E7" s="2">
        <v>0.66200000000000003</v>
      </c>
      <c r="F7" s="2">
        <v>0.68100000000000005</v>
      </c>
      <c r="G7" s="2">
        <v>0.70200000000000007</v>
      </c>
      <c r="H7" s="2">
        <v>0.59599999999999997</v>
      </c>
      <c r="I7" s="2">
        <v>0.68100000000000005</v>
      </c>
      <c r="J7" s="2">
        <v>0.79600000000000004</v>
      </c>
      <c r="K7" s="2">
        <v>0.83200000000000007</v>
      </c>
      <c r="L7" s="2">
        <v>1.0230000000000001</v>
      </c>
    </row>
    <row r="8" spans="1:12" x14ac:dyDescent="0.3">
      <c r="A8" s="2">
        <v>1.0170000000000001</v>
      </c>
      <c r="B8" s="2">
        <v>0.96299999999999997</v>
      </c>
      <c r="C8" s="2">
        <v>0.83899999999999997</v>
      </c>
      <c r="D8" s="2">
        <v>0.78200000000000003</v>
      </c>
      <c r="E8" s="2">
        <v>0.89500000000000002</v>
      </c>
      <c r="F8" s="2">
        <v>0.71399999999999997</v>
      </c>
      <c r="G8" s="2">
        <v>0.77</v>
      </c>
      <c r="H8" s="2">
        <v>0.72799999999999998</v>
      </c>
      <c r="I8" s="2">
        <v>1.101</v>
      </c>
      <c r="J8" s="2">
        <v>1.1040000000000001</v>
      </c>
      <c r="K8" s="2">
        <v>1.0580000000000001</v>
      </c>
      <c r="L8" s="2">
        <v>1.23</v>
      </c>
    </row>
    <row r="9" spans="1:12" x14ac:dyDescent="0.3">
      <c r="A9" s="2">
        <v>0.81800000000000006</v>
      </c>
      <c r="B9" s="2">
        <v>0.72399999999999998</v>
      </c>
      <c r="C9" s="2">
        <v>0.79600000000000004</v>
      </c>
      <c r="D9" s="2">
        <v>0.66900000000000004</v>
      </c>
      <c r="E9" s="2">
        <v>0.623</v>
      </c>
      <c r="F9" s="2">
        <v>0.72399999999999998</v>
      </c>
      <c r="G9" s="2">
        <v>1.405</v>
      </c>
      <c r="H9" s="2">
        <v>1.2989999999999999</v>
      </c>
      <c r="I9" s="2">
        <v>1.46</v>
      </c>
      <c r="J9" s="2">
        <v>1.9319999999999999</v>
      </c>
      <c r="K9" s="2">
        <v>1.7870000000000001</v>
      </c>
      <c r="L9" s="2">
        <v>2.1480000000000001</v>
      </c>
    </row>
    <row r="16" spans="1:12" x14ac:dyDescent="0.3">
      <c r="A16" s="12"/>
      <c r="B16" s="6" t="s">
        <v>7</v>
      </c>
      <c r="C16" s="6" t="s">
        <v>8</v>
      </c>
      <c r="D16" s="6" t="s">
        <v>9</v>
      </c>
      <c r="E16" s="6" t="s">
        <v>10</v>
      </c>
    </row>
    <row r="17" spans="1:12" x14ac:dyDescent="0.3">
      <c r="A17" s="12" t="s">
        <v>1</v>
      </c>
      <c r="B17" s="3">
        <v>2.7549999999999999</v>
      </c>
      <c r="C17" s="1">
        <f>B17-B22</f>
        <v>2.6719999999999997</v>
      </c>
      <c r="D17" s="1">
        <v>24</v>
      </c>
      <c r="E17" s="7">
        <f>(1.0524*C17*C17)+(6.3498*C17)-(0.3579)</f>
        <v>24.122463801599999</v>
      </c>
    </row>
    <row r="18" spans="1:12" x14ac:dyDescent="0.3">
      <c r="A18" s="12" t="s">
        <v>2</v>
      </c>
      <c r="B18" s="3">
        <v>1.569</v>
      </c>
      <c r="C18" s="1">
        <f>B18-B22</f>
        <v>1.486</v>
      </c>
      <c r="D18" s="1">
        <v>12</v>
      </c>
      <c r="E18" s="7">
        <f t="shared" ref="E18:E81" si="0">(1.0524*C18*C18)+(6.3498*C18)-(0.3579)</f>
        <v>11.401808270399998</v>
      </c>
    </row>
    <row r="19" spans="1:12" x14ac:dyDescent="0.3">
      <c r="A19" s="12" t="s">
        <v>3</v>
      </c>
      <c r="B19" s="3">
        <v>1.0130000000000001</v>
      </c>
      <c r="C19" s="1">
        <f>B19-B22</f>
        <v>0.93000000000000016</v>
      </c>
      <c r="D19" s="1">
        <v>6</v>
      </c>
      <c r="E19" s="7">
        <f t="shared" si="0"/>
        <v>6.4576347600000021</v>
      </c>
    </row>
    <row r="20" spans="1:12" x14ac:dyDescent="0.3">
      <c r="A20" s="12" t="s">
        <v>4</v>
      </c>
      <c r="B20" s="3">
        <v>0.58399999999999996</v>
      </c>
      <c r="C20" s="1">
        <f>B20-B22</f>
        <v>0.501</v>
      </c>
      <c r="D20" s="1">
        <v>3</v>
      </c>
      <c r="E20" s="7">
        <f t="shared" si="0"/>
        <v>3.0875032524000003</v>
      </c>
    </row>
    <row r="21" spans="1:12" x14ac:dyDescent="0.3">
      <c r="A21" s="12" t="s">
        <v>5</v>
      </c>
      <c r="B21" s="3">
        <v>0.40400000000000003</v>
      </c>
      <c r="C21" s="1">
        <f>B21-B22</f>
        <v>0.32100000000000001</v>
      </c>
      <c r="D21" s="1">
        <v>1.5</v>
      </c>
      <c r="E21" s="7">
        <f t="shared" si="0"/>
        <v>1.7888261484000001</v>
      </c>
    </row>
    <row r="22" spans="1:12" x14ac:dyDescent="0.3">
      <c r="A22" s="12" t="s">
        <v>6</v>
      </c>
      <c r="B22" s="5">
        <v>8.3000000000000004E-2</v>
      </c>
      <c r="C22" s="1">
        <f>B22-B22</f>
        <v>0</v>
      </c>
      <c r="D22" s="1">
        <v>0</v>
      </c>
      <c r="E22" s="7">
        <f t="shared" si="0"/>
        <v>-0.3579</v>
      </c>
    </row>
    <row r="28" spans="1:12" x14ac:dyDescent="0.3">
      <c r="J28" s="8" t="s">
        <v>159</v>
      </c>
      <c r="K28" s="8"/>
      <c r="L28" s="8"/>
    </row>
    <row r="34" spans="1:5" x14ac:dyDescent="0.3">
      <c r="A34" s="10" t="s">
        <v>12</v>
      </c>
      <c r="B34" s="2" t="s">
        <v>13</v>
      </c>
      <c r="C34" s="9" t="s">
        <v>6</v>
      </c>
      <c r="D34" s="1" t="s">
        <v>8</v>
      </c>
      <c r="E34" s="4" t="s">
        <v>160</v>
      </c>
    </row>
    <row r="35" spans="1:5" x14ac:dyDescent="0.3">
      <c r="A35" s="10" t="s">
        <v>15</v>
      </c>
      <c r="B35" s="2">
        <v>1.0170000000000001</v>
      </c>
      <c r="C35" s="5">
        <v>8.3000000000000004E-2</v>
      </c>
      <c r="D35" s="1">
        <f>(B35-C35)</f>
        <v>0.93400000000000016</v>
      </c>
      <c r="E35" s="7">
        <f>(1.0524*D35*D35)+(6.3498*D35)-(0.3579)</f>
        <v>6.4908806544000015</v>
      </c>
    </row>
    <row r="36" spans="1:5" x14ac:dyDescent="0.3">
      <c r="A36" s="10" t="s">
        <v>16</v>
      </c>
      <c r="B36" s="2">
        <v>0.81800000000000006</v>
      </c>
      <c r="C36" s="5">
        <v>8.3000000000000004E-2</v>
      </c>
      <c r="D36" s="1">
        <f>(B36-C36)</f>
        <v>0.7350000000000001</v>
      </c>
      <c r="E36" s="7">
        <f>(1.0524*D36*D36)+(6.3498*D36)-(0.3579)</f>
        <v>4.8777357900000009</v>
      </c>
    </row>
    <row r="37" spans="1:5" x14ac:dyDescent="0.3">
      <c r="A37" s="10" t="s">
        <v>17</v>
      </c>
      <c r="B37" s="2">
        <v>0.92600000000000005</v>
      </c>
      <c r="C37" s="5">
        <v>8.3000000000000004E-2</v>
      </c>
      <c r="D37" s="1">
        <f>(B37-C37)</f>
        <v>0.84300000000000008</v>
      </c>
      <c r="E37" s="7">
        <f>(1.0524*D37*D37)+(6.3498*D37)-(0.3579)</f>
        <v>5.7428684076000005</v>
      </c>
    </row>
    <row r="38" spans="1:5" x14ac:dyDescent="0.3">
      <c r="A38" s="10" t="s">
        <v>18</v>
      </c>
      <c r="B38" s="2">
        <v>1.3980000000000001</v>
      </c>
      <c r="C38" s="5">
        <v>8.3000000000000004E-2</v>
      </c>
      <c r="D38" s="1">
        <f>(B38-C38)</f>
        <v>1.3150000000000002</v>
      </c>
      <c r="E38" s="7">
        <f>(1.0524*D38*D38)+(6.3498*D38)-(0.3579)</f>
        <v>9.8119233900000005</v>
      </c>
    </row>
    <row r="39" spans="1:5" x14ac:dyDescent="0.3">
      <c r="A39" s="10" t="s">
        <v>19</v>
      </c>
      <c r="B39" s="2">
        <v>1.5310000000000001</v>
      </c>
      <c r="C39" s="5">
        <v>8.3000000000000004E-2</v>
      </c>
      <c r="D39" s="1">
        <f>(B39-C39)</f>
        <v>1.4480000000000002</v>
      </c>
      <c r="E39" s="7">
        <f>(1.0524*D39*D39)+(6.3498*D39)-(0.3579)</f>
        <v>11.043181689600001</v>
      </c>
    </row>
    <row r="40" spans="1:5" x14ac:dyDescent="0.3">
      <c r="A40" s="10" t="s">
        <v>20</v>
      </c>
      <c r="B40" s="2">
        <v>0.86399999999999999</v>
      </c>
      <c r="C40" s="5">
        <v>8.3000000000000004E-2</v>
      </c>
      <c r="D40" s="1">
        <f>(B40-C40)</f>
        <v>0.78100000000000003</v>
      </c>
      <c r="E40" s="7">
        <f>(1.0524*D40*D40)+(6.3498*D40)-(0.3579)</f>
        <v>5.2432167564000007</v>
      </c>
    </row>
    <row r="41" spans="1:5" x14ac:dyDescent="0.3">
      <c r="A41" s="10" t="s">
        <v>21</v>
      </c>
      <c r="B41" s="2">
        <v>0.85</v>
      </c>
      <c r="C41" s="5">
        <v>8.3000000000000004E-2</v>
      </c>
      <c r="D41" s="1">
        <f>(B41-C41)</f>
        <v>0.76700000000000002</v>
      </c>
      <c r="E41" s="7">
        <f>(1.0524*D41*D41)+(6.3498*D41)-(0.3579)</f>
        <v>5.1315119436000005</v>
      </c>
    </row>
    <row r="42" spans="1:5" x14ac:dyDescent="0.3">
      <c r="A42" s="10" t="s">
        <v>22</v>
      </c>
      <c r="B42" s="2">
        <v>0.60299999999999998</v>
      </c>
      <c r="C42" s="5">
        <v>8.3000000000000004E-2</v>
      </c>
      <c r="D42" s="1">
        <f>(B42-C42)</f>
        <v>0.52</v>
      </c>
      <c r="E42" s="7">
        <f>(1.0524*D42*D42)+(6.3498*D42)-(0.3579)</f>
        <v>3.2285649600000004</v>
      </c>
    </row>
    <row r="43" spans="1:5" x14ac:dyDescent="0.3">
      <c r="A43" s="10" t="s">
        <v>23</v>
      </c>
      <c r="B43" s="2">
        <v>0.96299999999999997</v>
      </c>
      <c r="C43" s="5">
        <v>8.3000000000000004E-2</v>
      </c>
      <c r="D43" s="1">
        <f>(B43-C43)</f>
        <v>0.88</v>
      </c>
      <c r="E43" s="7">
        <f>(1.0524*D43*D43)+(6.3498*D43)-(0.3579)</f>
        <v>6.0449025600000006</v>
      </c>
    </row>
    <row r="44" spans="1:5" x14ac:dyDescent="0.3">
      <c r="A44" s="10" t="s">
        <v>24</v>
      </c>
      <c r="B44" s="2">
        <v>0.72399999999999998</v>
      </c>
      <c r="C44" s="5">
        <v>8.3000000000000004E-2</v>
      </c>
      <c r="D44" s="1">
        <f>(B44-C44)</f>
        <v>0.64100000000000001</v>
      </c>
      <c r="E44" s="7">
        <f>(1.0524*D44*D44)+(6.3498*D44)-(0.3579)</f>
        <v>4.1447329644000011</v>
      </c>
    </row>
    <row r="45" spans="1:5" x14ac:dyDescent="0.3">
      <c r="A45" s="10" t="s">
        <v>26</v>
      </c>
      <c r="B45" s="2">
        <v>0.96399999999999997</v>
      </c>
      <c r="C45" s="5">
        <v>8.3000000000000004E-2</v>
      </c>
      <c r="D45" s="1">
        <f>(B45-C45)</f>
        <v>0.88100000000000001</v>
      </c>
      <c r="E45" s="7">
        <f>(1.0524*D45*D45)+(6.3498*D45)-(0.3579)</f>
        <v>6.0531056364000007</v>
      </c>
    </row>
    <row r="46" spans="1:5" x14ac:dyDescent="0.3">
      <c r="A46" s="10" t="s">
        <v>27</v>
      </c>
      <c r="B46" s="2">
        <v>1.532</v>
      </c>
      <c r="C46" s="5">
        <v>8.3000000000000004E-2</v>
      </c>
      <c r="D46" s="1">
        <f>(B46-C46)</f>
        <v>1.4490000000000001</v>
      </c>
      <c r="E46" s="7">
        <f>(1.0524*D46*D46)+(6.3498*D46)-(0.3579)</f>
        <v>11.0525802924</v>
      </c>
    </row>
    <row r="47" spans="1:5" x14ac:dyDescent="0.3">
      <c r="A47" s="10" t="s">
        <v>28</v>
      </c>
      <c r="B47" s="2">
        <v>1.623</v>
      </c>
      <c r="C47" s="5">
        <v>8.3000000000000004E-2</v>
      </c>
      <c r="D47" s="1">
        <f>(B47-C47)</f>
        <v>1.54</v>
      </c>
      <c r="E47" s="7">
        <f>(1.0524*D47*D47)+(6.3498*D47)-(0.3579)</f>
        <v>11.916663840000002</v>
      </c>
    </row>
    <row r="48" spans="1:5" x14ac:dyDescent="0.3">
      <c r="A48" s="10" t="s">
        <v>29</v>
      </c>
      <c r="B48" s="2">
        <v>0.79100000000000004</v>
      </c>
      <c r="C48" s="5">
        <v>8.3000000000000004E-2</v>
      </c>
      <c r="D48" s="1">
        <f>(B48-C48)</f>
        <v>0.70800000000000007</v>
      </c>
      <c r="E48" s="7">
        <f>(1.0524*D48*D48)+(6.3498*D48)-(0.3579)</f>
        <v>4.6652886336000012</v>
      </c>
    </row>
    <row r="49" spans="1:5" x14ac:dyDescent="0.3">
      <c r="A49" s="10" t="s">
        <v>30</v>
      </c>
      <c r="B49" s="2">
        <v>0.68100000000000005</v>
      </c>
      <c r="C49" s="5">
        <v>8.3000000000000004E-2</v>
      </c>
      <c r="D49" s="1">
        <f>(B49-C49)</f>
        <v>0.59800000000000009</v>
      </c>
      <c r="E49" s="7">
        <f>(1.0524*D49*D49)+(6.3498*D49)-(0.3579)</f>
        <v>3.8156228496000013</v>
      </c>
    </row>
    <row r="50" spans="1:5" x14ac:dyDescent="0.3">
      <c r="A50" s="10" t="s">
        <v>25</v>
      </c>
      <c r="B50" s="2">
        <v>0.80900000000000005</v>
      </c>
      <c r="C50" s="5">
        <v>8.3000000000000004E-2</v>
      </c>
      <c r="D50" s="1">
        <f>(B50-C50)</f>
        <v>0.72600000000000009</v>
      </c>
      <c r="E50" s="7">
        <f>(1.0524*D50*D50)+(6.3498*D50)-(0.3579)</f>
        <v>4.8067495824000011</v>
      </c>
    </row>
    <row r="51" spans="1:5" x14ac:dyDescent="0.3">
      <c r="A51" s="10" t="s">
        <v>31</v>
      </c>
      <c r="B51" s="2">
        <v>0.83899999999999997</v>
      </c>
      <c r="C51" s="5">
        <v>8.3000000000000004E-2</v>
      </c>
      <c r="D51" s="1">
        <f>(B51-C51)</f>
        <v>0.75600000000000001</v>
      </c>
      <c r="E51" s="7">
        <f>(1.0524*D51*D51)+(6.3498*D51)-(0.3579)</f>
        <v>5.0440332864000004</v>
      </c>
    </row>
    <row r="52" spans="1:5" x14ac:dyDescent="0.3">
      <c r="A52" s="10" t="s">
        <v>32</v>
      </c>
      <c r="B52" s="2">
        <v>0.79600000000000004</v>
      </c>
      <c r="C52" s="5">
        <v>8.3000000000000004E-2</v>
      </c>
      <c r="D52" s="1">
        <f>(B52-C52)</f>
        <v>0.71300000000000008</v>
      </c>
      <c r="E52" s="7">
        <f>(1.0524*D52*D52)+(6.3498*D52)-(0.3579)</f>
        <v>4.7045149356000007</v>
      </c>
    </row>
    <row r="53" spans="1:5" x14ac:dyDescent="0.3">
      <c r="A53" s="10" t="s">
        <v>33</v>
      </c>
      <c r="B53" s="2">
        <v>0.93300000000000005</v>
      </c>
      <c r="C53" s="5">
        <v>8.3000000000000004E-2</v>
      </c>
      <c r="D53" s="1">
        <f>(B53-C53)</f>
        <v>0.85000000000000009</v>
      </c>
      <c r="E53" s="7">
        <f>(1.0524*D53*D53)+(6.3498*D53)-(0.3579)</f>
        <v>5.7997890000000014</v>
      </c>
    </row>
    <row r="54" spans="1:5" x14ac:dyDescent="0.3">
      <c r="A54" s="10" t="s">
        <v>34</v>
      </c>
      <c r="B54" s="2">
        <v>1.3420000000000001</v>
      </c>
      <c r="C54" s="5">
        <v>8.3000000000000004E-2</v>
      </c>
      <c r="D54" s="1">
        <f>(B54-C54)</f>
        <v>1.2590000000000001</v>
      </c>
      <c r="E54" s="7">
        <f>(1.0524*D54*D54)+(6.3498*D54)-(0.3579)</f>
        <v>9.3046374444000008</v>
      </c>
    </row>
    <row r="55" spans="1:5" x14ac:dyDescent="0.3">
      <c r="A55" s="10" t="s">
        <v>35</v>
      </c>
      <c r="B55" s="2">
        <v>1.6420000000000001</v>
      </c>
      <c r="C55" s="5">
        <v>8.3000000000000004E-2</v>
      </c>
      <c r="D55" s="1">
        <f>(B55-C55)</f>
        <v>1.5590000000000002</v>
      </c>
      <c r="E55" s="7">
        <f>(1.0524*D55*D55)+(6.3498*D55)-(0.3579)</f>
        <v>12.099276404400001</v>
      </c>
    </row>
    <row r="56" spans="1:5" x14ac:dyDescent="0.3">
      <c r="A56" s="10" t="s">
        <v>36</v>
      </c>
      <c r="B56" s="2">
        <v>0.81100000000000005</v>
      </c>
      <c r="C56" s="5">
        <v>8.3000000000000004E-2</v>
      </c>
      <c r="D56" s="1">
        <f>(B56-C56)</f>
        <v>0.72800000000000009</v>
      </c>
      <c r="E56" s="7">
        <f>(1.0524*D56*D56)+(6.3498*D56)-(0.3579)</f>
        <v>4.8225095616000013</v>
      </c>
    </row>
    <row r="57" spans="1:5" x14ac:dyDescent="0.3">
      <c r="A57" s="10" t="s">
        <v>37</v>
      </c>
      <c r="B57" s="2">
        <v>0.72199999999999998</v>
      </c>
      <c r="C57" s="5">
        <v>8.3000000000000004E-2</v>
      </c>
      <c r="D57" s="1">
        <f>(B57-C57)</f>
        <v>0.63900000000000001</v>
      </c>
      <c r="E57" s="7">
        <f>(1.0524*D57*D57)+(6.3498*D57)-(0.3579)</f>
        <v>4.1293392204000003</v>
      </c>
    </row>
    <row r="58" spans="1:5" x14ac:dyDescent="0.3">
      <c r="A58" s="10" t="s">
        <v>38</v>
      </c>
      <c r="B58" s="2">
        <v>0.58099999999999996</v>
      </c>
      <c r="C58" s="5">
        <v>8.3000000000000004E-2</v>
      </c>
      <c r="D58" s="1">
        <f>(B58-C58)</f>
        <v>0.49799999999999994</v>
      </c>
      <c r="E58" s="7">
        <f>(1.0524*D58*D58)+(6.3498*D58)-(0.3579)</f>
        <v>3.0652998095999999</v>
      </c>
    </row>
    <row r="59" spans="1:5" x14ac:dyDescent="0.3">
      <c r="A59" s="10" t="s">
        <v>39</v>
      </c>
      <c r="B59" s="2">
        <v>0.78200000000000003</v>
      </c>
      <c r="C59" s="5">
        <v>8.3000000000000004E-2</v>
      </c>
      <c r="D59" s="1">
        <f>(B59-C59)</f>
        <v>0.69900000000000007</v>
      </c>
      <c r="E59" s="7">
        <f>(1.0524*D59*D59)+(6.3498*D59)-(0.3579)</f>
        <v>4.5948138924000004</v>
      </c>
    </row>
    <row r="60" spans="1:5" x14ac:dyDescent="0.3">
      <c r="A60" s="10" t="s">
        <v>40</v>
      </c>
      <c r="B60" s="2">
        <v>0.66900000000000004</v>
      </c>
      <c r="C60" s="5">
        <v>8.3000000000000004E-2</v>
      </c>
      <c r="D60" s="1">
        <f>(B60-C60)</f>
        <v>0.58600000000000008</v>
      </c>
      <c r="E60" s="7">
        <f>(1.0524*D60*D60)+(6.3498*D60)-(0.3579)</f>
        <v>3.7244727504000013</v>
      </c>
    </row>
    <row r="61" spans="1:5" x14ac:dyDescent="0.3">
      <c r="A61" s="10" t="s">
        <v>41</v>
      </c>
      <c r="B61" s="2">
        <v>0.86099999999999999</v>
      </c>
      <c r="C61" s="5">
        <v>8.3000000000000004E-2</v>
      </c>
      <c r="D61" s="1">
        <f>(B61-C61)</f>
        <v>0.77800000000000002</v>
      </c>
      <c r="E61" s="7">
        <f>(1.0524*D61*D61)+(6.3498*D61)-(0.3579)</f>
        <v>5.2192452816000001</v>
      </c>
    </row>
    <row r="62" spans="1:5" x14ac:dyDescent="0.3">
      <c r="A62" s="10" t="s">
        <v>42</v>
      </c>
      <c r="B62" s="2">
        <v>1.4179999999999999</v>
      </c>
      <c r="C62" s="5">
        <v>8.3000000000000004E-2</v>
      </c>
      <c r="D62" s="1">
        <f>(B62-C62)</f>
        <v>1.335</v>
      </c>
      <c r="E62" s="7">
        <f>(1.0524*D62*D62)+(6.3498*D62)-(0.3579)</f>
        <v>9.9946965900000002</v>
      </c>
    </row>
    <row r="63" spans="1:5" x14ac:dyDescent="0.3">
      <c r="A63" s="10" t="s">
        <v>43</v>
      </c>
      <c r="B63" s="2">
        <v>1.657</v>
      </c>
      <c r="C63" s="5">
        <v>8.3000000000000004E-2</v>
      </c>
      <c r="D63" s="1">
        <f>(B63-C63)</f>
        <v>1.5740000000000001</v>
      </c>
      <c r="E63" s="7">
        <f>(1.0524*D63*D63)+(6.3498*D63)-(0.3579)</f>
        <v>12.2439809424</v>
      </c>
    </row>
    <row r="64" spans="1:5" x14ac:dyDescent="0.3">
      <c r="A64" s="10" t="s">
        <v>44</v>
      </c>
      <c r="B64" s="2">
        <v>0.66600000000000004</v>
      </c>
      <c r="C64" s="5">
        <v>8.3000000000000004E-2</v>
      </c>
      <c r="D64" s="1">
        <f>(B64-C64)</f>
        <v>0.58300000000000007</v>
      </c>
      <c r="E64" s="7">
        <f>(1.0524*D64*D64)+(6.3498*D64)-(0.3579)</f>
        <v>3.701732583600001</v>
      </c>
    </row>
    <row r="65" spans="1:5" x14ac:dyDescent="0.3">
      <c r="A65" s="10" t="s">
        <v>45</v>
      </c>
      <c r="B65" s="2">
        <v>0.63500000000000001</v>
      </c>
      <c r="C65" s="5">
        <v>8.3000000000000004E-2</v>
      </c>
      <c r="D65" s="1">
        <f>(B65-C65)</f>
        <v>0.55200000000000005</v>
      </c>
      <c r="E65" s="7">
        <f>(1.0524*D65*D65)+(6.3498*D65)-(0.3579)</f>
        <v>3.4678600896000003</v>
      </c>
    </row>
    <row r="66" spans="1:5" x14ac:dyDescent="0.3">
      <c r="A66" s="10" t="s">
        <v>46</v>
      </c>
      <c r="B66" s="2">
        <v>0.66200000000000003</v>
      </c>
      <c r="C66" s="5">
        <v>8.3000000000000004E-2</v>
      </c>
      <c r="D66" s="1">
        <f>(B66-C66)</f>
        <v>0.57900000000000007</v>
      </c>
      <c r="E66" s="7">
        <f>(1.0524*D66*D66)+(6.3498*D66)-(0.3579)</f>
        <v>3.6714418284000008</v>
      </c>
    </row>
    <row r="67" spans="1:5" x14ac:dyDescent="0.3">
      <c r="A67" s="10" t="s">
        <v>47</v>
      </c>
      <c r="B67" s="2">
        <v>0.89500000000000002</v>
      </c>
      <c r="C67" s="5">
        <v>8.3000000000000004E-2</v>
      </c>
      <c r="D67" s="1">
        <f>(B67-C67)</f>
        <v>0.81200000000000006</v>
      </c>
      <c r="E67" s="7">
        <f>(1.0524*D67*D67)+(6.3498*D67)-(0.3579)</f>
        <v>5.4920312256000008</v>
      </c>
    </row>
    <row r="68" spans="1:5" x14ac:dyDescent="0.3">
      <c r="A68" s="10" t="s">
        <v>48</v>
      </c>
      <c r="B68" s="2">
        <v>0.623</v>
      </c>
      <c r="C68" s="5">
        <v>8.3000000000000004E-2</v>
      </c>
      <c r="D68" s="1">
        <f>(B68-C68)</f>
        <v>0.54</v>
      </c>
      <c r="E68" s="7">
        <f>(1.0524*D68*D68)+(6.3498*D68)-(0.3579)</f>
        <v>3.3778718400000005</v>
      </c>
    </row>
    <row r="69" spans="1:5" x14ac:dyDescent="0.3">
      <c r="A69" s="10" t="s">
        <v>49</v>
      </c>
      <c r="B69" s="2">
        <v>0.92900000000000005</v>
      </c>
      <c r="C69" s="5">
        <v>8.3000000000000004E-2</v>
      </c>
      <c r="D69" s="1">
        <f>(B69-C69)</f>
        <v>0.84600000000000009</v>
      </c>
      <c r="E69" s="7">
        <f>(1.0524*D69*D69)+(6.3498*D69)-(0.3579)</f>
        <v>5.7672503184000004</v>
      </c>
    </row>
    <row r="70" spans="1:5" x14ac:dyDescent="0.3">
      <c r="A70" s="10" t="s">
        <v>50</v>
      </c>
      <c r="B70" s="2">
        <v>1.242</v>
      </c>
      <c r="C70" s="5">
        <v>8.3000000000000004E-2</v>
      </c>
      <c r="D70" s="1">
        <f>(B70-C70)</f>
        <v>1.159</v>
      </c>
      <c r="E70" s="7">
        <f>(1.0524*D70*D70)+(6.3498*D70)-(0.3579)</f>
        <v>8.4151871243999992</v>
      </c>
    </row>
    <row r="71" spans="1:5" x14ac:dyDescent="0.3">
      <c r="A71" s="10" t="s">
        <v>51</v>
      </c>
      <c r="B71" s="2">
        <v>1.7110000000000001</v>
      </c>
      <c r="C71" s="5">
        <v>8.3000000000000004E-2</v>
      </c>
      <c r="D71" s="1">
        <f>(B71-C71)</f>
        <v>1.6280000000000001</v>
      </c>
      <c r="E71" s="7">
        <f>(1.0524*D71*D71)+(6.3498*D71)-(0.3579)</f>
        <v>12.768838521600001</v>
      </c>
    </row>
    <row r="72" spans="1:5" x14ac:dyDescent="0.3">
      <c r="A72" s="10" t="s">
        <v>52</v>
      </c>
      <c r="B72" s="2">
        <v>0.629</v>
      </c>
      <c r="C72" s="5">
        <v>8.3000000000000004E-2</v>
      </c>
      <c r="D72" s="1">
        <f>(B72-C72)</f>
        <v>0.54600000000000004</v>
      </c>
      <c r="E72" s="7">
        <f>(1.0524*D72*D72)+(6.3498*D72)-(0.3579)</f>
        <v>3.4228280784000007</v>
      </c>
    </row>
    <row r="73" spans="1:5" x14ac:dyDescent="0.3">
      <c r="A73" s="10" t="s">
        <v>53</v>
      </c>
      <c r="B73" s="2">
        <v>0.64100000000000001</v>
      </c>
      <c r="C73" s="5">
        <v>8.3000000000000004E-2</v>
      </c>
      <c r="D73" s="1">
        <f>(B73-C73)</f>
        <v>0.55800000000000005</v>
      </c>
      <c r="E73" s="7">
        <f>(1.0524*D73*D73)+(6.3498*D73)-(0.3579)</f>
        <v>3.5129678736000005</v>
      </c>
    </row>
    <row r="74" spans="1:5" x14ac:dyDescent="0.3">
      <c r="A74" s="10" t="s">
        <v>54</v>
      </c>
      <c r="B74" s="2">
        <v>0.68100000000000005</v>
      </c>
      <c r="C74" s="5">
        <v>8.3000000000000004E-2</v>
      </c>
      <c r="D74" s="1">
        <f>(B74-C74)</f>
        <v>0.59800000000000009</v>
      </c>
      <c r="E74" s="7">
        <f>(1.0524*D74*D74)+(6.3498*D74)-(0.3579)</f>
        <v>3.8156228496000013</v>
      </c>
    </row>
    <row r="75" spans="1:5" x14ac:dyDescent="0.3">
      <c r="A75" s="10" t="s">
        <v>55</v>
      </c>
      <c r="B75" s="2">
        <v>0.71399999999999997</v>
      </c>
      <c r="C75" s="5">
        <v>8.3000000000000004E-2</v>
      </c>
      <c r="D75" s="1">
        <f>(B75-C75)</f>
        <v>0.63100000000000001</v>
      </c>
      <c r="E75" s="7">
        <f>(1.0524*D75*D75)+(6.3498*D75)-(0.3579)</f>
        <v>4.0678484364000003</v>
      </c>
    </row>
    <row r="76" spans="1:5" x14ac:dyDescent="0.3">
      <c r="A76" s="10" t="s">
        <v>56</v>
      </c>
      <c r="B76" s="2">
        <v>0.72399999999999998</v>
      </c>
      <c r="C76" s="5">
        <v>8.3000000000000004E-2</v>
      </c>
      <c r="D76" s="1">
        <f>(B76-C76)</f>
        <v>0.64100000000000001</v>
      </c>
      <c r="E76" s="7">
        <f>(1.0524*D76*D76)+(6.3498*D76)-(0.3579)</f>
        <v>4.1447329644000011</v>
      </c>
    </row>
    <row r="77" spans="1:5" x14ac:dyDescent="0.3">
      <c r="A77" s="10" t="s">
        <v>57</v>
      </c>
      <c r="B77" s="2">
        <v>0.80100000000000005</v>
      </c>
      <c r="C77" s="5">
        <v>8.3000000000000004E-2</v>
      </c>
      <c r="D77" s="1">
        <f>(B77-C77)</f>
        <v>0.71800000000000008</v>
      </c>
      <c r="E77" s="7">
        <f>(1.0524*D77*D77)+(6.3498*D77)-(0.3579)</f>
        <v>4.7437938576000009</v>
      </c>
    </row>
    <row r="78" spans="1:5" x14ac:dyDescent="0.3">
      <c r="A78" s="10" t="s">
        <v>58</v>
      </c>
      <c r="B78" s="2">
        <v>1.228</v>
      </c>
      <c r="C78" s="5">
        <v>8.3000000000000004E-2</v>
      </c>
      <c r="D78" s="1">
        <f>(B78-C78)</f>
        <v>1.145</v>
      </c>
      <c r="E78" s="7">
        <f>(1.0524*D78*D78)+(6.3498*D78)-(0.3579)</f>
        <v>8.292343709999999</v>
      </c>
    </row>
    <row r="79" spans="1:5" x14ac:dyDescent="0.3">
      <c r="A79" s="10" t="s">
        <v>59</v>
      </c>
      <c r="B79" s="2">
        <v>1.4650000000000001</v>
      </c>
      <c r="C79" s="5">
        <v>8.3000000000000004E-2</v>
      </c>
      <c r="D79" s="1">
        <f>(B79-C79)</f>
        <v>1.3820000000000001</v>
      </c>
      <c r="E79" s="7">
        <f>(1.0524*D79*D79)+(6.3498*D79)-(0.3579)</f>
        <v>10.427527617600001</v>
      </c>
    </row>
    <row r="80" spans="1:5" x14ac:dyDescent="0.3">
      <c r="A80" s="10" t="s">
        <v>60</v>
      </c>
      <c r="B80" s="2">
        <v>0.623</v>
      </c>
      <c r="C80" s="5">
        <v>8.3000000000000004E-2</v>
      </c>
      <c r="D80" s="1">
        <f>(B80-C80)</f>
        <v>0.54</v>
      </c>
      <c r="E80" s="7">
        <f>(1.0524*D80*D80)+(6.3498*D80)-(0.3579)</f>
        <v>3.3778718400000005</v>
      </c>
    </row>
    <row r="81" spans="1:5" x14ac:dyDescent="0.3">
      <c r="A81" s="10" t="s">
        <v>61</v>
      </c>
      <c r="B81" s="2">
        <v>0.63900000000000001</v>
      </c>
      <c r="C81" s="5">
        <v>8.3000000000000004E-2</v>
      </c>
      <c r="D81" s="1">
        <f>(B81-C81)</f>
        <v>0.55600000000000005</v>
      </c>
      <c r="E81" s="7">
        <f>(1.0524*D81*D81)+(6.3498*D81)-(0.3579)</f>
        <v>3.4979235264000006</v>
      </c>
    </row>
    <row r="82" spans="1:5" x14ac:dyDescent="0.3">
      <c r="A82" s="10" t="s">
        <v>62</v>
      </c>
      <c r="B82" s="2">
        <v>0.70200000000000007</v>
      </c>
      <c r="C82" s="5">
        <v>8.3000000000000004E-2</v>
      </c>
      <c r="D82" s="1">
        <f>(B82-C82)</f>
        <v>0.61900000000000011</v>
      </c>
      <c r="E82" s="7">
        <f>(1.0524*D82*D82)+(6.3498*D82)-(0.3579)</f>
        <v>3.9758648364000004</v>
      </c>
    </row>
    <row r="83" spans="1:5" x14ac:dyDescent="0.3">
      <c r="A83" s="10" t="s">
        <v>63</v>
      </c>
      <c r="B83" s="2">
        <v>0.77</v>
      </c>
      <c r="C83" s="5">
        <v>8.3000000000000004E-2</v>
      </c>
      <c r="D83" s="1">
        <f>(B83-C83)</f>
        <v>0.68700000000000006</v>
      </c>
      <c r="E83" s="7">
        <f>(1.0524*D83*D83)+(6.3498*D83)-(0.3579)</f>
        <v>4.5011127756000002</v>
      </c>
    </row>
    <row r="84" spans="1:5" x14ac:dyDescent="0.3">
      <c r="A84" s="10" t="s">
        <v>64</v>
      </c>
      <c r="B84" s="2">
        <v>1.405</v>
      </c>
      <c r="C84" s="5">
        <v>8.3000000000000004E-2</v>
      </c>
      <c r="D84" s="1">
        <f>(B84-C84)</f>
        <v>1.3220000000000001</v>
      </c>
      <c r="E84" s="7">
        <f>(1.0524*D84*D84)+(6.3498*D84)-(0.3579)</f>
        <v>9.8757982416000001</v>
      </c>
    </row>
    <row r="85" spans="1:5" x14ac:dyDescent="0.3">
      <c r="A85" s="10" t="s">
        <v>65</v>
      </c>
      <c r="B85" s="2">
        <v>0.66600000000000004</v>
      </c>
      <c r="C85" s="5">
        <v>8.3000000000000004E-2</v>
      </c>
      <c r="D85" s="1">
        <f>(B85-C85)</f>
        <v>0.58300000000000007</v>
      </c>
      <c r="E85" s="7">
        <f>(1.0524*D85*D85)+(6.3498*D85)-(0.3579)</f>
        <v>3.701732583600001</v>
      </c>
    </row>
    <row r="86" spans="1:5" x14ac:dyDescent="0.3">
      <c r="A86" s="10" t="s">
        <v>66</v>
      </c>
      <c r="B86" s="2">
        <v>1.6640000000000001</v>
      </c>
      <c r="C86" s="5">
        <v>8.3000000000000004E-2</v>
      </c>
      <c r="D86" s="1">
        <f>(B86-C86)</f>
        <v>1.5810000000000002</v>
      </c>
      <c r="E86" s="7">
        <f>(1.0524*D86*D86)+(6.3498*D86)-(0.3579)</f>
        <v>12.311671796400002</v>
      </c>
    </row>
    <row r="87" spans="1:5" x14ac:dyDescent="0.3">
      <c r="A87" s="10" t="s">
        <v>67</v>
      </c>
      <c r="B87" s="2">
        <v>1.022</v>
      </c>
      <c r="C87" s="5">
        <v>8.3000000000000004E-2</v>
      </c>
      <c r="D87" s="1">
        <f>(B87-C87)</f>
        <v>0.93900000000000006</v>
      </c>
      <c r="E87" s="7">
        <f>(1.0524*D87*D87)+(6.3498*D87)-(0.3579)</f>
        <v>6.5324853803999998</v>
      </c>
    </row>
    <row r="88" spans="1:5" x14ac:dyDescent="0.3">
      <c r="A88" s="10" t="s">
        <v>68</v>
      </c>
      <c r="B88" s="2">
        <v>0.749</v>
      </c>
      <c r="C88" s="5">
        <v>8.3000000000000004E-2</v>
      </c>
      <c r="D88" s="1">
        <f>(B88-C88)</f>
        <v>0.66600000000000004</v>
      </c>
      <c r="E88" s="7">
        <f>(1.0524*D88*D88)+(6.3498*D88)-(0.3579)</f>
        <v>4.3378651344000003</v>
      </c>
    </row>
    <row r="89" spans="1:5" x14ac:dyDescent="0.3">
      <c r="A89" s="10" t="s">
        <v>69</v>
      </c>
      <c r="B89" s="2">
        <v>0.66600000000000004</v>
      </c>
      <c r="C89" s="5">
        <v>8.3000000000000004E-2</v>
      </c>
      <c r="D89" s="1">
        <f>(B89-C89)</f>
        <v>0.58300000000000007</v>
      </c>
      <c r="E89" s="7">
        <f>(1.0524*D89*D89)+(6.3498*D89)-(0.3579)</f>
        <v>3.701732583600001</v>
      </c>
    </row>
    <row r="90" spans="1:5" x14ac:dyDescent="0.3">
      <c r="A90" s="10" t="s">
        <v>70</v>
      </c>
      <c r="B90" s="2">
        <v>0.59599999999999997</v>
      </c>
      <c r="C90" s="5">
        <v>8.3000000000000004E-2</v>
      </c>
      <c r="D90" s="1">
        <f>(B90-C90)</f>
        <v>0.51300000000000001</v>
      </c>
      <c r="E90" s="7">
        <f>(1.0524*D90*D90)+(6.3498*D90)-(0.3579)</f>
        <v>3.1765064556000002</v>
      </c>
    </row>
    <row r="91" spans="1:5" x14ac:dyDescent="0.3">
      <c r="A91" s="10" t="s">
        <v>71</v>
      </c>
      <c r="B91" s="2">
        <v>0.72799999999999998</v>
      </c>
      <c r="C91" s="5">
        <v>8.3000000000000004E-2</v>
      </c>
      <c r="D91" s="1">
        <f>(B91-C91)</f>
        <v>0.64500000000000002</v>
      </c>
      <c r="E91" s="7">
        <f>(1.0524*D91*D91)+(6.3498*D91)-(0.3579)</f>
        <v>4.1755457100000006</v>
      </c>
    </row>
    <row r="92" spans="1:5" x14ac:dyDescent="0.3">
      <c r="A92" s="10" t="s">
        <v>72</v>
      </c>
      <c r="B92" s="2">
        <v>1.2989999999999999</v>
      </c>
      <c r="C92" s="5">
        <v>8.3000000000000004E-2</v>
      </c>
      <c r="D92" s="1">
        <f>(B92-C92)</f>
        <v>1.216</v>
      </c>
      <c r="E92" s="7">
        <f>(1.0524*D92*D92)+(6.3498*D92)-(0.3579)</f>
        <v>8.919594374399999</v>
      </c>
    </row>
    <row r="93" spans="1:5" x14ac:dyDescent="0.3">
      <c r="A93" s="10" t="s">
        <v>73</v>
      </c>
      <c r="B93" s="2">
        <v>0.82000000000000006</v>
      </c>
      <c r="C93" s="5">
        <v>8.3000000000000004E-2</v>
      </c>
      <c r="D93" s="1">
        <f>(B93-C93)</f>
        <v>0.7370000000000001</v>
      </c>
      <c r="E93" s="7">
        <f>(1.0524*D93*D93)+(6.3498*D93)-(0.3579)</f>
        <v>4.8935336556000006</v>
      </c>
    </row>
    <row r="94" spans="1:5" x14ac:dyDescent="0.3">
      <c r="A94" s="10" t="s">
        <v>74</v>
      </c>
      <c r="B94" s="2">
        <v>1.6620000000000001</v>
      </c>
      <c r="C94" s="5">
        <v>8.3000000000000004E-2</v>
      </c>
      <c r="D94" s="1">
        <f>(B94-C94)</f>
        <v>1.5790000000000002</v>
      </c>
      <c r="E94" s="7">
        <f>(1.0524*D94*D94)+(6.3498*D94)-(0.3579)</f>
        <v>12.2923210284</v>
      </c>
    </row>
    <row r="95" spans="1:5" x14ac:dyDescent="0.3">
      <c r="A95" s="10" t="s">
        <v>75</v>
      </c>
      <c r="B95" s="2">
        <v>0.999</v>
      </c>
      <c r="C95" s="5">
        <v>8.3000000000000004E-2</v>
      </c>
      <c r="D95" s="1">
        <f>(B95-C95)</f>
        <v>0.91600000000000004</v>
      </c>
      <c r="E95" s="7">
        <f>(1.0524*D95*D95)+(6.3498*D95)-(0.3579)</f>
        <v>6.3415393344000011</v>
      </c>
    </row>
    <row r="96" spans="1:5" x14ac:dyDescent="0.3">
      <c r="A96" s="10" t="s">
        <v>76</v>
      </c>
      <c r="B96" s="2">
        <v>0.91100000000000003</v>
      </c>
      <c r="C96" s="5">
        <v>8.3000000000000004E-2</v>
      </c>
      <c r="D96" s="1">
        <f>(B96-C96)</f>
        <v>0.82800000000000007</v>
      </c>
      <c r="E96" s="7">
        <f>(1.0524*D96*D96)+(6.3498*D96)-(0.3579)</f>
        <v>5.6212430016000008</v>
      </c>
    </row>
    <row r="97" spans="1:5" x14ac:dyDescent="0.3">
      <c r="A97" s="10" t="s">
        <v>77</v>
      </c>
      <c r="B97" s="2">
        <v>0.66500000000000004</v>
      </c>
      <c r="C97" s="5">
        <v>8.3000000000000004E-2</v>
      </c>
      <c r="D97" s="1">
        <f>(B97-C97)</f>
        <v>0.58200000000000007</v>
      </c>
      <c r="E97" s="7">
        <f>(1.0524*D97*D97)+(6.3498*D97)-(0.3579)</f>
        <v>3.6941567376000011</v>
      </c>
    </row>
    <row r="98" spans="1:5" x14ac:dyDescent="0.3">
      <c r="A98" s="10" t="s">
        <v>78</v>
      </c>
      <c r="B98" s="2">
        <v>0.68100000000000005</v>
      </c>
      <c r="C98" s="5">
        <v>8.3000000000000004E-2</v>
      </c>
      <c r="D98" s="1">
        <f>(B98-C98)</f>
        <v>0.59800000000000009</v>
      </c>
      <c r="E98" s="7">
        <f>(1.0524*D98*D98)+(6.3498*D98)-(0.3579)</f>
        <v>3.8156228496000013</v>
      </c>
    </row>
    <row r="99" spans="1:5" x14ac:dyDescent="0.3">
      <c r="A99" s="10" t="s">
        <v>79</v>
      </c>
      <c r="B99" s="2">
        <v>1.101</v>
      </c>
      <c r="C99" s="5">
        <v>8.3000000000000004E-2</v>
      </c>
      <c r="D99" s="1">
        <f>(B99-C99)</f>
        <v>1.018</v>
      </c>
      <c r="E99" s="7">
        <f>(1.0524*D99*D99)+(6.3498*D99)-(0.3579)</f>
        <v>7.1968237775999997</v>
      </c>
    </row>
    <row r="100" spans="1:5" x14ac:dyDescent="0.3">
      <c r="A100" s="10" t="s">
        <v>80</v>
      </c>
      <c r="B100" s="2">
        <v>1.46</v>
      </c>
      <c r="C100" s="5">
        <v>8.3000000000000004E-2</v>
      </c>
      <c r="D100" s="1">
        <f>(B100-C100)</f>
        <v>1.377</v>
      </c>
      <c r="E100" s="7">
        <f>(1.0524*D100*D100)+(6.3498*D100)-(0.3579)</f>
        <v>10.3812607596</v>
      </c>
    </row>
    <row r="101" spans="1:5" x14ac:dyDescent="0.3">
      <c r="A101" s="10" t="s">
        <v>81</v>
      </c>
      <c r="B101" s="2">
        <v>0.81200000000000006</v>
      </c>
      <c r="C101" s="5">
        <v>8.3000000000000004E-2</v>
      </c>
      <c r="D101" s="1">
        <f>(B101-C101)</f>
        <v>0.72900000000000009</v>
      </c>
      <c r="E101" s="7">
        <f>(1.0524*D101*D101)+(6.3498*D101)-(0.3579)</f>
        <v>4.8303927084000007</v>
      </c>
    </row>
    <row r="102" spans="1:5" x14ac:dyDescent="0.3">
      <c r="A102" s="10" t="s">
        <v>82</v>
      </c>
      <c r="B102" s="2">
        <v>1.5449999999999999</v>
      </c>
      <c r="C102" s="5">
        <v>8.3000000000000004E-2</v>
      </c>
      <c r="D102" s="1">
        <f>(B102-C102)</f>
        <v>1.462</v>
      </c>
      <c r="E102" s="7">
        <f>(1.0524*D102*D102)+(6.3498*D102)-(0.3579)</f>
        <v>11.1749536656</v>
      </c>
    </row>
    <row r="103" spans="1:5" x14ac:dyDescent="0.3">
      <c r="A103" s="10" t="s">
        <v>83</v>
      </c>
      <c r="B103" s="2">
        <v>0.93700000000000006</v>
      </c>
      <c r="C103" s="5">
        <v>8.3000000000000004E-2</v>
      </c>
      <c r="D103" s="1">
        <f>(B103-C103)</f>
        <v>0.85400000000000009</v>
      </c>
      <c r="E103" s="7">
        <f>(1.0524*D103*D103)+(6.3498*D103)-(0.3579)</f>
        <v>5.8323613584000009</v>
      </c>
    </row>
    <row r="104" spans="1:5" x14ac:dyDescent="0.3">
      <c r="A104" s="10" t="s">
        <v>84</v>
      </c>
      <c r="B104" s="2">
        <v>0.73099999999999998</v>
      </c>
      <c r="C104" s="5">
        <v>8.3000000000000004E-2</v>
      </c>
      <c r="D104" s="1">
        <f>(B104-C104)</f>
        <v>0.64800000000000002</v>
      </c>
      <c r="E104" s="7">
        <f>(1.0524*D104*D104)+(6.3498*D104)-(0.3579)</f>
        <v>4.1986773696000004</v>
      </c>
    </row>
    <row r="105" spans="1:5" x14ac:dyDescent="0.3">
      <c r="A105" s="10" t="s">
        <v>85</v>
      </c>
      <c r="B105" s="2">
        <v>0.70300000000000007</v>
      </c>
      <c r="C105" s="5">
        <v>8.3000000000000004E-2</v>
      </c>
      <c r="D105" s="1">
        <f>(B105-C105)</f>
        <v>0.62000000000000011</v>
      </c>
      <c r="E105" s="7">
        <f>(1.0524*D105*D105)+(6.3498*D105)-(0.3579)</f>
        <v>3.9835185600000012</v>
      </c>
    </row>
    <row r="106" spans="1:5" x14ac:dyDescent="0.3">
      <c r="A106" s="10" t="s">
        <v>86</v>
      </c>
      <c r="B106" s="2">
        <v>0.79600000000000004</v>
      </c>
      <c r="C106" s="5">
        <v>8.3000000000000004E-2</v>
      </c>
      <c r="D106" s="1">
        <f>(B106-C106)</f>
        <v>0.71300000000000008</v>
      </c>
      <c r="E106" s="7">
        <f>(1.0524*D106*D106)+(6.3498*D106)-(0.3579)</f>
        <v>4.7045149356000007</v>
      </c>
    </row>
    <row r="107" spans="1:5" x14ac:dyDescent="0.3">
      <c r="A107" s="10" t="s">
        <v>87</v>
      </c>
      <c r="B107" s="2">
        <v>1.1040000000000001</v>
      </c>
      <c r="C107" s="5">
        <v>8.3000000000000004E-2</v>
      </c>
      <c r="D107" s="1">
        <f>(B107-C107)</f>
        <v>1.0210000000000001</v>
      </c>
      <c r="E107" s="7">
        <f>(1.0524*D107*D107)+(6.3498*D107)-(0.3579)</f>
        <v>7.2223107084000011</v>
      </c>
    </row>
    <row r="108" spans="1:5" x14ac:dyDescent="0.3">
      <c r="A108" s="10" t="s">
        <v>88</v>
      </c>
      <c r="B108" s="2">
        <v>1.9319999999999999</v>
      </c>
      <c r="C108" s="5">
        <v>8.3000000000000004E-2</v>
      </c>
      <c r="D108" s="1">
        <f>(B108-C108)</f>
        <v>1.849</v>
      </c>
      <c r="E108" s="7">
        <f>(1.0524*D108*D108)+(6.3498*D108)-(0.3579)</f>
        <v>14.980826372399999</v>
      </c>
    </row>
    <row r="109" spans="1:5" x14ac:dyDescent="0.3">
      <c r="A109" s="10" t="s">
        <v>89</v>
      </c>
      <c r="B109" s="2">
        <v>0.84499999999999997</v>
      </c>
      <c r="C109" s="5">
        <v>8.3000000000000004E-2</v>
      </c>
      <c r="D109" s="1">
        <f>(B109-C109)</f>
        <v>0.76200000000000001</v>
      </c>
      <c r="E109" s="7">
        <f>(1.0524*D109*D109)+(6.3498*D109)-(0.3579)</f>
        <v>5.0917173456000002</v>
      </c>
    </row>
    <row r="110" spans="1:5" x14ac:dyDescent="0.3">
      <c r="A110" s="10" t="s">
        <v>90</v>
      </c>
      <c r="B110" s="2">
        <v>1.6520000000000001</v>
      </c>
      <c r="C110" s="5">
        <v>8.3000000000000004E-2</v>
      </c>
      <c r="D110" s="1">
        <f>(B110-C110)</f>
        <v>1.5690000000000002</v>
      </c>
      <c r="E110" s="7">
        <f>(1.0524*D110*D110)+(6.3498*D110)-(0.3579)</f>
        <v>12.195693476400002</v>
      </c>
    </row>
    <row r="111" spans="1:5" x14ac:dyDescent="0.3">
      <c r="A111" s="10" t="s">
        <v>91</v>
      </c>
      <c r="B111" s="2">
        <v>0.99199999999999999</v>
      </c>
      <c r="C111" s="5">
        <v>8.3000000000000004E-2</v>
      </c>
      <c r="D111" s="1">
        <f>(B111-C111)</f>
        <v>0.90900000000000003</v>
      </c>
      <c r="E111" s="7">
        <f>(1.0524*D111*D111)+(6.3498*D111)-(0.3579)</f>
        <v>6.2836463244000003</v>
      </c>
    </row>
    <row r="112" spans="1:5" x14ac:dyDescent="0.3">
      <c r="A112" s="10" t="s">
        <v>92</v>
      </c>
      <c r="B112" s="2">
        <v>0.84599999999999997</v>
      </c>
      <c r="C112" s="5">
        <v>8.3000000000000004E-2</v>
      </c>
      <c r="D112" s="1">
        <f>(B112-C112)</f>
        <v>0.76300000000000001</v>
      </c>
      <c r="E112" s="7">
        <f>(1.0524*D112*D112)+(6.3498*D112)-(0.3579)</f>
        <v>5.0996720556000001</v>
      </c>
    </row>
    <row r="113" spans="1:5" x14ac:dyDescent="0.3">
      <c r="A113" s="10" t="s">
        <v>93</v>
      </c>
      <c r="B113" s="2">
        <v>0.88500000000000001</v>
      </c>
      <c r="C113" s="5">
        <v>8.3000000000000004E-2</v>
      </c>
      <c r="D113" s="1">
        <f>(B113-C113)</f>
        <v>0.80200000000000005</v>
      </c>
      <c r="E113" s="7">
        <f>(1.0524*D113*D113)+(6.3498*D113)-(0.3579)</f>
        <v>5.4115474896000002</v>
      </c>
    </row>
    <row r="114" spans="1:5" x14ac:dyDescent="0.3">
      <c r="A114" s="10" t="s">
        <v>94</v>
      </c>
      <c r="B114" s="2">
        <v>0.83200000000000007</v>
      </c>
      <c r="C114" s="5">
        <v>8.3000000000000004E-2</v>
      </c>
      <c r="D114" s="1">
        <f>(B114-C114)</f>
        <v>0.74900000000000011</v>
      </c>
      <c r="E114" s="7">
        <f>(1.0524*D114*D114)+(6.3498*D114)-(0.3579)</f>
        <v>4.9884976524000013</v>
      </c>
    </row>
    <row r="115" spans="1:5" x14ac:dyDescent="0.3">
      <c r="A115" s="10" t="s">
        <v>95</v>
      </c>
      <c r="B115" s="2">
        <v>1.0580000000000001</v>
      </c>
      <c r="C115" s="5">
        <v>8.3000000000000004E-2</v>
      </c>
      <c r="D115" s="1">
        <f>(B115-C115)</f>
        <v>0.97500000000000009</v>
      </c>
      <c r="E115" s="7">
        <f>(1.0524*D115*D115)+(6.3498*D115)-(0.3579)</f>
        <v>6.8335927500000011</v>
      </c>
    </row>
    <row r="116" spans="1:5" x14ac:dyDescent="0.3">
      <c r="A116" s="10" t="s">
        <v>96</v>
      </c>
      <c r="B116" s="2">
        <v>1.7870000000000001</v>
      </c>
      <c r="C116" s="5">
        <v>8.3000000000000004E-2</v>
      </c>
      <c r="D116" s="1">
        <f>(B116-C116)</f>
        <v>1.7040000000000002</v>
      </c>
      <c r="E116" s="7">
        <f>(1.0524*D116*D116)+(6.3498*D116)-(0.3579)</f>
        <v>13.5179246784</v>
      </c>
    </row>
    <row r="117" spans="1:5" x14ac:dyDescent="0.3">
      <c r="A117" s="10" t="s">
        <v>97</v>
      </c>
      <c r="B117" s="2">
        <v>0.95400000000000007</v>
      </c>
      <c r="C117" s="5">
        <v>8.3000000000000004E-2</v>
      </c>
      <c r="D117" s="1">
        <f>(B117-C117)</f>
        <v>0.87100000000000011</v>
      </c>
      <c r="E117" s="7">
        <f>(1.0524*D117*D117)+(6.3498*D117)-(0.3579)</f>
        <v>5.9711695884000013</v>
      </c>
    </row>
    <row r="118" spans="1:5" x14ac:dyDescent="0.3">
      <c r="A118" s="10" t="s">
        <v>98</v>
      </c>
      <c r="B118" s="2">
        <v>1.835</v>
      </c>
      <c r="C118" s="5">
        <v>8.3000000000000004E-2</v>
      </c>
      <c r="D118" s="1">
        <f>(B118-C118)</f>
        <v>1.752</v>
      </c>
      <c r="E118" s="7">
        <f>(1.0524*D118*D118)+(6.3498*D118)-(0.3579)</f>
        <v>13.9972956096</v>
      </c>
    </row>
    <row r="119" spans="1:5" x14ac:dyDescent="0.3">
      <c r="A119" s="10" t="s">
        <v>99</v>
      </c>
      <c r="B119" s="2">
        <v>1.0449999999999999</v>
      </c>
      <c r="C119" s="5">
        <v>8.3000000000000004E-2</v>
      </c>
      <c r="D119" s="1">
        <f>(B119-C119)</f>
        <v>0.96199999999999997</v>
      </c>
      <c r="E119" s="7">
        <f>(1.0524*D119*D119)+(6.3498*D119)-(0.3579)</f>
        <v>6.7245448656000004</v>
      </c>
    </row>
    <row r="120" spans="1:5" x14ac:dyDescent="0.3">
      <c r="A120" s="10" t="s">
        <v>100</v>
      </c>
      <c r="B120" s="2">
        <v>1.032</v>
      </c>
      <c r="C120" s="5">
        <v>8.3000000000000004E-2</v>
      </c>
      <c r="D120" s="1">
        <f>(B120-C120)</f>
        <v>0.94900000000000007</v>
      </c>
      <c r="E120" s="7">
        <f>(1.0524*D120*D120)+(6.3498*D120)-(0.3579)</f>
        <v>6.6158526923999998</v>
      </c>
    </row>
    <row r="121" spans="1:5" x14ac:dyDescent="0.3">
      <c r="A121" s="10" t="s">
        <v>101</v>
      </c>
      <c r="B121" s="2">
        <v>0.89500000000000002</v>
      </c>
      <c r="C121" s="5">
        <v>8.3000000000000004E-2</v>
      </c>
      <c r="D121" s="1">
        <f>(B121-C121)</f>
        <v>0.81200000000000006</v>
      </c>
      <c r="E121" s="7">
        <f>(1.0524*D121*D121)+(6.3498*D121)-(0.3579)</f>
        <v>5.4920312256000008</v>
      </c>
    </row>
    <row r="122" spans="1:5" x14ac:dyDescent="0.3">
      <c r="A122" s="10" t="s">
        <v>102</v>
      </c>
      <c r="B122" s="2">
        <v>1.0230000000000001</v>
      </c>
      <c r="C122" s="5">
        <v>8.3000000000000004E-2</v>
      </c>
      <c r="D122" s="1">
        <f>(B122-C122)</f>
        <v>0.94000000000000017</v>
      </c>
      <c r="E122" s="7">
        <f>(1.0524*D122*D122)+(6.3498*D122)-(0.3579)</f>
        <v>6.5408126400000022</v>
      </c>
    </row>
    <row r="123" spans="1:5" x14ac:dyDescent="0.3">
      <c r="A123" s="10" t="s">
        <v>103</v>
      </c>
      <c r="B123" s="2">
        <v>1.23</v>
      </c>
      <c r="C123" s="5">
        <v>8.3000000000000004E-2</v>
      </c>
      <c r="D123" s="1">
        <f>(B123-C123)</f>
        <v>1.147</v>
      </c>
      <c r="E123" s="7">
        <f>(1.0524*D123*D123)+(6.3498*D123)-(0.3579)</f>
        <v>8.3098675115999985</v>
      </c>
    </row>
    <row r="124" spans="1:5" x14ac:dyDescent="0.3">
      <c r="A124" s="10" t="s">
        <v>104</v>
      </c>
      <c r="B124" s="2">
        <v>2.1480000000000001</v>
      </c>
      <c r="C124" s="5">
        <v>8.3000000000000004E-2</v>
      </c>
      <c r="D124" s="1">
        <f>(B124-C124)</f>
        <v>2.0649999999999999</v>
      </c>
      <c r="E124" s="7">
        <f>(1.0524*D124*D124)+(6.3498*D124)-(0.3579)</f>
        <v>17.242107390000001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5"/>
  <sheetViews>
    <sheetView workbookViewId="0">
      <selection activeCell="N7" sqref="N7"/>
    </sheetView>
  </sheetViews>
  <sheetFormatPr defaultRowHeight="14.4" x14ac:dyDescent="0.3"/>
  <cols>
    <col min="1" max="1" width="15.44140625" customWidth="1"/>
    <col min="2" max="2" width="11" customWidth="1"/>
    <col min="3" max="3" width="10.6640625" customWidth="1"/>
    <col min="4" max="4" width="10.5546875" customWidth="1"/>
    <col min="5" max="5" width="15.5546875" customWidth="1"/>
  </cols>
  <sheetData>
    <row r="2" spans="1:8" x14ac:dyDescent="0.3">
      <c r="A2" s="3">
        <v>2.2680000000000002</v>
      </c>
      <c r="B2" s="2">
        <v>0.89100000000000001</v>
      </c>
      <c r="C2" s="2">
        <v>1.2350000000000001</v>
      </c>
      <c r="D2" s="2">
        <v>1.1559999999999999</v>
      </c>
      <c r="E2" s="2">
        <v>1.0680000000000001</v>
      </c>
      <c r="F2" s="2">
        <v>1.1080000000000001</v>
      </c>
      <c r="G2" s="2">
        <v>1.1850000000000001</v>
      </c>
      <c r="H2" s="2">
        <v>1.24</v>
      </c>
    </row>
    <row r="3" spans="1:8" x14ac:dyDescent="0.3">
      <c r="A3" s="3">
        <v>1.7</v>
      </c>
      <c r="B3" s="2">
        <v>1.006</v>
      </c>
      <c r="C3" s="2">
        <v>1.1400000000000001</v>
      </c>
      <c r="D3" s="2">
        <v>1.411</v>
      </c>
      <c r="E3" s="2">
        <v>1.0329999999999999</v>
      </c>
      <c r="F3" s="2">
        <v>1.23</v>
      </c>
      <c r="G3" s="2">
        <v>1.08</v>
      </c>
      <c r="H3" s="2">
        <v>1.1440000000000001</v>
      </c>
    </row>
    <row r="4" spans="1:8" x14ac:dyDescent="0.3">
      <c r="A4" s="3">
        <v>1.0469999999999999</v>
      </c>
      <c r="B4" s="2">
        <v>1.264</v>
      </c>
      <c r="C4" s="2">
        <v>0.95500000000000007</v>
      </c>
      <c r="D4" s="2">
        <v>1.7929999999999999</v>
      </c>
      <c r="E4" s="2">
        <v>1.41</v>
      </c>
      <c r="F4" s="2">
        <v>1.544</v>
      </c>
      <c r="G4" s="2">
        <v>1.419</v>
      </c>
      <c r="H4" s="2">
        <v>1.623</v>
      </c>
    </row>
    <row r="5" spans="1:8" x14ac:dyDescent="0.3">
      <c r="A5" s="3">
        <v>0.59199999999999997</v>
      </c>
      <c r="B5" s="2">
        <v>0.73599999999999999</v>
      </c>
      <c r="C5" s="2">
        <v>1.3440000000000001</v>
      </c>
      <c r="D5" s="2">
        <v>0.70200000000000007</v>
      </c>
      <c r="E5" s="2">
        <v>0.623</v>
      </c>
      <c r="F5" s="2">
        <v>0.61899999999999999</v>
      </c>
      <c r="G5" s="2">
        <v>0.59299999999999997</v>
      </c>
      <c r="H5" s="2">
        <v>0.72399999999999998</v>
      </c>
    </row>
    <row r="6" spans="1:8" x14ac:dyDescent="0.3">
      <c r="A6" s="3">
        <v>0.223</v>
      </c>
      <c r="B6" s="2">
        <v>1.905</v>
      </c>
      <c r="C6" s="2">
        <v>1.873</v>
      </c>
      <c r="D6" s="2">
        <v>1.7929999999999999</v>
      </c>
      <c r="E6" s="2">
        <v>1.9259999999999999</v>
      </c>
      <c r="F6" s="2">
        <v>1.917</v>
      </c>
      <c r="G6" s="2">
        <v>1.9510000000000001</v>
      </c>
    </row>
    <row r="7" spans="1:8" x14ac:dyDescent="0.3">
      <c r="A7" s="5">
        <v>6.4000000000000001E-2</v>
      </c>
      <c r="B7" s="2">
        <v>1.3480000000000001</v>
      </c>
      <c r="C7" s="2">
        <v>1.2530000000000001</v>
      </c>
      <c r="D7" s="2">
        <v>1.2</v>
      </c>
      <c r="E7" s="2">
        <v>1.224</v>
      </c>
      <c r="F7" s="2">
        <v>1.1970000000000001</v>
      </c>
      <c r="G7" s="2">
        <v>1.278</v>
      </c>
    </row>
    <row r="8" spans="1:8" x14ac:dyDescent="0.3">
      <c r="A8" s="2">
        <v>1.127</v>
      </c>
      <c r="B8" s="2">
        <v>1.2829999999999999</v>
      </c>
      <c r="C8" s="2">
        <v>1.2190000000000001</v>
      </c>
      <c r="D8" s="2">
        <v>0.98</v>
      </c>
      <c r="E8" s="2">
        <v>0.95000000000000007</v>
      </c>
      <c r="F8" s="2">
        <v>0.98</v>
      </c>
      <c r="G8" s="2">
        <v>0.95700000000000007</v>
      </c>
    </row>
    <row r="9" spans="1:8" x14ac:dyDescent="0.3">
      <c r="A9" s="2">
        <v>1.7570000000000001</v>
      </c>
      <c r="B9" s="2">
        <v>1.6140000000000001</v>
      </c>
      <c r="C9" s="2">
        <v>1.6930000000000001</v>
      </c>
      <c r="D9" s="2">
        <v>1.5230000000000001</v>
      </c>
      <c r="E9" s="2">
        <v>1.5860000000000001</v>
      </c>
      <c r="F9" s="2">
        <v>1.6</v>
      </c>
      <c r="G9" s="2">
        <v>1.6500000000000001</v>
      </c>
    </row>
    <row r="16" spans="1:8" x14ac:dyDescent="0.3">
      <c r="A16" s="13"/>
      <c r="B16" s="6" t="s">
        <v>7</v>
      </c>
      <c r="C16" s="6" t="s">
        <v>8</v>
      </c>
      <c r="D16" s="6" t="s">
        <v>9</v>
      </c>
      <c r="E16" s="6" t="s">
        <v>10</v>
      </c>
    </row>
    <row r="17" spans="1:13" x14ac:dyDescent="0.3">
      <c r="A17" s="13" t="s">
        <v>1</v>
      </c>
      <c r="B17" s="3">
        <v>2.2680000000000002</v>
      </c>
      <c r="C17" s="1">
        <f>B17-B22</f>
        <v>2.2040000000000002</v>
      </c>
      <c r="D17" s="1">
        <v>24</v>
      </c>
      <c r="E17" s="7">
        <f>(4.4526*C17*C17)+(0.3945*C17)+(0.8539)</f>
        <v>23.352399001600006</v>
      </c>
    </row>
    <row r="18" spans="1:13" x14ac:dyDescent="0.3">
      <c r="A18" s="13" t="s">
        <v>2</v>
      </c>
      <c r="B18" s="3">
        <v>1.7</v>
      </c>
      <c r="C18" s="1">
        <f>B18-B22</f>
        <v>1.6359999999999999</v>
      </c>
      <c r="D18" s="1">
        <v>12</v>
      </c>
      <c r="E18" s="7">
        <f t="shared" ref="E18:E81" si="0">(4.4526*C18*C18)+(0.3945*C18)+(0.8539)</f>
        <v>13.4166680896</v>
      </c>
    </row>
    <row r="19" spans="1:13" x14ac:dyDescent="0.3">
      <c r="A19" s="13" t="s">
        <v>3</v>
      </c>
      <c r="B19" s="3">
        <v>1.0469999999999999</v>
      </c>
      <c r="C19" s="1">
        <f>B19-B22</f>
        <v>0.98299999999999987</v>
      </c>
      <c r="D19" s="1">
        <v>6</v>
      </c>
      <c r="E19" s="7">
        <f t="shared" si="0"/>
        <v>5.5441919013999987</v>
      </c>
    </row>
    <row r="20" spans="1:13" x14ac:dyDescent="0.3">
      <c r="A20" s="13" t="s">
        <v>4</v>
      </c>
      <c r="B20" s="3">
        <v>0.59199999999999997</v>
      </c>
      <c r="C20" s="1">
        <f>B20-B22</f>
        <v>0.52800000000000002</v>
      </c>
      <c r="D20" s="1">
        <v>3</v>
      </c>
      <c r="E20" s="7">
        <f t="shared" si="0"/>
        <v>2.3035096384</v>
      </c>
    </row>
    <row r="21" spans="1:13" x14ac:dyDescent="0.3">
      <c r="A21" s="13" t="s">
        <v>5</v>
      </c>
      <c r="B21" s="3">
        <v>0.223</v>
      </c>
      <c r="C21" s="1">
        <f>B21-B22</f>
        <v>0.159</v>
      </c>
      <c r="D21" s="1">
        <v>1.5</v>
      </c>
      <c r="E21" s="7">
        <f t="shared" si="0"/>
        <v>1.0291916805999999</v>
      </c>
    </row>
    <row r="22" spans="1:13" x14ac:dyDescent="0.3">
      <c r="A22" s="13" t="s">
        <v>6</v>
      </c>
      <c r="B22" s="5">
        <v>6.4000000000000001E-2</v>
      </c>
      <c r="C22" s="1">
        <f>B22-B22</f>
        <v>0</v>
      </c>
      <c r="D22" s="1">
        <v>0</v>
      </c>
      <c r="E22" s="7">
        <f t="shared" si="0"/>
        <v>0.85389999999999999</v>
      </c>
    </row>
    <row r="26" spans="1:13" x14ac:dyDescent="0.3">
      <c r="I26" s="13"/>
      <c r="K26" s="8" t="s">
        <v>159</v>
      </c>
      <c r="L26" s="8"/>
      <c r="M26" s="8"/>
    </row>
    <row r="31" spans="1:13" x14ac:dyDescent="0.3">
      <c r="A31" s="10" t="s">
        <v>12</v>
      </c>
      <c r="B31" s="2" t="s">
        <v>13</v>
      </c>
      <c r="C31" s="9" t="s">
        <v>6</v>
      </c>
      <c r="D31" s="1" t="s">
        <v>8</v>
      </c>
      <c r="E31" s="4" t="s">
        <v>160</v>
      </c>
    </row>
    <row r="32" spans="1:13" x14ac:dyDescent="0.3">
      <c r="A32" s="10" t="s">
        <v>105</v>
      </c>
      <c r="B32" s="2">
        <v>1.127</v>
      </c>
      <c r="C32" s="5">
        <v>6.4000000000000001E-2</v>
      </c>
      <c r="D32" s="1">
        <f>(B32-C32)</f>
        <v>1.0629999999999999</v>
      </c>
      <c r="E32" s="7">
        <f>(4.4526*D32*D32)+(0.3945*D32)+(0.8539)</f>
        <v>6.3045534694000001</v>
      </c>
    </row>
    <row r="33" spans="1:5" x14ac:dyDescent="0.3">
      <c r="A33" s="10" t="s">
        <v>106</v>
      </c>
      <c r="B33" s="2">
        <v>1.7570000000000001</v>
      </c>
      <c r="C33" s="5">
        <v>6.4000000000000001E-2</v>
      </c>
      <c r="D33" s="1">
        <f>(B33-C33)</f>
        <v>1.6930000000000001</v>
      </c>
      <c r="E33" s="7">
        <f>(4.4526*D33*D33)+(0.3945*D33)+(0.8539)</f>
        <v>14.284048797400002</v>
      </c>
    </row>
    <row r="34" spans="1:5" x14ac:dyDescent="0.3">
      <c r="A34" s="10" t="s">
        <v>107</v>
      </c>
      <c r="B34" s="2">
        <v>0.89100000000000001</v>
      </c>
      <c r="C34" s="5">
        <v>6.4000000000000001E-2</v>
      </c>
      <c r="D34" s="1">
        <f>(B34-C34)</f>
        <v>0.82699999999999996</v>
      </c>
      <c r="E34" s="7">
        <f>(4.4526*D34*D34)+(0.3945*D34)+(0.8539)</f>
        <v>4.2254137653999999</v>
      </c>
    </row>
    <row r="35" spans="1:5" x14ac:dyDescent="0.3">
      <c r="A35" s="10" t="s">
        <v>108</v>
      </c>
      <c r="B35" s="2">
        <v>1.006</v>
      </c>
      <c r="C35" s="5">
        <v>6.4000000000000001E-2</v>
      </c>
      <c r="D35" s="1">
        <f>(B35-C35)</f>
        <v>0.94199999999999995</v>
      </c>
      <c r="E35" s="7">
        <f>(4.4526*D35*D35)+(0.3945*D35)+(0.8539)</f>
        <v>5.1765959464000009</v>
      </c>
    </row>
    <row r="36" spans="1:5" x14ac:dyDescent="0.3">
      <c r="A36" s="10" t="s">
        <v>109</v>
      </c>
      <c r="B36" s="2">
        <v>1.264</v>
      </c>
      <c r="C36" s="5">
        <v>6.4000000000000001E-2</v>
      </c>
      <c r="D36" s="1">
        <f>(B36-C36)</f>
        <v>1.2</v>
      </c>
      <c r="E36" s="7">
        <f>(4.4526*D36*D36)+(0.3945*D36)+(0.8539)</f>
        <v>7.7390439999999998</v>
      </c>
    </row>
    <row r="37" spans="1:5" x14ac:dyDescent="0.3">
      <c r="A37" s="10" t="s">
        <v>110</v>
      </c>
      <c r="B37" s="2">
        <v>0.73599999999999999</v>
      </c>
      <c r="C37" s="5">
        <v>6.4000000000000001E-2</v>
      </c>
      <c r="D37" s="1">
        <f>(B37-C37)</f>
        <v>0.67199999999999993</v>
      </c>
      <c r="E37" s="7">
        <f>(4.4526*D37*D37)+(0.3945*D37)+(0.8539)</f>
        <v>3.1297269183999994</v>
      </c>
    </row>
    <row r="38" spans="1:5" x14ac:dyDescent="0.3">
      <c r="A38" s="10" t="s">
        <v>111</v>
      </c>
      <c r="B38" s="2">
        <v>1.905</v>
      </c>
      <c r="C38" s="5">
        <v>6.4000000000000001E-2</v>
      </c>
      <c r="D38" s="1">
        <f>(B38-C38)</f>
        <v>1.841</v>
      </c>
      <c r="E38" s="7">
        <f>(4.4526*D38*D38)+(0.3945*D38)+(0.8539)</f>
        <v>16.671287080599999</v>
      </c>
    </row>
    <row r="39" spans="1:5" x14ac:dyDescent="0.3">
      <c r="A39" s="10" t="s">
        <v>112</v>
      </c>
      <c r="B39" s="2">
        <v>1.3480000000000001</v>
      </c>
      <c r="C39" s="5">
        <v>6.4000000000000001E-2</v>
      </c>
      <c r="D39" s="1">
        <f>(B39-C39)</f>
        <v>1.284</v>
      </c>
      <c r="E39" s="7">
        <f>(4.4526*D39*D39)+(0.3945*D39)+(0.8539)</f>
        <v>8.7012437056000014</v>
      </c>
    </row>
    <row r="40" spans="1:5" x14ac:dyDescent="0.3">
      <c r="A40" s="10" t="s">
        <v>113</v>
      </c>
      <c r="B40" s="2">
        <v>1.2829999999999999</v>
      </c>
      <c r="C40" s="5">
        <v>6.4000000000000001E-2</v>
      </c>
      <c r="D40" s="1">
        <f>(B40-C40)</f>
        <v>1.2189999999999999</v>
      </c>
      <c r="E40" s="7">
        <f>(4.4526*D40*D40)+(0.3945*D40)+(0.8539)</f>
        <v>7.9511854485999995</v>
      </c>
    </row>
    <row r="41" spans="1:5" x14ac:dyDescent="0.3">
      <c r="A41" s="10" t="s">
        <v>114</v>
      </c>
      <c r="B41" s="2">
        <v>1.6140000000000001</v>
      </c>
      <c r="C41" s="5">
        <v>6.4000000000000001E-2</v>
      </c>
      <c r="D41" s="1">
        <f>(B41-C41)</f>
        <v>1.55</v>
      </c>
      <c r="E41" s="7">
        <f>(4.4526*D41*D41)+(0.3945*D41)+(0.8539)</f>
        <v>12.162746500000003</v>
      </c>
    </row>
    <row r="42" spans="1:5" x14ac:dyDescent="0.3">
      <c r="A42" s="10" t="s">
        <v>115</v>
      </c>
      <c r="B42" s="2">
        <v>1.2350000000000001</v>
      </c>
      <c r="C42" s="5">
        <v>6.4000000000000001E-2</v>
      </c>
      <c r="D42" s="1">
        <f>(B42-C42)</f>
        <v>1.171</v>
      </c>
      <c r="E42" s="7">
        <f>(4.4526*D42*D42)+(0.3945*D42)+(0.8539)</f>
        <v>7.421447176600001</v>
      </c>
    </row>
    <row r="43" spans="1:5" x14ac:dyDescent="0.3">
      <c r="A43" s="10" t="s">
        <v>116</v>
      </c>
      <c r="B43" s="2">
        <v>1.1400000000000001</v>
      </c>
      <c r="C43" s="5">
        <v>6.4000000000000001E-2</v>
      </c>
      <c r="D43" s="1">
        <f>(B43-C43)</f>
        <v>1.0760000000000001</v>
      </c>
      <c r="E43" s="7">
        <f>(4.4526*D43*D43)+(0.3945*D43)+(0.8539)</f>
        <v>6.4334954176000014</v>
      </c>
    </row>
    <row r="44" spans="1:5" x14ac:dyDescent="0.3">
      <c r="A44" s="10" t="s">
        <v>117</v>
      </c>
      <c r="B44" s="2">
        <v>0.95500000000000007</v>
      </c>
      <c r="C44" s="5">
        <v>6.4000000000000001E-2</v>
      </c>
      <c r="D44" s="1">
        <f>(B44-C44)</f>
        <v>0.89100000000000001</v>
      </c>
      <c r="E44" s="7">
        <f>(4.4526*D44*D44)+(0.3945*D44)+(0.8539)</f>
        <v>4.7402340406000008</v>
      </c>
    </row>
    <row r="45" spans="1:5" x14ac:dyDescent="0.3">
      <c r="A45" s="10" t="s">
        <v>118</v>
      </c>
      <c r="B45" s="2">
        <v>1.3440000000000001</v>
      </c>
      <c r="C45" s="5">
        <v>6.4000000000000001E-2</v>
      </c>
      <c r="D45" s="1">
        <f>(B45-C45)</f>
        <v>1.28</v>
      </c>
      <c r="E45" s="7">
        <f>(4.4526*D45*D45)+(0.3945*D45)+(0.8539)</f>
        <v>8.6539998400000009</v>
      </c>
    </row>
    <row r="46" spans="1:5" x14ac:dyDescent="0.3">
      <c r="A46" s="10" t="s">
        <v>119</v>
      </c>
      <c r="B46" s="2">
        <v>1.873</v>
      </c>
      <c r="C46" s="5">
        <v>6.4000000000000001E-2</v>
      </c>
      <c r="D46" s="1">
        <f>(B46-C46)</f>
        <v>1.8089999999999999</v>
      </c>
      <c r="E46" s="7">
        <f>(4.4526*D46*D46)+(0.3945*D46)+(0.8539)</f>
        <v>16.1385994006</v>
      </c>
    </row>
    <row r="47" spans="1:5" x14ac:dyDescent="0.3">
      <c r="A47" s="10" t="s">
        <v>120</v>
      </c>
      <c r="B47" s="2">
        <v>1.2530000000000001</v>
      </c>
      <c r="C47" s="5">
        <v>6.4000000000000001E-2</v>
      </c>
      <c r="D47" s="1">
        <f>(B47-C47)</f>
        <v>1.1890000000000001</v>
      </c>
      <c r="E47" s="7">
        <f>(4.4526*D47*D47)+(0.3945*D47)+(0.8539)</f>
        <v>7.6176946246000021</v>
      </c>
    </row>
    <row r="48" spans="1:5" x14ac:dyDescent="0.3">
      <c r="A48" s="10" t="s">
        <v>121</v>
      </c>
      <c r="B48" s="2">
        <v>1.2190000000000001</v>
      </c>
      <c r="C48" s="5">
        <v>6.4000000000000001E-2</v>
      </c>
      <c r="D48" s="1">
        <f>(B48-C48)</f>
        <v>1.155</v>
      </c>
      <c r="E48" s="7">
        <f>(4.4526*D48*D48)+(0.3945*D48)+(0.8539)</f>
        <v>7.2494272150000016</v>
      </c>
    </row>
    <row r="49" spans="1:5" x14ac:dyDescent="0.3">
      <c r="A49" s="10" t="s">
        <v>122</v>
      </c>
      <c r="B49" s="2">
        <v>1.6930000000000001</v>
      </c>
      <c r="C49" s="5">
        <v>6.4000000000000001E-2</v>
      </c>
      <c r="D49" s="1">
        <f>(B49-C49)</f>
        <v>1.629</v>
      </c>
      <c r="E49" s="7">
        <f>(4.4526*D49*D49)+(0.3945*D49)+(0.8539)</f>
        <v>13.3121424166</v>
      </c>
    </row>
    <row r="50" spans="1:5" x14ac:dyDescent="0.3">
      <c r="A50" s="10" t="s">
        <v>123</v>
      </c>
      <c r="B50" s="2">
        <v>1.1559999999999999</v>
      </c>
      <c r="C50" s="5">
        <v>6.4000000000000001E-2</v>
      </c>
      <c r="D50" s="1">
        <f>(B50-C50)</f>
        <v>1.0919999999999999</v>
      </c>
      <c r="E50" s="7">
        <f>(4.4526*D50*D50)+(0.3945*D50)+(0.8539)</f>
        <v>6.5942592063999985</v>
      </c>
    </row>
    <row r="51" spans="1:5" x14ac:dyDescent="0.3">
      <c r="A51" s="10" t="s">
        <v>124</v>
      </c>
      <c r="B51" s="2">
        <v>1.411</v>
      </c>
      <c r="C51" s="5">
        <v>6.4000000000000001E-2</v>
      </c>
      <c r="D51" s="1">
        <f>(B51-C51)</f>
        <v>1.347</v>
      </c>
      <c r="E51" s="7">
        <f>(4.4526*D51*D51)+(0.3945*D51)+(0.8539)</f>
        <v>9.4641290133999991</v>
      </c>
    </row>
    <row r="52" spans="1:5" x14ac:dyDescent="0.3">
      <c r="A52" s="10" t="s">
        <v>125</v>
      </c>
      <c r="B52" s="2">
        <v>1.7929999999999999</v>
      </c>
      <c r="C52" s="5">
        <v>6.4000000000000001E-2</v>
      </c>
      <c r="D52" s="1">
        <f>(B52-C52)</f>
        <v>1.7289999999999999</v>
      </c>
      <c r="E52" s="7">
        <f>(4.4526*D52*D52)+(0.3945*D52)+(0.8539)</f>
        <v>14.846775496599998</v>
      </c>
    </row>
    <row r="53" spans="1:5" x14ac:dyDescent="0.3">
      <c r="A53" s="10" t="s">
        <v>126</v>
      </c>
      <c r="B53" s="2">
        <v>0.70200000000000007</v>
      </c>
      <c r="C53" s="5">
        <v>6.4000000000000001E-2</v>
      </c>
      <c r="D53" s="1">
        <f>(B53-C53)</f>
        <v>0.63800000000000012</v>
      </c>
      <c r="E53" s="7">
        <f>(4.4526*D53*D53)+(0.3945*D53)+(0.8539)</f>
        <v>2.9179951144000005</v>
      </c>
    </row>
    <row r="54" spans="1:5" x14ac:dyDescent="0.3">
      <c r="A54" s="10" t="s">
        <v>127</v>
      </c>
      <c r="B54" s="2">
        <v>1.7929999999999999</v>
      </c>
      <c r="C54" s="5">
        <v>6.4000000000000001E-2</v>
      </c>
      <c r="D54" s="1">
        <f>(B54-C54)</f>
        <v>1.7289999999999999</v>
      </c>
      <c r="E54" s="7">
        <f>(4.4526*D54*D54)+(0.3945*D54)+(0.8539)</f>
        <v>14.846775496599998</v>
      </c>
    </row>
    <row r="55" spans="1:5" x14ac:dyDescent="0.3">
      <c r="A55" s="10" t="s">
        <v>128</v>
      </c>
      <c r="B55" s="2">
        <v>1.2</v>
      </c>
      <c r="C55" s="5">
        <v>6.4000000000000001E-2</v>
      </c>
      <c r="D55" s="1">
        <f>(B55-C55)</f>
        <v>1.1359999999999999</v>
      </c>
      <c r="E55" s="7">
        <f>(4.4526*D55*D55)+(0.3945*D55)+(0.8539)</f>
        <v>7.0481144895999996</v>
      </c>
    </row>
    <row r="56" spans="1:5" x14ac:dyDescent="0.3">
      <c r="A56" s="10" t="s">
        <v>129</v>
      </c>
      <c r="B56" s="2">
        <v>0.98</v>
      </c>
      <c r="C56" s="5">
        <v>6.4000000000000001E-2</v>
      </c>
      <c r="D56" s="1">
        <f>(B56-C56)</f>
        <v>0.91599999999999993</v>
      </c>
      <c r="E56" s="7">
        <f>(4.4526*D56*D56)+(0.3945*D56)+(0.8539)</f>
        <v>4.9512427456000001</v>
      </c>
    </row>
    <row r="57" spans="1:5" x14ac:dyDescent="0.3">
      <c r="A57" s="10" t="s">
        <v>130</v>
      </c>
      <c r="B57" s="2">
        <v>1.5230000000000001</v>
      </c>
      <c r="C57" s="5">
        <v>6.4000000000000001E-2</v>
      </c>
      <c r="D57" s="1">
        <f>(B57-C57)</f>
        <v>1.4590000000000001</v>
      </c>
      <c r="E57" s="7">
        <f>(4.4526*D57*D57)+(0.3945*D57)+(0.8539)</f>
        <v>10.907640520600001</v>
      </c>
    </row>
    <row r="58" spans="1:5" x14ac:dyDescent="0.3">
      <c r="A58" s="10" t="s">
        <v>131</v>
      </c>
      <c r="B58" s="2">
        <v>1.0680000000000001</v>
      </c>
      <c r="C58" s="5">
        <v>6.4000000000000001E-2</v>
      </c>
      <c r="D58" s="1">
        <f>(B58-C58)</f>
        <v>1.004</v>
      </c>
      <c r="E58" s="7">
        <f>(4.4526*D58*D58)+(0.3945*D58)+(0.8539)</f>
        <v>5.7382700416000008</v>
      </c>
    </row>
    <row r="59" spans="1:5" x14ac:dyDescent="0.3">
      <c r="A59" s="10" t="s">
        <v>132</v>
      </c>
      <c r="B59" s="2">
        <v>1.0329999999999999</v>
      </c>
      <c r="C59" s="5">
        <v>6.4000000000000001E-2</v>
      </c>
      <c r="D59" s="1">
        <f>(B59-C59)</f>
        <v>0.96899999999999986</v>
      </c>
      <c r="E59" s="7">
        <f>(4.4526*D59*D59)+(0.3945*D59)+(0.8539)</f>
        <v>5.4169882485999992</v>
      </c>
    </row>
    <row r="60" spans="1:5" x14ac:dyDescent="0.3">
      <c r="A60" s="10" t="s">
        <v>133</v>
      </c>
      <c r="B60" s="2">
        <v>1.41</v>
      </c>
      <c r="C60" s="5">
        <v>6.4000000000000001E-2</v>
      </c>
      <c r="D60" s="1">
        <f>(B60-C60)</f>
        <v>1.3459999999999999</v>
      </c>
      <c r="E60" s="7">
        <f>(4.4526*D60*D60)+(0.3945*D60)+(0.8539)</f>
        <v>9.4517436615999966</v>
      </c>
    </row>
    <row r="61" spans="1:5" x14ac:dyDescent="0.3">
      <c r="A61" s="10" t="s">
        <v>134</v>
      </c>
      <c r="B61" s="2">
        <v>0.623</v>
      </c>
      <c r="C61" s="5">
        <v>6.4000000000000001E-2</v>
      </c>
      <c r="D61" s="1">
        <f>(B61-C61)</f>
        <v>0.55899999999999994</v>
      </c>
      <c r="E61" s="7">
        <f>(4.4526*D61*D61)+(0.3945*D61)+(0.8539)</f>
        <v>2.4657784005999996</v>
      </c>
    </row>
    <row r="62" spans="1:5" x14ac:dyDescent="0.3">
      <c r="A62" s="10" t="s">
        <v>135</v>
      </c>
      <c r="B62" s="2">
        <v>1.9259999999999999</v>
      </c>
      <c r="C62" s="5">
        <v>6.4000000000000001E-2</v>
      </c>
      <c r="D62" s="1">
        <f>(B62-C62)</f>
        <v>1.8619999999999999</v>
      </c>
      <c r="E62" s="7">
        <f>(4.4526*D62*D62)+(0.3945*D62)+(0.8539)</f>
        <v>17.025819114399997</v>
      </c>
    </row>
    <row r="63" spans="1:5" x14ac:dyDescent="0.3">
      <c r="A63" s="10" t="s">
        <v>136</v>
      </c>
      <c r="B63" s="2">
        <v>1.224</v>
      </c>
      <c r="C63" s="5">
        <v>6.4000000000000001E-2</v>
      </c>
      <c r="D63" s="1">
        <f>(B63-C63)</f>
        <v>1.1599999999999999</v>
      </c>
      <c r="E63" s="7">
        <f>(4.4526*D63*D63)+(0.3945*D63)+(0.8539)</f>
        <v>7.3029385599999994</v>
      </c>
    </row>
    <row r="64" spans="1:5" x14ac:dyDescent="0.3">
      <c r="A64" s="10" t="s">
        <v>137</v>
      </c>
      <c r="B64" s="2">
        <v>0.95000000000000007</v>
      </c>
      <c r="C64" s="5">
        <v>6.4000000000000001E-2</v>
      </c>
      <c r="D64" s="1">
        <f>(B64-C64)</f>
        <v>0.88600000000000012</v>
      </c>
      <c r="E64" s="7">
        <f>(4.4526*D64*D64)+(0.3945*D64)+(0.8539)</f>
        <v>4.698700189600002</v>
      </c>
    </row>
    <row r="65" spans="1:5" x14ac:dyDescent="0.3">
      <c r="A65" s="10" t="s">
        <v>138</v>
      </c>
      <c r="B65" s="2">
        <v>1.5860000000000001</v>
      </c>
      <c r="C65" s="5">
        <v>6.4000000000000001E-2</v>
      </c>
      <c r="D65" s="1">
        <f>(B65-C65)</f>
        <v>1.522</v>
      </c>
      <c r="E65" s="7">
        <f>(4.4526*D65*D65)+(0.3945*D65)+(0.8539)</f>
        <v>11.7687056584</v>
      </c>
    </row>
    <row r="66" spans="1:5" x14ac:dyDescent="0.3">
      <c r="A66" s="10" t="s">
        <v>139</v>
      </c>
      <c r="B66" s="2">
        <v>1.1080000000000001</v>
      </c>
      <c r="C66" s="5">
        <v>6.4000000000000001E-2</v>
      </c>
      <c r="D66" s="1">
        <f>(B66-C66)</f>
        <v>1.044</v>
      </c>
      <c r="E66" s="7">
        <f>(4.4526*D66*D66)+(0.3945*D66)+(0.8539)</f>
        <v>6.1188070336000004</v>
      </c>
    </row>
    <row r="67" spans="1:5" x14ac:dyDescent="0.3">
      <c r="A67" s="10" t="s">
        <v>140</v>
      </c>
      <c r="B67" s="2">
        <v>1.23</v>
      </c>
      <c r="C67" s="5">
        <v>6.4000000000000001E-2</v>
      </c>
      <c r="D67" s="1">
        <f>(B67-C67)</f>
        <v>1.1659999999999999</v>
      </c>
      <c r="E67" s="7">
        <f>(4.4526*D67*D67)+(0.3945*D67)+(0.8539)</f>
        <v>7.3674460455999995</v>
      </c>
    </row>
    <row r="68" spans="1:5" x14ac:dyDescent="0.3">
      <c r="A68" s="10" t="s">
        <v>141</v>
      </c>
      <c r="B68" s="2">
        <v>1.544</v>
      </c>
      <c r="C68" s="5">
        <v>6.4000000000000001E-2</v>
      </c>
      <c r="D68" s="1">
        <f>(B68-C68)</f>
        <v>1.48</v>
      </c>
      <c r="E68" s="7">
        <f>(4.4526*D68*D68)+(0.3945*D68)+(0.8539)</f>
        <v>11.19073504</v>
      </c>
    </row>
    <row r="69" spans="1:5" x14ac:dyDescent="0.3">
      <c r="A69" s="10" t="s">
        <v>142</v>
      </c>
      <c r="B69" s="2">
        <v>0.61899999999999999</v>
      </c>
      <c r="C69" s="5">
        <v>6.4000000000000001E-2</v>
      </c>
      <c r="D69" s="1">
        <f>(B69-C69)</f>
        <v>0.55499999999999994</v>
      </c>
      <c r="E69" s="7">
        <f>(4.4526*D69*D69)+(0.3945*D69)+(0.8539)</f>
        <v>2.4443596149999998</v>
      </c>
    </row>
    <row r="70" spans="1:5" x14ac:dyDescent="0.3">
      <c r="A70" s="10" t="s">
        <v>143</v>
      </c>
      <c r="B70" s="2">
        <v>1.917</v>
      </c>
      <c r="C70" s="5">
        <v>6.4000000000000001E-2</v>
      </c>
      <c r="D70" s="1">
        <f>(B70-C70)</f>
        <v>1.853</v>
      </c>
      <c r="E70" s="7">
        <f>(4.4526*D70*D70)+(0.3945*D70)+(0.8539)</f>
        <v>16.873395933400001</v>
      </c>
    </row>
    <row r="71" spans="1:5" x14ac:dyDescent="0.3">
      <c r="A71" s="10" t="s">
        <v>144</v>
      </c>
      <c r="B71" s="2">
        <v>1.1970000000000001</v>
      </c>
      <c r="C71" s="5">
        <v>6.4000000000000001E-2</v>
      </c>
      <c r="D71" s="1">
        <f>(B71-C71)</f>
        <v>1.133</v>
      </c>
      <c r="E71" s="7">
        <f>(4.4526*D71*D71)+(0.3945*D71)+(0.8539)</f>
        <v>7.0166221414000001</v>
      </c>
    </row>
    <row r="72" spans="1:5" x14ac:dyDescent="0.3">
      <c r="A72" s="10" t="s">
        <v>145</v>
      </c>
      <c r="B72" s="2">
        <v>0.98</v>
      </c>
      <c r="C72" s="5">
        <v>6.4000000000000001E-2</v>
      </c>
      <c r="D72" s="1">
        <f>(B72-C72)</f>
        <v>0.91599999999999993</v>
      </c>
      <c r="E72" s="7">
        <f>(4.4526*D72*D72)+(0.3945*D72)+(0.8539)</f>
        <v>4.9512427456000001</v>
      </c>
    </row>
    <row r="73" spans="1:5" x14ac:dyDescent="0.3">
      <c r="A73" s="10" t="s">
        <v>146</v>
      </c>
      <c r="B73" s="2">
        <v>1.6</v>
      </c>
      <c r="C73" s="5">
        <v>6.4000000000000001E-2</v>
      </c>
      <c r="D73" s="1">
        <f>(B73-C73)</f>
        <v>1.536</v>
      </c>
      <c r="E73" s="7">
        <f>(4.4526*D73*D73)+(0.3945*D73)+(0.8539)</f>
        <v>11.9648533696</v>
      </c>
    </row>
    <row r="74" spans="1:5" x14ac:dyDescent="0.3">
      <c r="A74" s="10" t="s">
        <v>147</v>
      </c>
      <c r="B74" s="2">
        <v>1.1850000000000001</v>
      </c>
      <c r="C74" s="5">
        <v>6.4000000000000001E-2</v>
      </c>
      <c r="D74" s="1">
        <f>(B74-C74)</f>
        <v>1.121</v>
      </c>
      <c r="E74" s="7">
        <f>(4.4526*D74*D74)+(0.3945*D74)+(0.8539)</f>
        <v>6.8914542166000006</v>
      </c>
    </row>
    <row r="75" spans="1:5" x14ac:dyDescent="0.3">
      <c r="A75" s="10" t="s">
        <v>148</v>
      </c>
      <c r="B75" s="2">
        <v>1.08</v>
      </c>
      <c r="C75" s="5">
        <v>6.4000000000000001E-2</v>
      </c>
      <c r="D75" s="1">
        <f>(B75-C75)</f>
        <v>1.016</v>
      </c>
      <c r="E75" s="7">
        <f>(4.4526*D75*D75)+(0.3945*D75)+(0.8539)</f>
        <v>5.8509350656000016</v>
      </c>
    </row>
    <row r="76" spans="1:5" x14ac:dyDescent="0.3">
      <c r="A76" s="10" t="s">
        <v>149</v>
      </c>
      <c r="B76" s="2">
        <v>1.419</v>
      </c>
      <c r="C76" s="5">
        <v>6.4000000000000001E-2</v>
      </c>
      <c r="D76" s="1">
        <f>(B76-C76)</f>
        <v>1.355</v>
      </c>
      <c r="E76" s="7">
        <f>(4.4526*D76*D76)+(0.3945*D76)+(0.8539)</f>
        <v>9.563532415000001</v>
      </c>
    </row>
    <row r="77" spans="1:5" x14ac:dyDescent="0.3">
      <c r="A77" s="10" t="s">
        <v>150</v>
      </c>
      <c r="B77" s="2">
        <v>0.59299999999999997</v>
      </c>
      <c r="C77" s="5">
        <v>6.4000000000000001E-2</v>
      </c>
      <c r="D77" s="1">
        <f>(B77-C77)</f>
        <v>0.52899999999999991</v>
      </c>
      <c r="E77" s="7">
        <f>(4.4526*D77*D77)+(0.3945*D77)+(0.8539)</f>
        <v>2.3086105365999994</v>
      </c>
    </row>
    <row r="78" spans="1:5" x14ac:dyDescent="0.3">
      <c r="A78" s="10" t="s">
        <v>151</v>
      </c>
      <c r="B78" s="2">
        <v>1.9510000000000001</v>
      </c>
      <c r="C78" s="5">
        <v>6.4000000000000001E-2</v>
      </c>
      <c r="D78" s="1">
        <f>(B78-C78)</f>
        <v>1.887</v>
      </c>
      <c r="E78" s="7">
        <f>(4.4526*D78*D78)+(0.3945*D78)+(0.8539)</f>
        <v>17.4530015494</v>
      </c>
    </row>
    <row r="79" spans="1:5" x14ac:dyDescent="0.3">
      <c r="A79" s="10" t="s">
        <v>152</v>
      </c>
      <c r="B79" s="2">
        <v>1.278</v>
      </c>
      <c r="C79" s="5">
        <v>6.4000000000000001E-2</v>
      </c>
      <c r="D79" s="1">
        <f>(B79-C79)</f>
        <v>1.214</v>
      </c>
      <c r="E79" s="7">
        <f>(4.4526*D79*D79)+(0.3945*D79)+(0.8539)</f>
        <v>7.8950470696000004</v>
      </c>
    </row>
    <row r="80" spans="1:5" x14ac:dyDescent="0.3">
      <c r="A80" s="10" t="s">
        <v>153</v>
      </c>
      <c r="B80" s="2">
        <v>0.95700000000000007</v>
      </c>
      <c r="C80" s="5">
        <v>6.4000000000000001E-2</v>
      </c>
      <c r="D80" s="1">
        <f>(B80-C80)</f>
        <v>0.89300000000000002</v>
      </c>
      <c r="E80" s="7">
        <f>(4.4526*D80*D80)+(0.3945*D80)+(0.8539)</f>
        <v>4.7569099174000007</v>
      </c>
    </row>
    <row r="81" spans="1:5" x14ac:dyDescent="0.3">
      <c r="A81" s="10" t="s">
        <v>154</v>
      </c>
      <c r="B81" s="2">
        <v>1.6500000000000001</v>
      </c>
      <c r="C81" s="5">
        <v>6.4000000000000001E-2</v>
      </c>
      <c r="D81" s="1">
        <f>(B81-C81)</f>
        <v>1.5860000000000001</v>
      </c>
      <c r="E81" s="7">
        <f>(4.4526*D81*D81)+(0.3945*D81)+(0.8539)</f>
        <v>12.679629229600001</v>
      </c>
    </row>
    <row r="82" spans="1:5" x14ac:dyDescent="0.3">
      <c r="A82" s="10" t="s">
        <v>155</v>
      </c>
      <c r="B82" s="2">
        <v>1.24</v>
      </c>
      <c r="C82" s="5">
        <v>6.4000000000000001E-2</v>
      </c>
      <c r="D82" s="1">
        <f>(B82-C82)</f>
        <v>1.1759999999999999</v>
      </c>
      <c r="E82" s="7">
        <f>(4.4526*D82*D82)+(0.3945*D82)+(0.8539)</f>
        <v>7.4756709375999995</v>
      </c>
    </row>
    <row r="83" spans="1:5" x14ac:dyDescent="0.3">
      <c r="A83" s="10" t="s">
        <v>156</v>
      </c>
      <c r="B83" s="2">
        <v>1.1440000000000001</v>
      </c>
      <c r="C83" s="5">
        <v>6.4000000000000001E-2</v>
      </c>
      <c r="D83" s="1">
        <f>(B83-C83)</f>
        <v>1.08</v>
      </c>
      <c r="E83" s="7">
        <f>(4.4526*D83*D83)+(0.3945*D83)+(0.8539)</f>
        <v>6.4734726400000016</v>
      </c>
    </row>
    <row r="84" spans="1:5" x14ac:dyDescent="0.3">
      <c r="A84" s="10" t="s">
        <v>157</v>
      </c>
      <c r="B84" s="2">
        <v>1.623</v>
      </c>
      <c r="C84" s="5">
        <v>6.4000000000000001E-2</v>
      </c>
      <c r="D84" s="1">
        <f>(B84-C84)</f>
        <v>1.5589999999999999</v>
      </c>
      <c r="E84" s="7">
        <f>(4.4526*D84*D84)+(0.3945*D84)+(0.8539)</f>
        <v>12.290885200599998</v>
      </c>
    </row>
    <row r="85" spans="1:5" x14ac:dyDescent="0.3">
      <c r="A85" s="10" t="s">
        <v>158</v>
      </c>
      <c r="B85" s="2">
        <v>0.72399999999999998</v>
      </c>
      <c r="C85" s="5">
        <v>6.4000000000000001E-2</v>
      </c>
      <c r="D85" s="1">
        <f>(B85-C85)</f>
        <v>0.65999999999999992</v>
      </c>
      <c r="E85" s="7">
        <f>(4.4526*D85*D85)+(0.3945*D85)+(0.8539)</f>
        <v>3.0538225599999995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7"/>
  <sheetViews>
    <sheetView workbookViewId="0">
      <selection activeCell="M6" sqref="M6"/>
    </sheetView>
  </sheetViews>
  <sheetFormatPr defaultRowHeight="14.4" x14ac:dyDescent="0.3"/>
  <cols>
    <col min="1" max="1" width="18.21875" customWidth="1"/>
    <col min="2" max="2" width="12.109375" customWidth="1"/>
    <col min="3" max="3" width="11.33203125" customWidth="1"/>
    <col min="4" max="4" width="11.44140625" customWidth="1"/>
    <col min="5" max="5" width="16" customWidth="1"/>
  </cols>
  <sheetData>
    <row r="2" spans="1:8" x14ac:dyDescent="0.3">
      <c r="A2" s="3">
        <v>2.8410000000000002</v>
      </c>
      <c r="B2" s="2">
        <v>0.95100000000000007</v>
      </c>
      <c r="C2" s="2">
        <v>0.91</v>
      </c>
      <c r="D2" s="2">
        <v>1.01</v>
      </c>
      <c r="E2" s="2">
        <v>0.93600000000000005</v>
      </c>
      <c r="F2" s="2">
        <v>1.022</v>
      </c>
      <c r="G2" s="2">
        <v>1.0660000000000001</v>
      </c>
      <c r="H2" s="2">
        <v>1.2250000000000001</v>
      </c>
    </row>
    <row r="3" spans="1:8" x14ac:dyDescent="0.3">
      <c r="A3" s="3">
        <v>1.619</v>
      </c>
      <c r="B3" s="2">
        <v>0.90400000000000003</v>
      </c>
      <c r="C3" s="2">
        <v>1.052</v>
      </c>
      <c r="D3" s="2">
        <v>1.0720000000000001</v>
      </c>
      <c r="E3" s="2">
        <v>1.095</v>
      </c>
      <c r="F3" s="2">
        <v>0.93500000000000005</v>
      </c>
      <c r="G3" s="2">
        <v>0.94700000000000006</v>
      </c>
      <c r="H3" s="2">
        <v>1.0620000000000001</v>
      </c>
    </row>
    <row r="4" spans="1:8" x14ac:dyDescent="0.3">
      <c r="A4" s="3">
        <v>1.052</v>
      </c>
      <c r="B4" s="2">
        <v>0.98899999999999999</v>
      </c>
      <c r="C4" s="2">
        <v>0.88500000000000001</v>
      </c>
      <c r="D4" s="2">
        <v>1.577</v>
      </c>
      <c r="E4" s="2">
        <v>1.431</v>
      </c>
      <c r="F4" s="2">
        <v>1.5210000000000001</v>
      </c>
      <c r="G4" s="2">
        <v>1.397</v>
      </c>
      <c r="H4" s="2">
        <v>1.371</v>
      </c>
    </row>
    <row r="5" spans="1:8" x14ac:dyDescent="0.3">
      <c r="A5" s="3">
        <v>0.71699999999999997</v>
      </c>
      <c r="B5" s="2">
        <v>0.80100000000000005</v>
      </c>
      <c r="C5" s="2">
        <v>1.333</v>
      </c>
      <c r="D5" s="2">
        <v>0.746</v>
      </c>
      <c r="E5" s="2">
        <v>0.66500000000000004</v>
      </c>
      <c r="F5" s="2">
        <v>0.59699999999999998</v>
      </c>
      <c r="G5" s="2">
        <v>0.57000000000000006</v>
      </c>
      <c r="H5" s="2">
        <v>0.60099999999999998</v>
      </c>
    </row>
    <row r="6" spans="1:8" x14ac:dyDescent="0.3">
      <c r="A6" s="3">
        <v>0.41400000000000003</v>
      </c>
      <c r="B6" s="2">
        <v>1.6739999999999999</v>
      </c>
      <c r="C6" s="2">
        <v>2.9780000000000002</v>
      </c>
      <c r="D6" s="2">
        <v>2.0230000000000001</v>
      </c>
      <c r="E6" s="2">
        <v>2.2530000000000001</v>
      </c>
      <c r="F6" s="2">
        <v>2.5430000000000001</v>
      </c>
      <c r="G6" s="2">
        <v>2.391</v>
      </c>
    </row>
    <row r="7" spans="1:8" x14ac:dyDescent="0.3">
      <c r="A7" s="5">
        <v>9.5000000000000001E-2</v>
      </c>
      <c r="B7" s="2">
        <v>1.258</v>
      </c>
      <c r="C7" s="2">
        <v>1.179</v>
      </c>
      <c r="D7" s="2">
        <v>1.431</v>
      </c>
      <c r="E7" s="2">
        <v>1.421</v>
      </c>
      <c r="F7" s="2">
        <v>1.234</v>
      </c>
      <c r="G7" s="2">
        <v>1.1599999999999999</v>
      </c>
    </row>
    <row r="8" spans="1:8" x14ac:dyDescent="0.3">
      <c r="A8" s="2">
        <v>1.0900000000000001</v>
      </c>
      <c r="B8" s="2">
        <v>1.1599999999999999</v>
      </c>
      <c r="C8" s="2">
        <v>1.2250000000000001</v>
      </c>
      <c r="D8" s="2">
        <v>1.21</v>
      </c>
      <c r="E8" s="2">
        <v>1.1520000000000001</v>
      </c>
      <c r="F8" s="2">
        <v>0.98799999999999999</v>
      </c>
      <c r="G8" s="2">
        <v>0.997</v>
      </c>
    </row>
    <row r="9" spans="1:8" x14ac:dyDescent="0.3">
      <c r="A9" s="2">
        <v>2.2810000000000001</v>
      </c>
      <c r="B9" s="2">
        <v>1.302</v>
      </c>
      <c r="C9" s="2">
        <v>1.4359999999999999</v>
      </c>
      <c r="D9" s="2">
        <v>1.4159999999999999</v>
      </c>
      <c r="E9" s="2">
        <v>1.57</v>
      </c>
      <c r="F9" s="2">
        <v>1.49</v>
      </c>
      <c r="G9" s="2">
        <v>1.377</v>
      </c>
    </row>
    <row r="16" spans="1:8" x14ac:dyDescent="0.3">
      <c r="A16" s="15"/>
      <c r="B16" s="6" t="s">
        <v>7</v>
      </c>
      <c r="C16" s="6" t="s">
        <v>8</v>
      </c>
      <c r="D16" s="6" t="s">
        <v>9</v>
      </c>
      <c r="E16" s="6" t="s">
        <v>10</v>
      </c>
    </row>
    <row r="17" spans="1:12" x14ac:dyDescent="0.3">
      <c r="A17" s="15" t="s">
        <v>1</v>
      </c>
      <c r="B17" s="3">
        <v>2.8410000000000002</v>
      </c>
      <c r="C17" s="1">
        <f>B17-B22</f>
        <v>2.746</v>
      </c>
      <c r="D17" s="1">
        <v>96</v>
      </c>
      <c r="E17" s="7">
        <f>(4.3194*C17*C17)+(24*C17)-(1.7835)</f>
        <v>96.691004810399988</v>
      </c>
    </row>
    <row r="18" spans="1:12" x14ac:dyDescent="0.3">
      <c r="A18" s="15" t="s">
        <v>2</v>
      </c>
      <c r="B18" s="3">
        <v>1.619</v>
      </c>
      <c r="C18" s="1">
        <f>B18-B22</f>
        <v>1.524</v>
      </c>
      <c r="D18" s="1">
        <v>48</v>
      </c>
      <c r="E18" s="7">
        <f t="shared" ref="E18:E81" si="0">(4.3194*C18*C18)+(24*C18)-(1.7835)</f>
        <v>44.824634774399996</v>
      </c>
    </row>
    <row r="19" spans="1:12" x14ac:dyDescent="0.3">
      <c r="A19" s="15" t="s">
        <v>3</v>
      </c>
      <c r="B19" s="3">
        <v>1.052</v>
      </c>
      <c r="C19" s="1">
        <f>B19-B22</f>
        <v>0.95700000000000007</v>
      </c>
      <c r="D19" s="1">
        <v>24</v>
      </c>
      <c r="E19" s="7">
        <f t="shared" si="0"/>
        <v>25.140418170600004</v>
      </c>
    </row>
    <row r="20" spans="1:12" x14ac:dyDescent="0.3">
      <c r="A20" s="15" t="s">
        <v>4</v>
      </c>
      <c r="B20" s="3">
        <v>0.71699999999999997</v>
      </c>
      <c r="C20" s="1">
        <f>B20-B22</f>
        <v>0.622</v>
      </c>
      <c r="D20" s="1">
        <v>12</v>
      </c>
      <c r="E20" s="7">
        <f t="shared" si="0"/>
        <v>14.815606749600001</v>
      </c>
    </row>
    <row r="21" spans="1:12" x14ac:dyDescent="0.3">
      <c r="A21" s="15" t="s">
        <v>5</v>
      </c>
      <c r="B21" s="3">
        <v>0.41400000000000003</v>
      </c>
      <c r="C21" s="1">
        <f>B21-B22</f>
        <v>0.31900000000000006</v>
      </c>
      <c r="D21" s="1">
        <v>6</v>
      </c>
      <c r="E21" s="7">
        <f t="shared" si="0"/>
        <v>6.3120464634000015</v>
      </c>
    </row>
    <row r="22" spans="1:12" x14ac:dyDescent="0.3">
      <c r="A22" s="15" t="s">
        <v>6</v>
      </c>
      <c r="B22" s="5">
        <v>9.5000000000000001E-2</v>
      </c>
      <c r="C22" s="1">
        <f>B22-B22</f>
        <v>0</v>
      </c>
      <c r="D22" s="1">
        <v>0</v>
      </c>
      <c r="E22" s="7">
        <f t="shared" si="0"/>
        <v>-1.7835000000000001</v>
      </c>
    </row>
    <row r="28" spans="1:12" x14ac:dyDescent="0.3">
      <c r="J28" s="8" t="s">
        <v>159</v>
      </c>
      <c r="K28" s="8"/>
      <c r="L28" s="8"/>
    </row>
    <row r="33" spans="1:5" x14ac:dyDescent="0.3">
      <c r="A33" s="10" t="s">
        <v>12</v>
      </c>
      <c r="B33" s="2" t="s">
        <v>13</v>
      </c>
      <c r="C33" s="9" t="s">
        <v>6</v>
      </c>
      <c r="D33" s="1" t="s">
        <v>8</v>
      </c>
      <c r="E33" s="4" t="s">
        <v>160</v>
      </c>
    </row>
    <row r="34" spans="1:5" x14ac:dyDescent="0.3">
      <c r="A34" s="10" t="s">
        <v>105</v>
      </c>
      <c r="B34" s="2">
        <v>1.0900000000000001</v>
      </c>
      <c r="C34" s="5">
        <v>9.5000000000000001E-2</v>
      </c>
      <c r="D34" s="1">
        <f>(B34-C34)</f>
        <v>0.99500000000000011</v>
      </c>
      <c r="E34" s="7">
        <f>(4.3194*D34*D34)+(24*D34)-(1.7835)</f>
        <v>26.372813985000004</v>
      </c>
    </row>
    <row r="35" spans="1:5" x14ac:dyDescent="0.3">
      <c r="A35" s="10" t="s">
        <v>106</v>
      </c>
      <c r="B35" s="2">
        <v>2.2810000000000001</v>
      </c>
      <c r="C35" s="5">
        <v>9.5000000000000001E-2</v>
      </c>
      <c r="D35" s="1">
        <f>(B35-C35)</f>
        <v>2.1859999999999999</v>
      </c>
      <c r="E35" s="7">
        <f>(4.3194*D35*D35)+(24*D35)-(1.7835)</f>
        <v>71.321167562399992</v>
      </c>
    </row>
    <row r="36" spans="1:5" x14ac:dyDescent="0.3">
      <c r="A36" s="10" t="s">
        <v>107</v>
      </c>
      <c r="B36" s="2">
        <v>0.95100000000000007</v>
      </c>
      <c r="C36" s="5">
        <v>9.5000000000000001E-2</v>
      </c>
      <c r="D36" s="1">
        <f>(B36-C36)</f>
        <v>0.85600000000000009</v>
      </c>
      <c r="E36" s="7">
        <f>(4.3194*D36*D36)+(24*D36)-(1.7835)</f>
        <v>21.925479878400004</v>
      </c>
    </row>
    <row r="37" spans="1:5" x14ac:dyDescent="0.3">
      <c r="A37" s="10" t="s">
        <v>108</v>
      </c>
      <c r="B37" s="2">
        <v>0.90400000000000003</v>
      </c>
      <c r="C37" s="5">
        <v>9.5000000000000001E-2</v>
      </c>
      <c r="D37" s="1">
        <f>(B37-C37)</f>
        <v>0.80900000000000005</v>
      </c>
      <c r="E37" s="7">
        <f>(4.3194*D37*D37)+(24*D37)-(1.7835)</f>
        <v>20.459465231399999</v>
      </c>
    </row>
    <row r="38" spans="1:5" x14ac:dyDescent="0.3">
      <c r="A38" s="10" t="s">
        <v>109</v>
      </c>
      <c r="B38" s="2">
        <v>0.98899999999999999</v>
      </c>
      <c r="C38" s="5">
        <v>9.5000000000000001E-2</v>
      </c>
      <c r="D38" s="1">
        <f>(B38-C38)</f>
        <v>0.89400000000000002</v>
      </c>
      <c r="E38" s="7">
        <f>(4.3194*D38*D38)+(24*D38)-(1.7835)</f>
        <v>23.124719978399998</v>
      </c>
    </row>
    <row r="39" spans="1:5" x14ac:dyDescent="0.3">
      <c r="A39" s="10" t="s">
        <v>110</v>
      </c>
      <c r="B39" s="2">
        <v>0.80100000000000005</v>
      </c>
      <c r="C39" s="5">
        <v>9.5000000000000001E-2</v>
      </c>
      <c r="D39" s="1">
        <f>(B39-C39)</f>
        <v>0.70600000000000007</v>
      </c>
      <c r="E39" s="7">
        <f>(4.3194*D39*D39)+(24*D39)-(1.7835)</f>
        <v>17.313444458400003</v>
      </c>
    </row>
    <row r="40" spans="1:5" x14ac:dyDescent="0.3">
      <c r="A40" s="10" t="s">
        <v>111</v>
      </c>
      <c r="B40" s="2">
        <v>1.6739999999999999</v>
      </c>
      <c r="C40" s="5">
        <v>9.5000000000000001E-2</v>
      </c>
      <c r="D40" s="1">
        <f>(B40-C40)</f>
        <v>1.579</v>
      </c>
      <c r="E40" s="7">
        <f>(4.3194*D40*D40)+(24*D40)-(1.7835)</f>
        <v>46.881805175400004</v>
      </c>
    </row>
    <row r="41" spans="1:5" x14ac:dyDescent="0.3">
      <c r="A41" s="10" t="s">
        <v>112</v>
      </c>
      <c r="B41" s="2">
        <v>1.258</v>
      </c>
      <c r="C41" s="5">
        <v>9.5000000000000001E-2</v>
      </c>
      <c r="D41" s="1">
        <f>(B41-C41)</f>
        <v>1.163</v>
      </c>
      <c r="E41" s="7">
        <f>(4.3194*D41*D41)+(24*D41)-(1.7835)</f>
        <v>31.970786538599999</v>
      </c>
    </row>
    <row r="42" spans="1:5" x14ac:dyDescent="0.3">
      <c r="A42" s="10" t="s">
        <v>113</v>
      </c>
      <c r="B42" s="2">
        <v>1.1599999999999999</v>
      </c>
      <c r="C42" s="5">
        <v>9.5000000000000001E-2</v>
      </c>
      <c r="D42" s="1">
        <f>(B42-C42)</f>
        <v>1.0649999999999999</v>
      </c>
      <c r="E42" s="7">
        <f>(4.3194*D42*D42)+(24*D42)-(1.7835)</f>
        <v>28.675671464999997</v>
      </c>
    </row>
    <row r="43" spans="1:5" x14ac:dyDescent="0.3">
      <c r="A43" s="10" t="s">
        <v>114</v>
      </c>
      <c r="B43" s="2">
        <v>1.302</v>
      </c>
      <c r="C43" s="5">
        <v>9.5000000000000001E-2</v>
      </c>
      <c r="D43" s="1">
        <f>(B43-C43)</f>
        <v>1.2070000000000001</v>
      </c>
      <c r="E43" s="7">
        <f>(4.3194*D43*D43)+(24*D43)-(1.7835)</f>
        <v>33.4772135706</v>
      </c>
    </row>
    <row r="44" spans="1:5" x14ac:dyDescent="0.3">
      <c r="A44" s="10" t="s">
        <v>115</v>
      </c>
      <c r="B44" s="2">
        <v>0.91</v>
      </c>
      <c r="C44" s="5">
        <v>9.5000000000000001E-2</v>
      </c>
      <c r="D44" s="1">
        <f>(B44-C44)</f>
        <v>0.81500000000000006</v>
      </c>
      <c r="E44" s="7">
        <f>(4.3194*D44*D44)+(24*D44)-(1.7835)</f>
        <v>20.645553465000003</v>
      </c>
    </row>
    <row r="45" spans="1:5" x14ac:dyDescent="0.3">
      <c r="A45" s="10" t="s">
        <v>116</v>
      </c>
      <c r="B45" s="2">
        <v>1.052</v>
      </c>
      <c r="C45" s="5">
        <v>9.5000000000000001E-2</v>
      </c>
      <c r="D45" s="1">
        <f>(B45-C45)</f>
        <v>0.95700000000000007</v>
      </c>
      <c r="E45" s="7">
        <f>(4.3194*D45*D45)+(24*D45)-(1.7835)</f>
        <v>25.140418170600004</v>
      </c>
    </row>
    <row r="46" spans="1:5" x14ac:dyDescent="0.3">
      <c r="A46" s="10" t="s">
        <v>117</v>
      </c>
      <c r="B46" s="2">
        <v>0.88500000000000001</v>
      </c>
      <c r="C46" s="5">
        <v>9.5000000000000001E-2</v>
      </c>
      <c r="D46" s="1">
        <f>(B46-C46)</f>
        <v>0.79</v>
      </c>
      <c r="E46" s="7">
        <f>(4.3194*D46*D46)+(24*D46)-(1.7835)</f>
        <v>19.87223754</v>
      </c>
    </row>
    <row r="47" spans="1:5" x14ac:dyDescent="0.3">
      <c r="A47" s="10" t="s">
        <v>118</v>
      </c>
      <c r="B47" s="2">
        <v>1.333</v>
      </c>
      <c r="C47" s="5">
        <v>9.5000000000000001E-2</v>
      </c>
      <c r="D47" s="1">
        <f>(B47-C47)</f>
        <v>1.238</v>
      </c>
      <c r="E47" s="7">
        <f>(4.3194*D47*D47)+(24*D47)-(1.7835)</f>
        <v>34.548602493600001</v>
      </c>
    </row>
    <row r="48" spans="1:5" x14ac:dyDescent="0.3">
      <c r="A48" s="10" t="s">
        <v>119</v>
      </c>
      <c r="B48" s="2">
        <v>2.9780000000000002</v>
      </c>
      <c r="C48" s="5">
        <v>9.5000000000000001E-2</v>
      </c>
      <c r="D48" s="1">
        <f>(B48-C48)</f>
        <v>2.883</v>
      </c>
      <c r="E48" s="7">
        <f>(4.3194*D48*D48)+(24*D48)-(1.7835)</f>
        <v>103.31000946660001</v>
      </c>
    </row>
    <row r="49" spans="1:5" x14ac:dyDescent="0.3">
      <c r="A49" s="10" t="s">
        <v>120</v>
      </c>
      <c r="B49" s="2">
        <v>1.179</v>
      </c>
      <c r="C49" s="5">
        <v>9.5000000000000001E-2</v>
      </c>
      <c r="D49" s="1">
        <f>(B49-C49)</f>
        <v>1.0840000000000001</v>
      </c>
      <c r="E49" s="7">
        <f>(4.3194*D49*D49)+(24*D49)-(1.7835)</f>
        <v>29.308036886400004</v>
      </c>
    </row>
    <row r="50" spans="1:5" x14ac:dyDescent="0.3">
      <c r="A50" s="10" t="s">
        <v>121</v>
      </c>
      <c r="B50" s="2">
        <v>1.2250000000000001</v>
      </c>
      <c r="C50" s="5">
        <v>9.5000000000000001E-2</v>
      </c>
      <c r="D50" s="1">
        <f>(B50-C50)</f>
        <v>1.1300000000000001</v>
      </c>
      <c r="E50" s="7">
        <f>(4.3194*D50*D50)+(24*D50)-(1.7835)</f>
        <v>30.851941860000007</v>
      </c>
    </row>
    <row r="51" spans="1:5" x14ac:dyDescent="0.3">
      <c r="A51" s="10" t="s">
        <v>122</v>
      </c>
      <c r="B51" s="2">
        <v>1.4359999999999999</v>
      </c>
      <c r="C51" s="5">
        <v>9.5000000000000001E-2</v>
      </c>
      <c r="D51" s="1">
        <f>(B51-C51)</f>
        <v>1.341</v>
      </c>
      <c r="E51" s="7">
        <f>(4.3194*D51*D51)+(24*D51)-(1.7835)</f>
        <v>38.16799495139999</v>
      </c>
    </row>
    <row r="52" spans="1:5" x14ac:dyDescent="0.3">
      <c r="A52" s="10" t="s">
        <v>123</v>
      </c>
      <c r="B52" s="2">
        <v>1.01</v>
      </c>
      <c r="C52" s="5">
        <v>9.5000000000000001E-2</v>
      </c>
      <c r="D52" s="1">
        <f>(B52-C52)</f>
        <v>0.91500000000000004</v>
      </c>
      <c r="E52" s="7">
        <f>(4.3194*D52*D52)+(24*D52)-(1.7835)</f>
        <v>23.792809665</v>
      </c>
    </row>
    <row r="53" spans="1:5" x14ac:dyDescent="0.3">
      <c r="A53" s="10" t="s">
        <v>124</v>
      </c>
      <c r="B53" s="2">
        <v>1.0720000000000001</v>
      </c>
      <c r="C53" s="5">
        <v>9.5000000000000001E-2</v>
      </c>
      <c r="D53" s="1">
        <f>(B53-C53)</f>
        <v>0.97700000000000009</v>
      </c>
      <c r="E53" s="7">
        <f>(4.3194*D53*D53)+(24*D53)-(1.7835)</f>
        <v>25.787492562600001</v>
      </c>
    </row>
    <row r="54" spans="1:5" x14ac:dyDescent="0.3">
      <c r="A54" s="10" t="s">
        <v>125</v>
      </c>
      <c r="B54" s="2">
        <v>1.577</v>
      </c>
      <c r="C54" s="5">
        <v>9.5000000000000001E-2</v>
      </c>
      <c r="D54" s="1">
        <f>(B54-C54)</f>
        <v>1.482</v>
      </c>
      <c r="E54" s="7">
        <f>(4.3194*D54*D54)+(24*D54)-(1.7835)</f>
        <v>43.271301885599996</v>
      </c>
    </row>
    <row r="55" spans="1:5" x14ac:dyDescent="0.3">
      <c r="A55" s="10" t="s">
        <v>126</v>
      </c>
      <c r="B55" s="2">
        <v>0.746</v>
      </c>
      <c r="C55" s="5">
        <v>9.5000000000000001E-2</v>
      </c>
      <c r="D55" s="1">
        <f>(B55-C55)</f>
        <v>0.65100000000000002</v>
      </c>
      <c r="E55" s="7">
        <f>(4.3194*D55*D55)+(24*D55)-(1.7835)</f>
        <v>15.671066039399999</v>
      </c>
    </row>
    <row r="56" spans="1:5" x14ac:dyDescent="0.3">
      <c r="A56" s="10" t="s">
        <v>127</v>
      </c>
      <c r="B56" s="2">
        <v>2.0230000000000001</v>
      </c>
      <c r="C56" s="5">
        <v>9.5000000000000001E-2</v>
      </c>
      <c r="D56" s="1">
        <f>(B56-C56)</f>
        <v>1.9280000000000002</v>
      </c>
      <c r="E56" s="7">
        <f>(4.3194*D56*D56)+(24*D56)-(1.7835)</f>
        <v>60.544504569600008</v>
      </c>
    </row>
    <row r="57" spans="1:5" x14ac:dyDescent="0.3">
      <c r="A57" s="10" t="s">
        <v>128</v>
      </c>
      <c r="B57" s="2">
        <v>1.431</v>
      </c>
      <c r="C57" s="5">
        <v>9.5000000000000001E-2</v>
      </c>
      <c r="D57" s="1">
        <f>(B57-C57)</f>
        <v>1.3360000000000001</v>
      </c>
      <c r="E57" s="7">
        <f>(4.3194*D57*D57)+(24*D57)-(1.7835)</f>
        <v>37.990179782400006</v>
      </c>
    </row>
    <row r="58" spans="1:5" x14ac:dyDescent="0.3">
      <c r="A58" s="10" t="s">
        <v>129</v>
      </c>
      <c r="B58" s="2">
        <v>1.21</v>
      </c>
      <c r="C58" s="5">
        <v>9.5000000000000001E-2</v>
      </c>
      <c r="D58" s="1">
        <f>(B58-C58)</f>
        <v>1.115</v>
      </c>
      <c r="E58" s="7">
        <f>(4.3194*D58*D58)+(24*D58)-(1.7835)</f>
        <v>30.346486064999997</v>
      </c>
    </row>
    <row r="59" spans="1:5" x14ac:dyDescent="0.3">
      <c r="A59" s="10" t="s">
        <v>130</v>
      </c>
      <c r="B59" s="2">
        <v>1.4159999999999999</v>
      </c>
      <c r="C59" s="5">
        <v>9.5000000000000001E-2</v>
      </c>
      <c r="D59" s="1">
        <f>(B59-C59)</f>
        <v>1.321</v>
      </c>
      <c r="E59" s="7">
        <f>(4.3194*D59*D59)+(24*D59)-(1.7835)</f>
        <v>37.458030095400005</v>
      </c>
    </row>
    <row r="60" spans="1:5" x14ac:dyDescent="0.3">
      <c r="A60" s="10" t="s">
        <v>131</v>
      </c>
      <c r="B60" s="2">
        <v>0.93600000000000005</v>
      </c>
      <c r="C60" s="5">
        <v>9.5000000000000001E-2</v>
      </c>
      <c r="D60" s="1">
        <f>(B60-C60)</f>
        <v>0.84100000000000008</v>
      </c>
      <c r="E60" s="7">
        <f>(4.3194*D60*D60)+(24*D60)-(1.7835)</f>
        <v>21.455529551400002</v>
      </c>
    </row>
    <row r="61" spans="1:5" x14ac:dyDescent="0.3">
      <c r="A61" s="10" t="s">
        <v>132</v>
      </c>
      <c r="B61" s="2">
        <v>1.095</v>
      </c>
      <c r="C61" s="5">
        <v>9.5000000000000001E-2</v>
      </c>
      <c r="D61" s="1">
        <f>(B61-C61)</f>
        <v>1</v>
      </c>
      <c r="E61" s="7">
        <f>(4.3194*D61*D61)+(24*D61)-(1.7835)</f>
        <v>26.535900000000002</v>
      </c>
    </row>
    <row r="62" spans="1:5" x14ac:dyDescent="0.3">
      <c r="A62" s="10" t="s">
        <v>133</v>
      </c>
      <c r="B62" s="2">
        <v>1.431</v>
      </c>
      <c r="C62" s="5">
        <v>9.5000000000000001E-2</v>
      </c>
      <c r="D62" s="1">
        <f>(B62-C62)</f>
        <v>1.3360000000000001</v>
      </c>
      <c r="E62" s="7">
        <f>(4.3194*D62*D62)+(24*D62)-(1.7835)</f>
        <v>37.990179782400006</v>
      </c>
    </row>
    <row r="63" spans="1:5" x14ac:dyDescent="0.3">
      <c r="A63" s="10" t="s">
        <v>134</v>
      </c>
      <c r="B63" s="2">
        <v>0.66500000000000004</v>
      </c>
      <c r="C63" s="5">
        <v>9.5000000000000001E-2</v>
      </c>
      <c r="D63" s="1">
        <f>(B63-C63)</f>
        <v>0.57000000000000006</v>
      </c>
      <c r="E63" s="7">
        <f>(4.3194*D63*D63)+(24*D63)-(1.7835)</f>
        <v>13.299873060000001</v>
      </c>
    </row>
    <row r="64" spans="1:5" x14ac:dyDescent="0.3">
      <c r="A64" s="10" t="s">
        <v>135</v>
      </c>
      <c r="B64" s="2">
        <v>2.2530000000000001</v>
      </c>
      <c r="C64" s="5">
        <v>9.5000000000000001E-2</v>
      </c>
      <c r="D64" s="1">
        <f>(B64-C64)</f>
        <v>2.1579999999999999</v>
      </c>
      <c r="E64" s="7">
        <f>(4.3194*D64*D64)+(24*D64)-(1.7835)</f>
        <v>70.123790301599996</v>
      </c>
    </row>
    <row r="65" spans="1:5" x14ac:dyDescent="0.3">
      <c r="A65" s="10" t="s">
        <v>136</v>
      </c>
      <c r="B65" s="2">
        <v>1.421</v>
      </c>
      <c r="C65" s="5">
        <v>9.5000000000000001E-2</v>
      </c>
      <c r="D65" s="1">
        <f>(B65-C65)</f>
        <v>1.3260000000000001</v>
      </c>
      <c r="E65" s="7">
        <f>(4.3194*D65*D65)+(24*D65)-(1.7835)</f>
        <v>37.635197354400006</v>
      </c>
    </row>
    <row r="66" spans="1:5" x14ac:dyDescent="0.3">
      <c r="A66" s="10" t="s">
        <v>137</v>
      </c>
      <c r="B66" s="2">
        <v>1.1520000000000001</v>
      </c>
      <c r="C66" s="5">
        <v>9.5000000000000001E-2</v>
      </c>
      <c r="D66" s="1">
        <f>(B66-C66)</f>
        <v>1.0570000000000002</v>
      </c>
      <c r="E66" s="7">
        <f>(4.3194*D66*D66)+(24*D66)-(1.7835)</f>
        <v>28.410345330600002</v>
      </c>
    </row>
    <row r="67" spans="1:5" x14ac:dyDescent="0.3">
      <c r="A67" s="10" t="s">
        <v>138</v>
      </c>
      <c r="B67" s="2">
        <v>1.57</v>
      </c>
      <c r="C67" s="5">
        <v>9.5000000000000001E-2</v>
      </c>
      <c r="D67" s="1">
        <f>(B67-C67)</f>
        <v>1.4750000000000001</v>
      </c>
      <c r="E67" s="7">
        <f>(4.3194*D67*D67)+(24*D67)-(1.7835)</f>
        <v>43.013894625000006</v>
      </c>
    </row>
    <row r="68" spans="1:5" x14ac:dyDescent="0.3">
      <c r="A68" s="10" t="s">
        <v>139</v>
      </c>
      <c r="B68" s="2">
        <v>1.022</v>
      </c>
      <c r="C68" s="5">
        <v>9.5000000000000001E-2</v>
      </c>
      <c r="D68" s="1">
        <f>(B68-C68)</f>
        <v>0.92700000000000005</v>
      </c>
      <c r="E68" s="7">
        <f>(4.3194*D68*D68)+(24*D68)-(1.7835)</f>
        <v>24.1762856826</v>
      </c>
    </row>
    <row r="69" spans="1:5" x14ac:dyDescent="0.3">
      <c r="A69" s="10" t="s">
        <v>140</v>
      </c>
      <c r="B69" s="2">
        <v>0.93500000000000005</v>
      </c>
      <c r="C69" s="5">
        <v>9.5000000000000001E-2</v>
      </c>
      <c r="D69" s="1">
        <f>(B69-C69)</f>
        <v>0.84000000000000008</v>
      </c>
      <c r="E69" s="7">
        <f>(4.3194*D69*D69)+(24*D69)-(1.7835)</f>
        <v>21.424268640000005</v>
      </c>
    </row>
    <row r="70" spans="1:5" x14ac:dyDescent="0.3">
      <c r="A70" s="10" t="s">
        <v>141</v>
      </c>
      <c r="B70" s="2">
        <v>1.5210000000000001</v>
      </c>
      <c r="C70" s="5">
        <v>9.5000000000000001E-2</v>
      </c>
      <c r="D70" s="1">
        <f>(B70-C70)</f>
        <v>1.4260000000000002</v>
      </c>
      <c r="E70" s="7">
        <f>(4.3194*D70*D70)+(24*D70)-(1.7835)</f>
        <v>41.223896234400002</v>
      </c>
    </row>
    <row r="71" spans="1:5" x14ac:dyDescent="0.3">
      <c r="A71" s="10" t="s">
        <v>142</v>
      </c>
      <c r="B71" s="2">
        <v>0.59699999999999998</v>
      </c>
      <c r="C71" s="5">
        <v>9.5000000000000001E-2</v>
      </c>
      <c r="D71" s="1">
        <f>(B71-C71)</f>
        <v>0.502</v>
      </c>
      <c r="E71" s="7">
        <f>(4.3194*D71*D71)+(24*D71)-(1.7835)</f>
        <v>11.3530060776</v>
      </c>
    </row>
    <row r="72" spans="1:5" x14ac:dyDescent="0.3">
      <c r="A72" s="10" t="s">
        <v>143</v>
      </c>
      <c r="B72" s="2">
        <v>2.5430000000000001</v>
      </c>
      <c r="C72" s="5">
        <v>9.5000000000000001E-2</v>
      </c>
      <c r="D72" s="1">
        <f>(B72-C72)</f>
        <v>2.448</v>
      </c>
      <c r="E72" s="7">
        <f>(4.3194*D72*D72)+(24*D72)-(1.7835)</f>
        <v>82.853385657600001</v>
      </c>
    </row>
    <row r="73" spans="1:5" x14ac:dyDescent="0.3">
      <c r="A73" s="10" t="s">
        <v>144</v>
      </c>
      <c r="B73" s="2">
        <v>1.234</v>
      </c>
      <c r="C73" s="5">
        <v>9.5000000000000001E-2</v>
      </c>
      <c r="D73" s="1">
        <f>(B73-C73)</f>
        <v>1.139</v>
      </c>
      <c r="E73" s="7">
        <f>(4.3194*D73*D73)+(24*D73)-(1.7835)</f>
        <v>31.1561483274</v>
      </c>
    </row>
    <row r="74" spans="1:5" x14ac:dyDescent="0.3">
      <c r="A74" s="10" t="s">
        <v>145</v>
      </c>
      <c r="B74" s="2">
        <v>0.98799999999999999</v>
      </c>
      <c r="C74" s="5">
        <v>9.5000000000000001E-2</v>
      </c>
      <c r="D74" s="1">
        <f>(B74-C74)</f>
        <v>0.89300000000000002</v>
      </c>
      <c r="E74" s="7">
        <f>(4.3194*D74*D74)+(24*D74)-(1.7835)</f>
        <v>23.093001210600004</v>
      </c>
    </row>
    <row r="75" spans="1:5" x14ac:dyDescent="0.3">
      <c r="A75" s="10" t="s">
        <v>146</v>
      </c>
      <c r="B75" s="2">
        <v>1.49</v>
      </c>
      <c r="C75" s="5">
        <v>9.5000000000000001E-2</v>
      </c>
      <c r="D75" s="1">
        <f>(B75-C75)</f>
        <v>1.395</v>
      </c>
      <c r="E75" s="7">
        <f>(4.3194*D75*D75)+(24*D75)-(1.7835)</f>
        <v>40.102160385000005</v>
      </c>
    </row>
    <row r="76" spans="1:5" x14ac:dyDescent="0.3">
      <c r="A76" s="10" t="s">
        <v>147</v>
      </c>
      <c r="B76" s="2">
        <v>1.0660000000000001</v>
      </c>
      <c r="C76" s="5">
        <v>9.5000000000000001E-2</v>
      </c>
      <c r="D76" s="1">
        <f>(B76-C76)</f>
        <v>0.97100000000000009</v>
      </c>
      <c r="E76" s="7">
        <f>(4.3194*D76*D76)+(24*D76)-(1.7835)</f>
        <v>25.593007415400002</v>
      </c>
    </row>
    <row r="77" spans="1:5" x14ac:dyDescent="0.3">
      <c r="A77" s="10" t="s">
        <v>148</v>
      </c>
      <c r="B77" s="2">
        <v>0.94700000000000006</v>
      </c>
      <c r="C77" s="5">
        <v>9.5000000000000001E-2</v>
      </c>
      <c r="D77" s="1">
        <f>(B77-C77)</f>
        <v>0.85200000000000009</v>
      </c>
      <c r="E77" s="7">
        <f>(4.3194*D77*D77)+(24*D77)-(1.7835)</f>
        <v>21.799969737600001</v>
      </c>
    </row>
    <row r="78" spans="1:5" x14ac:dyDescent="0.3">
      <c r="A78" s="10" t="s">
        <v>149</v>
      </c>
      <c r="B78" s="2">
        <v>1.397</v>
      </c>
      <c r="C78" s="5">
        <v>9.5000000000000001E-2</v>
      </c>
      <c r="D78" s="1">
        <f>(B78-C78)</f>
        <v>1.302</v>
      </c>
      <c r="E78" s="7">
        <f>(4.3194*D78*D78)+(24*D78)-(1.7835)</f>
        <v>36.786764157600004</v>
      </c>
    </row>
    <row r="79" spans="1:5" x14ac:dyDescent="0.3">
      <c r="A79" s="10" t="s">
        <v>150</v>
      </c>
      <c r="B79" s="2">
        <v>0.57000000000000006</v>
      </c>
      <c r="C79" s="5">
        <v>9.5000000000000001E-2</v>
      </c>
      <c r="D79" s="1">
        <f>(B79-C79)</f>
        <v>0.47500000000000009</v>
      </c>
      <c r="E79" s="7">
        <f>(4.3194*D79*D79)+(24*D79)-(1.7835)</f>
        <v>10.591064625000003</v>
      </c>
    </row>
    <row r="80" spans="1:5" x14ac:dyDescent="0.3">
      <c r="A80" s="10" t="s">
        <v>151</v>
      </c>
      <c r="B80" s="2">
        <v>2.391</v>
      </c>
      <c r="C80" s="5">
        <v>9.5000000000000001E-2</v>
      </c>
      <c r="D80" s="1">
        <f>(B80-C80)</f>
        <v>2.2959999999999998</v>
      </c>
      <c r="E80" s="7">
        <f>(4.3194*D80*D80)+(24*D80)-(1.7835)</f>
        <v>76.090718150399994</v>
      </c>
    </row>
    <row r="81" spans="1:5" x14ac:dyDescent="0.3">
      <c r="A81" s="10" t="s">
        <v>152</v>
      </c>
      <c r="B81" s="2">
        <v>1.1599999999999999</v>
      </c>
      <c r="C81" s="5">
        <v>9.5000000000000001E-2</v>
      </c>
      <c r="D81" s="1">
        <f>(B81-C81)</f>
        <v>1.0649999999999999</v>
      </c>
      <c r="E81" s="7">
        <f>(4.3194*D81*D81)+(24*D81)-(1.7835)</f>
        <v>28.675671464999997</v>
      </c>
    </row>
    <row r="82" spans="1:5" x14ac:dyDescent="0.3">
      <c r="A82" s="10" t="s">
        <v>153</v>
      </c>
      <c r="B82" s="2">
        <v>0.997</v>
      </c>
      <c r="C82" s="5">
        <v>9.5000000000000001E-2</v>
      </c>
      <c r="D82" s="1">
        <f>(B82-C82)</f>
        <v>0.90200000000000002</v>
      </c>
      <c r="E82" s="7">
        <f>(4.3194*D82*D82)+(24*D82)-(1.7835)</f>
        <v>23.378781117599999</v>
      </c>
    </row>
    <row r="83" spans="1:5" x14ac:dyDescent="0.3">
      <c r="A83" s="10" t="s">
        <v>154</v>
      </c>
      <c r="B83" s="2">
        <v>1.377</v>
      </c>
      <c r="C83" s="5">
        <v>9.5000000000000001E-2</v>
      </c>
      <c r="D83" s="1">
        <f>(B83-C83)</f>
        <v>1.282</v>
      </c>
      <c r="E83" s="7">
        <f>(4.3194*D83*D83)+(24*D83)-(1.7835)</f>
        <v>36.083537565599997</v>
      </c>
    </row>
    <row r="84" spans="1:5" x14ac:dyDescent="0.3">
      <c r="A84" s="10" t="s">
        <v>155</v>
      </c>
      <c r="B84" s="2">
        <v>1.2250000000000001</v>
      </c>
      <c r="C84" s="5">
        <v>9.5000000000000001E-2</v>
      </c>
      <c r="D84" s="1">
        <f>(B84-C84)</f>
        <v>1.1300000000000001</v>
      </c>
      <c r="E84" s="7">
        <f>(4.3194*D84*D84)+(24*D84)-(1.7835)</f>
        <v>30.851941860000007</v>
      </c>
    </row>
    <row r="85" spans="1:5" x14ac:dyDescent="0.3">
      <c r="A85" s="10" t="s">
        <v>156</v>
      </c>
      <c r="B85" s="2">
        <v>1.0620000000000001</v>
      </c>
      <c r="C85" s="5">
        <v>9.5000000000000001E-2</v>
      </c>
      <c r="D85" s="1">
        <f>(B85-C85)</f>
        <v>0.96700000000000008</v>
      </c>
      <c r="E85" s="7">
        <f>(4.3194*D85*D85)+(24*D85)-(1.7835)</f>
        <v>25.463523426600002</v>
      </c>
    </row>
    <row r="86" spans="1:5" x14ac:dyDescent="0.3">
      <c r="A86" s="10" t="s">
        <v>157</v>
      </c>
      <c r="B86" s="2">
        <v>1.371</v>
      </c>
      <c r="C86" s="5">
        <v>9.5000000000000001E-2</v>
      </c>
      <c r="D86" s="1">
        <f>(B86-C86)</f>
        <v>1.276</v>
      </c>
      <c r="E86" s="7">
        <f>(4.3194*D86*D86)+(24*D86)-(1.7835)</f>
        <v>35.873243414400008</v>
      </c>
    </row>
    <row r="87" spans="1:5" x14ac:dyDescent="0.3">
      <c r="A87" s="10" t="s">
        <v>158</v>
      </c>
      <c r="B87" s="2">
        <v>0.60099999999999998</v>
      </c>
      <c r="C87" s="5">
        <v>9.5000000000000001E-2</v>
      </c>
      <c r="D87" s="1">
        <f>(B87-C87)</f>
        <v>0.50600000000000001</v>
      </c>
      <c r="E87" s="7">
        <f>(4.3194*D87*D87)+(24*D87)-(1.7835)</f>
        <v>11.4664218984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3"/>
  <sheetViews>
    <sheetView workbookViewId="0">
      <selection activeCell="P8" sqref="P8"/>
    </sheetView>
  </sheetViews>
  <sheetFormatPr defaultRowHeight="14.4" x14ac:dyDescent="0.3"/>
  <cols>
    <col min="1" max="1" width="16.88671875" customWidth="1"/>
    <col min="2" max="2" width="11.5546875" customWidth="1"/>
    <col min="3" max="3" width="12.21875" customWidth="1"/>
    <col min="4" max="4" width="11.77734375" customWidth="1"/>
    <col min="5" max="5" width="17.21875" customWidth="1"/>
  </cols>
  <sheetData>
    <row r="2" spans="1:12" x14ac:dyDescent="0.3">
      <c r="A2" s="3">
        <v>2.7549999999999999</v>
      </c>
      <c r="B2" s="2">
        <v>0.97</v>
      </c>
      <c r="C2" s="2">
        <v>0.96499999999999997</v>
      </c>
      <c r="D2" s="2">
        <v>0.97699999999999998</v>
      </c>
      <c r="E2" s="2">
        <v>1.0170000000000001</v>
      </c>
      <c r="F2" s="2">
        <v>0.94000000000000006</v>
      </c>
      <c r="G2" s="2">
        <v>0.93</v>
      </c>
      <c r="H2" s="2">
        <v>0.85699999999999998</v>
      </c>
      <c r="I2" s="2">
        <v>0.92800000000000005</v>
      </c>
      <c r="J2" s="2">
        <v>0.92400000000000004</v>
      </c>
      <c r="K2" s="2">
        <v>0.80400000000000005</v>
      </c>
      <c r="L2" s="2">
        <v>0.90300000000000002</v>
      </c>
    </row>
    <row r="3" spans="1:12" x14ac:dyDescent="0.3">
      <c r="A3" s="3">
        <v>1.581</v>
      </c>
      <c r="B3" s="2">
        <v>1.3340000000000001</v>
      </c>
      <c r="C3" s="2">
        <v>1.2130000000000001</v>
      </c>
      <c r="D3" s="2">
        <v>1.238</v>
      </c>
      <c r="E3" s="2">
        <v>1.42</v>
      </c>
      <c r="F3" s="2">
        <v>1.1280000000000001</v>
      </c>
      <c r="G3" s="2">
        <v>1.323</v>
      </c>
      <c r="H3" s="2">
        <v>1.619</v>
      </c>
      <c r="I3" s="2">
        <v>1.8180000000000001</v>
      </c>
      <c r="J3" s="2">
        <v>1.746</v>
      </c>
      <c r="K3" s="2">
        <v>1.7790000000000001</v>
      </c>
      <c r="L3" s="2">
        <v>1.7730000000000001</v>
      </c>
    </row>
    <row r="4" spans="1:12" x14ac:dyDescent="0.3">
      <c r="A4" s="3">
        <v>0.96299999999999997</v>
      </c>
      <c r="B4" s="2">
        <v>1.702</v>
      </c>
      <c r="C4" s="2">
        <v>1.7790000000000001</v>
      </c>
      <c r="D4" s="2">
        <v>1.7250000000000001</v>
      </c>
      <c r="E4" s="2">
        <v>1.98</v>
      </c>
      <c r="F4" s="2">
        <v>1.9219999999999999</v>
      </c>
      <c r="G4" s="2">
        <v>1.835</v>
      </c>
      <c r="H4" s="2">
        <v>1.173</v>
      </c>
      <c r="I4" s="2">
        <v>1.137</v>
      </c>
      <c r="J4" s="2">
        <v>1.113</v>
      </c>
      <c r="K4" s="2">
        <v>1.1579999999999999</v>
      </c>
      <c r="L4" s="2">
        <v>0.96299999999999997</v>
      </c>
    </row>
    <row r="5" spans="1:12" x14ac:dyDescent="0.3">
      <c r="A5" s="3">
        <v>0.55600000000000005</v>
      </c>
      <c r="B5" s="2">
        <v>0.91500000000000004</v>
      </c>
      <c r="C5" s="2">
        <v>0.96699999999999997</v>
      </c>
      <c r="D5" s="2">
        <v>0.89600000000000002</v>
      </c>
      <c r="E5" s="2">
        <v>0.97199999999999998</v>
      </c>
      <c r="F5" s="2">
        <v>0.87</v>
      </c>
      <c r="G5" s="2">
        <v>0.94800000000000006</v>
      </c>
      <c r="H5" s="2">
        <v>0.995</v>
      </c>
      <c r="I5" s="2">
        <v>1.216</v>
      </c>
      <c r="J5" s="2">
        <v>1.276</v>
      </c>
      <c r="K5" s="2">
        <v>1.105</v>
      </c>
      <c r="L5" s="2">
        <v>1.333</v>
      </c>
    </row>
    <row r="6" spans="1:12" x14ac:dyDescent="0.3">
      <c r="A6" s="3">
        <v>0.37</v>
      </c>
      <c r="B6" s="2">
        <v>0.995</v>
      </c>
      <c r="C6" s="2">
        <v>0.97</v>
      </c>
      <c r="D6" s="2">
        <v>1.1380000000000001</v>
      </c>
      <c r="E6" s="2">
        <v>1.083</v>
      </c>
      <c r="F6" s="2">
        <v>0.95500000000000007</v>
      </c>
      <c r="G6" s="2">
        <v>1.0680000000000001</v>
      </c>
      <c r="H6" s="2">
        <v>1.1220000000000001</v>
      </c>
      <c r="I6" s="2">
        <v>0.86699999999999999</v>
      </c>
      <c r="J6" s="2">
        <v>1.0010000000000001</v>
      </c>
      <c r="K6" s="2">
        <v>0.873</v>
      </c>
      <c r="L6" s="2">
        <v>1.704</v>
      </c>
    </row>
    <row r="7" spans="1:12" x14ac:dyDescent="0.3">
      <c r="A7" s="5">
        <v>7.2000000000000008E-2</v>
      </c>
      <c r="B7" s="2">
        <v>0.97</v>
      </c>
      <c r="C7" s="2">
        <v>1.0669999999999999</v>
      </c>
      <c r="D7" s="2">
        <v>1.202</v>
      </c>
      <c r="E7" s="2">
        <v>1.1380000000000001</v>
      </c>
      <c r="F7" s="2">
        <v>0.93200000000000005</v>
      </c>
      <c r="G7" s="2">
        <v>0.87</v>
      </c>
      <c r="H7" s="2">
        <v>1.0030000000000001</v>
      </c>
      <c r="I7" s="2">
        <v>0.60099999999999998</v>
      </c>
      <c r="J7" s="2">
        <v>0.95900000000000007</v>
      </c>
      <c r="K7" s="2">
        <v>1.0110000000000001</v>
      </c>
      <c r="L7" s="2">
        <v>0.69499999999999995</v>
      </c>
    </row>
    <row r="8" spans="1:12" x14ac:dyDescent="0.3">
      <c r="A8" s="2">
        <v>1.3420000000000001</v>
      </c>
      <c r="B8" s="2">
        <v>1.0190000000000001</v>
      </c>
      <c r="C8" s="2">
        <v>1.069</v>
      </c>
      <c r="D8" s="2">
        <v>1.107</v>
      </c>
      <c r="E8" s="2">
        <v>1.0309999999999999</v>
      </c>
      <c r="F8" s="2">
        <v>1.087</v>
      </c>
      <c r="G8" s="2">
        <v>1.107</v>
      </c>
      <c r="H8" s="2">
        <v>1.0580000000000001</v>
      </c>
      <c r="I8" s="2">
        <v>1.0110000000000001</v>
      </c>
      <c r="J8" s="2">
        <v>1.042</v>
      </c>
      <c r="K8" s="2">
        <v>0.96799999999999997</v>
      </c>
      <c r="L8" s="2">
        <v>1.2430000000000001</v>
      </c>
    </row>
    <row r="9" spans="1:12" x14ac:dyDescent="0.3">
      <c r="A9" s="2">
        <v>1.0409999999999999</v>
      </c>
      <c r="B9" s="2">
        <v>1.0660000000000001</v>
      </c>
      <c r="C9" s="2">
        <v>0.79300000000000004</v>
      </c>
      <c r="D9" s="2">
        <v>0.94500000000000006</v>
      </c>
      <c r="E9" s="2">
        <v>0.91500000000000004</v>
      </c>
      <c r="F9" s="2">
        <v>1.014</v>
      </c>
      <c r="G9" s="2">
        <v>1.6180000000000001</v>
      </c>
      <c r="H9" s="2">
        <v>1.2650000000000001</v>
      </c>
      <c r="I9" s="2">
        <v>1.3280000000000001</v>
      </c>
      <c r="J9" s="2">
        <v>1.629</v>
      </c>
      <c r="K9" s="2">
        <v>1.1990000000000001</v>
      </c>
      <c r="L9" s="2">
        <v>1.617</v>
      </c>
    </row>
    <row r="16" spans="1:12" x14ac:dyDescent="0.3">
      <c r="A16" s="14"/>
      <c r="B16" s="6" t="s">
        <v>7</v>
      </c>
      <c r="C16" s="6" t="s">
        <v>8</v>
      </c>
      <c r="D16" s="6" t="s">
        <v>9</v>
      </c>
      <c r="E16" s="6" t="s">
        <v>10</v>
      </c>
    </row>
    <row r="17" spans="1:12" x14ac:dyDescent="0.3">
      <c r="A17" s="14" t="s">
        <v>1</v>
      </c>
      <c r="B17" s="3">
        <v>2.7549999999999999</v>
      </c>
      <c r="C17" s="1">
        <f>B17-B22</f>
        <v>2.6829999999999998</v>
      </c>
      <c r="D17" s="1">
        <v>96</v>
      </c>
      <c r="E17" s="7">
        <f>(3.9843*C17*C17)+(25.6*C17)-(1.0579)</f>
        <v>96.307839722699995</v>
      </c>
    </row>
    <row r="18" spans="1:12" x14ac:dyDescent="0.3">
      <c r="A18" s="14" t="s">
        <v>2</v>
      </c>
      <c r="B18" s="3">
        <v>1.581</v>
      </c>
      <c r="C18" s="1">
        <f>B18-B22</f>
        <v>1.5089999999999999</v>
      </c>
      <c r="D18" s="1">
        <v>48</v>
      </c>
      <c r="E18" s="7">
        <f t="shared" ref="E18:E81" si="0">(3.9843*C18*C18)+(25.6*C18)-(1.0579)</f>
        <v>46.645073828299999</v>
      </c>
    </row>
    <row r="19" spans="1:12" x14ac:dyDescent="0.3">
      <c r="A19" s="14" t="s">
        <v>3</v>
      </c>
      <c r="B19" s="3">
        <v>0.96299999999999997</v>
      </c>
      <c r="C19" s="1">
        <f>B19-B22</f>
        <v>0.89100000000000001</v>
      </c>
      <c r="D19" s="1">
        <v>24</v>
      </c>
      <c r="E19" s="7">
        <f t="shared" si="0"/>
        <v>24.914760068300005</v>
      </c>
    </row>
    <row r="20" spans="1:12" x14ac:dyDescent="0.3">
      <c r="A20" s="14" t="s">
        <v>4</v>
      </c>
      <c r="B20" s="3">
        <v>0.55600000000000005</v>
      </c>
      <c r="C20" s="1">
        <f>B20-B22</f>
        <v>0.48400000000000004</v>
      </c>
      <c r="D20" s="1">
        <v>12</v>
      </c>
      <c r="E20" s="7">
        <f t="shared" si="0"/>
        <v>12.265846180800002</v>
      </c>
    </row>
    <row r="21" spans="1:12" x14ac:dyDescent="0.3">
      <c r="A21" s="14" t="s">
        <v>5</v>
      </c>
      <c r="B21" s="3">
        <v>0.37</v>
      </c>
      <c r="C21" s="1">
        <f>B21-B22</f>
        <v>0.29799999999999999</v>
      </c>
      <c r="D21" s="1">
        <v>6</v>
      </c>
      <c r="E21" s="7">
        <f t="shared" si="0"/>
        <v>6.9247217772000003</v>
      </c>
    </row>
    <row r="22" spans="1:12" x14ac:dyDescent="0.3">
      <c r="A22" s="14" t="s">
        <v>6</v>
      </c>
      <c r="B22" s="5">
        <v>7.2000000000000008E-2</v>
      </c>
      <c r="C22" s="1">
        <f>B22-B22</f>
        <v>0</v>
      </c>
      <c r="D22" s="1">
        <v>0</v>
      </c>
      <c r="E22" s="7">
        <f t="shared" si="0"/>
        <v>-1.0579000000000001</v>
      </c>
    </row>
    <row r="28" spans="1:12" x14ac:dyDescent="0.3">
      <c r="J28" s="8" t="s">
        <v>159</v>
      </c>
      <c r="K28" s="8"/>
      <c r="L28" s="8"/>
    </row>
    <row r="33" spans="1:5" x14ac:dyDescent="0.3">
      <c r="A33" s="10" t="s">
        <v>12</v>
      </c>
      <c r="B33" s="2" t="s">
        <v>13</v>
      </c>
      <c r="C33" s="9" t="s">
        <v>6</v>
      </c>
      <c r="D33" s="1" t="s">
        <v>8</v>
      </c>
      <c r="E33" s="4" t="s">
        <v>160</v>
      </c>
    </row>
    <row r="34" spans="1:5" x14ac:dyDescent="0.3">
      <c r="A34" s="10" t="s">
        <v>15</v>
      </c>
      <c r="B34" s="2">
        <v>1.3420000000000001</v>
      </c>
      <c r="C34" s="5">
        <v>7.2000000000000008E-2</v>
      </c>
      <c r="D34" s="1">
        <f>(B34-C34)</f>
        <v>1.27</v>
      </c>
      <c r="E34" s="7">
        <f>(3.9843*D34*D34)+(25.6*D34)-(1.0579)</f>
        <v>37.880377469999999</v>
      </c>
    </row>
    <row r="35" spans="1:5" x14ac:dyDescent="0.3">
      <c r="A35" s="10" t="s">
        <v>16</v>
      </c>
      <c r="B35" s="2">
        <v>1.0409999999999999</v>
      </c>
      <c r="C35" s="5">
        <v>7.2000000000000008E-2</v>
      </c>
      <c r="D35" s="1">
        <f>(B35-C35)</f>
        <v>0.96899999999999986</v>
      </c>
      <c r="E35" s="7">
        <f>(3.9843*D35*D35)+(25.6*D35)-(1.0579)</f>
        <v>27.489602312299997</v>
      </c>
    </row>
    <row r="36" spans="1:5" x14ac:dyDescent="0.3">
      <c r="A36" s="10" t="s">
        <v>17</v>
      </c>
      <c r="B36" s="2">
        <v>0.97</v>
      </c>
      <c r="C36" s="5">
        <v>7.2000000000000008E-2</v>
      </c>
      <c r="D36" s="1">
        <f>(B36-C36)</f>
        <v>0.89799999999999991</v>
      </c>
      <c r="E36" s="7">
        <f>(3.9843*D36*D36)+(25.6*D36)-(1.0579)</f>
        <v>25.143855457199997</v>
      </c>
    </row>
    <row r="37" spans="1:5" x14ac:dyDescent="0.3">
      <c r="A37" s="10" t="s">
        <v>18</v>
      </c>
      <c r="B37" s="2">
        <v>1.3340000000000001</v>
      </c>
      <c r="C37" s="5">
        <v>7.2000000000000008E-2</v>
      </c>
      <c r="D37" s="1">
        <f>(B37-C37)</f>
        <v>1.262</v>
      </c>
      <c r="E37" s="7">
        <f>(3.9843*D37*D37)+(25.6*D37)-(1.0579)</f>
        <v>37.594871489200003</v>
      </c>
    </row>
    <row r="38" spans="1:5" x14ac:dyDescent="0.3">
      <c r="A38" s="10" t="s">
        <v>19</v>
      </c>
      <c r="B38" s="2">
        <v>1.702</v>
      </c>
      <c r="C38" s="5">
        <v>7.2000000000000008E-2</v>
      </c>
      <c r="D38" s="1">
        <f>(B38-C38)</f>
        <v>1.63</v>
      </c>
      <c r="E38" s="7">
        <f>(3.9843*D38*D38)+(25.6*D38)-(1.0579)</f>
        <v>51.255986669999999</v>
      </c>
    </row>
    <row r="39" spans="1:5" x14ac:dyDescent="0.3">
      <c r="A39" s="10" t="s">
        <v>20</v>
      </c>
      <c r="B39" s="2">
        <v>0.91500000000000004</v>
      </c>
      <c r="C39" s="5">
        <v>7.2000000000000008E-2</v>
      </c>
      <c r="D39" s="1">
        <f>(B39-C39)</f>
        <v>0.84299999999999997</v>
      </c>
      <c r="E39" s="7">
        <f>(3.9843*D39*D39)+(25.6*D39)-(1.0579)</f>
        <v>23.3543388107</v>
      </c>
    </row>
    <row r="40" spans="1:5" x14ac:dyDescent="0.3">
      <c r="A40" s="10" t="s">
        <v>21</v>
      </c>
      <c r="B40" s="2">
        <v>0.995</v>
      </c>
      <c r="C40" s="5">
        <v>7.2000000000000008E-2</v>
      </c>
      <c r="D40" s="1">
        <f>(B40-C40)</f>
        <v>0.92300000000000004</v>
      </c>
      <c r="E40" s="7">
        <f>(3.9843*D40*D40)+(25.6*D40)-(1.0579)</f>
        <v>25.965240714700002</v>
      </c>
    </row>
    <row r="41" spans="1:5" x14ac:dyDescent="0.3">
      <c r="A41" s="10" t="s">
        <v>22</v>
      </c>
      <c r="B41" s="2">
        <v>0.97</v>
      </c>
      <c r="C41" s="5">
        <v>7.2000000000000008E-2</v>
      </c>
      <c r="D41" s="1">
        <f>(B41-C41)</f>
        <v>0.89799999999999991</v>
      </c>
      <c r="E41" s="7">
        <f>(3.9843*D41*D41)+(25.6*D41)-(1.0579)</f>
        <v>25.143855457199997</v>
      </c>
    </row>
    <row r="42" spans="1:5" x14ac:dyDescent="0.3">
      <c r="A42" s="10" t="s">
        <v>23</v>
      </c>
      <c r="B42" s="2">
        <v>1.0190000000000001</v>
      </c>
      <c r="C42" s="5">
        <v>7.2000000000000008E-2</v>
      </c>
      <c r="D42" s="1">
        <f>(B42-C42)</f>
        <v>0.94700000000000006</v>
      </c>
      <c r="E42" s="7">
        <f>(3.9843*D42*D42)+(25.6*D42)-(1.0579)</f>
        <v>26.758456098700002</v>
      </c>
    </row>
    <row r="43" spans="1:5" x14ac:dyDescent="0.3">
      <c r="A43" s="10" t="s">
        <v>24</v>
      </c>
      <c r="B43" s="2">
        <v>1.0660000000000001</v>
      </c>
      <c r="C43" s="5">
        <v>7.2000000000000008E-2</v>
      </c>
      <c r="D43" s="1">
        <f>(B43-C43)</f>
        <v>0.99399999999999999</v>
      </c>
      <c r="E43" s="7">
        <f>(3.9843*D43*D43)+(25.6*D43)-(1.0579)</f>
        <v>28.325131834800001</v>
      </c>
    </row>
    <row r="44" spans="1:5" x14ac:dyDescent="0.3">
      <c r="A44" s="10" t="s">
        <v>26</v>
      </c>
      <c r="B44" s="2">
        <v>0.96499999999999997</v>
      </c>
      <c r="C44" s="5">
        <v>7.2000000000000008E-2</v>
      </c>
      <c r="D44" s="1">
        <f>(B44-C44)</f>
        <v>0.89300000000000002</v>
      </c>
      <c r="E44" s="7">
        <f>(3.9843*D44*D44)+(25.6*D44)-(1.0579)</f>
        <v>24.980176050700003</v>
      </c>
    </row>
    <row r="45" spans="1:5" x14ac:dyDescent="0.3">
      <c r="A45" s="10" t="s">
        <v>27</v>
      </c>
      <c r="B45" s="2">
        <v>1.2130000000000001</v>
      </c>
      <c r="C45" s="5">
        <v>7.2000000000000008E-2</v>
      </c>
      <c r="D45" s="1">
        <f>(B45-C45)</f>
        <v>1.141</v>
      </c>
      <c r="E45" s="7">
        <f>(3.9843*D45*D45)+(25.6*D45)-(1.0579)</f>
        <v>33.338784468300005</v>
      </c>
    </row>
    <row r="46" spans="1:5" x14ac:dyDescent="0.3">
      <c r="A46" s="10" t="s">
        <v>28</v>
      </c>
      <c r="B46" s="2">
        <v>1.7790000000000001</v>
      </c>
      <c r="C46" s="5">
        <v>7.2000000000000008E-2</v>
      </c>
      <c r="D46" s="1">
        <f>(B46-C46)</f>
        <v>1.7070000000000001</v>
      </c>
      <c r="E46" s="7">
        <f>(3.9843*D46*D46)+(25.6*D46)-(1.0579)</f>
        <v>54.250948570700004</v>
      </c>
    </row>
    <row r="47" spans="1:5" x14ac:dyDescent="0.3">
      <c r="A47" s="10" t="s">
        <v>29</v>
      </c>
      <c r="B47" s="2">
        <v>0.96699999999999997</v>
      </c>
      <c r="C47" s="5">
        <v>7.2000000000000008E-2</v>
      </c>
      <c r="D47" s="1">
        <f>(B47-C47)</f>
        <v>0.89500000000000002</v>
      </c>
      <c r="E47" s="7">
        <f>(3.9843*D47*D47)+(25.6*D47)-(1.0579)</f>
        <v>25.045623907500001</v>
      </c>
    </row>
    <row r="48" spans="1:5" x14ac:dyDescent="0.3">
      <c r="A48" s="10" t="s">
        <v>30</v>
      </c>
      <c r="B48" s="2">
        <v>0.97</v>
      </c>
      <c r="C48" s="5">
        <v>7.2000000000000008E-2</v>
      </c>
      <c r="D48" s="1">
        <f>(B48-C48)</f>
        <v>0.89799999999999991</v>
      </c>
      <c r="E48" s="7">
        <f>(3.9843*D48*D48)+(25.6*D48)-(1.0579)</f>
        <v>25.143855457199997</v>
      </c>
    </row>
    <row r="49" spans="1:5" x14ac:dyDescent="0.3">
      <c r="A49" s="10" t="s">
        <v>25</v>
      </c>
      <c r="B49" s="2">
        <v>1.0669999999999999</v>
      </c>
      <c r="C49" s="5">
        <v>7.2000000000000008E-2</v>
      </c>
      <c r="D49" s="1">
        <f>(B49-C49)</f>
        <v>0.99499999999999988</v>
      </c>
      <c r="E49" s="7">
        <f>(3.9843*D49*D49)+(25.6*D49)-(1.0579)</f>
        <v>28.358656607499999</v>
      </c>
    </row>
    <row r="50" spans="1:5" x14ac:dyDescent="0.3">
      <c r="A50" s="10" t="s">
        <v>31</v>
      </c>
      <c r="B50" s="2">
        <v>1.069</v>
      </c>
      <c r="C50" s="5">
        <v>7.2000000000000008E-2</v>
      </c>
      <c r="D50" s="1">
        <f>(B50-C50)</f>
        <v>0.99699999999999989</v>
      </c>
      <c r="E50" s="7">
        <f>(3.9843*D50*D50)+(25.6*D50)-(1.0579)</f>
        <v>28.425730058699997</v>
      </c>
    </row>
    <row r="51" spans="1:5" x14ac:dyDescent="0.3">
      <c r="A51" s="10" t="s">
        <v>32</v>
      </c>
      <c r="B51" s="2">
        <v>0.79300000000000004</v>
      </c>
      <c r="C51" s="5">
        <v>7.2000000000000008E-2</v>
      </c>
      <c r="D51" s="1">
        <f>(B51-C51)</f>
        <v>0.72100000000000009</v>
      </c>
      <c r="E51" s="7">
        <f>(3.9843*D51*D51)+(25.6*D51)-(1.0579)</f>
        <v>19.470902496300003</v>
      </c>
    </row>
    <row r="52" spans="1:5" x14ac:dyDescent="0.3">
      <c r="A52" s="10" t="s">
        <v>33</v>
      </c>
      <c r="B52" s="2">
        <v>0.97699999999999998</v>
      </c>
      <c r="C52" s="5">
        <v>7.2000000000000008E-2</v>
      </c>
      <c r="D52" s="1">
        <f>(B52-C52)</f>
        <v>0.90500000000000003</v>
      </c>
      <c r="E52" s="7">
        <f>(3.9843*D52*D52)+(25.6*D52)-(1.0579)</f>
        <v>25.373341307500002</v>
      </c>
    </row>
    <row r="53" spans="1:5" x14ac:dyDescent="0.3">
      <c r="A53" s="10" t="s">
        <v>34</v>
      </c>
      <c r="B53" s="2">
        <v>1.238</v>
      </c>
      <c r="C53" s="5">
        <v>7.2000000000000008E-2</v>
      </c>
      <c r="D53" s="1">
        <f>(B53-C53)</f>
        <v>1.1659999999999999</v>
      </c>
      <c r="E53" s="7">
        <f>(3.9843*D53*D53)+(25.6*D53)-(1.0579)</f>
        <v>34.208578970800005</v>
      </c>
    </row>
    <row r="54" spans="1:5" x14ac:dyDescent="0.3">
      <c r="A54" s="10" t="s">
        <v>35</v>
      </c>
      <c r="B54" s="2">
        <v>1.7250000000000001</v>
      </c>
      <c r="C54" s="5">
        <v>7.2000000000000008E-2</v>
      </c>
      <c r="D54" s="1">
        <f>(B54-C54)</f>
        <v>1.653</v>
      </c>
      <c r="E54" s="7">
        <f>(3.9843*D54*D54)+(25.6*D54)-(1.0579)</f>
        <v>52.145637178699999</v>
      </c>
    </row>
    <row r="55" spans="1:5" x14ac:dyDescent="0.3">
      <c r="A55" s="10" t="s">
        <v>36</v>
      </c>
      <c r="B55" s="2">
        <v>0.89600000000000002</v>
      </c>
      <c r="C55" s="5">
        <v>7.2000000000000008E-2</v>
      </c>
      <c r="D55" s="1">
        <f>(B55-C55)</f>
        <v>0.82400000000000007</v>
      </c>
      <c r="E55" s="7">
        <f>(3.9843*D55*D55)+(25.6*D55)-(1.0579)</f>
        <v>22.741744076800003</v>
      </c>
    </row>
    <row r="56" spans="1:5" x14ac:dyDescent="0.3">
      <c r="A56" s="10" t="s">
        <v>37</v>
      </c>
      <c r="B56" s="2">
        <v>1.1380000000000001</v>
      </c>
      <c r="C56" s="5">
        <v>7.2000000000000008E-2</v>
      </c>
      <c r="D56" s="1">
        <f>(B56-C56)</f>
        <v>1.0660000000000001</v>
      </c>
      <c r="E56" s="7">
        <f>(3.9843*D56*D56)+(25.6*D56)-(1.0579)</f>
        <v>30.759283210800003</v>
      </c>
    </row>
    <row r="57" spans="1:5" x14ac:dyDescent="0.3">
      <c r="A57" s="10" t="s">
        <v>38</v>
      </c>
      <c r="B57" s="2">
        <v>1.202</v>
      </c>
      <c r="C57" s="5">
        <v>7.2000000000000008E-2</v>
      </c>
      <c r="D57" s="1">
        <f>(B57-C57)</f>
        <v>1.1299999999999999</v>
      </c>
      <c r="E57" s="7">
        <f>(3.9843*D57*D57)+(25.6*D57)-(1.0579)</f>
        <v>32.957652670000002</v>
      </c>
    </row>
    <row r="58" spans="1:5" x14ac:dyDescent="0.3">
      <c r="A58" s="10" t="s">
        <v>39</v>
      </c>
      <c r="B58" s="2">
        <v>1.107</v>
      </c>
      <c r="C58" s="5">
        <v>7.2000000000000008E-2</v>
      </c>
      <c r="D58" s="1">
        <f>(B58-C58)</f>
        <v>1.0349999999999999</v>
      </c>
      <c r="E58" s="7">
        <f>(3.9843*D58*D58)+(25.6*D58)-(1.0579)</f>
        <v>29.706181767499999</v>
      </c>
    </row>
    <row r="59" spans="1:5" x14ac:dyDescent="0.3">
      <c r="A59" s="10" t="s">
        <v>40</v>
      </c>
      <c r="B59" s="2">
        <v>0.94500000000000006</v>
      </c>
      <c r="C59" s="5">
        <v>7.2000000000000008E-2</v>
      </c>
      <c r="D59" s="1">
        <f>(B59-C59)</f>
        <v>0.873</v>
      </c>
      <c r="E59" s="7">
        <f>(3.9843*D59*D59)+(25.6*D59)-(1.0579)</f>
        <v>24.327450574700002</v>
      </c>
    </row>
    <row r="60" spans="1:5" x14ac:dyDescent="0.3">
      <c r="A60" s="10" t="s">
        <v>41</v>
      </c>
      <c r="B60" s="2">
        <v>1.0170000000000001</v>
      </c>
      <c r="C60" s="5">
        <v>7.2000000000000008E-2</v>
      </c>
      <c r="D60" s="1">
        <f>(B60-C60)</f>
        <v>0.94500000000000006</v>
      </c>
      <c r="E60" s="7">
        <f>(3.9843*D60*D60)+(25.6*D60)-(1.0579)</f>
        <v>26.692179507500004</v>
      </c>
    </row>
    <row r="61" spans="1:5" x14ac:dyDescent="0.3">
      <c r="A61" s="10" t="s">
        <v>42</v>
      </c>
      <c r="B61" s="2">
        <v>1.42</v>
      </c>
      <c r="C61" s="5">
        <v>7.2000000000000008E-2</v>
      </c>
      <c r="D61" s="1">
        <f>(B61-C61)</f>
        <v>1.3479999999999999</v>
      </c>
      <c r="E61" s="7">
        <f>(3.9843*D61*D61)+(25.6*D61)-(1.0579)</f>
        <v>40.690787467199996</v>
      </c>
    </row>
    <row r="62" spans="1:5" x14ac:dyDescent="0.3">
      <c r="A62" s="10" t="s">
        <v>43</v>
      </c>
      <c r="B62" s="2">
        <v>1.98</v>
      </c>
      <c r="C62" s="5">
        <v>7.2000000000000008E-2</v>
      </c>
      <c r="D62" s="1">
        <f>(B62-C62)</f>
        <v>1.9079999999999999</v>
      </c>
      <c r="E62" s="7">
        <f>(3.9843*D62*D62)+(25.6*D62)-(1.0579)</f>
        <v>62.291600715199991</v>
      </c>
    </row>
    <row r="63" spans="1:5" x14ac:dyDescent="0.3">
      <c r="A63" s="10" t="s">
        <v>44</v>
      </c>
      <c r="B63" s="2">
        <v>0.97199999999999998</v>
      </c>
      <c r="C63" s="5">
        <v>7.2000000000000008E-2</v>
      </c>
      <c r="D63" s="1">
        <f>(B63-C63)</f>
        <v>0.89999999999999991</v>
      </c>
      <c r="E63" s="7">
        <f>(3.9843*D63*D63)+(25.6*D63)-(1.0579)</f>
        <v>25.209382999999999</v>
      </c>
    </row>
    <row r="64" spans="1:5" x14ac:dyDescent="0.3">
      <c r="A64" s="10" t="s">
        <v>45</v>
      </c>
      <c r="B64" s="2">
        <v>1.083</v>
      </c>
      <c r="C64" s="5">
        <v>7.2000000000000008E-2</v>
      </c>
      <c r="D64" s="1">
        <f>(B64-C64)</f>
        <v>1.0109999999999999</v>
      </c>
      <c r="E64" s="7">
        <f>(3.9843*D64*D64)+(25.6*D64)-(1.0579)</f>
        <v>28.896136700299998</v>
      </c>
    </row>
    <row r="65" spans="1:5" x14ac:dyDescent="0.3">
      <c r="A65" s="10" t="s">
        <v>46</v>
      </c>
      <c r="B65" s="2">
        <v>1.1380000000000001</v>
      </c>
      <c r="C65" s="5">
        <v>7.2000000000000008E-2</v>
      </c>
      <c r="D65" s="1">
        <f>(B65-C65)</f>
        <v>1.0660000000000001</v>
      </c>
      <c r="E65" s="7">
        <f>(3.9843*D65*D65)+(25.6*D65)-(1.0579)</f>
        <v>30.759283210800003</v>
      </c>
    </row>
    <row r="66" spans="1:5" x14ac:dyDescent="0.3">
      <c r="A66" s="10" t="s">
        <v>47</v>
      </c>
      <c r="B66" s="2">
        <v>1.0309999999999999</v>
      </c>
      <c r="C66" s="5">
        <v>7.2000000000000008E-2</v>
      </c>
      <c r="D66" s="1">
        <f>(B66-C66)</f>
        <v>0.95899999999999985</v>
      </c>
      <c r="E66" s="7">
        <f>(3.9843*D66*D66)+(25.6*D66)-(1.0579)</f>
        <v>27.156785008299995</v>
      </c>
    </row>
    <row r="67" spans="1:5" x14ac:dyDescent="0.3">
      <c r="A67" s="10" t="s">
        <v>48</v>
      </c>
      <c r="B67" s="2">
        <v>0.91500000000000004</v>
      </c>
      <c r="C67" s="5">
        <v>7.2000000000000008E-2</v>
      </c>
      <c r="D67" s="1">
        <f>(B67-C67)</f>
        <v>0.84299999999999997</v>
      </c>
      <c r="E67" s="7">
        <f>(3.9843*D67*D67)+(25.6*D67)-(1.0579)</f>
        <v>23.3543388107</v>
      </c>
    </row>
    <row r="68" spans="1:5" x14ac:dyDescent="0.3">
      <c r="A68" s="10" t="s">
        <v>49</v>
      </c>
      <c r="B68" s="2">
        <v>0.94000000000000006</v>
      </c>
      <c r="C68" s="5">
        <v>7.2000000000000008E-2</v>
      </c>
      <c r="D68" s="1">
        <f>(B68-C68)</f>
        <v>0.8680000000000001</v>
      </c>
      <c r="E68" s="7">
        <f>(3.9843*D68*D68)+(25.6*D68)-(1.0579)</f>
        <v>24.164767243200004</v>
      </c>
    </row>
    <row r="69" spans="1:5" x14ac:dyDescent="0.3">
      <c r="A69" s="10" t="s">
        <v>50</v>
      </c>
      <c r="B69" s="2">
        <v>1.1280000000000001</v>
      </c>
      <c r="C69" s="5">
        <v>7.2000000000000008E-2</v>
      </c>
      <c r="D69" s="1">
        <f>(B69-C69)</f>
        <v>1.056</v>
      </c>
      <c r="E69" s="7">
        <f>(3.9843*D69*D69)+(25.6*D69)-(1.0579)</f>
        <v>30.418736364800004</v>
      </c>
    </row>
    <row r="70" spans="1:5" x14ac:dyDescent="0.3">
      <c r="A70" s="10" t="s">
        <v>51</v>
      </c>
      <c r="B70" s="2">
        <v>1.9219999999999999</v>
      </c>
      <c r="C70" s="5">
        <v>7.2000000000000008E-2</v>
      </c>
      <c r="D70" s="1">
        <f>(B70-C70)</f>
        <v>1.8499999999999999</v>
      </c>
      <c r="E70" s="7">
        <f>(3.9843*D70*D70)+(25.6*D70)-(1.0579)</f>
        <v>59.93836675</v>
      </c>
    </row>
    <row r="71" spans="1:5" x14ac:dyDescent="0.3">
      <c r="A71" s="10" t="s">
        <v>52</v>
      </c>
      <c r="B71" s="2">
        <v>0.87</v>
      </c>
      <c r="C71" s="5">
        <v>7.2000000000000008E-2</v>
      </c>
      <c r="D71" s="1">
        <f>(B71-C71)</f>
        <v>0.79800000000000004</v>
      </c>
      <c r="E71" s="7">
        <f>(3.9843*D71*D71)+(25.6*D71)-(1.0579)</f>
        <v>21.908118177200002</v>
      </c>
    </row>
    <row r="72" spans="1:5" x14ac:dyDescent="0.3">
      <c r="A72" s="10" t="s">
        <v>53</v>
      </c>
      <c r="B72" s="2">
        <v>0.95500000000000007</v>
      </c>
      <c r="C72" s="5">
        <v>7.2000000000000008E-2</v>
      </c>
      <c r="D72" s="1">
        <f>(B72-C72)</f>
        <v>0.88300000000000001</v>
      </c>
      <c r="E72" s="7">
        <f>(3.9843*D72*D72)+(25.6*D72)-(1.0579)</f>
        <v>24.653414882700002</v>
      </c>
    </row>
    <row r="73" spans="1:5" x14ac:dyDescent="0.3">
      <c r="A73" s="10" t="s">
        <v>54</v>
      </c>
      <c r="B73" s="2">
        <v>0.93200000000000005</v>
      </c>
      <c r="C73" s="5">
        <v>7.2000000000000008E-2</v>
      </c>
      <c r="D73" s="1">
        <f>(B73-C73)</f>
        <v>0.8600000000000001</v>
      </c>
      <c r="E73" s="7">
        <f>(3.9843*D73*D73)+(25.6*D73)-(1.0579)</f>
        <v>23.904888280000005</v>
      </c>
    </row>
    <row r="74" spans="1:5" x14ac:dyDescent="0.3">
      <c r="A74" s="10" t="s">
        <v>55</v>
      </c>
      <c r="B74" s="2">
        <v>1.087</v>
      </c>
      <c r="C74" s="5">
        <v>7.2000000000000008E-2</v>
      </c>
      <c r="D74" s="1">
        <f>(B74-C74)</f>
        <v>1.0149999999999999</v>
      </c>
      <c r="E74" s="7">
        <f>(3.9843*D74*D74)+(25.6*D74)-(1.0579)</f>
        <v>29.030825467499998</v>
      </c>
    </row>
    <row r="75" spans="1:5" x14ac:dyDescent="0.3">
      <c r="A75" s="10" t="s">
        <v>56</v>
      </c>
      <c r="B75" s="2">
        <v>1.014</v>
      </c>
      <c r="C75" s="5">
        <v>7.2000000000000008E-2</v>
      </c>
      <c r="D75" s="1">
        <f>(B75-C75)</f>
        <v>0.94199999999999995</v>
      </c>
      <c r="E75" s="7">
        <f>(3.9843*D75*D75)+(25.6*D75)-(1.0579)</f>
        <v>26.5928243852</v>
      </c>
    </row>
    <row r="76" spans="1:5" x14ac:dyDescent="0.3">
      <c r="A76" s="10" t="s">
        <v>57</v>
      </c>
      <c r="B76" s="2">
        <v>0.93</v>
      </c>
      <c r="C76" s="5">
        <v>7.2000000000000008E-2</v>
      </c>
      <c r="D76" s="1">
        <f>(B76-C76)</f>
        <v>0.8580000000000001</v>
      </c>
      <c r="E76" s="7">
        <f>(3.9843*D76*D76)+(25.6*D76)-(1.0579)</f>
        <v>23.839998225200006</v>
      </c>
    </row>
    <row r="77" spans="1:5" x14ac:dyDescent="0.3">
      <c r="A77" s="10" t="s">
        <v>58</v>
      </c>
      <c r="B77" s="2">
        <v>1.323</v>
      </c>
      <c r="C77" s="5">
        <v>7.2000000000000008E-2</v>
      </c>
      <c r="D77" s="1">
        <f>(B77-C77)</f>
        <v>1.2509999999999999</v>
      </c>
      <c r="E77" s="7">
        <f>(3.9843*D77*D77)+(25.6*D77)-(1.0579)</f>
        <v>37.203133484299997</v>
      </c>
    </row>
    <row r="78" spans="1:5" x14ac:dyDescent="0.3">
      <c r="A78" s="10" t="s">
        <v>59</v>
      </c>
      <c r="B78" s="2">
        <v>1.835</v>
      </c>
      <c r="C78" s="5">
        <v>7.2000000000000008E-2</v>
      </c>
      <c r="D78" s="1">
        <f>(B78-C78)</f>
        <v>1.7629999999999999</v>
      </c>
      <c r="E78" s="7">
        <f>(3.9843*D78*D78)+(25.6*D78)-(1.0579)</f>
        <v>56.458777746700008</v>
      </c>
    </row>
    <row r="79" spans="1:5" x14ac:dyDescent="0.3">
      <c r="A79" s="10" t="s">
        <v>60</v>
      </c>
      <c r="B79" s="2">
        <v>0.94800000000000006</v>
      </c>
      <c r="C79" s="5">
        <v>7.2000000000000008E-2</v>
      </c>
      <c r="D79" s="1">
        <f>(B79-C79)</f>
        <v>0.87600000000000011</v>
      </c>
      <c r="E79" s="7">
        <f>(3.9843*D79*D79)+(25.6*D79)-(1.0579)</f>
        <v>24.425156196800003</v>
      </c>
    </row>
    <row r="80" spans="1:5" x14ac:dyDescent="0.3">
      <c r="A80" s="10" t="s">
        <v>61</v>
      </c>
      <c r="B80" s="2">
        <v>1.0680000000000001</v>
      </c>
      <c r="C80" s="5">
        <v>7.2000000000000008E-2</v>
      </c>
      <c r="D80" s="1">
        <f>(B80-C80)</f>
        <v>0.996</v>
      </c>
      <c r="E80" s="7">
        <f>(3.9843*D80*D80)+(25.6*D80)-(1.0579)</f>
        <v>28.392189348800002</v>
      </c>
    </row>
    <row r="81" spans="1:5" x14ac:dyDescent="0.3">
      <c r="A81" s="10" t="s">
        <v>62</v>
      </c>
      <c r="B81" s="2">
        <v>0.87</v>
      </c>
      <c r="C81" s="5">
        <v>7.2000000000000008E-2</v>
      </c>
      <c r="D81" s="1">
        <f>(B81-C81)</f>
        <v>0.79800000000000004</v>
      </c>
      <c r="E81" s="7">
        <f>(3.9843*D81*D81)+(25.6*D81)-(1.0579)</f>
        <v>21.908118177200002</v>
      </c>
    </row>
    <row r="82" spans="1:5" x14ac:dyDescent="0.3">
      <c r="A82" s="10" t="s">
        <v>63</v>
      </c>
      <c r="B82" s="2">
        <v>1.107</v>
      </c>
      <c r="C82" s="5">
        <v>7.2000000000000008E-2</v>
      </c>
      <c r="D82" s="1">
        <f>(B82-C82)</f>
        <v>1.0349999999999999</v>
      </c>
      <c r="E82" s="7">
        <f>(3.9843*D82*D82)+(25.6*D82)-(1.0579)</f>
        <v>29.706181767499999</v>
      </c>
    </row>
    <row r="83" spans="1:5" x14ac:dyDescent="0.3">
      <c r="A83" s="10" t="s">
        <v>64</v>
      </c>
      <c r="B83" s="2">
        <v>1.6180000000000001</v>
      </c>
      <c r="C83" s="5">
        <v>7.2000000000000008E-2</v>
      </c>
      <c r="D83" s="1">
        <f>(B83-C83)</f>
        <v>1.546</v>
      </c>
      <c r="E83" s="7">
        <f>(3.9843*D83*D83)+(25.6*D83)-(1.0579)</f>
        <v>48.042639178800002</v>
      </c>
    </row>
    <row r="84" spans="1:5" x14ac:dyDescent="0.3">
      <c r="A84" s="10" t="s">
        <v>65</v>
      </c>
      <c r="B84" s="2">
        <v>0.85699999999999998</v>
      </c>
      <c r="C84" s="5">
        <v>7.2000000000000008E-2</v>
      </c>
      <c r="D84" s="1">
        <f>(B84-C84)</f>
        <v>0.78499999999999992</v>
      </c>
      <c r="E84" s="7">
        <f>(3.9843*D84*D84)+(25.6*D84)-(1.0579)</f>
        <v>21.493325267500001</v>
      </c>
    </row>
    <row r="85" spans="1:5" x14ac:dyDescent="0.3">
      <c r="A85" s="10" t="s">
        <v>66</v>
      </c>
      <c r="B85" s="2">
        <v>1.619</v>
      </c>
      <c r="C85" s="5">
        <v>7.2000000000000008E-2</v>
      </c>
      <c r="D85" s="1">
        <f>(B85-C85)</f>
        <v>1.5469999999999999</v>
      </c>
      <c r="E85" s="7">
        <f>(3.9843*D85*D85)+(25.6*D85)-(1.0579)</f>
        <v>48.0805626187</v>
      </c>
    </row>
    <row r="86" spans="1:5" x14ac:dyDescent="0.3">
      <c r="A86" s="10" t="s">
        <v>67</v>
      </c>
      <c r="B86" s="2">
        <v>1.173</v>
      </c>
      <c r="C86" s="5">
        <v>7.2000000000000008E-2</v>
      </c>
      <c r="D86" s="1">
        <f>(B86-C86)</f>
        <v>1.101</v>
      </c>
      <c r="E86" s="7">
        <f>(3.9843*D86*D86)+(25.6*D86)-(1.0579)</f>
        <v>31.957472444299999</v>
      </c>
    </row>
    <row r="87" spans="1:5" x14ac:dyDescent="0.3">
      <c r="A87" s="10" t="s">
        <v>68</v>
      </c>
      <c r="B87" s="2">
        <v>0.995</v>
      </c>
      <c r="C87" s="5">
        <v>7.2000000000000008E-2</v>
      </c>
      <c r="D87" s="1">
        <f>(B87-C87)</f>
        <v>0.92300000000000004</v>
      </c>
      <c r="E87" s="7">
        <f>(3.9843*D87*D87)+(25.6*D87)-(1.0579)</f>
        <v>25.965240714700002</v>
      </c>
    </row>
    <row r="88" spans="1:5" x14ac:dyDescent="0.3">
      <c r="A88" s="10" t="s">
        <v>69</v>
      </c>
      <c r="B88" s="2">
        <v>1.1220000000000001</v>
      </c>
      <c r="C88" s="5">
        <v>7.2000000000000008E-2</v>
      </c>
      <c r="D88" s="1">
        <f>(B88-C88)</f>
        <v>1.05</v>
      </c>
      <c r="E88" s="7">
        <f>(3.9843*D88*D88)+(25.6*D88)-(1.0579)</f>
        <v>30.214790750000002</v>
      </c>
    </row>
    <row r="89" spans="1:5" x14ac:dyDescent="0.3">
      <c r="A89" s="10" t="s">
        <v>70</v>
      </c>
      <c r="B89" s="2">
        <v>1.0030000000000001</v>
      </c>
      <c r="C89" s="5">
        <v>7.2000000000000008E-2</v>
      </c>
      <c r="D89" s="1">
        <f>(B89-C89)</f>
        <v>0.93100000000000005</v>
      </c>
      <c r="E89" s="7">
        <f>(3.9843*D89*D89)+(25.6*D89)-(1.0579)</f>
        <v>26.229135852300004</v>
      </c>
    </row>
    <row r="90" spans="1:5" x14ac:dyDescent="0.3">
      <c r="A90" s="10" t="s">
        <v>71</v>
      </c>
      <c r="B90" s="2">
        <v>1.0580000000000001</v>
      </c>
      <c r="C90" s="5">
        <v>7.2000000000000008E-2</v>
      </c>
      <c r="D90" s="1">
        <f>(B90-C90)</f>
        <v>0.98599999999999999</v>
      </c>
      <c r="E90" s="7">
        <f>(3.9843*D90*D90)+(25.6*D90)-(1.0579)</f>
        <v>28.057220522800002</v>
      </c>
    </row>
    <row r="91" spans="1:5" x14ac:dyDescent="0.3">
      <c r="A91" s="10" t="s">
        <v>72</v>
      </c>
      <c r="B91" s="2">
        <v>1.2650000000000001</v>
      </c>
      <c r="C91" s="5">
        <v>7.2000000000000008E-2</v>
      </c>
      <c r="D91" s="1">
        <f>(B91-C91)</f>
        <v>1.1930000000000001</v>
      </c>
      <c r="E91" s="7">
        <f>(3.9843*D91*D91)+(25.6*D91)-(1.0579)</f>
        <v>35.153550990699998</v>
      </c>
    </row>
    <row r="92" spans="1:5" x14ac:dyDescent="0.3">
      <c r="A92" s="10" t="s">
        <v>73</v>
      </c>
      <c r="B92" s="2">
        <v>0.92800000000000005</v>
      </c>
      <c r="C92" s="5">
        <v>7.2000000000000008E-2</v>
      </c>
      <c r="D92" s="1">
        <f>(B92-C92)</f>
        <v>0.85600000000000009</v>
      </c>
      <c r="E92" s="7">
        <f>(3.9843*D92*D92)+(25.6*D92)-(1.0579)</f>
        <v>23.775140044800004</v>
      </c>
    </row>
    <row r="93" spans="1:5" x14ac:dyDescent="0.3">
      <c r="A93" s="10" t="s">
        <v>74</v>
      </c>
      <c r="B93" s="2">
        <v>1.8180000000000001</v>
      </c>
      <c r="C93" s="5">
        <v>7.2000000000000008E-2</v>
      </c>
      <c r="D93" s="1">
        <f>(B93-C93)</f>
        <v>1.746</v>
      </c>
      <c r="E93" s="7">
        <f>(3.9843*D93*D93)+(25.6*D93)-(1.0579)</f>
        <v>55.785902298799996</v>
      </c>
    </row>
    <row r="94" spans="1:5" x14ac:dyDescent="0.3">
      <c r="A94" s="10" t="s">
        <v>75</v>
      </c>
      <c r="B94" s="2">
        <v>1.137</v>
      </c>
      <c r="C94" s="5">
        <v>7.2000000000000008E-2</v>
      </c>
      <c r="D94" s="1">
        <f>(B94-C94)</f>
        <v>1.0649999999999999</v>
      </c>
      <c r="E94" s="7">
        <f>(3.9843*D94*D94)+(25.6*D94)-(1.0579)</f>
        <v>30.7251926675</v>
      </c>
    </row>
    <row r="95" spans="1:5" x14ac:dyDescent="0.3">
      <c r="A95" s="10" t="s">
        <v>76</v>
      </c>
      <c r="B95" s="2">
        <v>1.216</v>
      </c>
      <c r="C95" s="5">
        <v>7.2000000000000008E-2</v>
      </c>
      <c r="D95" s="1">
        <f>(B95-C95)</f>
        <v>1.1439999999999999</v>
      </c>
      <c r="E95" s="7">
        <f>(3.9843*D95*D95)+(25.6*D95)-(1.0579)</f>
        <v>33.442896844800003</v>
      </c>
    </row>
    <row r="96" spans="1:5" x14ac:dyDescent="0.3">
      <c r="A96" s="10" t="s">
        <v>77</v>
      </c>
      <c r="B96" s="2">
        <v>0.86699999999999999</v>
      </c>
      <c r="C96" s="5">
        <v>7.2000000000000008E-2</v>
      </c>
      <c r="D96" s="1">
        <f>(B96-C96)</f>
        <v>0.79499999999999993</v>
      </c>
      <c r="E96" s="7">
        <f>(3.9843*D96*D96)+(25.6*D96)-(1.0579)</f>
        <v>21.812277207499999</v>
      </c>
    </row>
    <row r="97" spans="1:5" x14ac:dyDescent="0.3">
      <c r="A97" s="10" t="s">
        <v>78</v>
      </c>
      <c r="B97" s="2">
        <v>0.60099999999999998</v>
      </c>
      <c r="C97" s="5">
        <v>7.2000000000000008E-2</v>
      </c>
      <c r="D97" s="1">
        <f>(B97-C97)</f>
        <v>0.52899999999999991</v>
      </c>
      <c r="E97" s="7">
        <f>(3.9843*D97*D97)+(25.6*D97)-(1.0579)</f>
        <v>13.599470496299999</v>
      </c>
    </row>
    <row r="98" spans="1:5" x14ac:dyDescent="0.3">
      <c r="A98" s="10" t="s">
        <v>79</v>
      </c>
      <c r="B98" s="2">
        <v>1.0110000000000001</v>
      </c>
      <c r="C98" s="5">
        <v>7.2000000000000008E-2</v>
      </c>
      <c r="D98" s="1">
        <f>(B98-C98)</f>
        <v>0.93900000000000006</v>
      </c>
      <c r="E98" s="7">
        <f>(3.9843*D98*D98)+(25.6*D98)-(1.0579)</f>
        <v>26.493540980300004</v>
      </c>
    </row>
    <row r="99" spans="1:5" x14ac:dyDescent="0.3">
      <c r="A99" s="10" t="s">
        <v>80</v>
      </c>
      <c r="B99" s="2">
        <v>1.3280000000000001</v>
      </c>
      <c r="C99" s="5">
        <v>7.2000000000000008E-2</v>
      </c>
      <c r="D99" s="1">
        <f>(B99-C99)</f>
        <v>1.256</v>
      </c>
      <c r="E99" s="7">
        <f>(3.9843*D99*D99)+(25.6*D99)-(1.0579)</f>
        <v>37.381076684800007</v>
      </c>
    </row>
    <row r="100" spans="1:5" x14ac:dyDescent="0.3">
      <c r="A100" s="10" t="s">
        <v>81</v>
      </c>
      <c r="B100" s="2">
        <v>0.92400000000000004</v>
      </c>
      <c r="C100" s="5">
        <v>7.2000000000000008E-2</v>
      </c>
      <c r="D100" s="1">
        <f>(B100-C100)</f>
        <v>0.85200000000000009</v>
      </c>
      <c r="E100" s="7">
        <f>(3.9843*D100*D100)+(25.6*D100)-(1.0579)</f>
        <v>23.645519307200004</v>
      </c>
    </row>
    <row r="101" spans="1:5" x14ac:dyDescent="0.3">
      <c r="A101" s="10" t="s">
        <v>82</v>
      </c>
      <c r="B101" s="2">
        <v>1.746</v>
      </c>
      <c r="C101" s="5">
        <v>7.2000000000000008E-2</v>
      </c>
      <c r="D101" s="1">
        <f>(B101-C101)</f>
        <v>1.6739999999999999</v>
      </c>
      <c r="E101" s="7">
        <f>(3.9843*D101*D101)+(25.6*D101)-(1.0579)</f>
        <v>52.961608266799999</v>
      </c>
    </row>
    <row r="102" spans="1:5" x14ac:dyDescent="0.3">
      <c r="A102" s="10" t="s">
        <v>83</v>
      </c>
      <c r="B102" s="2">
        <v>1.113</v>
      </c>
      <c r="C102" s="5">
        <v>7.2000000000000008E-2</v>
      </c>
      <c r="D102" s="1">
        <f>(B102-C102)</f>
        <v>1.0409999999999999</v>
      </c>
      <c r="E102" s="7">
        <f>(3.9843*D102*D102)+(25.6*D102)-(1.0579)</f>
        <v>29.909410208299999</v>
      </c>
    </row>
    <row r="103" spans="1:5" x14ac:dyDescent="0.3">
      <c r="A103" s="10" t="s">
        <v>84</v>
      </c>
      <c r="B103" s="2">
        <v>1.276</v>
      </c>
      <c r="C103" s="5">
        <v>7.2000000000000008E-2</v>
      </c>
      <c r="D103" s="1">
        <f>(B103-C103)</f>
        <v>1.204</v>
      </c>
      <c r="E103" s="7">
        <f>(3.9843*D103*D103)+(25.6*D103)-(1.0579)</f>
        <v>35.540205028800003</v>
      </c>
    </row>
    <row r="104" spans="1:5" x14ac:dyDescent="0.3">
      <c r="A104" s="10" t="s">
        <v>85</v>
      </c>
      <c r="B104" s="2">
        <v>1.0010000000000001</v>
      </c>
      <c r="C104" s="5">
        <v>7.2000000000000008E-2</v>
      </c>
      <c r="D104" s="1">
        <f>(B104-C104)</f>
        <v>0.92900000000000005</v>
      </c>
      <c r="E104" s="7">
        <f>(3.9843*D104*D104)+(25.6*D104)-(1.0579)</f>
        <v>26.163114256300002</v>
      </c>
    </row>
    <row r="105" spans="1:5" x14ac:dyDescent="0.3">
      <c r="A105" s="10" t="s">
        <v>86</v>
      </c>
      <c r="B105" s="2">
        <v>0.95900000000000007</v>
      </c>
      <c r="C105" s="5">
        <v>7.2000000000000008E-2</v>
      </c>
      <c r="D105" s="1">
        <f>(B105-C105)</f>
        <v>0.88700000000000001</v>
      </c>
      <c r="E105" s="7">
        <f>(3.9843*D105*D105)+(25.6*D105)-(1.0579)</f>
        <v>24.784023726699999</v>
      </c>
    </row>
    <row r="106" spans="1:5" x14ac:dyDescent="0.3">
      <c r="A106" s="10" t="s">
        <v>87</v>
      </c>
      <c r="B106" s="2">
        <v>1.042</v>
      </c>
      <c r="C106" s="5">
        <v>7.2000000000000008E-2</v>
      </c>
      <c r="D106" s="1">
        <f>(B106-C106)</f>
        <v>0.97</v>
      </c>
      <c r="E106" s="7">
        <f>(3.9843*D106*D106)+(25.6*D106)-(1.0579)</f>
        <v>27.52292787</v>
      </c>
    </row>
    <row r="107" spans="1:5" x14ac:dyDescent="0.3">
      <c r="A107" s="10" t="s">
        <v>88</v>
      </c>
      <c r="B107" s="2">
        <v>1.629</v>
      </c>
      <c r="C107" s="5">
        <v>7.2000000000000008E-2</v>
      </c>
      <c r="D107" s="1">
        <f>(B107-C107)</f>
        <v>1.5569999999999999</v>
      </c>
      <c r="E107" s="7">
        <f>(3.9843*D107*D107)+(25.6*D107)-(1.0579)</f>
        <v>48.460235290699998</v>
      </c>
    </row>
    <row r="108" spans="1:5" x14ac:dyDescent="0.3">
      <c r="A108" s="10" t="s">
        <v>89</v>
      </c>
      <c r="B108" s="2">
        <v>0.80400000000000005</v>
      </c>
      <c r="C108" s="5">
        <v>7.2000000000000008E-2</v>
      </c>
      <c r="D108" s="1">
        <f>(B108-C108)</f>
        <v>0.73199999999999998</v>
      </c>
      <c r="E108" s="7">
        <f>(3.9843*D108*D108)+(25.6*D108)-(1.0579)</f>
        <v>19.816183563199999</v>
      </c>
    </row>
    <row r="109" spans="1:5" x14ac:dyDescent="0.3">
      <c r="A109" s="10" t="s">
        <v>90</v>
      </c>
      <c r="B109" s="2">
        <v>1.7790000000000001</v>
      </c>
      <c r="C109" s="5">
        <v>7.2000000000000008E-2</v>
      </c>
      <c r="D109" s="1">
        <f>(B109-C109)</f>
        <v>1.7070000000000001</v>
      </c>
      <c r="E109" s="7">
        <f>(3.9843*D109*D109)+(25.6*D109)-(1.0579)</f>
        <v>54.250948570700004</v>
      </c>
    </row>
    <row r="110" spans="1:5" x14ac:dyDescent="0.3">
      <c r="A110" s="10" t="s">
        <v>91</v>
      </c>
      <c r="B110" s="2">
        <v>1.1579999999999999</v>
      </c>
      <c r="C110" s="5">
        <v>7.2000000000000008E-2</v>
      </c>
      <c r="D110" s="1">
        <f>(B110-C110)</f>
        <v>1.0859999999999999</v>
      </c>
      <c r="E110" s="7">
        <f>(3.9843*D110*D110)+(25.6*D110)-(1.0579)</f>
        <v>31.442767482799997</v>
      </c>
    </row>
    <row r="111" spans="1:5" x14ac:dyDescent="0.3">
      <c r="A111" s="10" t="s">
        <v>92</v>
      </c>
      <c r="B111" s="2">
        <v>1.105</v>
      </c>
      <c r="C111" s="5">
        <v>7.2000000000000008E-2</v>
      </c>
      <c r="D111" s="1">
        <f>(B111-C111)</f>
        <v>1.0329999999999999</v>
      </c>
      <c r="E111" s="7">
        <f>(3.9843*D111*D111)+(25.6*D111)-(1.0579)</f>
        <v>29.638502702699999</v>
      </c>
    </row>
    <row r="112" spans="1:5" x14ac:dyDescent="0.3">
      <c r="A112" s="10" t="s">
        <v>93</v>
      </c>
      <c r="B112" s="2">
        <v>0.873</v>
      </c>
      <c r="C112" s="5">
        <v>7.2000000000000008E-2</v>
      </c>
      <c r="D112" s="1">
        <f>(B112-C112)</f>
        <v>0.80099999999999993</v>
      </c>
      <c r="E112" s="7">
        <f>(3.9843*D112*D112)+(25.6*D112)-(1.0579)</f>
        <v>22.004030864300002</v>
      </c>
    </row>
    <row r="113" spans="1:5" x14ac:dyDescent="0.3">
      <c r="A113" s="10" t="s">
        <v>94</v>
      </c>
      <c r="B113" s="2">
        <v>1.0110000000000001</v>
      </c>
      <c r="C113" s="5">
        <v>7.2000000000000008E-2</v>
      </c>
      <c r="D113" s="1">
        <f>(B113-C113)</f>
        <v>0.93900000000000006</v>
      </c>
      <c r="E113" s="7">
        <f>(3.9843*D113*D113)+(25.6*D113)-(1.0579)</f>
        <v>26.493540980300004</v>
      </c>
    </row>
    <row r="114" spans="1:5" x14ac:dyDescent="0.3">
      <c r="A114" s="10" t="s">
        <v>95</v>
      </c>
      <c r="B114" s="2">
        <v>0.96799999999999997</v>
      </c>
      <c r="C114" s="5">
        <v>7.2000000000000008E-2</v>
      </c>
      <c r="D114" s="1">
        <f>(B114-C114)</f>
        <v>0.89599999999999991</v>
      </c>
      <c r="E114" s="7">
        <f>(3.9843*D114*D114)+(25.6*D114)-(1.0579)</f>
        <v>25.0783597888</v>
      </c>
    </row>
    <row r="115" spans="1:5" x14ac:dyDescent="0.3">
      <c r="A115" s="10" t="s">
        <v>96</v>
      </c>
      <c r="B115" s="2">
        <v>1.1990000000000001</v>
      </c>
      <c r="C115" s="5">
        <v>7.2000000000000008E-2</v>
      </c>
      <c r="D115" s="1">
        <f>(B115-C115)</f>
        <v>1.127</v>
      </c>
      <c r="E115" s="7">
        <f>(3.9843*D115*D115)+(25.6*D115)-(1.0579)</f>
        <v>32.853874974700005</v>
      </c>
    </row>
    <row r="116" spans="1:5" x14ac:dyDescent="0.3">
      <c r="A116" s="10" t="s">
        <v>97</v>
      </c>
      <c r="B116" s="2">
        <v>0.90300000000000002</v>
      </c>
      <c r="C116" s="5">
        <v>7.2000000000000008E-2</v>
      </c>
      <c r="D116" s="1">
        <f>(B116-C116)</f>
        <v>0.83099999999999996</v>
      </c>
      <c r="E116" s="7">
        <f>(3.9843*D116*D116)+(25.6*D116)-(1.0579)</f>
        <v>22.9671021923</v>
      </c>
    </row>
    <row r="117" spans="1:5" x14ac:dyDescent="0.3">
      <c r="A117" s="10" t="s">
        <v>98</v>
      </c>
      <c r="B117" s="2">
        <v>1.7730000000000001</v>
      </c>
      <c r="C117" s="5">
        <v>7.2000000000000008E-2</v>
      </c>
      <c r="D117" s="1">
        <f>(B117-C117)</f>
        <v>1.7010000000000001</v>
      </c>
      <c r="E117" s="7">
        <f>(3.9843*D117*D117)+(25.6*D117)-(1.0579)</f>
        <v>54.015877604300002</v>
      </c>
    </row>
    <row r="118" spans="1:5" x14ac:dyDescent="0.3">
      <c r="A118" s="10" t="s">
        <v>99</v>
      </c>
      <c r="B118" s="2">
        <v>0.96299999999999997</v>
      </c>
      <c r="C118" s="5">
        <v>7.2000000000000008E-2</v>
      </c>
      <c r="D118" s="1">
        <f>(B118-C118)</f>
        <v>0.89100000000000001</v>
      </c>
      <c r="E118" s="7">
        <f>(3.9843*D118*D118)+(25.6*D118)-(1.0579)</f>
        <v>24.914760068300005</v>
      </c>
    </row>
    <row r="119" spans="1:5" x14ac:dyDescent="0.3">
      <c r="A119" s="10" t="s">
        <v>100</v>
      </c>
      <c r="B119" s="2">
        <v>1.333</v>
      </c>
      <c r="C119" s="5">
        <v>7.2000000000000008E-2</v>
      </c>
      <c r="D119" s="1">
        <f>(B119-C119)</f>
        <v>1.2609999999999999</v>
      </c>
      <c r="E119" s="7">
        <f>(3.9843*D119*D119)+(25.6*D119)-(1.0579)</f>
        <v>37.559219100299998</v>
      </c>
    </row>
    <row r="120" spans="1:5" x14ac:dyDescent="0.3">
      <c r="A120" s="10" t="s">
        <v>101</v>
      </c>
      <c r="B120" s="2">
        <v>1.704</v>
      </c>
      <c r="C120" s="5">
        <v>7.2000000000000008E-2</v>
      </c>
      <c r="D120" s="1">
        <f>(B120-C120)</f>
        <v>1.6319999999999999</v>
      </c>
      <c r="E120" s="7">
        <f>(3.9843*D120*D120)+(25.6*D120)-(1.0579)</f>
        <v>51.333180243200005</v>
      </c>
    </row>
    <row r="121" spans="1:5" x14ac:dyDescent="0.3">
      <c r="A121" s="10" t="s">
        <v>102</v>
      </c>
      <c r="B121" s="2">
        <v>0.69499999999999995</v>
      </c>
      <c r="C121" s="5">
        <v>7.2000000000000008E-2</v>
      </c>
      <c r="D121" s="1">
        <f>(B121-C121)</f>
        <v>0.623</v>
      </c>
      <c r="E121" s="7">
        <f>(3.9843*D121*D121)+(25.6*D121)-(1.0579)</f>
        <v>16.437322374699999</v>
      </c>
    </row>
    <row r="122" spans="1:5" x14ac:dyDescent="0.3">
      <c r="A122" s="10" t="s">
        <v>103</v>
      </c>
      <c r="B122" s="2">
        <v>1.2430000000000001</v>
      </c>
      <c r="C122" s="5">
        <v>7.2000000000000008E-2</v>
      </c>
      <c r="D122" s="1">
        <f>(B122-C122)</f>
        <v>1.171</v>
      </c>
      <c r="E122" s="7">
        <f>(3.9843*D122*D122)+(25.6*D122)-(1.0579)</f>
        <v>34.383135516300001</v>
      </c>
    </row>
    <row r="123" spans="1:5" x14ac:dyDescent="0.3">
      <c r="A123" s="10" t="s">
        <v>104</v>
      </c>
      <c r="B123" s="2">
        <v>1.617</v>
      </c>
      <c r="C123" s="5">
        <v>7.2000000000000008E-2</v>
      </c>
      <c r="D123" s="1">
        <f>(B123-C123)</f>
        <v>1.5449999999999999</v>
      </c>
      <c r="E123" s="7">
        <f>(3.9843*D123*D123)+(25.6*D123)-(1.0579)</f>
        <v>48.004723707499991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4"/>
  <sheetViews>
    <sheetView workbookViewId="0">
      <selection activeCell="O12" sqref="O12"/>
    </sheetView>
  </sheetViews>
  <sheetFormatPr defaultRowHeight="14.4" x14ac:dyDescent="0.3"/>
  <cols>
    <col min="1" max="1" width="15.33203125" customWidth="1"/>
    <col min="2" max="2" width="12.5546875" customWidth="1"/>
    <col min="3" max="3" width="11.5546875" customWidth="1"/>
    <col min="4" max="4" width="11.44140625" customWidth="1"/>
    <col min="5" max="5" width="16.21875" customWidth="1"/>
  </cols>
  <sheetData>
    <row r="2" spans="1:12" x14ac:dyDescent="0.3">
      <c r="A2" s="3">
        <v>2.6419999999999999</v>
      </c>
      <c r="B2" s="2">
        <v>0.85099999999999998</v>
      </c>
      <c r="C2" s="2">
        <v>0.99099999999999999</v>
      </c>
      <c r="D2" s="2">
        <v>0.82600000000000007</v>
      </c>
      <c r="E2" s="2">
        <v>0.95100000000000007</v>
      </c>
      <c r="F2" s="2">
        <v>0.90500000000000003</v>
      </c>
      <c r="G2" s="2">
        <v>0.92900000000000005</v>
      </c>
      <c r="H2" s="2">
        <v>0.78400000000000003</v>
      </c>
      <c r="I2" s="2">
        <v>0.752</v>
      </c>
      <c r="J2" s="2">
        <v>0.86799999999999999</v>
      </c>
      <c r="K2" s="2">
        <v>0.95900000000000007</v>
      </c>
      <c r="L2" s="2">
        <v>0.88900000000000001</v>
      </c>
    </row>
    <row r="3" spans="1:12" x14ac:dyDescent="0.3">
      <c r="A3" s="3">
        <v>1.59</v>
      </c>
      <c r="B3" s="2">
        <v>1.5569999999999999</v>
      </c>
      <c r="C3" s="2">
        <v>1.379</v>
      </c>
      <c r="D3" s="2">
        <v>1.2770000000000001</v>
      </c>
      <c r="E3" s="2">
        <v>1.597</v>
      </c>
      <c r="F3" s="2">
        <v>1.3660000000000001</v>
      </c>
      <c r="G3" s="2">
        <v>1.2090000000000001</v>
      </c>
      <c r="H3" s="2">
        <v>1.575</v>
      </c>
      <c r="I3" s="2">
        <v>1.873</v>
      </c>
      <c r="J3" s="2">
        <v>1.889</v>
      </c>
      <c r="K3" s="2">
        <v>1.865</v>
      </c>
      <c r="L3" s="2">
        <v>1.9870000000000001</v>
      </c>
    </row>
    <row r="4" spans="1:12" x14ac:dyDescent="0.3">
      <c r="A4" s="3">
        <v>0.94800000000000006</v>
      </c>
      <c r="B4" s="2">
        <v>1.804</v>
      </c>
      <c r="C4" s="2">
        <v>1.478</v>
      </c>
      <c r="D4" s="2">
        <v>1.6520000000000001</v>
      </c>
      <c r="E4" s="2">
        <v>1.796</v>
      </c>
      <c r="F4" s="2">
        <v>1.855</v>
      </c>
      <c r="G4" s="2">
        <v>1.726</v>
      </c>
      <c r="H4" s="2">
        <v>0.89900000000000002</v>
      </c>
      <c r="I4" s="2">
        <v>0.97799999999999998</v>
      </c>
      <c r="J4" s="2">
        <v>1.0050000000000001</v>
      </c>
      <c r="K4" s="2">
        <v>1.085</v>
      </c>
      <c r="L4" s="2">
        <v>1.2050000000000001</v>
      </c>
    </row>
    <row r="5" spans="1:12" x14ac:dyDescent="0.3">
      <c r="A5" s="3">
        <v>0.51200000000000001</v>
      </c>
      <c r="B5" s="2">
        <v>0.78800000000000003</v>
      </c>
      <c r="C5" s="2">
        <v>0.84099999999999997</v>
      </c>
      <c r="D5" s="2">
        <v>0.86399999999999999</v>
      </c>
      <c r="E5" s="2">
        <v>0.81800000000000006</v>
      </c>
      <c r="F5" s="2">
        <v>0.74099999999999999</v>
      </c>
      <c r="G5" s="2">
        <v>0.78400000000000003</v>
      </c>
      <c r="H5" s="2">
        <v>0.98199999999999998</v>
      </c>
      <c r="I5" s="2">
        <v>0.94800000000000006</v>
      </c>
      <c r="J5" s="2">
        <v>1.0429999999999999</v>
      </c>
      <c r="K5" s="2">
        <v>1.1870000000000001</v>
      </c>
      <c r="L5" s="2">
        <v>1.208</v>
      </c>
    </row>
    <row r="6" spans="1:12" x14ac:dyDescent="0.3">
      <c r="A6" s="3">
        <v>0.28899999999999998</v>
      </c>
      <c r="B6" s="2">
        <v>0.96299999999999997</v>
      </c>
      <c r="C6" s="2">
        <v>0.749</v>
      </c>
      <c r="D6" s="2">
        <v>0.79100000000000004</v>
      </c>
      <c r="E6" s="2">
        <v>0.80100000000000005</v>
      </c>
      <c r="F6" s="2">
        <v>0.75900000000000001</v>
      </c>
      <c r="G6" s="2">
        <v>0.75900000000000001</v>
      </c>
      <c r="H6" s="2">
        <v>0.72</v>
      </c>
      <c r="I6" s="2">
        <v>0.98</v>
      </c>
      <c r="J6" s="2">
        <v>1.042</v>
      </c>
      <c r="K6" s="2">
        <v>1.17</v>
      </c>
      <c r="L6" s="2">
        <v>1.03</v>
      </c>
    </row>
    <row r="7" spans="1:12" x14ac:dyDescent="0.3">
      <c r="A7" s="5">
        <v>7.2000000000000008E-2</v>
      </c>
      <c r="B7" s="2">
        <v>0.72799999999999998</v>
      </c>
      <c r="C7" s="2">
        <v>0.60599999999999998</v>
      </c>
      <c r="D7" s="2">
        <v>0.71</v>
      </c>
      <c r="E7" s="2">
        <v>0.73399999999999999</v>
      </c>
      <c r="F7" s="2">
        <v>0.65100000000000002</v>
      </c>
      <c r="G7" s="2">
        <v>0.84599999999999997</v>
      </c>
      <c r="H7" s="2">
        <v>0.754</v>
      </c>
      <c r="I7" s="2">
        <v>0.91700000000000004</v>
      </c>
      <c r="J7" s="2">
        <v>0.877</v>
      </c>
      <c r="K7" s="2">
        <v>0.93500000000000005</v>
      </c>
      <c r="L7" s="2">
        <v>1.044</v>
      </c>
    </row>
    <row r="8" spans="1:12" x14ac:dyDescent="0.3">
      <c r="A8" s="2">
        <v>0.41300000000000003</v>
      </c>
      <c r="B8" s="2">
        <v>0.70399999999999996</v>
      </c>
      <c r="C8" s="2">
        <v>0.51900000000000002</v>
      </c>
      <c r="D8" s="2">
        <v>0.57799999999999996</v>
      </c>
      <c r="E8" s="2">
        <v>0.60499999999999998</v>
      </c>
      <c r="F8" s="2">
        <v>0.53</v>
      </c>
      <c r="G8" s="2">
        <v>0.68700000000000006</v>
      </c>
      <c r="H8" s="2">
        <v>0.82500000000000007</v>
      </c>
      <c r="I8" s="2">
        <v>0.72299999999999998</v>
      </c>
      <c r="J8" s="2">
        <v>1.03</v>
      </c>
      <c r="K8" s="2">
        <v>0.97099999999999997</v>
      </c>
      <c r="L8" s="2">
        <v>1.1539999999999999</v>
      </c>
    </row>
    <row r="9" spans="1:12" x14ac:dyDescent="0.3">
      <c r="A9" s="2">
        <v>0.96399999999999997</v>
      </c>
      <c r="B9" s="2">
        <v>0.73099999999999998</v>
      </c>
      <c r="C9" s="2">
        <v>0.84899999999999998</v>
      </c>
      <c r="D9" s="2">
        <v>0.93300000000000005</v>
      </c>
      <c r="E9" s="2">
        <v>0.79900000000000004</v>
      </c>
      <c r="F9" s="2">
        <v>0.91200000000000003</v>
      </c>
      <c r="G9" s="2">
        <v>0.92400000000000004</v>
      </c>
      <c r="H9" s="2">
        <v>1.129</v>
      </c>
      <c r="I9" s="2">
        <v>1.4319999999999999</v>
      </c>
      <c r="J9" s="2">
        <v>1.2650000000000001</v>
      </c>
      <c r="K9" s="2">
        <v>1.411</v>
      </c>
      <c r="L9" s="2">
        <v>1.5569999999999999</v>
      </c>
    </row>
    <row r="15" spans="1:12" x14ac:dyDescent="0.3">
      <c r="A15" s="17"/>
      <c r="B15" s="6" t="s">
        <v>7</v>
      </c>
      <c r="C15" s="6" t="s">
        <v>8</v>
      </c>
      <c r="D15" s="6" t="s">
        <v>9</v>
      </c>
      <c r="E15" s="6" t="s">
        <v>10</v>
      </c>
    </row>
    <row r="16" spans="1:12" x14ac:dyDescent="0.3">
      <c r="A16" s="17" t="s">
        <v>1</v>
      </c>
      <c r="B16" s="3">
        <v>2.6419999999999999</v>
      </c>
      <c r="C16" s="1">
        <f>B16-B21</f>
        <v>2.57</v>
      </c>
      <c r="D16" s="1">
        <v>400</v>
      </c>
      <c r="E16" s="7">
        <f>(23.559*C16*C16)+(94.395*C16)+(1.7939)</f>
        <v>399.99388909999993</v>
      </c>
    </row>
    <row r="17" spans="1:12" x14ac:dyDescent="0.3">
      <c r="A17" s="17" t="s">
        <v>2</v>
      </c>
      <c r="B17" s="3">
        <v>1.59</v>
      </c>
      <c r="C17" s="1">
        <f>B17-B21</f>
        <v>1.518</v>
      </c>
      <c r="D17" s="1">
        <v>200</v>
      </c>
      <c r="E17" s="7">
        <f t="shared" ref="E17:E80" si="0">(23.559*C17*C17)+(94.395*C17)+(1.7939)</f>
        <v>199.37307911600001</v>
      </c>
    </row>
    <row r="18" spans="1:12" x14ac:dyDescent="0.3">
      <c r="A18" s="17" t="s">
        <v>3</v>
      </c>
      <c r="B18" s="3">
        <v>0.94800000000000006</v>
      </c>
      <c r="C18" s="1">
        <f>B18-B21</f>
        <v>0.87600000000000011</v>
      </c>
      <c r="D18" s="1">
        <v>100</v>
      </c>
      <c r="E18" s="7">
        <f t="shared" si="0"/>
        <v>102.56253118400001</v>
      </c>
    </row>
    <row r="19" spans="1:12" x14ac:dyDescent="0.3">
      <c r="A19" s="17" t="s">
        <v>4</v>
      </c>
      <c r="B19" s="3">
        <v>0.51200000000000001</v>
      </c>
      <c r="C19" s="1">
        <f>B19-B21</f>
        <v>0.44</v>
      </c>
      <c r="D19" s="1">
        <v>50</v>
      </c>
      <c r="E19" s="7">
        <f t="shared" si="0"/>
        <v>47.888722399999999</v>
      </c>
    </row>
    <row r="20" spans="1:12" x14ac:dyDescent="0.3">
      <c r="A20" s="17" t="s">
        <v>5</v>
      </c>
      <c r="B20" s="3">
        <v>0.28899999999999998</v>
      </c>
      <c r="C20" s="1">
        <f>B20-B21</f>
        <v>0.21699999999999997</v>
      </c>
      <c r="D20" s="1">
        <v>25</v>
      </c>
      <c r="E20" s="7">
        <f t="shared" si="0"/>
        <v>23.386984750999996</v>
      </c>
    </row>
    <row r="21" spans="1:12" x14ac:dyDescent="0.3">
      <c r="A21" s="17" t="s">
        <v>6</v>
      </c>
      <c r="B21" s="5">
        <v>7.2000000000000008E-2</v>
      </c>
      <c r="C21" s="1">
        <f>B21-B21</f>
        <v>0</v>
      </c>
      <c r="D21" s="1">
        <v>0</v>
      </c>
      <c r="E21" s="7">
        <f t="shared" si="0"/>
        <v>1.7939000000000001</v>
      </c>
    </row>
    <row r="28" spans="1:12" x14ac:dyDescent="0.3">
      <c r="J28" s="8" t="s">
        <v>161</v>
      </c>
      <c r="K28" s="8"/>
      <c r="L28" s="8"/>
    </row>
    <row r="34" spans="1:5" x14ac:dyDescent="0.3">
      <c r="A34" s="10" t="s">
        <v>12</v>
      </c>
      <c r="B34" s="2" t="s">
        <v>13</v>
      </c>
      <c r="C34" s="9" t="s">
        <v>6</v>
      </c>
      <c r="D34" s="1" t="s">
        <v>8</v>
      </c>
      <c r="E34" s="4" t="s">
        <v>162</v>
      </c>
    </row>
    <row r="35" spans="1:5" x14ac:dyDescent="0.3">
      <c r="A35" s="10" t="s">
        <v>15</v>
      </c>
      <c r="B35" s="2">
        <v>0.41300000000000003</v>
      </c>
      <c r="C35" s="5">
        <v>7.2000000000000008E-2</v>
      </c>
      <c r="D35" s="1">
        <f>(B35-C35)</f>
        <v>0.34100000000000003</v>
      </c>
      <c r="E35" s="7">
        <f>(23.559*D35*D35)+(94.395*D35)+(1.7939)</f>
        <v>36.722059079000005</v>
      </c>
    </row>
    <row r="36" spans="1:5" x14ac:dyDescent="0.3">
      <c r="A36" s="10" t="s">
        <v>16</v>
      </c>
      <c r="B36" s="2">
        <v>0.96399999999999997</v>
      </c>
      <c r="C36" s="5">
        <v>7.2000000000000008E-2</v>
      </c>
      <c r="D36" s="1">
        <f>(B36-C36)</f>
        <v>0.8919999999999999</v>
      </c>
      <c r="E36" s="7">
        <f>(23.559*D36*D36)+(94.395*D36)+(1.7939)</f>
        <v>104.73928817599997</v>
      </c>
    </row>
    <row r="37" spans="1:5" x14ac:dyDescent="0.3">
      <c r="A37" s="10" t="s">
        <v>17</v>
      </c>
      <c r="B37" s="2">
        <v>0.85099999999999998</v>
      </c>
      <c r="C37" s="5">
        <v>7.2000000000000008E-2</v>
      </c>
      <c r="D37" s="1">
        <f>(B37-C37)</f>
        <v>0.77899999999999991</v>
      </c>
      <c r="E37" s="7">
        <f>(23.559*D37*D37)+(94.395*D37)+(1.7939)</f>
        <v>89.624172118999979</v>
      </c>
    </row>
    <row r="38" spans="1:5" x14ac:dyDescent="0.3">
      <c r="A38" s="10" t="s">
        <v>18</v>
      </c>
      <c r="B38" s="2">
        <v>1.5569999999999999</v>
      </c>
      <c r="C38" s="5">
        <v>7.2000000000000008E-2</v>
      </c>
      <c r="D38" s="1">
        <f>(B38-C38)</f>
        <v>1.4849999999999999</v>
      </c>
      <c r="E38" s="7">
        <f>(23.559*D38*D38)+(94.395*D38)+(1.7939)</f>
        <v>193.923370775</v>
      </c>
    </row>
    <row r="39" spans="1:5" x14ac:dyDescent="0.3">
      <c r="A39" s="10" t="s">
        <v>19</v>
      </c>
      <c r="B39" s="2">
        <v>1.804</v>
      </c>
      <c r="C39" s="5">
        <v>7.2000000000000008E-2</v>
      </c>
      <c r="D39" s="1">
        <f>(B39-C39)</f>
        <v>1.732</v>
      </c>
      <c r="E39" s="7">
        <f>(23.559*D39*D39)+(94.395*D39)+(1.7939)</f>
        <v>235.95889361600001</v>
      </c>
    </row>
    <row r="40" spans="1:5" x14ac:dyDescent="0.3">
      <c r="A40" s="10" t="s">
        <v>20</v>
      </c>
      <c r="B40" s="2">
        <v>0.78800000000000003</v>
      </c>
      <c r="C40" s="5">
        <v>7.2000000000000008E-2</v>
      </c>
      <c r="D40" s="1">
        <f>(B40-C40)</f>
        <v>0.71599999999999997</v>
      </c>
      <c r="E40" s="7">
        <f>(23.559*D40*D40)+(94.395*D40)+(1.7939)</f>
        <v>81.458382703999987</v>
      </c>
    </row>
    <row r="41" spans="1:5" x14ac:dyDescent="0.3">
      <c r="A41" s="10" t="s">
        <v>21</v>
      </c>
      <c r="B41" s="2">
        <v>0.96299999999999997</v>
      </c>
      <c r="C41" s="5">
        <v>7.2000000000000008E-2</v>
      </c>
      <c r="D41" s="1">
        <f>(B41-C41)</f>
        <v>0.89100000000000001</v>
      </c>
      <c r="E41" s="7">
        <f>(23.559*D41*D41)+(94.395*D41)+(1.7939)</f>
        <v>104.60288747899999</v>
      </c>
    </row>
    <row r="42" spans="1:5" x14ac:dyDescent="0.3">
      <c r="A42" s="10" t="s">
        <v>22</v>
      </c>
      <c r="B42" s="2">
        <v>0.72799999999999998</v>
      </c>
      <c r="C42" s="5">
        <v>7.2000000000000008E-2</v>
      </c>
      <c r="D42" s="1">
        <f>(B42-C42)</f>
        <v>0.65599999999999992</v>
      </c>
      <c r="E42" s="7">
        <f>(23.559*D42*D42)+(94.395*D42)+(1.7939)</f>
        <v>73.855305823999984</v>
      </c>
    </row>
    <row r="43" spans="1:5" x14ac:dyDescent="0.3">
      <c r="A43" s="10" t="s">
        <v>23</v>
      </c>
      <c r="B43" s="2">
        <v>0.70399999999999996</v>
      </c>
      <c r="C43" s="5">
        <v>7.2000000000000008E-2</v>
      </c>
      <c r="D43" s="1">
        <f>(B43-C43)</f>
        <v>0.6319999999999999</v>
      </c>
      <c r="E43" s="7">
        <f>(23.559*D43*D43)+(94.395*D43)+(1.7939)</f>
        <v>70.861570015999973</v>
      </c>
    </row>
    <row r="44" spans="1:5" x14ac:dyDescent="0.3">
      <c r="A44" s="10" t="s">
        <v>24</v>
      </c>
      <c r="B44" s="2">
        <v>0.73099999999999998</v>
      </c>
      <c r="C44" s="5">
        <v>7.2000000000000008E-2</v>
      </c>
      <c r="D44" s="1">
        <f>(B44-C44)</f>
        <v>0.65900000000000003</v>
      </c>
      <c r="E44" s="7">
        <f>(23.559*D44*D44)+(94.395*D44)+(1.7939)</f>
        <v>74.231431078999989</v>
      </c>
    </row>
    <row r="45" spans="1:5" x14ac:dyDescent="0.3">
      <c r="A45" s="10" t="s">
        <v>26</v>
      </c>
      <c r="B45" s="2">
        <v>0.99099999999999999</v>
      </c>
      <c r="C45" s="5">
        <v>7.2000000000000008E-2</v>
      </c>
      <c r="D45" s="1">
        <f>(B45-C45)</f>
        <v>0.91900000000000004</v>
      </c>
      <c r="E45" s="7">
        <f>(23.559*D45*D45)+(94.395*D45)+(1.7939)</f>
        <v>108.439917599</v>
      </c>
    </row>
    <row r="46" spans="1:5" x14ac:dyDescent="0.3">
      <c r="A46" s="10" t="s">
        <v>27</v>
      </c>
      <c r="B46" s="2">
        <v>1.379</v>
      </c>
      <c r="C46" s="5">
        <v>7.2000000000000008E-2</v>
      </c>
      <c r="D46" s="1">
        <f>(B46-C46)</f>
        <v>1.3069999999999999</v>
      </c>
      <c r="E46" s="7">
        <f>(23.559*D46*D46)+(94.395*D46)+(1.7939)</f>
        <v>165.41280319099999</v>
      </c>
    </row>
    <row r="47" spans="1:5" x14ac:dyDescent="0.3">
      <c r="A47" s="10" t="s">
        <v>28</v>
      </c>
      <c r="B47" s="2">
        <v>1.478</v>
      </c>
      <c r="C47" s="5">
        <v>7.2000000000000008E-2</v>
      </c>
      <c r="D47" s="1">
        <f>(B47-C47)</f>
        <v>1.4059999999999999</v>
      </c>
      <c r="E47" s="7">
        <f>(23.559*D47*D47)+(94.395*D47)+(1.7939)</f>
        <v>181.085549324</v>
      </c>
    </row>
    <row r="48" spans="1:5" x14ac:dyDescent="0.3">
      <c r="A48" s="10" t="s">
        <v>29</v>
      </c>
      <c r="B48" s="2">
        <v>0.84099999999999997</v>
      </c>
      <c r="C48" s="5">
        <v>7.2000000000000008E-2</v>
      </c>
      <c r="D48" s="1">
        <f>(B48-C48)</f>
        <v>0.76899999999999991</v>
      </c>
      <c r="E48" s="7">
        <f>(23.559*D48*D48)+(94.395*D48)+(1.7939)</f>
        <v>88.315528798999978</v>
      </c>
    </row>
    <row r="49" spans="1:5" x14ac:dyDescent="0.3">
      <c r="A49" s="10" t="s">
        <v>30</v>
      </c>
      <c r="B49" s="2">
        <v>0.749</v>
      </c>
      <c r="C49" s="5">
        <v>7.2000000000000008E-2</v>
      </c>
      <c r="D49" s="1">
        <f>(B49-C49)</f>
        <v>0.67700000000000005</v>
      </c>
      <c r="E49" s="7">
        <f>(23.559*D49*D49)+(94.395*D49)+(1.7939)</f>
        <v>76.497087911000008</v>
      </c>
    </row>
    <row r="50" spans="1:5" x14ac:dyDescent="0.3">
      <c r="A50" s="10" t="s">
        <v>25</v>
      </c>
      <c r="B50" s="2">
        <v>0.60599999999999998</v>
      </c>
      <c r="C50" s="5">
        <v>7.2000000000000008E-2</v>
      </c>
      <c r="D50" s="1">
        <f>(B50-C50)</f>
        <v>0.53400000000000003</v>
      </c>
      <c r="E50" s="7">
        <f>(23.559*D50*D50)+(94.395*D50)+(1.7939)</f>
        <v>58.918820204000006</v>
      </c>
    </row>
    <row r="51" spans="1:5" x14ac:dyDescent="0.3">
      <c r="A51" s="10" t="s">
        <v>31</v>
      </c>
      <c r="B51" s="2">
        <v>0.51900000000000002</v>
      </c>
      <c r="C51" s="5">
        <v>7.2000000000000008E-2</v>
      </c>
      <c r="D51" s="1">
        <f>(B51-C51)</f>
        <v>0.44700000000000001</v>
      </c>
      <c r="E51" s="7">
        <f>(23.559*D51*D51)+(94.395*D51)+(1.7939)</f>
        <v>48.695765230999996</v>
      </c>
    </row>
    <row r="52" spans="1:5" x14ac:dyDescent="0.3">
      <c r="A52" s="10" t="s">
        <v>32</v>
      </c>
      <c r="B52" s="2">
        <v>0.84899999999999998</v>
      </c>
      <c r="C52" s="5">
        <v>7.2000000000000008E-2</v>
      </c>
      <c r="D52" s="1">
        <f>(B52-C52)</f>
        <v>0.77699999999999991</v>
      </c>
      <c r="E52" s="7">
        <f>(23.559*D52*D52)+(94.395*D52)+(1.7939)</f>
        <v>89.362066510999981</v>
      </c>
    </row>
    <row r="53" spans="1:5" x14ac:dyDescent="0.3">
      <c r="A53" s="10" t="s">
        <v>33</v>
      </c>
      <c r="B53" s="2">
        <v>0.82600000000000007</v>
      </c>
      <c r="C53" s="5">
        <v>7.2000000000000008E-2</v>
      </c>
      <c r="D53" s="1">
        <f>(B53-C53)</f>
        <v>0.754</v>
      </c>
      <c r="E53" s="7">
        <f>(23.559*D53*D53)+(94.395*D53)+(1.7939)</f>
        <v>86.361398443999988</v>
      </c>
    </row>
    <row r="54" spans="1:5" x14ac:dyDescent="0.3">
      <c r="A54" s="10" t="s">
        <v>34</v>
      </c>
      <c r="B54" s="2">
        <v>1.2770000000000001</v>
      </c>
      <c r="C54" s="5">
        <v>7.2000000000000008E-2</v>
      </c>
      <c r="D54" s="1">
        <f>(B54-C54)</f>
        <v>1.2050000000000001</v>
      </c>
      <c r="E54" s="7">
        <f>(23.559*D54*D54)+(94.395*D54)+(1.7939)</f>
        <v>149.74813197500001</v>
      </c>
    </row>
    <row r="55" spans="1:5" x14ac:dyDescent="0.3">
      <c r="A55" s="10" t="s">
        <v>35</v>
      </c>
      <c r="B55" s="2">
        <v>1.6520000000000001</v>
      </c>
      <c r="C55" s="5">
        <v>7.2000000000000008E-2</v>
      </c>
      <c r="D55" s="1">
        <f>(B55-C55)</f>
        <v>1.58</v>
      </c>
      <c r="E55" s="7">
        <f>(23.559*D55*D55)+(94.395*D55)+(1.7939)</f>
        <v>209.75068760000002</v>
      </c>
    </row>
    <row r="56" spans="1:5" x14ac:dyDescent="0.3">
      <c r="A56" s="10" t="s">
        <v>36</v>
      </c>
      <c r="B56" s="2">
        <v>0.86399999999999999</v>
      </c>
      <c r="C56" s="5">
        <v>7.2000000000000008E-2</v>
      </c>
      <c r="D56" s="1">
        <f>(B56-C56)</f>
        <v>0.79200000000000004</v>
      </c>
      <c r="E56" s="7">
        <f>(23.559*D56*D56)+(94.395*D56)+(1.7939)</f>
        <v>91.332452575999994</v>
      </c>
    </row>
    <row r="57" spans="1:5" x14ac:dyDescent="0.3">
      <c r="A57" s="10" t="s">
        <v>37</v>
      </c>
      <c r="B57" s="2">
        <v>0.79100000000000004</v>
      </c>
      <c r="C57" s="5">
        <v>7.2000000000000008E-2</v>
      </c>
      <c r="D57" s="1">
        <f>(B57-C57)</f>
        <v>0.71900000000000008</v>
      </c>
      <c r="E57" s="7">
        <f>(23.559*D57*D57)+(94.395*D57)+(1.7939)</f>
        <v>81.842989199000002</v>
      </c>
    </row>
    <row r="58" spans="1:5" x14ac:dyDescent="0.3">
      <c r="A58" s="10" t="s">
        <v>38</v>
      </c>
      <c r="B58" s="2">
        <v>0.71</v>
      </c>
      <c r="C58" s="5">
        <v>7.2000000000000008E-2</v>
      </c>
      <c r="D58" s="1">
        <f>(B58-C58)</f>
        <v>0.6379999999999999</v>
      </c>
      <c r="E58" s="7">
        <f>(23.559*D58*D58)+(94.395*D58)+(1.7939)</f>
        <v>71.60745959599997</v>
      </c>
    </row>
    <row r="59" spans="1:5" x14ac:dyDescent="0.3">
      <c r="A59" s="10" t="s">
        <v>39</v>
      </c>
      <c r="B59" s="2">
        <v>0.57799999999999996</v>
      </c>
      <c r="C59" s="5">
        <v>7.2000000000000008E-2</v>
      </c>
      <c r="D59" s="1">
        <f>(B59-C59)</f>
        <v>0.50600000000000001</v>
      </c>
      <c r="E59" s="7">
        <f>(23.559*D59*D59)+(94.395*D59)+(1.7939)</f>
        <v>55.589722123999998</v>
      </c>
    </row>
    <row r="60" spans="1:5" x14ac:dyDescent="0.3">
      <c r="A60" s="10" t="s">
        <v>40</v>
      </c>
      <c r="B60" s="2">
        <v>0.93300000000000005</v>
      </c>
      <c r="C60" s="5">
        <v>7.2000000000000008E-2</v>
      </c>
      <c r="D60" s="1">
        <f>(B60-C60)</f>
        <v>0.86099999999999999</v>
      </c>
      <c r="E60" s="7">
        <f>(23.559*D60*D60)+(94.395*D60)+(1.7939)</f>
        <v>100.53277643899999</v>
      </c>
    </row>
    <row r="61" spans="1:5" x14ac:dyDescent="0.3">
      <c r="A61" s="10" t="s">
        <v>41</v>
      </c>
      <c r="B61" s="2">
        <v>0.95100000000000007</v>
      </c>
      <c r="C61" s="5">
        <v>7.2000000000000008E-2</v>
      </c>
      <c r="D61" s="1">
        <f>(B61-C61)</f>
        <v>0.879</v>
      </c>
      <c r="E61" s="7">
        <f>(23.559*D61*D61)+(94.395*D61)+(1.7939)</f>
        <v>102.96975431899999</v>
      </c>
    </row>
    <row r="62" spans="1:5" x14ac:dyDescent="0.3">
      <c r="A62" s="10" t="s">
        <v>42</v>
      </c>
      <c r="B62" s="2">
        <v>1.597</v>
      </c>
      <c r="C62" s="5">
        <v>7.2000000000000008E-2</v>
      </c>
      <c r="D62" s="1">
        <f>(B62-C62)</f>
        <v>1.5249999999999999</v>
      </c>
      <c r="E62" s="7">
        <f>(23.559*D62*D62)+(94.395*D62)+(1.7939)</f>
        <v>200.53567437499999</v>
      </c>
    </row>
    <row r="63" spans="1:5" x14ac:dyDescent="0.3">
      <c r="A63" s="10" t="s">
        <v>43</v>
      </c>
      <c r="B63" s="2">
        <v>1.796</v>
      </c>
      <c r="C63" s="5">
        <v>7.2000000000000008E-2</v>
      </c>
      <c r="D63" s="1">
        <f>(B63-C63)</f>
        <v>1.724</v>
      </c>
      <c r="E63" s="7">
        <f>(23.559*D63*D63)+(94.395*D63)+(1.7939)</f>
        <v>234.55237438399999</v>
      </c>
    </row>
    <row r="64" spans="1:5" x14ac:dyDescent="0.3">
      <c r="A64" s="10" t="s">
        <v>44</v>
      </c>
      <c r="B64" s="2">
        <v>0.81800000000000006</v>
      </c>
      <c r="C64" s="5">
        <v>7.2000000000000008E-2</v>
      </c>
      <c r="D64" s="1">
        <f>(B64-C64)</f>
        <v>0.746</v>
      </c>
      <c r="E64" s="7">
        <f>(23.559*D64*D64)+(94.395*D64)+(1.7939)</f>
        <v>85.323530443999985</v>
      </c>
    </row>
    <row r="65" spans="1:5" x14ac:dyDescent="0.3">
      <c r="A65" s="10" t="s">
        <v>45</v>
      </c>
      <c r="B65" s="2">
        <v>0.80100000000000005</v>
      </c>
      <c r="C65" s="5">
        <v>7.2000000000000008E-2</v>
      </c>
      <c r="D65" s="1">
        <f>(B65-C65)</f>
        <v>0.72900000000000009</v>
      </c>
      <c r="E65" s="7">
        <f>(23.559*D65*D65)+(94.395*D65)+(1.7939)</f>
        <v>83.128073519000012</v>
      </c>
    </row>
    <row r="66" spans="1:5" x14ac:dyDescent="0.3">
      <c r="A66" s="10" t="s">
        <v>46</v>
      </c>
      <c r="B66" s="2">
        <v>0.73399999999999999</v>
      </c>
      <c r="C66" s="5">
        <v>7.2000000000000008E-2</v>
      </c>
      <c r="D66" s="1">
        <f>(B66-C66)</f>
        <v>0.66199999999999992</v>
      </c>
      <c r="E66" s="7">
        <f>(23.559*D66*D66)+(94.395*D66)+(1.7939)</f>
        <v>74.607980395999974</v>
      </c>
    </row>
    <row r="67" spans="1:5" x14ac:dyDescent="0.3">
      <c r="A67" s="10" t="s">
        <v>47</v>
      </c>
      <c r="B67" s="2">
        <v>0.60499999999999998</v>
      </c>
      <c r="C67" s="5">
        <v>7.2000000000000008E-2</v>
      </c>
      <c r="D67" s="1">
        <f>(B67-C67)</f>
        <v>0.53299999999999992</v>
      </c>
      <c r="E67" s="7">
        <f>(23.559*D67*D67)+(94.395*D67)+(1.7939)</f>
        <v>58.799287750999987</v>
      </c>
    </row>
    <row r="68" spans="1:5" x14ac:dyDescent="0.3">
      <c r="A68" s="10" t="s">
        <v>48</v>
      </c>
      <c r="B68" s="2">
        <v>0.79900000000000004</v>
      </c>
      <c r="C68" s="5">
        <v>7.2000000000000008E-2</v>
      </c>
      <c r="D68" s="1">
        <f>(B68-C68)</f>
        <v>0.72700000000000009</v>
      </c>
      <c r="E68" s="7">
        <f>(23.559*D68*D68)+(94.395*D68)+(1.7939)</f>
        <v>82.870679711000008</v>
      </c>
    </row>
    <row r="69" spans="1:5" x14ac:dyDescent="0.3">
      <c r="A69" s="10" t="s">
        <v>49</v>
      </c>
      <c r="B69" s="2">
        <v>0.90500000000000003</v>
      </c>
      <c r="C69" s="5">
        <v>7.2000000000000008E-2</v>
      </c>
      <c r="D69" s="1">
        <f>(B69-C69)</f>
        <v>0.83299999999999996</v>
      </c>
      <c r="E69" s="7">
        <f>(23.559*D69*D69)+(94.395*D69)+(1.7939)</f>
        <v>96.772265950999994</v>
      </c>
    </row>
    <row r="70" spans="1:5" x14ac:dyDescent="0.3">
      <c r="A70" s="10" t="s">
        <v>50</v>
      </c>
      <c r="B70" s="2">
        <v>1.3660000000000001</v>
      </c>
      <c r="C70" s="5">
        <v>7.2000000000000008E-2</v>
      </c>
      <c r="D70" s="1">
        <f>(B70-C70)</f>
        <v>1.294</v>
      </c>
      <c r="E70" s="7">
        <f>(23.559*D70*D70)+(94.395*D70)+(1.7939)</f>
        <v>163.38906772400003</v>
      </c>
    </row>
    <row r="71" spans="1:5" x14ac:dyDescent="0.3">
      <c r="A71" s="10" t="s">
        <v>51</v>
      </c>
      <c r="B71" s="2">
        <v>1.855</v>
      </c>
      <c r="C71" s="5">
        <v>7.2000000000000008E-2</v>
      </c>
      <c r="D71" s="1">
        <f>(B71-C71)</f>
        <v>1.7829999999999999</v>
      </c>
      <c r="E71" s="7">
        <f>(23.559*D71*D71)+(94.395*D71)+(1.7939)</f>
        <v>244.99634275099999</v>
      </c>
    </row>
    <row r="72" spans="1:5" x14ac:dyDescent="0.3">
      <c r="A72" s="10" t="s">
        <v>52</v>
      </c>
      <c r="B72" s="2">
        <v>0.74099999999999999</v>
      </c>
      <c r="C72" s="5">
        <v>7.2000000000000008E-2</v>
      </c>
      <c r="D72" s="1">
        <f>(B72-C72)</f>
        <v>0.66900000000000004</v>
      </c>
      <c r="E72" s="7">
        <f>(23.559*D72*D72)+(94.395*D72)+(1.7939)</f>
        <v>75.488244598999998</v>
      </c>
    </row>
    <row r="73" spans="1:5" x14ac:dyDescent="0.3">
      <c r="A73" s="10" t="s">
        <v>53</v>
      </c>
      <c r="B73" s="2">
        <v>0.75900000000000001</v>
      </c>
      <c r="C73" s="5">
        <v>7.2000000000000008E-2</v>
      </c>
      <c r="D73" s="1">
        <f>(B73-C73)</f>
        <v>0.68700000000000006</v>
      </c>
      <c r="E73" s="7">
        <f>(23.559*D73*D73)+(94.395*D73)+(1.7939)</f>
        <v>77.762382670999997</v>
      </c>
    </row>
    <row r="74" spans="1:5" x14ac:dyDescent="0.3">
      <c r="A74" s="10" t="s">
        <v>54</v>
      </c>
      <c r="B74" s="2">
        <v>0.65100000000000002</v>
      </c>
      <c r="C74" s="5">
        <v>7.2000000000000008E-2</v>
      </c>
      <c r="D74" s="1">
        <f>(B74-C74)</f>
        <v>0.57899999999999996</v>
      </c>
      <c r="E74" s="7">
        <f>(23.559*D74*D74)+(94.395*D74)+(1.7939)</f>
        <v>64.346547718999986</v>
      </c>
    </row>
    <row r="75" spans="1:5" x14ac:dyDescent="0.3">
      <c r="A75" s="10" t="s">
        <v>55</v>
      </c>
      <c r="B75" s="2">
        <v>0.53</v>
      </c>
      <c r="C75" s="5">
        <v>7.2000000000000008E-2</v>
      </c>
      <c r="D75" s="1">
        <f>(B75-C75)</f>
        <v>0.45800000000000002</v>
      </c>
      <c r="E75" s="7">
        <f>(23.559*D75*D75)+(94.395*D75)+(1.7939)</f>
        <v>49.968640076</v>
      </c>
    </row>
    <row r="76" spans="1:5" x14ac:dyDescent="0.3">
      <c r="A76" s="10" t="s">
        <v>56</v>
      </c>
      <c r="B76" s="2">
        <v>0.91200000000000003</v>
      </c>
      <c r="C76" s="5">
        <v>7.2000000000000008E-2</v>
      </c>
      <c r="D76" s="1">
        <f>(B76-C76)</f>
        <v>0.84000000000000008</v>
      </c>
      <c r="E76" s="7">
        <f>(23.559*D76*D76)+(94.395*D76)+(1.7939)</f>
        <v>97.7089304</v>
      </c>
    </row>
    <row r="77" spans="1:5" x14ac:dyDescent="0.3">
      <c r="A77" s="10" t="s">
        <v>57</v>
      </c>
      <c r="B77" s="2">
        <v>0.92900000000000005</v>
      </c>
      <c r="C77" s="5">
        <v>7.2000000000000008E-2</v>
      </c>
      <c r="D77" s="1">
        <f>(B77-C77)</f>
        <v>0.85699999999999998</v>
      </c>
      <c r="E77" s="7">
        <f>(23.559*D77*D77)+(94.395*D77)+(1.7939)</f>
        <v>99.993298990999989</v>
      </c>
    </row>
    <row r="78" spans="1:5" x14ac:dyDescent="0.3">
      <c r="A78" s="10" t="s">
        <v>58</v>
      </c>
      <c r="B78" s="2">
        <v>1.2090000000000001</v>
      </c>
      <c r="C78" s="5">
        <v>7.2000000000000008E-2</v>
      </c>
      <c r="D78" s="1">
        <f>(B78-C78)</f>
        <v>1.137</v>
      </c>
      <c r="E78" s="7">
        <f>(23.559*D78*D78)+(94.395*D78)+(1.7939)</f>
        <v>139.577359871</v>
      </c>
    </row>
    <row r="79" spans="1:5" x14ac:dyDescent="0.3">
      <c r="A79" s="10" t="s">
        <v>59</v>
      </c>
      <c r="B79" s="2">
        <v>1.726</v>
      </c>
      <c r="C79" s="5">
        <v>7.2000000000000008E-2</v>
      </c>
      <c r="D79" s="1">
        <f>(B79-C79)</f>
        <v>1.6539999999999999</v>
      </c>
      <c r="E79" s="7">
        <f>(23.559*D79*D79)+(94.395*D79)+(1.7939)</f>
        <v>222.37396324399998</v>
      </c>
    </row>
    <row r="80" spans="1:5" x14ac:dyDescent="0.3">
      <c r="A80" s="10" t="s">
        <v>60</v>
      </c>
      <c r="B80" s="2">
        <v>0.78400000000000003</v>
      </c>
      <c r="C80" s="5">
        <v>7.2000000000000008E-2</v>
      </c>
      <c r="D80" s="1">
        <f>(B80-C80)</f>
        <v>0.71199999999999997</v>
      </c>
      <c r="E80" s="7">
        <f>(23.559*D80*D80)+(94.395*D80)+(1.7939)</f>
        <v>80.946233695999993</v>
      </c>
    </row>
    <row r="81" spans="1:5" x14ac:dyDescent="0.3">
      <c r="A81" s="10" t="s">
        <v>61</v>
      </c>
      <c r="B81" s="2">
        <v>0.75900000000000001</v>
      </c>
      <c r="C81" s="5">
        <v>7.2000000000000008E-2</v>
      </c>
      <c r="D81" s="1">
        <f>(B81-C81)</f>
        <v>0.68700000000000006</v>
      </c>
      <c r="E81" s="7">
        <f>(23.559*D81*D81)+(94.395*D81)+(1.7939)</f>
        <v>77.762382670999997</v>
      </c>
    </row>
    <row r="82" spans="1:5" x14ac:dyDescent="0.3">
      <c r="A82" s="10" t="s">
        <v>62</v>
      </c>
      <c r="B82" s="2">
        <v>0.84599999999999997</v>
      </c>
      <c r="C82" s="5">
        <v>7.2000000000000008E-2</v>
      </c>
      <c r="D82" s="1">
        <f>(B82-C82)</f>
        <v>0.77400000000000002</v>
      </c>
      <c r="E82" s="7">
        <f>(23.559*D82*D82)+(94.395*D82)+(1.7939)</f>
        <v>88.969261483999986</v>
      </c>
    </row>
    <row r="83" spans="1:5" x14ac:dyDescent="0.3">
      <c r="A83" s="10" t="s">
        <v>63</v>
      </c>
      <c r="B83" s="2">
        <v>0.68700000000000006</v>
      </c>
      <c r="C83" s="5">
        <v>7.2000000000000008E-2</v>
      </c>
      <c r="D83" s="1">
        <f>(B83-C83)</f>
        <v>0.61499999999999999</v>
      </c>
      <c r="E83" s="7">
        <f>(23.559*D83*D83)+(94.395*D83)+(1.7939)</f>
        <v>68.757427774999982</v>
      </c>
    </row>
    <row r="84" spans="1:5" x14ac:dyDescent="0.3">
      <c r="A84" s="10" t="s">
        <v>64</v>
      </c>
      <c r="B84" s="2">
        <v>0.92400000000000004</v>
      </c>
      <c r="C84" s="5">
        <v>7.2000000000000008E-2</v>
      </c>
      <c r="D84" s="1">
        <f>(B84-C84)</f>
        <v>0.85200000000000009</v>
      </c>
      <c r="E84" s="7">
        <f>(23.559*D84*D84)+(94.395*D84)+(1.7939)</f>
        <v>99.320012336000005</v>
      </c>
    </row>
    <row r="85" spans="1:5" x14ac:dyDescent="0.3">
      <c r="A85" s="10" t="s">
        <v>65</v>
      </c>
      <c r="B85" s="2">
        <v>0.78400000000000003</v>
      </c>
      <c r="C85" s="5">
        <v>7.2000000000000008E-2</v>
      </c>
      <c r="D85" s="1">
        <f>(B85-C85)</f>
        <v>0.71199999999999997</v>
      </c>
      <c r="E85" s="7">
        <f>(23.559*D85*D85)+(94.395*D85)+(1.7939)</f>
        <v>80.946233695999993</v>
      </c>
    </row>
    <row r="86" spans="1:5" x14ac:dyDescent="0.3">
      <c r="A86" s="10" t="s">
        <v>66</v>
      </c>
      <c r="B86" s="2">
        <v>1.575</v>
      </c>
      <c r="C86" s="5">
        <v>7.2000000000000008E-2</v>
      </c>
      <c r="D86" s="1">
        <f>(B86-C86)</f>
        <v>1.5029999999999999</v>
      </c>
      <c r="E86" s="7">
        <f>(23.559*D86*D86)+(94.395*D86)+(1.7939)</f>
        <v>196.88957803099999</v>
      </c>
    </row>
    <row r="87" spans="1:5" x14ac:dyDescent="0.3">
      <c r="A87" s="10" t="s">
        <v>67</v>
      </c>
      <c r="B87" s="2">
        <v>0.89900000000000002</v>
      </c>
      <c r="C87" s="5">
        <v>7.2000000000000008E-2</v>
      </c>
      <c r="D87" s="1">
        <f>(B87-C87)</f>
        <v>0.82699999999999996</v>
      </c>
      <c r="E87" s="7">
        <f>(23.559*D87*D87)+(94.395*D87)+(1.7939)</f>
        <v>95.971248310999982</v>
      </c>
    </row>
    <row r="88" spans="1:5" x14ac:dyDescent="0.3">
      <c r="A88" s="10" t="s">
        <v>68</v>
      </c>
      <c r="B88" s="2">
        <v>0.98199999999999998</v>
      </c>
      <c r="C88" s="5">
        <v>7.2000000000000008E-2</v>
      </c>
      <c r="D88" s="1">
        <f>(B88-C88)</f>
        <v>0.90999999999999992</v>
      </c>
      <c r="E88" s="7">
        <f>(23.559*D88*D88)+(94.395*D88)+(1.7939)</f>
        <v>107.20255789999997</v>
      </c>
    </row>
    <row r="89" spans="1:5" x14ac:dyDescent="0.3">
      <c r="A89" s="10" t="s">
        <v>69</v>
      </c>
      <c r="B89" s="2">
        <v>0.72</v>
      </c>
      <c r="C89" s="5">
        <v>7.2000000000000008E-2</v>
      </c>
      <c r="D89" s="1">
        <f>(B89-C89)</f>
        <v>0.64799999999999991</v>
      </c>
      <c r="E89" s="7">
        <f>(23.559*D89*D89)+(94.395*D89)+(1.7939)</f>
        <v>72.854378335999982</v>
      </c>
    </row>
    <row r="90" spans="1:5" x14ac:dyDescent="0.3">
      <c r="A90" s="10" t="s">
        <v>70</v>
      </c>
      <c r="B90" s="2">
        <v>0.754</v>
      </c>
      <c r="C90" s="5">
        <v>7.2000000000000008E-2</v>
      </c>
      <c r="D90" s="1">
        <f>(B90-C90)</f>
        <v>0.68199999999999994</v>
      </c>
      <c r="E90" s="7">
        <f>(23.559*D90*D90)+(94.395*D90)+(1.7939)</f>
        <v>77.129146315999989</v>
      </c>
    </row>
    <row r="91" spans="1:5" x14ac:dyDescent="0.3">
      <c r="A91" s="10" t="s">
        <v>71</v>
      </c>
      <c r="B91" s="2">
        <v>0.82500000000000007</v>
      </c>
      <c r="C91" s="5">
        <v>7.2000000000000008E-2</v>
      </c>
      <c r="D91" s="1">
        <f>(B91-C91)</f>
        <v>0.75300000000000011</v>
      </c>
      <c r="E91" s="7">
        <f>(23.559*D91*D91)+(94.395*D91)+(1.7939)</f>
        <v>86.23150003100001</v>
      </c>
    </row>
    <row r="92" spans="1:5" x14ac:dyDescent="0.3">
      <c r="A92" s="10" t="s">
        <v>72</v>
      </c>
      <c r="B92" s="2">
        <v>1.129</v>
      </c>
      <c r="C92" s="5">
        <v>7.2000000000000008E-2</v>
      </c>
      <c r="D92" s="1">
        <f>(B92-C92)</f>
        <v>1.0569999999999999</v>
      </c>
      <c r="E92" s="7">
        <f>(23.559*D92*D92)+(94.395*D92)+(1.7939)</f>
        <v>127.89068419099998</v>
      </c>
    </row>
    <row r="93" spans="1:5" x14ac:dyDescent="0.3">
      <c r="A93" s="10" t="s">
        <v>73</v>
      </c>
      <c r="B93" s="2">
        <v>0.752</v>
      </c>
      <c r="C93" s="5">
        <v>7.2000000000000008E-2</v>
      </c>
      <c r="D93" s="1">
        <f>(B93-C93)</f>
        <v>0.67999999999999994</v>
      </c>
      <c r="E93" s="7">
        <f>(23.559*D93*D93)+(94.395*D93)+(1.7939)</f>
        <v>76.876181599999981</v>
      </c>
    </row>
    <row r="94" spans="1:5" x14ac:dyDescent="0.3">
      <c r="A94" s="10" t="s">
        <v>74</v>
      </c>
      <c r="B94" s="2">
        <v>1.873</v>
      </c>
      <c r="C94" s="5">
        <v>7.2000000000000008E-2</v>
      </c>
      <c r="D94" s="1">
        <f>(B94-C94)</f>
        <v>1.8009999999999999</v>
      </c>
      <c r="E94" s="7">
        <f>(23.559*D94*D94)+(94.395*D94)+(1.7939)</f>
        <v>248.21529095899999</v>
      </c>
    </row>
    <row r="95" spans="1:5" x14ac:dyDescent="0.3">
      <c r="A95" s="10" t="s">
        <v>75</v>
      </c>
      <c r="B95" s="2">
        <v>0.97799999999999998</v>
      </c>
      <c r="C95" s="5">
        <v>7.2000000000000008E-2</v>
      </c>
      <c r="D95" s="1">
        <f>(B95-C95)</f>
        <v>0.90599999999999992</v>
      </c>
      <c r="E95" s="7">
        <f>(23.559*D95*D95)+(94.395*D95)+(1.7939)</f>
        <v>106.65384532399999</v>
      </c>
    </row>
    <row r="96" spans="1:5" x14ac:dyDescent="0.3">
      <c r="A96" s="10" t="s">
        <v>76</v>
      </c>
      <c r="B96" s="2">
        <v>0.94800000000000006</v>
      </c>
      <c r="C96" s="5">
        <v>7.2000000000000008E-2</v>
      </c>
      <c r="D96" s="1">
        <f>(B96-C96)</f>
        <v>0.87600000000000011</v>
      </c>
      <c r="E96" s="7">
        <f>(23.559*D96*D96)+(94.395*D96)+(1.7939)</f>
        <v>102.56253118400001</v>
      </c>
    </row>
    <row r="97" spans="1:5" x14ac:dyDescent="0.3">
      <c r="A97" s="10" t="s">
        <v>77</v>
      </c>
      <c r="B97" s="2">
        <v>0.98</v>
      </c>
      <c r="C97" s="5">
        <v>7.2000000000000008E-2</v>
      </c>
      <c r="D97" s="1">
        <f>(B97-C97)</f>
        <v>0.90799999999999992</v>
      </c>
      <c r="E97" s="7">
        <f>(23.559*D97*D97)+(94.395*D97)+(1.7939)</f>
        <v>106.92810737599999</v>
      </c>
    </row>
    <row r="98" spans="1:5" x14ac:dyDescent="0.3">
      <c r="A98" s="10" t="s">
        <v>78</v>
      </c>
      <c r="B98" s="2">
        <v>0.91700000000000004</v>
      </c>
      <c r="C98" s="5">
        <v>7.2000000000000008E-2</v>
      </c>
      <c r="D98" s="1">
        <f>(B98-C98)</f>
        <v>0.84499999999999997</v>
      </c>
      <c r="E98" s="7">
        <f>(23.559*D98*D98)+(94.395*D98)+(1.7939)</f>
        <v>98.379389974999995</v>
      </c>
    </row>
    <row r="99" spans="1:5" x14ac:dyDescent="0.3">
      <c r="A99" s="10" t="s">
        <v>79</v>
      </c>
      <c r="B99" s="2">
        <v>0.72299999999999998</v>
      </c>
      <c r="C99" s="5">
        <v>7.2000000000000008E-2</v>
      </c>
      <c r="D99" s="1">
        <f>(B99-C99)</f>
        <v>0.65100000000000002</v>
      </c>
      <c r="E99" s="7">
        <f>(23.559*D99*D99)+(94.395*D99)+(1.7939)</f>
        <v>73.229372758999986</v>
      </c>
    </row>
    <row r="100" spans="1:5" x14ac:dyDescent="0.3">
      <c r="A100" s="10" t="s">
        <v>80</v>
      </c>
      <c r="B100" s="2">
        <v>1.4319999999999999</v>
      </c>
      <c r="C100" s="5">
        <v>7.2000000000000008E-2</v>
      </c>
      <c r="D100" s="1">
        <f>(B100-C100)</f>
        <v>1.3599999999999999</v>
      </c>
      <c r="E100" s="7">
        <f>(23.559*D100*D100)+(94.395*D100)+(1.7939)</f>
        <v>173.7458264</v>
      </c>
    </row>
    <row r="101" spans="1:5" x14ac:dyDescent="0.3">
      <c r="A101" s="10" t="s">
        <v>81</v>
      </c>
      <c r="B101" s="2">
        <v>0.86799999999999999</v>
      </c>
      <c r="C101" s="5">
        <v>7.2000000000000008E-2</v>
      </c>
      <c r="D101" s="1">
        <f>(B101-C101)</f>
        <v>0.79600000000000004</v>
      </c>
      <c r="E101" s="7">
        <f>(23.559*D101*D101)+(94.395*D101)+(1.7939)</f>
        <v>91.859679343999986</v>
      </c>
    </row>
    <row r="102" spans="1:5" x14ac:dyDescent="0.3">
      <c r="A102" s="10" t="s">
        <v>82</v>
      </c>
      <c r="B102" s="2">
        <v>1.889</v>
      </c>
      <c r="C102" s="5">
        <v>7.2000000000000008E-2</v>
      </c>
      <c r="D102" s="1">
        <f>(B102-C102)</f>
        <v>1.8169999999999999</v>
      </c>
      <c r="E102" s="7">
        <f>(23.559*D102*D102)+(94.395*D102)+(1.7939)</f>
        <v>251.08939435100001</v>
      </c>
    </row>
    <row r="103" spans="1:5" x14ac:dyDescent="0.3">
      <c r="A103" s="10" t="s">
        <v>83</v>
      </c>
      <c r="B103" s="2">
        <v>1.0050000000000001</v>
      </c>
      <c r="C103" s="5">
        <v>7.2000000000000008E-2</v>
      </c>
      <c r="D103" s="1">
        <f>(B103-C103)</f>
        <v>0.93300000000000005</v>
      </c>
      <c r="E103" s="7">
        <f>(23.559*D103*D103)+(94.395*D103)+(1.7939)</f>
        <v>110.372285351</v>
      </c>
    </row>
    <row r="104" spans="1:5" x14ac:dyDescent="0.3">
      <c r="A104" s="10" t="s">
        <v>84</v>
      </c>
      <c r="B104" s="2">
        <v>1.0429999999999999</v>
      </c>
      <c r="C104" s="5">
        <v>7.2000000000000008E-2</v>
      </c>
      <c r="D104" s="1">
        <f>(B104-C104)</f>
        <v>0.97099999999999986</v>
      </c>
      <c r="E104" s="7">
        <f>(23.559*D104*D104)+(94.395*D104)+(1.7939)</f>
        <v>115.66383611899998</v>
      </c>
    </row>
    <row r="105" spans="1:5" x14ac:dyDescent="0.3">
      <c r="A105" s="10" t="s">
        <v>85</v>
      </c>
      <c r="B105" s="2">
        <v>1.042</v>
      </c>
      <c r="C105" s="5">
        <v>7.2000000000000008E-2</v>
      </c>
      <c r="D105" s="1">
        <f>(B105-C105)</f>
        <v>0.97</v>
      </c>
      <c r="E105" s="7">
        <f>(23.559*D105*D105)+(94.395*D105)+(1.7939)</f>
        <v>115.52371309999998</v>
      </c>
    </row>
    <row r="106" spans="1:5" x14ac:dyDescent="0.3">
      <c r="A106" s="10" t="s">
        <v>86</v>
      </c>
      <c r="B106" s="2">
        <v>0.877</v>
      </c>
      <c r="C106" s="5">
        <v>7.2000000000000008E-2</v>
      </c>
      <c r="D106" s="1">
        <f>(B106-C106)</f>
        <v>0.80499999999999994</v>
      </c>
      <c r="E106" s="7">
        <f>(23.559*D106*D106)+(94.395*D106)+(1.7939)</f>
        <v>93.048695974999987</v>
      </c>
    </row>
    <row r="107" spans="1:5" x14ac:dyDescent="0.3">
      <c r="A107" s="10" t="s">
        <v>87</v>
      </c>
      <c r="B107" s="2">
        <v>1.03</v>
      </c>
      <c r="C107" s="5">
        <v>7.2000000000000008E-2</v>
      </c>
      <c r="D107" s="1">
        <f>(B107-C107)</f>
        <v>0.95799999999999996</v>
      </c>
      <c r="E107" s="7">
        <f>(23.559*D107*D107)+(94.395*D107)+(1.7939)</f>
        <v>113.84591207599999</v>
      </c>
    </row>
    <row r="108" spans="1:5" x14ac:dyDescent="0.3">
      <c r="A108" s="10" t="s">
        <v>88</v>
      </c>
      <c r="B108" s="2">
        <v>1.2650000000000001</v>
      </c>
      <c r="C108" s="5">
        <v>7.2000000000000008E-2</v>
      </c>
      <c r="D108" s="1">
        <f>(B108-C108)</f>
        <v>1.1930000000000001</v>
      </c>
      <c r="E108" s="7">
        <f>(23.559*D108*D108)+(94.395*D108)+(1.7939)</f>
        <v>147.93745819100002</v>
      </c>
    </row>
    <row r="109" spans="1:5" x14ac:dyDescent="0.3">
      <c r="A109" s="10" t="s">
        <v>89</v>
      </c>
      <c r="B109" s="2">
        <v>0.95900000000000007</v>
      </c>
      <c r="C109" s="5">
        <v>7.2000000000000008E-2</v>
      </c>
      <c r="D109" s="1">
        <f>(B109-C109)</f>
        <v>0.88700000000000001</v>
      </c>
      <c r="E109" s="7">
        <f>(23.559*D109*D109)+(94.395*D109)+(1.7939)</f>
        <v>104.057755871</v>
      </c>
    </row>
    <row r="110" spans="1:5" x14ac:dyDescent="0.3">
      <c r="A110" s="10" t="s">
        <v>90</v>
      </c>
      <c r="B110" s="2">
        <v>1.865</v>
      </c>
      <c r="C110" s="5">
        <v>7.2000000000000008E-2</v>
      </c>
      <c r="D110" s="1">
        <f>(B110-C110)</f>
        <v>1.7929999999999999</v>
      </c>
      <c r="E110" s="7">
        <f>(23.559*D110*D110)+(94.395*D110)+(1.7939)</f>
        <v>246.78276259099999</v>
      </c>
    </row>
    <row r="111" spans="1:5" x14ac:dyDescent="0.3">
      <c r="A111" s="10" t="s">
        <v>91</v>
      </c>
      <c r="B111" s="2">
        <v>1.085</v>
      </c>
      <c r="C111" s="5">
        <v>7.2000000000000008E-2</v>
      </c>
      <c r="D111" s="1">
        <f>(B111-C111)</f>
        <v>1.0129999999999999</v>
      </c>
      <c r="E111" s="7">
        <f>(23.559*D111*D111)+(94.395*D111)+(1.7939)</f>
        <v>121.59155047099998</v>
      </c>
    </row>
    <row r="112" spans="1:5" x14ac:dyDescent="0.3">
      <c r="A112" s="10" t="s">
        <v>92</v>
      </c>
      <c r="B112" s="2">
        <v>1.1870000000000001</v>
      </c>
      <c r="C112" s="5">
        <v>7.2000000000000008E-2</v>
      </c>
      <c r="D112" s="1">
        <f>(B112-C112)</f>
        <v>1.115</v>
      </c>
      <c r="E112" s="7">
        <f>(23.559*D112*D112)+(94.395*D112)+(1.7939)</f>
        <v>136.33346277500002</v>
      </c>
    </row>
    <row r="113" spans="1:5" x14ac:dyDescent="0.3">
      <c r="A113" s="10" t="s">
        <v>93</v>
      </c>
      <c r="B113" s="2">
        <v>1.17</v>
      </c>
      <c r="C113" s="5">
        <v>7.2000000000000008E-2</v>
      </c>
      <c r="D113" s="1">
        <f>(B113-C113)</f>
        <v>1.0979999999999999</v>
      </c>
      <c r="E113" s="7">
        <f>(23.559*D113*D113)+(94.395*D113)+(1.7939)</f>
        <v>133.84243463599998</v>
      </c>
    </row>
    <row r="114" spans="1:5" x14ac:dyDescent="0.3">
      <c r="A114" s="10" t="s">
        <v>94</v>
      </c>
      <c r="B114" s="2">
        <v>0.93500000000000005</v>
      </c>
      <c r="C114" s="5">
        <v>7.2000000000000008E-2</v>
      </c>
      <c r="D114" s="1">
        <f>(B114-C114)</f>
        <v>0.86299999999999999</v>
      </c>
      <c r="E114" s="7">
        <f>(23.559*D114*D114)+(94.395*D114)+(1.7939)</f>
        <v>100.802797871</v>
      </c>
    </row>
    <row r="115" spans="1:5" x14ac:dyDescent="0.3">
      <c r="A115" s="10" t="s">
        <v>95</v>
      </c>
      <c r="B115" s="2">
        <v>0.97099999999999997</v>
      </c>
      <c r="C115" s="5">
        <v>7.2000000000000008E-2</v>
      </c>
      <c r="D115" s="1">
        <f>(B115-C115)</f>
        <v>0.89900000000000002</v>
      </c>
      <c r="E115" s="7">
        <f>(23.559*D115*D115)+(94.395*D115)+(1.7939)</f>
        <v>105.69541235899999</v>
      </c>
    </row>
    <row r="116" spans="1:5" x14ac:dyDescent="0.3">
      <c r="A116" s="10" t="s">
        <v>96</v>
      </c>
      <c r="B116" s="2">
        <v>1.411</v>
      </c>
      <c r="C116" s="5">
        <v>7.2000000000000008E-2</v>
      </c>
      <c r="D116" s="1">
        <f>(B116-C116)</f>
        <v>1.339</v>
      </c>
      <c r="E116" s="7">
        <f>(23.559*D116*D116)+(94.395*D116)+(1.7939)</f>
        <v>170.42823083900001</v>
      </c>
    </row>
    <row r="117" spans="1:5" x14ac:dyDescent="0.3">
      <c r="A117" s="10" t="s">
        <v>97</v>
      </c>
      <c r="B117" s="2">
        <v>0.88900000000000001</v>
      </c>
      <c r="C117" s="5">
        <v>7.2000000000000008E-2</v>
      </c>
      <c r="D117" s="1">
        <f>(B117-C117)</f>
        <v>0.81699999999999995</v>
      </c>
      <c r="E117" s="7">
        <f>(23.559*D117*D117)+(94.395*D117)+(1.7939)</f>
        <v>94.639988350999985</v>
      </c>
    </row>
    <row r="118" spans="1:5" x14ac:dyDescent="0.3">
      <c r="A118" s="10" t="s">
        <v>98</v>
      </c>
      <c r="B118" s="2">
        <v>1.9870000000000001</v>
      </c>
      <c r="C118" s="5">
        <v>7.2000000000000008E-2</v>
      </c>
      <c r="D118" s="1">
        <f>(B118-C118)</f>
        <v>1.915</v>
      </c>
      <c r="E118" s="7">
        <f>(23.559*D118*D118)+(94.395*D118)+(1.7939)</f>
        <v>268.95647877499999</v>
      </c>
    </row>
    <row r="119" spans="1:5" x14ac:dyDescent="0.3">
      <c r="A119" s="10" t="s">
        <v>99</v>
      </c>
      <c r="B119" s="2">
        <v>1.2050000000000001</v>
      </c>
      <c r="C119" s="5">
        <v>7.2000000000000008E-2</v>
      </c>
      <c r="D119" s="1">
        <f>(B119-C119)</f>
        <v>1.133</v>
      </c>
      <c r="E119" s="7">
        <f>(23.559*D119*D119)+(94.395*D119)+(1.7939)</f>
        <v>138.98586415100002</v>
      </c>
    </row>
    <row r="120" spans="1:5" x14ac:dyDescent="0.3">
      <c r="A120" s="10" t="s">
        <v>100</v>
      </c>
      <c r="B120" s="2">
        <v>1.208</v>
      </c>
      <c r="C120" s="5">
        <v>7.2000000000000008E-2</v>
      </c>
      <c r="D120" s="1">
        <f>(B120-C120)</f>
        <v>1.1359999999999999</v>
      </c>
      <c r="E120" s="7">
        <f>(23.559*D120*D120)+(94.395*D120)+(1.7939)</f>
        <v>139.429415264</v>
      </c>
    </row>
    <row r="121" spans="1:5" x14ac:dyDescent="0.3">
      <c r="A121" s="10" t="s">
        <v>101</v>
      </c>
      <c r="B121" s="2">
        <v>1.03</v>
      </c>
      <c r="C121" s="5">
        <v>7.2000000000000008E-2</v>
      </c>
      <c r="D121" s="1">
        <f>(B121-C121)</f>
        <v>0.95799999999999996</v>
      </c>
      <c r="E121" s="7">
        <f>(23.559*D121*D121)+(94.395*D121)+(1.7939)</f>
        <v>113.84591207599999</v>
      </c>
    </row>
    <row r="122" spans="1:5" x14ac:dyDescent="0.3">
      <c r="A122" s="10" t="s">
        <v>102</v>
      </c>
      <c r="B122" s="2">
        <v>1.044</v>
      </c>
      <c r="C122" s="5">
        <v>7.2000000000000008E-2</v>
      </c>
      <c r="D122" s="1">
        <f>(B122-C122)</f>
        <v>0.97199999999999998</v>
      </c>
      <c r="E122" s="7">
        <f>(23.559*D122*D122)+(94.395*D122)+(1.7939)</f>
        <v>115.80400625599998</v>
      </c>
    </row>
    <row r="123" spans="1:5" x14ac:dyDescent="0.3">
      <c r="A123" s="10" t="s">
        <v>103</v>
      </c>
      <c r="B123" s="2">
        <v>1.1539999999999999</v>
      </c>
      <c r="C123" s="5">
        <v>7.2000000000000008E-2</v>
      </c>
      <c r="D123" s="1">
        <f>(B123-C123)</f>
        <v>1.0819999999999999</v>
      </c>
      <c r="E123" s="7">
        <f>(23.559*D123*D123)+(94.395*D123)+(1.7939)</f>
        <v>131.510376716</v>
      </c>
    </row>
    <row r="124" spans="1:5" x14ac:dyDescent="0.3">
      <c r="A124" s="10" t="s">
        <v>104</v>
      </c>
      <c r="B124" s="2">
        <v>1.5569999999999999</v>
      </c>
      <c r="C124" s="5">
        <v>7.2000000000000008E-2</v>
      </c>
      <c r="D124" s="1">
        <f>(B124-C124)</f>
        <v>1.4849999999999999</v>
      </c>
      <c r="E124" s="7">
        <f>(23.559*D124*D124)+(94.395*D124)+(1.7939)</f>
        <v>193.923370775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8"/>
  <sheetViews>
    <sheetView workbookViewId="0">
      <selection activeCell="J8" sqref="J8"/>
    </sheetView>
  </sheetViews>
  <sheetFormatPr defaultRowHeight="14.4" x14ac:dyDescent="0.3"/>
  <cols>
    <col min="1" max="1" width="15.33203125" customWidth="1"/>
    <col min="2" max="2" width="11.5546875" customWidth="1"/>
    <col min="3" max="3" width="10.21875" customWidth="1"/>
    <col min="4" max="4" width="11.5546875" customWidth="1"/>
    <col min="5" max="5" width="16.21875" customWidth="1"/>
  </cols>
  <sheetData>
    <row r="2" spans="1:8" x14ac:dyDescent="0.3">
      <c r="A2" s="3">
        <v>2.774</v>
      </c>
      <c r="B2" s="2">
        <v>0.8</v>
      </c>
      <c r="C2" s="2">
        <v>0.97899999999999998</v>
      </c>
      <c r="D2" s="2">
        <v>0.97799999999999998</v>
      </c>
      <c r="E2" s="2">
        <v>0.86</v>
      </c>
      <c r="F2" s="2">
        <v>0.81400000000000006</v>
      </c>
      <c r="G2" s="2">
        <v>0.71399999999999997</v>
      </c>
      <c r="H2" s="2">
        <v>0.78700000000000003</v>
      </c>
    </row>
    <row r="3" spans="1:8" x14ac:dyDescent="0.3">
      <c r="A3" s="3">
        <v>1.716</v>
      </c>
      <c r="B3" s="2">
        <v>1.137</v>
      </c>
      <c r="C3" s="2">
        <v>1.143</v>
      </c>
      <c r="D3" s="2">
        <v>1.282</v>
      </c>
      <c r="E3" s="2">
        <v>1.129</v>
      </c>
      <c r="F3" s="2">
        <v>1.3960000000000001</v>
      </c>
      <c r="G3" s="2">
        <v>1.1320000000000001</v>
      </c>
      <c r="H3" s="2">
        <v>1.238</v>
      </c>
    </row>
    <row r="4" spans="1:8" x14ac:dyDescent="0.3">
      <c r="A4" s="3">
        <v>0.86199999999999999</v>
      </c>
      <c r="B4" s="2">
        <v>0.67500000000000004</v>
      </c>
      <c r="C4" s="2">
        <v>0.84299999999999997</v>
      </c>
      <c r="D4" s="2">
        <v>1.421</v>
      </c>
      <c r="E4" s="2">
        <v>1.633</v>
      </c>
      <c r="F4" s="2">
        <v>1.7410000000000001</v>
      </c>
      <c r="G4" s="2">
        <v>1.4079999999999999</v>
      </c>
      <c r="H4" s="2">
        <v>1.639</v>
      </c>
    </row>
    <row r="5" spans="1:8" x14ac:dyDescent="0.3">
      <c r="A5" s="3">
        <v>0.53400000000000003</v>
      </c>
      <c r="B5" s="2">
        <v>0.82700000000000007</v>
      </c>
      <c r="C5" s="2">
        <v>1.371</v>
      </c>
      <c r="D5" s="2">
        <v>0.69500000000000006</v>
      </c>
      <c r="E5" s="2">
        <v>0.68</v>
      </c>
      <c r="F5" s="2">
        <v>0.57000000000000006</v>
      </c>
      <c r="G5" s="2">
        <v>0.55800000000000005</v>
      </c>
      <c r="H5" s="2">
        <v>0.59499999999999997</v>
      </c>
    </row>
    <row r="6" spans="1:8" x14ac:dyDescent="0.3">
      <c r="A6" s="3">
        <v>0.371</v>
      </c>
      <c r="B6" s="2">
        <v>2.7680000000000002</v>
      </c>
      <c r="C6" s="2">
        <v>2.9170000000000003</v>
      </c>
      <c r="D6" s="2">
        <v>2.968</v>
      </c>
      <c r="E6" s="2">
        <v>2.754</v>
      </c>
      <c r="F6" s="2">
        <v>2.9980000000000002</v>
      </c>
      <c r="G6" s="2">
        <v>2.8759999999999999</v>
      </c>
    </row>
    <row r="7" spans="1:8" x14ac:dyDescent="0.3">
      <c r="A7" s="5">
        <v>6.9000000000000006E-2</v>
      </c>
      <c r="B7" s="2">
        <v>0.85499999999999998</v>
      </c>
      <c r="C7" s="2">
        <v>1.0190000000000001</v>
      </c>
      <c r="D7" s="2">
        <v>1.016</v>
      </c>
      <c r="E7" s="2">
        <v>1.0840000000000001</v>
      </c>
      <c r="F7" s="2">
        <v>1.071</v>
      </c>
      <c r="G7" s="2">
        <v>1.1990000000000001</v>
      </c>
    </row>
    <row r="8" spans="1:8" x14ac:dyDescent="0.3">
      <c r="A8" s="2">
        <v>0.99</v>
      </c>
      <c r="B8" s="2">
        <v>0.77300000000000002</v>
      </c>
      <c r="C8" s="2">
        <v>1.0900000000000001</v>
      </c>
      <c r="D8" s="2">
        <v>1.127</v>
      </c>
      <c r="E8" s="2">
        <v>1.012</v>
      </c>
      <c r="F8" s="2">
        <v>0.88400000000000001</v>
      </c>
      <c r="G8" s="2">
        <v>0.83299999999999996</v>
      </c>
    </row>
    <row r="9" spans="1:8" x14ac:dyDescent="0.3">
      <c r="A9" s="2">
        <v>1.9930000000000001</v>
      </c>
      <c r="B9" s="2">
        <v>1.802</v>
      </c>
      <c r="C9" s="2">
        <v>1.679</v>
      </c>
      <c r="D9" s="2">
        <v>1.698</v>
      </c>
      <c r="E9" s="2">
        <v>1.9690000000000001</v>
      </c>
      <c r="F9" s="2">
        <v>1.621</v>
      </c>
      <c r="G9" s="2">
        <v>1.5230000000000001</v>
      </c>
    </row>
    <row r="17" spans="1:13" x14ac:dyDescent="0.3">
      <c r="A17" s="18"/>
      <c r="B17" s="6" t="s">
        <v>7</v>
      </c>
      <c r="C17" s="6" t="s">
        <v>8</v>
      </c>
      <c r="D17" s="6" t="s">
        <v>9</v>
      </c>
      <c r="E17" s="6" t="s">
        <v>10</v>
      </c>
    </row>
    <row r="18" spans="1:13" x14ac:dyDescent="0.3">
      <c r="A18" s="18" t="s">
        <v>1</v>
      </c>
      <c r="B18" s="3">
        <v>2.774</v>
      </c>
      <c r="C18" s="1">
        <f>B18-B23</f>
        <v>2.7050000000000001</v>
      </c>
      <c r="D18" s="1">
        <v>400</v>
      </c>
      <c r="E18" s="7">
        <f>(19.345*C18*C18)+(94.435*C18)+(0.7611)</f>
        <v>397.755623625</v>
      </c>
    </row>
    <row r="19" spans="1:13" x14ac:dyDescent="0.3">
      <c r="A19" s="18" t="s">
        <v>2</v>
      </c>
      <c r="B19" s="3">
        <v>1.716</v>
      </c>
      <c r="C19" s="1">
        <f>B19-B23</f>
        <v>1.647</v>
      </c>
      <c r="D19" s="1">
        <v>200</v>
      </c>
      <c r="E19" s="7">
        <f t="shared" ref="E19:E82" si="0">(19.345*C19*C19)+(94.435*C19)+(0.7611)</f>
        <v>208.77096610500001</v>
      </c>
    </row>
    <row r="20" spans="1:13" x14ac:dyDescent="0.3">
      <c r="A20" s="18" t="s">
        <v>3</v>
      </c>
      <c r="B20" s="3">
        <v>0.86199999999999999</v>
      </c>
      <c r="C20" s="1">
        <f>B20-B23</f>
        <v>0.79299999999999993</v>
      </c>
      <c r="D20" s="1">
        <v>100</v>
      </c>
      <c r="E20" s="7">
        <f t="shared" si="0"/>
        <v>87.813138904999988</v>
      </c>
    </row>
    <row r="21" spans="1:13" x14ac:dyDescent="0.3">
      <c r="A21" s="18" t="s">
        <v>4</v>
      </c>
      <c r="B21" s="3">
        <v>0.53400000000000003</v>
      </c>
      <c r="C21" s="1">
        <f>B21-B23</f>
        <v>0.46500000000000002</v>
      </c>
      <c r="D21" s="1">
        <v>50</v>
      </c>
      <c r="E21" s="7">
        <f t="shared" si="0"/>
        <v>48.856247625000002</v>
      </c>
    </row>
    <row r="22" spans="1:13" x14ac:dyDescent="0.3">
      <c r="A22" s="18" t="s">
        <v>5</v>
      </c>
      <c r="B22" s="3">
        <v>0.371</v>
      </c>
      <c r="C22" s="1">
        <f>B22-B23</f>
        <v>0.30199999999999999</v>
      </c>
      <c r="D22" s="1">
        <v>25</v>
      </c>
      <c r="E22" s="7">
        <f t="shared" si="0"/>
        <v>31.044811379999999</v>
      </c>
    </row>
    <row r="23" spans="1:13" x14ac:dyDescent="0.3">
      <c r="A23" s="18" t="s">
        <v>6</v>
      </c>
      <c r="B23" s="5">
        <v>6.9000000000000006E-2</v>
      </c>
      <c r="C23" s="1">
        <f>B23-B23</f>
        <v>0</v>
      </c>
      <c r="D23" s="1">
        <v>0</v>
      </c>
      <c r="E23" s="7">
        <f t="shared" si="0"/>
        <v>0.7611</v>
      </c>
    </row>
    <row r="28" spans="1:13" x14ac:dyDescent="0.3">
      <c r="I28" s="18"/>
      <c r="K28" s="8" t="s">
        <v>161</v>
      </c>
      <c r="L28" s="8"/>
      <c r="M28" s="8"/>
    </row>
    <row r="34" spans="1:5" x14ac:dyDescent="0.3">
      <c r="A34" s="10" t="s">
        <v>12</v>
      </c>
      <c r="B34" s="2" t="s">
        <v>13</v>
      </c>
      <c r="C34" s="9" t="s">
        <v>6</v>
      </c>
      <c r="D34" s="1" t="s">
        <v>8</v>
      </c>
      <c r="E34" s="4" t="s">
        <v>162</v>
      </c>
    </row>
    <row r="35" spans="1:5" x14ac:dyDescent="0.3">
      <c r="A35" s="10" t="s">
        <v>105</v>
      </c>
      <c r="B35" s="2">
        <v>0.99</v>
      </c>
      <c r="C35" s="5">
        <v>6.9000000000000006E-2</v>
      </c>
      <c r="D35" s="1">
        <f>(B35-C35)</f>
        <v>0.92100000000000004</v>
      </c>
      <c r="E35" s="7">
        <f>(19.345*D35*D35)+(94.435*D35)+(0.7611)</f>
        <v>104.14495714500001</v>
      </c>
    </row>
    <row r="36" spans="1:5" x14ac:dyDescent="0.3">
      <c r="A36" s="10" t="s">
        <v>106</v>
      </c>
      <c r="B36" s="2">
        <v>1.9930000000000001</v>
      </c>
      <c r="C36" s="5">
        <v>6.9000000000000006E-2</v>
      </c>
      <c r="D36" s="1">
        <f>(B36-C36)</f>
        <v>1.9240000000000002</v>
      </c>
      <c r="E36" s="7">
        <f>(19.345*D36*D36)+(94.435*D36)+(0.7611)</f>
        <v>254.06489672000004</v>
      </c>
    </row>
    <row r="37" spans="1:5" x14ac:dyDescent="0.3">
      <c r="A37" s="10" t="s">
        <v>107</v>
      </c>
      <c r="B37" s="2">
        <v>0.8</v>
      </c>
      <c r="C37" s="5">
        <v>6.9000000000000006E-2</v>
      </c>
      <c r="D37" s="1">
        <f>(B37-C37)</f>
        <v>0.73100000000000009</v>
      </c>
      <c r="E37" s="7">
        <f>(19.345*D37*D37)+(94.435*D37)+(0.7611)</f>
        <v>80.130298545000002</v>
      </c>
    </row>
    <row r="38" spans="1:5" x14ac:dyDescent="0.3">
      <c r="A38" s="10" t="s">
        <v>108</v>
      </c>
      <c r="B38" s="2">
        <v>1.137</v>
      </c>
      <c r="C38" s="5">
        <v>6.9000000000000006E-2</v>
      </c>
      <c r="D38" s="1">
        <f>(B38-C38)</f>
        <v>1.0680000000000001</v>
      </c>
      <c r="E38" s="7">
        <f>(19.345*D38*D38)+(94.435*D38)+(0.7611)</f>
        <v>123.68305128</v>
      </c>
    </row>
    <row r="39" spans="1:5" x14ac:dyDescent="0.3">
      <c r="A39" s="10" t="s">
        <v>109</v>
      </c>
      <c r="B39" s="2">
        <v>0.67500000000000004</v>
      </c>
      <c r="C39" s="5">
        <v>6.9000000000000006E-2</v>
      </c>
      <c r="D39" s="1">
        <f>(B39-C39)</f>
        <v>0.60600000000000009</v>
      </c>
      <c r="E39" s="7">
        <f>(19.345*D39*D39)+(94.435*D39)+(0.7611)</f>
        <v>65.092890420000018</v>
      </c>
    </row>
    <row r="40" spans="1:5" x14ac:dyDescent="0.3">
      <c r="A40" s="10" t="s">
        <v>110</v>
      </c>
      <c r="B40" s="2">
        <v>0.82700000000000007</v>
      </c>
      <c r="C40" s="5">
        <v>6.9000000000000006E-2</v>
      </c>
      <c r="D40" s="1">
        <f>(B40-C40)</f>
        <v>0.75800000000000001</v>
      </c>
      <c r="E40" s="7">
        <f>(19.345*D40*D40)+(94.435*D40)+(0.7611)</f>
        <v>83.457770580000002</v>
      </c>
    </row>
    <row r="41" spans="1:5" x14ac:dyDescent="0.3">
      <c r="A41" s="10" t="s">
        <v>111</v>
      </c>
      <c r="B41" s="2">
        <v>2.7680000000000002</v>
      </c>
      <c r="C41" s="5">
        <v>6.9000000000000006E-2</v>
      </c>
      <c r="D41" s="1">
        <f>(B41-C41)</f>
        <v>2.6990000000000003</v>
      </c>
      <c r="E41" s="7">
        <f>(19.345*D41*D41)+(94.435*D41)+(0.7611)</f>
        <v>396.56177134500007</v>
      </c>
    </row>
    <row r="42" spans="1:5" x14ac:dyDescent="0.3">
      <c r="A42" s="10" t="s">
        <v>112</v>
      </c>
      <c r="B42" s="2">
        <v>0.85499999999999998</v>
      </c>
      <c r="C42" s="5">
        <v>6.9000000000000006E-2</v>
      </c>
      <c r="D42" s="1">
        <f>(B42-C42)</f>
        <v>0.78600000000000003</v>
      </c>
      <c r="E42" s="7">
        <f>(19.345*D42*D42)+(94.435*D42)+(0.7611)</f>
        <v>86.93827361999999</v>
      </c>
    </row>
    <row r="43" spans="1:5" x14ac:dyDescent="0.3">
      <c r="A43" s="10" t="s">
        <v>113</v>
      </c>
      <c r="B43" s="2">
        <v>0.77300000000000002</v>
      </c>
      <c r="C43" s="5">
        <v>6.9000000000000006E-2</v>
      </c>
      <c r="D43" s="1">
        <f>(B43-C43)</f>
        <v>0.70399999999999996</v>
      </c>
      <c r="E43" s="7">
        <f>(19.345*D43*D43)+(94.435*D43)+(0.7611)</f>
        <v>76.831031519999996</v>
      </c>
    </row>
    <row r="44" spans="1:5" x14ac:dyDescent="0.3">
      <c r="A44" s="10" t="s">
        <v>114</v>
      </c>
      <c r="B44" s="2">
        <v>1.802</v>
      </c>
      <c r="C44" s="5">
        <v>6.9000000000000006E-2</v>
      </c>
      <c r="D44" s="1">
        <f>(B44-C44)</f>
        <v>1.7330000000000001</v>
      </c>
      <c r="E44" s="7">
        <f>(19.345*D44*D44)+(94.435*D44)+(0.7611)</f>
        <v>222.51558070499999</v>
      </c>
    </row>
    <row r="45" spans="1:5" x14ac:dyDescent="0.3">
      <c r="A45" s="10" t="s">
        <v>115</v>
      </c>
      <c r="B45" s="2">
        <v>0.97899999999999998</v>
      </c>
      <c r="C45" s="5">
        <v>6.9000000000000006E-2</v>
      </c>
      <c r="D45" s="1">
        <f>(B45-C45)</f>
        <v>0.90999999999999992</v>
      </c>
      <c r="E45" s="7">
        <f>(19.345*D45*D45)+(94.435*D45)+(0.7611)</f>
        <v>102.71654449999998</v>
      </c>
    </row>
    <row r="46" spans="1:5" x14ac:dyDescent="0.3">
      <c r="A46" s="10" t="s">
        <v>116</v>
      </c>
      <c r="B46" s="2">
        <v>1.143</v>
      </c>
      <c r="C46" s="5">
        <v>6.9000000000000006E-2</v>
      </c>
      <c r="D46" s="1">
        <f>(B46-C46)</f>
        <v>1.0740000000000001</v>
      </c>
      <c r="E46" s="7">
        <f>(19.345*D46*D46)+(94.435*D46)+(0.7611)</f>
        <v>124.49828322</v>
      </c>
    </row>
    <row r="47" spans="1:5" x14ac:dyDescent="0.3">
      <c r="A47" s="10" t="s">
        <v>117</v>
      </c>
      <c r="B47" s="2">
        <v>0.84299999999999997</v>
      </c>
      <c r="C47" s="5">
        <v>6.9000000000000006E-2</v>
      </c>
      <c r="D47" s="1">
        <f>(B47-C47)</f>
        <v>0.77400000000000002</v>
      </c>
      <c r="E47" s="7">
        <f>(19.345*D47*D47)+(94.435*D47)+(0.7611)</f>
        <v>85.442915220000003</v>
      </c>
    </row>
    <row r="48" spans="1:5" x14ac:dyDescent="0.3">
      <c r="A48" s="10" t="s">
        <v>118</v>
      </c>
      <c r="B48" s="2">
        <v>1.371</v>
      </c>
      <c r="C48" s="5">
        <v>6.9000000000000006E-2</v>
      </c>
      <c r="D48" s="1">
        <f>(B48-C48)</f>
        <v>1.302</v>
      </c>
      <c r="E48" s="7">
        <f>(19.345*D48*D48)+(94.435*D48)+(0.7611)</f>
        <v>156.50919138</v>
      </c>
    </row>
    <row r="49" spans="1:5" x14ac:dyDescent="0.3">
      <c r="A49" s="10" t="s">
        <v>119</v>
      </c>
      <c r="B49" s="2">
        <v>2.9170000000000003</v>
      </c>
      <c r="C49" s="5">
        <v>6.9000000000000006E-2</v>
      </c>
      <c r="D49" s="1">
        <f>(B49-C49)</f>
        <v>2.8480000000000003</v>
      </c>
      <c r="E49" s="7">
        <f>(19.345*D49*D49)+(94.435*D49)+(0.7611)</f>
        <v>426.62128688000007</v>
      </c>
    </row>
    <row r="50" spans="1:5" x14ac:dyDescent="0.3">
      <c r="A50" s="10" t="s">
        <v>120</v>
      </c>
      <c r="B50" s="2">
        <v>1.0190000000000001</v>
      </c>
      <c r="C50" s="5">
        <v>6.9000000000000006E-2</v>
      </c>
      <c r="D50" s="1">
        <f>(B50-C50)</f>
        <v>0.95000000000000018</v>
      </c>
      <c r="E50" s="7">
        <f>(19.345*D50*D50)+(94.435*D50)+(0.7611)</f>
        <v>107.93321250000002</v>
      </c>
    </row>
    <row r="51" spans="1:5" x14ac:dyDescent="0.3">
      <c r="A51" s="10" t="s">
        <v>121</v>
      </c>
      <c r="B51" s="2">
        <v>1.0900000000000001</v>
      </c>
      <c r="C51" s="5">
        <v>6.9000000000000006E-2</v>
      </c>
      <c r="D51" s="1">
        <f>(B51-C51)</f>
        <v>1.0210000000000001</v>
      </c>
      <c r="E51" s="7">
        <f>(19.345*D51*D51)+(94.435*D51)+(0.7611)</f>
        <v>117.34525614500002</v>
      </c>
    </row>
    <row r="52" spans="1:5" x14ac:dyDescent="0.3">
      <c r="A52" s="10" t="s">
        <v>122</v>
      </c>
      <c r="B52" s="2">
        <v>1.679</v>
      </c>
      <c r="C52" s="5">
        <v>6.9000000000000006E-2</v>
      </c>
      <c r="D52" s="1">
        <f>(B52-C52)</f>
        <v>1.61</v>
      </c>
      <c r="E52" s="7">
        <f>(19.345*D52*D52)+(94.435*D52)+(0.7611)</f>
        <v>202.94562450000001</v>
      </c>
    </row>
    <row r="53" spans="1:5" x14ac:dyDescent="0.3">
      <c r="A53" s="10" t="s">
        <v>123</v>
      </c>
      <c r="B53" s="2">
        <v>0.97799999999999998</v>
      </c>
      <c r="C53" s="5">
        <v>6.9000000000000006E-2</v>
      </c>
      <c r="D53" s="1">
        <f>(B53-C53)</f>
        <v>0.90900000000000003</v>
      </c>
      <c r="E53" s="7">
        <f>(19.345*D53*D53)+(94.435*D53)+(0.7611)</f>
        <v>102.58692094500002</v>
      </c>
    </row>
    <row r="54" spans="1:5" x14ac:dyDescent="0.3">
      <c r="A54" s="10" t="s">
        <v>124</v>
      </c>
      <c r="B54" s="2">
        <v>1.282</v>
      </c>
      <c r="C54" s="5">
        <v>6.9000000000000006E-2</v>
      </c>
      <c r="D54" s="1">
        <f>(B54-C54)</f>
        <v>1.2130000000000001</v>
      </c>
      <c r="E54" s="7">
        <f>(19.345*D54*D54)+(94.435*D54)+(0.7611)</f>
        <v>143.774388305</v>
      </c>
    </row>
    <row r="55" spans="1:5" x14ac:dyDescent="0.3">
      <c r="A55" s="10" t="s">
        <v>125</v>
      </c>
      <c r="B55" s="2">
        <v>1.421</v>
      </c>
      <c r="C55" s="5">
        <v>6.9000000000000006E-2</v>
      </c>
      <c r="D55" s="1">
        <f>(B55-C55)</f>
        <v>1.3520000000000001</v>
      </c>
      <c r="E55" s="7">
        <f>(19.345*D55*D55)+(94.435*D55)+(0.7611)</f>
        <v>163.79802288000002</v>
      </c>
    </row>
    <row r="56" spans="1:5" x14ac:dyDescent="0.3">
      <c r="A56" s="10" t="s">
        <v>126</v>
      </c>
      <c r="B56" s="2">
        <v>0.69500000000000006</v>
      </c>
      <c r="C56" s="5">
        <v>6.9000000000000006E-2</v>
      </c>
      <c r="D56" s="1">
        <f>(B56-C56)</f>
        <v>0.62600000000000011</v>
      </c>
      <c r="E56" s="7">
        <f>(19.345*D56*D56)+(94.435*D56)+(0.7611)</f>
        <v>67.458251220000008</v>
      </c>
    </row>
    <row r="57" spans="1:5" x14ac:dyDescent="0.3">
      <c r="A57" s="10" t="s">
        <v>127</v>
      </c>
      <c r="B57" s="2">
        <v>2.968</v>
      </c>
      <c r="C57" s="5">
        <v>6.9000000000000006E-2</v>
      </c>
      <c r="D57" s="1">
        <f>(B57-C57)</f>
        <v>2.899</v>
      </c>
      <c r="E57" s="7">
        <f>(19.345*D57*D57)+(94.435*D57)+(0.7611)</f>
        <v>437.10743334499995</v>
      </c>
    </row>
    <row r="58" spans="1:5" x14ac:dyDescent="0.3">
      <c r="A58" s="10" t="s">
        <v>128</v>
      </c>
      <c r="B58" s="2">
        <v>1.016</v>
      </c>
      <c r="C58" s="5">
        <v>6.9000000000000006E-2</v>
      </c>
      <c r="D58" s="1">
        <f>(B58-C58)</f>
        <v>0.94700000000000006</v>
      </c>
      <c r="E58" s="7">
        <f>(19.345*D58*D58)+(94.435*D58)+(0.7611)</f>
        <v>107.539815105</v>
      </c>
    </row>
    <row r="59" spans="1:5" x14ac:dyDescent="0.3">
      <c r="A59" s="10" t="s">
        <v>129</v>
      </c>
      <c r="B59" s="2">
        <v>1.127</v>
      </c>
      <c r="C59" s="5">
        <v>6.9000000000000006E-2</v>
      </c>
      <c r="D59" s="1">
        <f>(B59-C59)</f>
        <v>1.0580000000000001</v>
      </c>
      <c r="E59" s="7">
        <f>(19.345*D59*D59)+(94.435*D59)+(0.7611)</f>
        <v>122.32742658000001</v>
      </c>
    </row>
    <row r="60" spans="1:5" x14ac:dyDescent="0.3">
      <c r="A60" s="10" t="s">
        <v>130</v>
      </c>
      <c r="B60" s="2">
        <v>1.698</v>
      </c>
      <c r="C60" s="5">
        <v>6.9000000000000006E-2</v>
      </c>
      <c r="D60" s="1">
        <f>(B60-C60)</f>
        <v>1.629</v>
      </c>
      <c r="E60" s="7">
        <f>(19.345*D60*D60)+(94.435*D60)+(0.7611)</f>
        <v>205.93040014500002</v>
      </c>
    </row>
    <row r="61" spans="1:5" x14ac:dyDescent="0.3">
      <c r="A61" s="10" t="s">
        <v>131</v>
      </c>
      <c r="B61" s="2">
        <v>0.86</v>
      </c>
      <c r="C61" s="5">
        <v>6.9000000000000006E-2</v>
      </c>
      <c r="D61" s="1">
        <f>(B61-C61)</f>
        <v>0.79099999999999993</v>
      </c>
      <c r="E61" s="7">
        <f>(19.345*D61*D61)+(94.435*D61)+(0.7611)</f>
        <v>87.562983944999985</v>
      </c>
    </row>
    <row r="62" spans="1:5" x14ac:dyDescent="0.3">
      <c r="A62" s="10" t="s">
        <v>132</v>
      </c>
      <c r="B62" s="2">
        <v>1.129</v>
      </c>
      <c r="C62" s="5">
        <v>6.9000000000000006E-2</v>
      </c>
      <c r="D62" s="1">
        <f>(B62-C62)</f>
        <v>1.06</v>
      </c>
      <c r="E62" s="7">
        <f>(19.345*D62*D62)+(94.435*D62)+(0.7611)</f>
        <v>122.598242</v>
      </c>
    </row>
    <row r="63" spans="1:5" x14ac:dyDescent="0.3">
      <c r="A63" s="10" t="s">
        <v>133</v>
      </c>
      <c r="B63" s="2">
        <v>1.633</v>
      </c>
      <c r="C63" s="5">
        <v>6.9000000000000006E-2</v>
      </c>
      <c r="D63" s="1">
        <f>(B63-C63)</f>
        <v>1.5640000000000001</v>
      </c>
      <c r="E63" s="7">
        <f>(19.345*D63*D63)+(94.435*D63)+(0.7611)</f>
        <v>195.77716712</v>
      </c>
    </row>
    <row r="64" spans="1:5" x14ac:dyDescent="0.3">
      <c r="A64" s="10" t="s">
        <v>134</v>
      </c>
      <c r="B64" s="2">
        <v>0.68</v>
      </c>
      <c r="C64" s="5">
        <v>6.9000000000000006E-2</v>
      </c>
      <c r="D64" s="1">
        <f>(B64-C64)</f>
        <v>0.61099999999999999</v>
      </c>
      <c r="E64" s="7">
        <f>(19.345*D64*D64)+(94.435*D64)+(0.7611)</f>
        <v>65.682779744999991</v>
      </c>
    </row>
    <row r="65" spans="1:5" x14ac:dyDescent="0.3">
      <c r="A65" s="10" t="s">
        <v>135</v>
      </c>
      <c r="B65" s="2">
        <v>2.754</v>
      </c>
      <c r="C65" s="5">
        <v>6.9000000000000006E-2</v>
      </c>
      <c r="D65" s="1">
        <f>(B65-C65)</f>
        <v>2.6850000000000001</v>
      </c>
      <c r="E65" s="7">
        <f>(19.345*D65*D65)+(94.435*D65)+(0.7611)</f>
        <v>393.78153262500001</v>
      </c>
    </row>
    <row r="66" spans="1:5" x14ac:dyDescent="0.3">
      <c r="A66" s="10" t="s">
        <v>136</v>
      </c>
      <c r="B66" s="2">
        <v>1.0840000000000001</v>
      </c>
      <c r="C66" s="5">
        <v>6.9000000000000006E-2</v>
      </c>
      <c r="D66" s="1">
        <f>(B66-C66)</f>
        <v>1.0150000000000001</v>
      </c>
      <c r="E66" s="7">
        <f>(19.345*D66*D66)+(94.435*D66)+(0.7611)</f>
        <v>116.54232762500001</v>
      </c>
    </row>
    <row r="67" spans="1:5" x14ac:dyDescent="0.3">
      <c r="A67" s="10" t="s">
        <v>137</v>
      </c>
      <c r="B67" s="2">
        <v>1.012</v>
      </c>
      <c r="C67" s="5">
        <v>6.9000000000000006E-2</v>
      </c>
      <c r="D67" s="1">
        <f>(B67-C67)</f>
        <v>0.94300000000000006</v>
      </c>
      <c r="E67" s="7">
        <f>(19.345*D67*D67)+(94.435*D67)+(0.7611)</f>
        <v>107.01582690500001</v>
      </c>
    </row>
    <row r="68" spans="1:5" x14ac:dyDescent="0.3">
      <c r="A68" s="10" t="s">
        <v>138</v>
      </c>
      <c r="B68" s="2">
        <v>1.9690000000000001</v>
      </c>
      <c r="C68" s="5">
        <v>6.9000000000000006E-2</v>
      </c>
      <c r="D68" s="1">
        <f>(B68-C68)</f>
        <v>1.9000000000000001</v>
      </c>
      <c r="E68" s="7">
        <f>(19.345*D68*D68)+(94.435*D68)+(0.7611)</f>
        <v>250.02305000000001</v>
      </c>
    </row>
    <row r="69" spans="1:5" x14ac:dyDescent="0.3">
      <c r="A69" s="10" t="s">
        <v>139</v>
      </c>
      <c r="B69" s="2">
        <v>0.81400000000000006</v>
      </c>
      <c r="C69" s="5">
        <v>6.9000000000000006E-2</v>
      </c>
      <c r="D69" s="1">
        <f>(B69-C69)</f>
        <v>0.74500000000000011</v>
      </c>
      <c r="E69" s="7">
        <f>(19.345*D69*D69)+(94.435*D69)+(0.7611)</f>
        <v>81.852133625000008</v>
      </c>
    </row>
    <row r="70" spans="1:5" x14ac:dyDescent="0.3">
      <c r="A70" s="10" t="s">
        <v>140</v>
      </c>
      <c r="B70" s="2">
        <v>1.3960000000000001</v>
      </c>
      <c r="C70" s="5">
        <v>6.9000000000000006E-2</v>
      </c>
      <c r="D70" s="1">
        <f>(B70-C70)</f>
        <v>1.3270000000000002</v>
      </c>
      <c r="E70" s="7">
        <f>(19.345*D70*D70)+(94.435*D70)+(0.7611)</f>
        <v>160.14151650500003</v>
      </c>
    </row>
    <row r="71" spans="1:5" x14ac:dyDescent="0.3">
      <c r="A71" s="10" t="s">
        <v>141</v>
      </c>
      <c r="B71" s="2">
        <v>1.7410000000000001</v>
      </c>
      <c r="C71" s="5">
        <v>6.9000000000000006E-2</v>
      </c>
      <c r="D71" s="1">
        <f>(B71-C71)</f>
        <v>1.6720000000000002</v>
      </c>
      <c r="E71" s="7">
        <f>(19.345*D71*D71)+(94.435*D71)+(0.7611)</f>
        <v>212.73699248000003</v>
      </c>
    </row>
    <row r="72" spans="1:5" x14ac:dyDescent="0.3">
      <c r="A72" s="10" t="s">
        <v>142</v>
      </c>
      <c r="B72" s="2">
        <v>0.57000000000000006</v>
      </c>
      <c r="C72" s="5">
        <v>6.9000000000000006E-2</v>
      </c>
      <c r="D72" s="1">
        <f>(B72-C72)</f>
        <v>0.50100000000000011</v>
      </c>
      <c r="E72" s="7">
        <f>(19.345*D72*D72)+(94.435*D72)+(0.7611)</f>
        <v>52.928649345000011</v>
      </c>
    </row>
    <row r="73" spans="1:5" x14ac:dyDescent="0.3">
      <c r="A73" s="10" t="s">
        <v>143</v>
      </c>
      <c r="B73" s="2">
        <v>2.9980000000000002</v>
      </c>
      <c r="C73" s="5">
        <v>6.9000000000000006E-2</v>
      </c>
      <c r="D73" s="1">
        <f>(B73-C73)</f>
        <v>2.9290000000000003</v>
      </c>
      <c r="E73" s="7">
        <f>(19.345*D73*D73)+(94.435*D73)+(0.7611)</f>
        <v>443.32276314500001</v>
      </c>
    </row>
    <row r="74" spans="1:5" x14ac:dyDescent="0.3">
      <c r="A74" s="10" t="s">
        <v>144</v>
      </c>
      <c r="B74" s="2">
        <v>1.071</v>
      </c>
      <c r="C74" s="5">
        <v>6.9000000000000006E-2</v>
      </c>
      <c r="D74" s="1">
        <f>(B74-C74)</f>
        <v>1.002</v>
      </c>
      <c r="E74" s="7">
        <f>(19.345*D74*D74)+(94.435*D74)+(0.7611)</f>
        <v>114.80742737999999</v>
      </c>
    </row>
    <row r="75" spans="1:5" x14ac:dyDescent="0.3">
      <c r="A75" s="10" t="s">
        <v>145</v>
      </c>
      <c r="B75" s="2">
        <v>0.88400000000000001</v>
      </c>
      <c r="C75" s="5">
        <v>6.9000000000000006E-2</v>
      </c>
      <c r="D75" s="1">
        <f>(B75-C75)</f>
        <v>0.81499999999999995</v>
      </c>
      <c r="E75" s="7">
        <f>(19.345*D75*D75)+(94.435*D75)+(0.7611)</f>
        <v>90.575057624999999</v>
      </c>
    </row>
    <row r="76" spans="1:5" x14ac:dyDescent="0.3">
      <c r="A76" s="10" t="s">
        <v>146</v>
      </c>
      <c r="B76" s="2">
        <v>1.621</v>
      </c>
      <c r="C76" s="5">
        <v>6.9000000000000006E-2</v>
      </c>
      <c r="D76" s="1">
        <f>(B76-C76)</f>
        <v>1.552</v>
      </c>
      <c r="E76" s="7">
        <f>(19.345*D76*D76)+(94.435*D76)+(0.7611)</f>
        <v>193.92059888</v>
      </c>
    </row>
    <row r="77" spans="1:5" x14ac:dyDescent="0.3">
      <c r="A77" s="10" t="s">
        <v>147</v>
      </c>
      <c r="B77" s="2">
        <v>0.71399999999999997</v>
      </c>
      <c r="C77" s="5">
        <v>6.9000000000000006E-2</v>
      </c>
      <c r="D77" s="1">
        <f>(B77-C77)</f>
        <v>0.64500000000000002</v>
      </c>
      <c r="E77" s="7">
        <f>(19.345*D77*D77)+(94.435*D77)+(0.7611)</f>
        <v>69.719678625</v>
      </c>
    </row>
    <row r="78" spans="1:5" x14ac:dyDescent="0.3">
      <c r="A78" s="10" t="s">
        <v>148</v>
      </c>
      <c r="B78" s="2">
        <v>1.1320000000000001</v>
      </c>
      <c r="C78" s="5">
        <v>6.9000000000000006E-2</v>
      </c>
      <c r="D78" s="1">
        <f>(B78-C78)</f>
        <v>1.0630000000000002</v>
      </c>
      <c r="E78" s="7">
        <f>(19.345*D78*D78)+(94.435*D78)+(0.7611)</f>
        <v>123.00475530500002</v>
      </c>
    </row>
    <row r="79" spans="1:5" x14ac:dyDescent="0.3">
      <c r="A79" s="10" t="s">
        <v>149</v>
      </c>
      <c r="B79" s="2">
        <v>1.4079999999999999</v>
      </c>
      <c r="C79" s="5">
        <v>6.9000000000000006E-2</v>
      </c>
      <c r="D79" s="1">
        <f>(B79-C79)</f>
        <v>1.339</v>
      </c>
      <c r="E79" s="7">
        <f>(19.345*D79*D79)+(94.435*D79)+(0.7611)</f>
        <v>161.89362174499999</v>
      </c>
    </row>
    <row r="80" spans="1:5" x14ac:dyDescent="0.3">
      <c r="A80" s="10" t="s">
        <v>150</v>
      </c>
      <c r="B80" s="2">
        <v>0.55800000000000005</v>
      </c>
      <c r="C80" s="5">
        <v>6.9000000000000006E-2</v>
      </c>
      <c r="D80" s="1">
        <f>(B80-C80)</f>
        <v>0.48900000000000005</v>
      </c>
      <c r="E80" s="7">
        <f>(19.345*D80*D80)+(94.435*D80)+(0.7611)</f>
        <v>51.565610745000001</v>
      </c>
    </row>
    <row r="81" spans="1:5" x14ac:dyDescent="0.3">
      <c r="A81" s="10" t="s">
        <v>151</v>
      </c>
      <c r="B81" s="2">
        <v>2.8759999999999999</v>
      </c>
      <c r="C81" s="5">
        <v>6.9000000000000006E-2</v>
      </c>
      <c r="D81" s="1">
        <f>(B81-C81)</f>
        <v>2.8069999999999999</v>
      </c>
      <c r="E81" s="7">
        <f>(19.345*D81*D81)+(94.435*D81)+(0.7611)</f>
        <v>418.26421690500001</v>
      </c>
    </row>
    <row r="82" spans="1:5" x14ac:dyDescent="0.3">
      <c r="A82" s="10" t="s">
        <v>152</v>
      </c>
      <c r="B82" s="2">
        <v>1.1990000000000001</v>
      </c>
      <c r="C82" s="5">
        <v>6.9000000000000006E-2</v>
      </c>
      <c r="D82" s="1">
        <f>(B82-C82)</f>
        <v>1.1300000000000001</v>
      </c>
      <c r="E82" s="7">
        <f>(19.345*D82*D82)+(94.435*D82)+(0.7611)</f>
        <v>132.17428050000001</v>
      </c>
    </row>
    <row r="83" spans="1:5" x14ac:dyDescent="0.3">
      <c r="A83" s="10" t="s">
        <v>153</v>
      </c>
      <c r="B83" s="2">
        <v>0.83299999999999996</v>
      </c>
      <c r="C83" s="5">
        <v>6.9000000000000006E-2</v>
      </c>
      <c r="D83" s="1">
        <f>(B83-C83)</f>
        <v>0.76400000000000001</v>
      </c>
      <c r="E83" s="7">
        <f>(19.345*D83*D83)+(94.435*D83)+(0.7611)</f>
        <v>84.201039120000004</v>
      </c>
    </row>
    <row r="84" spans="1:5" x14ac:dyDescent="0.3">
      <c r="A84" s="10" t="s">
        <v>154</v>
      </c>
      <c r="B84" s="2">
        <v>1.5230000000000001</v>
      </c>
      <c r="C84" s="5">
        <v>6.9000000000000006E-2</v>
      </c>
      <c r="D84" s="1">
        <f>(B84-C84)</f>
        <v>1.4540000000000002</v>
      </c>
      <c r="E84" s="7">
        <f>(19.345*D84*D84)+(94.435*D84)+(0.7611)</f>
        <v>178.96716402000004</v>
      </c>
    </row>
    <row r="85" spans="1:5" x14ac:dyDescent="0.3">
      <c r="A85" s="10" t="s">
        <v>155</v>
      </c>
      <c r="B85" s="2">
        <v>0.78700000000000003</v>
      </c>
      <c r="C85" s="5">
        <v>6.9000000000000006E-2</v>
      </c>
      <c r="D85" s="1">
        <f>(B85-C85)</f>
        <v>0.71799999999999997</v>
      </c>
      <c r="E85" s="7">
        <f>(19.345*D85*D85)+(94.435*D85)+(0.7611)</f>
        <v>78.538241779999993</v>
      </c>
    </row>
    <row r="86" spans="1:5" x14ac:dyDescent="0.3">
      <c r="A86" s="10" t="s">
        <v>156</v>
      </c>
      <c r="B86" s="2">
        <v>1.238</v>
      </c>
      <c r="C86" s="5">
        <v>6.9000000000000006E-2</v>
      </c>
      <c r="D86" s="1">
        <f>(B86-C86)</f>
        <v>1.169</v>
      </c>
      <c r="E86" s="7">
        <f>(19.345*D86*D86)+(94.435*D86)+(0.7611)</f>
        <v>137.591737545</v>
      </c>
    </row>
    <row r="87" spans="1:5" x14ac:dyDescent="0.3">
      <c r="A87" s="10" t="s">
        <v>157</v>
      </c>
      <c r="B87" s="2">
        <v>1.639</v>
      </c>
      <c r="C87" s="5">
        <v>6.9000000000000006E-2</v>
      </c>
      <c r="D87" s="1">
        <f>(B87-C87)</f>
        <v>1.57</v>
      </c>
      <c r="E87" s="7">
        <f>(19.345*D87*D87)+(94.435*D87)+(0.7611)</f>
        <v>196.70754050000002</v>
      </c>
    </row>
    <row r="88" spans="1:5" x14ac:dyDescent="0.3">
      <c r="A88" s="10" t="s">
        <v>158</v>
      </c>
      <c r="B88" s="2">
        <v>0.59499999999999997</v>
      </c>
      <c r="C88" s="5">
        <v>6.9000000000000006E-2</v>
      </c>
      <c r="D88" s="1">
        <f>(B88-C88)</f>
        <v>0.52600000000000002</v>
      </c>
      <c r="E88" s="7">
        <f>(19.345*D88*D88)+(94.435*D88)+(0.7611)</f>
        <v>55.786207220000009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2"/>
  <sheetViews>
    <sheetView workbookViewId="0">
      <selection activeCell="O7" sqref="O7"/>
    </sheetView>
  </sheetViews>
  <sheetFormatPr defaultRowHeight="14.4" x14ac:dyDescent="0.3"/>
  <cols>
    <col min="1" max="1" width="14.77734375" customWidth="1"/>
    <col min="2" max="2" width="12.6640625" customWidth="1"/>
    <col min="3" max="3" width="11.77734375" customWidth="1"/>
    <col min="4" max="4" width="11.6640625" customWidth="1"/>
    <col min="5" max="5" width="16.33203125" customWidth="1"/>
  </cols>
  <sheetData>
    <row r="2" spans="1:12" x14ac:dyDescent="0.3">
      <c r="A2" s="3">
        <v>0.434</v>
      </c>
      <c r="B2" s="2">
        <v>0.53400000000000003</v>
      </c>
      <c r="C2" s="2">
        <v>1.2510000000000001</v>
      </c>
      <c r="D2" s="2">
        <v>1.4179999999999999</v>
      </c>
      <c r="E2" s="2">
        <v>1.139</v>
      </c>
      <c r="F2" s="2">
        <v>1.2010000000000001</v>
      </c>
      <c r="G2" s="2">
        <v>1.1839999999999999</v>
      </c>
      <c r="H2" s="2">
        <v>1.4990000000000001</v>
      </c>
      <c r="I2" s="2">
        <v>1.51</v>
      </c>
      <c r="J2" s="2">
        <v>1.552</v>
      </c>
      <c r="K2" s="2">
        <v>1.8180000000000001</v>
      </c>
      <c r="L2" s="2">
        <v>1.7870000000000001</v>
      </c>
    </row>
    <row r="3" spans="1:12" x14ac:dyDescent="0.3">
      <c r="A3" s="3">
        <v>1.131</v>
      </c>
      <c r="B3" s="2">
        <v>1.363</v>
      </c>
      <c r="C3" s="2">
        <v>1.397</v>
      </c>
      <c r="D3" s="2">
        <v>1.766</v>
      </c>
      <c r="E3" s="2">
        <v>1.3780000000000001</v>
      </c>
      <c r="F3" s="2">
        <v>1.2510000000000001</v>
      </c>
      <c r="G3" s="2">
        <v>1.419</v>
      </c>
      <c r="H3" s="2">
        <v>1.115</v>
      </c>
      <c r="I3" s="2">
        <v>1.2829999999999999</v>
      </c>
      <c r="J3" s="2">
        <v>1.21</v>
      </c>
      <c r="K3" s="2">
        <v>1.3900000000000001</v>
      </c>
      <c r="L3" s="2">
        <v>1.526</v>
      </c>
    </row>
    <row r="4" spans="1:12" x14ac:dyDescent="0.3">
      <c r="A4" s="3">
        <v>1.496</v>
      </c>
      <c r="B4" s="2">
        <v>1.264</v>
      </c>
      <c r="C4" s="2">
        <v>1.143</v>
      </c>
      <c r="D4" s="2">
        <v>1.327</v>
      </c>
      <c r="E4" s="2">
        <v>1.19</v>
      </c>
      <c r="F4" s="2">
        <v>1.3340000000000001</v>
      </c>
      <c r="G4" s="2">
        <v>0.84599999999999997</v>
      </c>
      <c r="H4" s="2">
        <v>1.3560000000000001</v>
      </c>
      <c r="I4" s="2">
        <v>1.3080000000000001</v>
      </c>
      <c r="J4" s="2">
        <v>1.4730000000000001</v>
      </c>
      <c r="K4" s="2">
        <v>1.5609999999999999</v>
      </c>
      <c r="L4" s="2">
        <v>1.6260000000000001</v>
      </c>
    </row>
    <row r="5" spans="1:12" x14ac:dyDescent="0.3">
      <c r="A5" s="3">
        <v>1.8109999999999999</v>
      </c>
      <c r="B5" s="2">
        <v>1.337</v>
      </c>
      <c r="C5" s="2">
        <v>1.329</v>
      </c>
      <c r="D5" s="2">
        <v>1.3760000000000001</v>
      </c>
      <c r="E5" s="2">
        <v>1.2330000000000001</v>
      </c>
      <c r="F5" s="2">
        <v>1.2809999999999999</v>
      </c>
      <c r="G5" s="2">
        <v>1.3120000000000001</v>
      </c>
      <c r="H5" s="2">
        <v>1.1579999999999999</v>
      </c>
      <c r="I5" s="2">
        <v>1.3120000000000001</v>
      </c>
      <c r="J5" s="2">
        <v>1.3360000000000001</v>
      </c>
      <c r="K5" s="2">
        <v>1.4390000000000001</v>
      </c>
      <c r="L5" s="2">
        <v>1.4379999999999999</v>
      </c>
    </row>
    <row r="6" spans="1:12" x14ac:dyDescent="0.3">
      <c r="A6" s="3">
        <v>2.0060000000000002</v>
      </c>
      <c r="B6" s="2">
        <v>1.179</v>
      </c>
      <c r="C6" s="2">
        <v>1.0860000000000001</v>
      </c>
      <c r="D6" s="2">
        <v>1.2090000000000001</v>
      </c>
      <c r="E6" s="2">
        <v>1.226</v>
      </c>
      <c r="F6" s="2">
        <v>1.2250000000000001</v>
      </c>
      <c r="G6" s="2">
        <v>1.2490000000000001</v>
      </c>
      <c r="H6" s="2">
        <v>1.2670000000000001</v>
      </c>
      <c r="I6" s="2">
        <v>1.4159999999999999</v>
      </c>
      <c r="J6" s="2">
        <v>1.585</v>
      </c>
      <c r="K6" s="2">
        <v>1.4510000000000001</v>
      </c>
      <c r="L6" s="2">
        <v>1.448</v>
      </c>
    </row>
    <row r="7" spans="1:12" x14ac:dyDescent="0.3">
      <c r="A7" s="5">
        <v>0.252</v>
      </c>
      <c r="B7" s="2">
        <v>0.77</v>
      </c>
      <c r="C7" s="2">
        <v>1.288</v>
      </c>
      <c r="D7" s="2">
        <v>1.323</v>
      </c>
      <c r="E7" s="2">
        <v>1.2010000000000001</v>
      </c>
      <c r="F7" s="2">
        <v>1.1879999999999999</v>
      </c>
      <c r="G7" s="2">
        <v>1.34</v>
      </c>
      <c r="H7" s="2">
        <v>1.181</v>
      </c>
      <c r="I7" s="2">
        <v>1.2030000000000001</v>
      </c>
      <c r="J7" s="2">
        <v>1.5090000000000001</v>
      </c>
      <c r="K7" s="2">
        <v>1.218</v>
      </c>
      <c r="L7" s="2">
        <v>1.34</v>
      </c>
    </row>
    <row r="8" spans="1:12" x14ac:dyDescent="0.3">
      <c r="A8" s="2">
        <v>1.181</v>
      </c>
      <c r="B8" s="2">
        <v>0.92700000000000005</v>
      </c>
      <c r="C8" s="2">
        <v>0.89100000000000001</v>
      </c>
      <c r="D8" s="2">
        <v>0.95700000000000007</v>
      </c>
      <c r="E8" s="2">
        <v>1.0980000000000001</v>
      </c>
      <c r="F8" s="2">
        <v>1.1240000000000001</v>
      </c>
      <c r="G8" s="2">
        <v>1.1260000000000001</v>
      </c>
      <c r="H8" s="2">
        <v>1.2989999999999999</v>
      </c>
      <c r="I8" s="2">
        <v>1.5660000000000001</v>
      </c>
      <c r="J8" s="2">
        <v>1.419</v>
      </c>
      <c r="K8" s="2">
        <v>1.4179999999999999</v>
      </c>
      <c r="L8" s="2">
        <v>1.409</v>
      </c>
    </row>
    <row r="9" spans="1:12" x14ac:dyDescent="0.3">
      <c r="A9" s="2">
        <v>1.619</v>
      </c>
      <c r="B9" s="2">
        <v>0.95000000000000007</v>
      </c>
      <c r="C9" s="2">
        <v>1.387</v>
      </c>
      <c r="D9" s="2">
        <v>0.92900000000000005</v>
      </c>
      <c r="E9" s="2">
        <v>1.0269999999999999</v>
      </c>
      <c r="F9" s="2">
        <v>1.0860000000000001</v>
      </c>
      <c r="G9" s="2">
        <v>0.80800000000000005</v>
      </c>
      <c r="H9" s="2">
        <v>1.28</v>
      </c>
      <c r="I9" s="2">
        <v>1.6830000000000001</v>
      </c>
      <c r="J9" s="2">
        <v>1.7790000000000001</v>
      </c>
      <c r="K9" s="2">
        <v>1.7870000000000001</v>
      </c>
      <c r="L9" s="2">
        <v>1.3720000000000001</v>
      </c>
    </row>
    <row r="14" spans="1:12" x14ac:dyDescent="0.3">
      <c r="A14" s="19"/>
      <c r="B14" s="6" t="s">
        <v>7</v>
      </c>
      <c r="C14" s="6" t="s">
        <v>8</v>
      </c>
      <c r="D14" s="6" t="s">
        <v>9</v>
      </c>
      <c r="E14" s="6" t="s">
        <v>10</v>
      </c>
    </row>
    <row r="15" spans="1:12" x14ac:dyDescent="0.3">
      <c r="A15" s="19" t="s">
        <v>1</v>
      </c>
      <c r="B15" s="3">
        <v>0.434</v>
      </c>
      <c r="C15" s="1">
        <f>B15-B20</f>
        <v>0.182</v>
      </c>
      <c r="D15" s="1">
        <v>24</v>
      </c>
      <c r="E15" s="7">
        <f>(4.0555*C15*C15)-(22.339*C15)+(28.025)</f>
        <v>24.093636382</v>
      </c>
    </row>
    <row r="16" spans="1:12" x14ac:dyDescent="0.3">
      <c r="A16" s="19" t="s">
        <v>2</v>
      </c>
      <c r="B16" s="3">
        <v>1.131</v>
      </c>
      <c r="C16" s="1">
        <f>B16-B20</f>
        <v>0.879</v>
      </c>
      <c r="D16" s="1">
        <v>12</v>
      </c>
      <c r="E16" s="7">
        <f t="shared" ref="E16:E20" si="0">(4.0555*C16*C16)-(22.339*C16)+(28.025)</f>
        <v>11.522464575500003</v>
      </c>
    </row>
    <row r="17" spans="1:13" x14ac:dyDescent="0.3">
      <c r="A17" s="19" t="s">
        <v>3</v>
      </c>
      <c r="B17" s="3">
        <v>1.496</v>
      </c>
      <c r="C17" s="1">
        <f>B17-B20</f>
        <v>1.244</v>
      </c>
      <c r="D17" s="1">
        <v>6</v>
      </c>
      <c r="E17" s="7">
        <f t="shared" si="0"/>
        <v>6.511316248</v>
      </c>
    </row>
    <row r="18" spans="1:13" x14ac:dyDescent="0.3">
      <c r="A18" s="19" t="s">
        <v>4</v>
      </c>
      <c r="B18" s="3">
        <v>1.8109999999999999</v>
      </c>
      <c r="C18" s="1">
        <f>B18-B20</f>
        <v>1.5589999999999999</v>
      </c>
      <c r="D18" s="1">
        <v>3</v>
      </c>
      <c r="E18" s="7">
        <f t="shared" si="0"/>
        <v>3.0553146955000052</v>
      </c>
    </row>
    <row r="19" spans="1:13" x14ac:dyDescent="0.3">
      <c r="A19" s="19" t="s">
        <v>5</v>
      </c>
      <c r="B19" s="3">
        <v>2.0060000000000002</v>
      </c>
      <c r="C19" s="1">
        <f>B19-B20</f>
        <v>1.7540000000000002</v>
      </c>
      <c r="D19" s="1">
        <v>1.5</v>
      </c>
      <c r="E19" s="7">
        <f t="shared" si="0"/>
        <v>1.3192046380000022</v>
      </c>
    </row>
    <row r="20" spans="1:13" x14ac:dyDescent="0.3">
      <c r="A20" s="19" t="s">
        <v>6</v>
      </c>
      <c r="B20" s="5">
        <v>0.252</v>
      </c>
      <c r="C20" s="1">
        <f>B20-B20</f>
        <v>0</v>
      </c>
      <c r="D20" s="1">
        <v>0</v>
      </c>
      <c r="E20" s="7">
        <f t="shared" si="0"/>
        <v>28.024999999999999</v>
      </c>
    </row>
    <row r="28" spans="1:13" x14ac:dyDescent="0.3">
      <c r="I28" s="19"/>
      <c r="K28" s="8" t="s">
        <v>159</v>
      </c>
      <c r="L28" s="8"/>
      <c r="M28" s="8"/>
    </row>
    <row r="32" spans="1:13" x14ac:dyDescent="0.3">
      <c r="A32" s="10" t="s">
        <v>12</v>
      </c>
      <c r="B32" s="2" t="s">
        <v>13</v>
      </c>
      <c r="C32" s="9" t="s">
        <v>6</v>
      </c>
      <c r="D32" s="1" t="s">
        <v>8</v>
      </c>
      <c r="E32" s="4" t="s">
        <v>160</v>
      </c>
    </row>
    <row r="33" spans="1:5" x14ac:dyDescent="0.3">
      <c r="A33" s="10" t="s">
        <v>15</v>
      </c>
      <c r="B33" s="2">
        <v>1.181</v>
      </c>
      <c r="C33" s="5">
        <v>0.252</v>
      </c>
      <c r="D33" s="1">
        <f>(B33-C33)</f>
        <v>0.92900000000000005</v>
      </c>
      <c r="E33" s="7">
        <f>(4.0555*D33*D33)-(22.339*D33)+(28.025)</f>
        <v>10.7721317755</v>
      </c>
    </row>
    <row r="34" spans="1:5" x14ac:dyDescent="0.3">
      <c r="A34" s="10" t="s">
        <v>16</v>
      </c>
      <c r="B34" s="2">
        <v>1.619</v>
      </c>
      <c r="C34" s="5">
        <v>0.252</v>
      </c>
      <c r="D34" s="1">
        <f>(B34-C34)</f>
        <v>1.367</v>
      </c>
      <c r="E34" s="7">
        <f>(4.0555*D34*D34)-(22.339*D34)+(28.025)</f>
        <v>5.0660552395000025</v>
      </c>
    </row>
    <row r="35" spans="1:5" x14ac:dyDescent="0.3">
      <c r="A35" s="10" t="s">
        <v>17</v>
      </c>
      <c r="B35" s="2">
        <v>0.53400000000000003</v>
      </c>
      <c r="C35" s="5">
        <v>0.252</v>
      </c>
      <c r="D35" s="1">
        <f>(B35-C35)</f>
        <v>0.28200000000000003</v>
      </c>
      <c r="E35" s="7">
        <f>(4.0555*D35*D35)-(22.339*D35)+(28.025)</f>
        <v>22.047911581999998</v>
      </c>
    </row>
    <row r="36" spans="1:5" x14ac:dyDescent="0.3">
      <c r="A36" s="10" t="s">
        <v>18</v>
      </c>
      <c r="B36" s="2">
        <v>1.363</v>
      </c>
      <c r="C36" s="5">
        <v>0.252</v>
      </c>
      <c r="D36" s="1">
        <f>(B36-C36)</f>
        <v>1.111</v>
      </c>
      <c r="E36" s="7">
        <f>(4.0555*D36*D36)-(22.339*D36)+(28.025)</f>
        <v>8.2121598155000015</v>
      </c>
    </row>
    <row r="37" spans="1:5" x14ac:dyDescent="0.3">
      <c r="A37" s="10" t="s">
        <v>19</v>
      </c>
      <c r="B37" s="2">
        <v>1.264</v>
      </c>
      <c r="C37" s="5">
        <v>0.252</v>
      </c>
      <c r="D37" s="1">
        <f>(B37-C37)</f>
        <v>1.012</v>
      </c>
      <c r="E37" s="7">
        <f>(4.0555*D37*D37)-(22.339*D37)+(28.025)</f>
        <v>9.5713479919999997</v>
      </c>
    </row>
    <row r="38" spans="1:5" x14ac:dyDescent="0.3">
      <c r="A38" s="10" t="s">
        <v>20</v>
      </c>
      <c r="B38" s="2">
        <v>1.337</v>
      </c>
      <c r="C38" s="5">
        <v>0.252</v>
      </c>
      <c r="D38" s="1">
        <f>(B38-C38)</f>
        <v>1.085</v>
      </c>
      <c r="E38" s="7">
        <f>(4.0555*D38*D38)-(22.339*D38)+(28.025)</f>
        <v>8.5614209875</v>
      </c>
    </row>
    <row r="39" spans="1:5" x14ac:dyDescent="0.3">
      <c r="A39" s="10" t="s">
        <v>21</v>
      </c>
      <c r="B39" s="2">
        <v>1.179</v>
      </c>
      <c r="C39" s="5">
        <v>0.252</v>
      </c>
      <c r="D39" s="1">
        <f>(B39-C39)</f>
        <v>0.92700000000000005</v>
      </c>
      <c r="E39" s="7">
        <f>(4.0555*D39*D39)-(22.339*D39)+(28.025)</f>
        <v>10.801755759500001</v>
      </c>
    </row>
    <row r="40" spans="1:5" x14ac:dyDescent="0.3">
      <c r="A40" s="10" t="s">
        <v>22</v>
      </c>
      <c r="B40" s="2">
        <v>0.77</v>
      </c>
      <c r="C40" s="5">
        <v>0.252</v>
      </c>
      <c r="D40" s="1">
        <f>(B40-C40)</f>
        <v>0.51800000000000002</v>
      </c>
      <c r="E40" s="7">
        <f>(4.0555*D40*D40)-(22.339*D40)+(28.025)</f>
        <v>17.541585982000001</v>
      </c>
    </row>
    <row r="41" spans="1:5" x14ac:dyDescent="0.3">
      <c r="A41" s="10" t="s">
        <v>23</v>
      </c>
      <c r="B41" s="2">
        <v>0.92700000000000005</v>
      </c>
      <c r="C41" s="5">
        <v>0.252</v>
      </c>
      <c r="D41" s="1">
        <f>(B41-C41)</f>
        <v>0.67500000000000004</v>
      </c>
      <c r="E41" s="7">
        <f>(4.0555*D41*D41)-(22.339*D41)+(28.025)</f>
        <v>14.793962187499998</v>
      </c>
    </row>
    <row r="42" spans="1:5" x14ac:dyDescent="0.3">
      <c r="A42" s="10" t="s">
        <v>24</v>
      </c>
      <c r="B42" s="2">
        <v>0.95000000000000007</v>
      </c>
      <c r="C42" s="5">
        <v>0.252</v>
      </c>
      <c r="D42" s="1">
        <f>(B42-C42)</f>
        <v>0.69800000000000006</v>
      </c>
      <c r="E42" s="7">
        <f>(4.0555*D42*D42)-(22.339*D42)+(28.025)</f>
        <v>14.408233821999998</v>
      </c>
    </row>
    <row r="43" spans="1:5" x14ac:dyDescent="0.3">
      <c r="A43" s="10" t="s">
        <v>26</v>
      </c>
      <c r="B43" s="2">
        <v>1.2510000000000001</v>
      </c>
      <c r="C43" s="5">
        <v>0.252</v>
      </c>
      <c r="D43" s="1">
        <f>(B43-C43)</f>
        <v>0.99900000000000011</v>
      </c>
      <c r="E43" s="7">
        <f>(4.0555*D43*D43)-(22.339*D43)+(28.025)</f>
        <v>9.7557320554999976</v>
      </c>
    </row>
    <row r="44" spans="1:5" x14ac:dyDescent="0.3">
      <c r="A44" s="10" t="s">
        <v>27</v>
      </c>
      <c r="B44" s="2">
        <v>1.397</v>
      </c>
      <c r="C44" s="5">
        <v>0.252</v>
      </c>
      <c r="D44" s="1">
        <f>(B44-C44)</f>
        <v>1.145</v>
      </c>
      <c r="E44" s="7">
        <f>(4.0555*D44*D44)-(22.339*D44)+(28.025)</f>
        <v>7.7637068874999997</v>
      </c>
    </row>
    <row r="45" spans="1:5" x14ac:dyDescent="0.3">
      <c r="A45" s="10" t="s">
        <v>28</v>
      </c>
      <c r="B45" s="2">
        <v>1.143</v>
      </c>
      <c r="C45" s="5">
        <v>0.252</v>
      </c>
      <c r="D45" s="1">
        <f>(B45-C45)</f>
        <v>0.89100000000000001</v>
      </c>
      <c r="E45" s="7">
        <f>(4.0555*D45*D45)-(22.339*D45)+(28.025)</f>
        <v>11.340535395499998</v>
      </c>
    </row>
    <row r="46" spans="1:5" x14ac:dyDescent="0.3">
      <c r="A46" s="10" t="s">
        <v>29</v>
      </c>
      <c r="B46" s="2">
        <v>1.329</v>
      </c>
      <c r="C46" s="5">
        <v>0.252</v>
      </c>
      <c r="D46" s="1">
        <f>(B46-C46)</f>
        <v>1.077</v>
      </c>
      <c r="E46" s="7">
        <f>(4.0555*D46*D46)-(22.339*D46)+(28.025)</f>
        <v>8.6699890595000006</v>
      </c>
    </row>
    <row r="47" spans="1:5" x14ac:dyDescent="0.3">
      <c r="A47" s="10" t="s">
        <v>30</v>
      </c>
      <c r="B47" s="2">
        <v>1.0860000000000001</v>
      </c>
      <c r="C47" s="5">
        <v>0.252</v>
      </c>
      <c r="D47" s="1">
        <f>(B47-C47)</f>
        <v>0.83400000000000007</v>
      </c>
      <c r="E47" s="7">
        <f>(4.0555*D47*D47)-(22.339*D47)+(28.025)</f>
        <v>12.215101358</v>
      </c>
    </row>
    <row r="48" spans="1:5" x14ac:dyDescent="0.3">
      <c r="A48" s="10" t="s">
        <v>25</v>
      </c>
      <c r="B48" s="2">
        <v>1.288</v>
      </c>
      <c r="C48" s="5">
        <v>0.252</v>
      </c>
      <c r="D48" s="1">
        <f>(B48-C48)</f>
        <v>1.036</v>
      </c>
      <c r="E48" s="7">
        <f>(4.0555*D48*D48)-(22.339*D48)+(28.025)</f>
        <v>9.2345479279999978</v>
      </c>
    </row>
    <row r="49" spans="1:5" x14ac:dyDescent="0.3">
      <c r="A49" s="10" t="s">
        <v>31</v>
      </c>
      <c r="B49" s="2">
        <v>0.89100000000000001</v>
      </c>
      <c r="C49" s="5">
        <v>0.252</v>
      </c>
      <c r="D49" s="1">
        <f>(B49-C49)</f>
        <v>0.63900000000000001</v>
      </c>
      <c r="E49" s="7">
        <f>(4.0555*D49*D49)-(22.339*D49)+(28.025)</f>
        <v>15.4063248155</v>
      </c>
    </row>
    <row r="50" spans="1:5" x14ac:dyDescent="0.3">
      <c r="A50" s="10" t="s">
        <v>32</v>
      </c>
      <c r="B50" s="2">
        <v>1.387</v>
      </c>
      <c r="C50" s="5">
        <v>0.252</v>
      </c>
      <c r="D50" s="1">
        <f>(B50-C50)</f>
        <v>1.135</v>
      </c>
      <c r="E50" s="7">
        <f>(4.0555*D50*D50)-(22.339*D50)+(28.025)</f>
        <v>7.8946314874999999</v>
      </c>
    </row>
    <row r="51" spans="1:5" x14ac:dyDescent="0.3">
      <c r="A51" s="10" t="s">
        <v>33</v>
      </c>
      <c r="B51" s="2">
        <v>1.4179999999999999</v>
      </c>
      <c r="C51" s="5">
        <v>0.252</v>
      </c>
      <c r="D51" s="1">
        <f>(B51-C51)</f>
        <v>1.1659999999999999</v>
      </c>
      <c r="E51" s="7">
        <f>(4.0555*D51*D51)-(22.339*D51)+(28.025)</f>
        <v>7.4914053580000015</v>
      </c>
    </row>
    <row r="52" spans="1:5" x14ac:dyDescent="0.3">
      <c r="A52" s="10" t="s">
        <v>34</v>
      </c>
      <c r="B52" s="2">
        <v>1.766</v>
      </c>
      <c r="C52" s="5">
        <v>0.252</v>
      </c>
      <c r="D52" s="1">
        <f>(B52-C52)</f>
        <v>1.514</v>
      </c>
      <c r="E52" s="7">
        <f>(4.0555*D52*D52)-(22.339*D52)+(28.025)</f>
        <v>3.4997548780000045</v>
      </c>
    </row>
    <row r="53" spans="1:5" x14ac:dyDescent="0.3">
      <c r="A53" s="10" t="s">
        <v>35</v>
      </c>
      <c r="B53" s="2">
        <v>1.327</v>
      </c>
      <c r="C53" s="5">
        <v>0.252</v>
      </c>
      <c r="D53" s="1">
        <f>(B53-C53)</f>
        <v>1.075</v>
      </c>
      <c r="E53" s="7">
        <f>(4.0555*D53*D53)-(22.339*D53)+(28.025)</f>
        <v>8.6972121874999999</v>
      </c>
    </row>
    <row r="54" spans="1:5" x14ac:dyDescent="0.3">
      <c r="A54" s="10" t="s">
        <v>36</v>
      </c>
      <c r="B54" s="2">
        <v>1.3760000000000001</v>
      </c>
      <c r="C54" s="5">
        <v>0.252</v>
      </c>
      <c r="D54" s="1">
        <f>(B54-C54)</f>
        <v>1.1240000000000001</v>
      </c>
      <c r="E54" s="7">
        <f>(4.0555*D54*D54)-(22.339*D54)+(28.025)</f>
        <v>8.0395853680000009</v>
      </c>
    </row>
    <row r="55" spans="1:5" x14ac:dyDescent="0.3">
      <c r="A55" s="10" t="s">
        <v>37</v>
      </c>
      <c r="B55" s="2">
        <v>1.2090000000000001</v>
      </c>
      <c r="C55" s="5">
        <v>0.252</v>
      </c>
      <c r="D55" s="1">
        <f>(B55-C55)</f>
        <v>0.95700000000000007</v>
      </c>
      <c r="E55" s="7">
        <f>(4.0555*D55*D55)-(22.339*D55)+(28.025)</f>
        <v>10.360802619499999</v>
      </c>
    </row>
    <row r="56" spans="1:5" x14ac:dyDescent="0.3">
      <c r="A56" s="10" t="s">
        <v>38</v>
      </c>
      <c r="B56" s="2">
        <v>1.323</v>
      </c>
      <c r="C56" s="5">
        <v>0.252</v>
      </c>
      <c r="D56" s="1">
        <f>(B56-C56)</f>
        <v>1.071</v>
      </c>
      <c r="E56" s="7">
        <f>(4.0555*D56*D56)-(22.339*D56)+(28.025)</f>
        <v>8.7517557755000013</v>
      </c>
    </row>
    <row r="57" spans="1:5" x14ac:dyDescent="0.3">
      <c r="A57" s="10" t="s">
        <v>39</v>
      </c>
      <c r="B57" s="2">
        <v>0.95700000000000007</v>
      </c>
      <c r="C57" s="5">
        <v>0.252</v>
      </c>
      <c r="D57" s="1">
        <f>(B57-C57)</f>
        <v>0.70500000000000007</v>
      </c>
      <c r="E57" s="7">
        <f>(4.0555*D57*D57)-(22.339*D57)+(28.025)</f>
        <v>14.291689887499999</v>
      </c>
    </row>
    <row r="58" spans="1:5" x14ac:dyDescent="0.3">
      <c r="A58" s="10" t="s">
        <v>40</v>
      </c>
      <c r="B58" s="2">
        <v>0.92900000000000005</v>
      </c>
      <c r="C58" s="5">
        <v>0.252</v>
      </c>
      <c r="D58" s="1">
        <f>(B58-C58)</f>
        <v>0.67700000000000005</v>
      </c>
      <c r="E58" s="7">
        <f>(4.0555*D58*D58)-(22.339*D58)+(28.025)</f>
        <v>14.760250259499999</v>
      </c>
    </row>
    <row r="59" spans="1:5" x14ac:dyDescent="0.3">
      <c r="A59" s="10" t="s">
        <v>41</v>
      </c>
      <c r="B59" s="2">
        <v>1.139</v>
      </c>
      <c r="C59" s="5">
        <v>0.252</v>
      </c>
      <c r="D59" s="1">
        <f>(B59-C59)</f>
        <v>0.88700000000000001</v>
      </c>
      <c r="E59" s="7">
        <f>(4.0555*D59*D59)-(22.339*D59)+(28.025)</f>
        <v>11.401048679500001</v>
      </c>
    </row>
    <row r="60" spans="1:5" x14ac:dyDescent="0.3">
      <c r="A60" s="10" t="s">
        <v>42</v>
      </c>
      <c r="B60" s="2">
        <v>1.3780000000000001</v>
      </c>
      <c r="C60" s="5">
        <v>0.252</v>
      </c>
      <c r="D60" s="1">
        <f>(B60-C60)</f>
        <v>1.1260000000000001</v>
      </c>
      <c r="E60" s="7">
        <f>(4.0555*D60*D60)-(22.339*D60)+(28.025)</f>
        <v>8.0131571179999987</v>
      </c>
    </row>
    <row r="61" spans="1:5" x14ac:dyDescent="0.3">
      <c r="A61" s="10" t="s">
        <v>43</v>
      </c>
      <c r="B61" s="2">
        <v>1.19</v>
      </c>
      <c r="C61" s="5">
        <v>0.252</v>
      </c>
      <c r="D61" s="1">
        <f>(B61-C61)</f>
        <v>0.93799999999999994</v>
      </c>
      <c r="E61" s="7">
        <f>(4.0555*D61*D61)-(22.339*D61)+(28.025)</f>
        <v>10.639225342000003</v>
      </c>
    </row>
    <row r="62" spans="1:5" x14ac:dyDescent="0.3">
      <c r="A62" s="10" t="s">
        <v>44</v>
      </c>
      <c r="B62" s="2">
        <v>1.2330000000000001</v>
      </c>
      <c r="C62" s="5">
        <v>0.252</v>
      </c>
      <c r="D62" s="1">
        <f>(B62-C62)</f>
        <v>0.98100000000000009</v>
      </c>
      <c r="E62" s="7">
        <f>(4.0555*D62*D62)-(22.339*D62)+(28.025)</f>
        <v>10.013296035499998</v>
      </c>
    </row>
    <row r="63" spans="1:5" x14ac:dyDescent="0.3">
      <c r="A63" s="10" t="s">
        <v>45</v>
      </c>
      <c r="B63" s="2">
        <v>1.226</v>
      </c>
      <c r="C63" s="5">
        <v>0.252</v>
      </c>
      <c r="D63" s="1">
        <f>(B63-C63)</f>
        <v>0.97399999999999998</v>
      </c>
      <c r="E63" s="7">
        <f>(4.0555*D63*D63)-(22.339*D63)+(28.025)</f>
        <v>10.114169518000001</v>
      </c>
    </row>
    <row r="64" spans="1:5" x14ac:dyDescent="0.3">
      <c r="A64" s="10" t="s">
        <v>46</v>
      </c>
      <c r="B64" s="2">
        <v>1.2010000000000001</v>
      </c>
      <c r="C64" s="5">
        <v>0.252</v>
      </c>
      <c r="D64" s="1">
        <f>(B64-C64)</f>
        <v>0.94900000000000007</v>
      </c>
      <c r="E64" s="7">
        <f>(4.0555*D64*D64)-(22.339*D64)+(28.025)</f>
        <v>10.477676355499998</v>
      </c>
    </row>
    <row r="65" spans="1:5" x14ac:dyDescent="0.3">
      <c r="A65" s="10" t="s">
        <v>47</v>
      </c>
      <c r="B65" s="2">
        <v>1.0980000000000001</v>
      </c>
      <c r="C65" s="5">
        <v>0.252</v>
      </c>
      <c r="D65" s="1">
        <f>(B65-C65)</f>
        <v>0.84600000000000009</v>
      </c>
      <c r="E65" s="7">
        <f>(4.0555*D65*D65)-(22.339*D65)+(28.025)</f>
        <v>12.028792237999998</v>
      </c>
    </row>
    <row r="66" spans="1:5" x14ac:dyDescent="0.3">
      <c r="A66" s="10" t="s">
        <v>48</v>
      </c>
      <c r="B66" s="2">
        <v>1.0269999999999999</v>
      </c>
      <c r="C66" s="5">
        <v>0.252</v>
      </c>
      <c r="D66" s="1">
        <f>(B66-C66)</f>
        <v>0.77499999999999991</v>
      </c>
      <c r="E66" s="7">
        <f>(4.0555*D66*D66)-(22.339*D66)+(28.025)</f>
        <v>13.148109687500002</v>
      </c>
    </row>
    <row r="67" spans="1:5" x14ac:dyDescent="0.3">
      <c r="A67" s="10" t="s">
        <v>49</v>
      </c>
      <c r="B67" s="2">
        <v>1.2010000000000001</v>
      </c>
      <c r="C67" s="5">
        <v>0.252</v>
      </c>
      <c r="D67" s="1">
        <f>(B67-C67)</f>
        <v>0.94900000000000007</v>
      </c>
      <c r="E67" s="7">
        <f>(4.0555*D67*D67)-(22.339*D67)+(28.025)</f>
        <v>10.477676355499998</v>
      </c>
    </row>
    <row r="68" spans="1:5" x14ac:dyDescent="0.3">
      <c r="A68" s="10" t="s">
        <v>50</v>
      </c>
      <c r="B68" s="2">
        <v>1.2510000000000001</v>
      </c>
      <c r="C68" s="5">
        <v>0.252</v>
      </c>
      <c r="D68" s="1">
        <f>(B68-C68)</f>
        <v>0.99900000000000011</v>
      </c>
      <c r="E68" s="7">
        <f>(4.0555*D68*D68)-(22.339*D68)+(28.025)</f>
        <v>9.7557320554999976</v>
      </c>
    </row>
    <row r="69" spans="1:5" x14ac:dyDescent="0.3">
      <c r="A69" s="10" t="s">
        <v>51</v>
      </c>
      <c r="B69" s="2">
        <v>1.3340000000000001</v>
      </c>
      <c r="C69" s="5">
        <v>0.252</v>
      </c>
      <c r="D69" s="1">
        <f>(B69-C69)</f>
        <v>1.0820000000000001</v>
      </c>
      <c r="E69" s="7">
        <f>(4.0555*D69*D69)-(22.339*D69)+(28.025)</f>
        <v>8.602073181999998</v>
      </c>
    </row>
    <row r="70" spans="1:5" x14ac:dyDescent="0.3">
      <c r="A70" s="10" t="s">
        <v>52</v>
      </c>
      <c r="B70" s="2">
        <v>1.2809999999999999</v>
      </c>
      <c r="C70" s="5">
        <v>0.252</v>
      </c>
      <c r="D70" s="1">
        <f>(B70-C70)</f>
        <v>1.0289999999999999</v>
      </c>
      <c r="E70" s="7">
        <f>(4.0555*D70*D70)-(22.339*D70)+(28.025)</f>
        <v>9.3322986755000024</v>
      </c>
    </row>
    <row r="71" spans="1:5" x14ac:dyDescent="0.3">
      <c r="A71" s="10" t="s">
        <v>53</v>
      </c>
      <c r="B71" s="2">
        <v>1.2250000000000001</v>
      </c>
      <c r="C71" s="5">
        <v>0.252</v>
      </c>
      <c r="D71" s="1">
        <f>(B71-C71)</f>
        <v>0.97300000000000009</v>
      </c>
      <c r="E71" s="7">
        <f>(4.0555*D71*D71)-(22.339*D71)+(28.025)</f>
        <v>10.128612459500001</v>
      </c>
    </row>
    <row r="72" spans="1:5" x14ac:dyDescent="0.3">
      <c r="A72" s="10" t="s">
        <v>54</v>
      </c>
      <c r="B72" s="2">
        <v>1.1879999999999999</v>
      </c>
      <c r="C72" s="5">
        <v>0.252</v>
      </c>
      <c r="D72" s="1">
        <f>(B72-C72)</f>
        <v>0.93599999999999994</v>
      </c>
      <c r="E72" s="7">
        <f>(4.0555*D72*D72)-(22.339*D72)+(28.025)</f>
        <v>10.668703327999999</v>
      </c>
    </row>
    <row r="73" spans="1:5" x14ac:dyDescent="0.3">
      <c r="A73" s="10" t="s">
        <v>55</v>
      </c>
      <c r="B73" s="2">
        <v>1.1240000000000001</v>
      </c>
      <c r="C73" s="5">
        <v>0.252</v>
      </c>
      <c r="D73" s="1">
        <f>(B73-C73)</f>
        <v>0.87200000000000011</v>
      </c>
      <c r="E73" s="7">
        <f>(4.0555*D73*D73)-(22.339*D73)+(28.025)</f>
        <v>11.629129311999996</v>
      </c>
    </row>
    <row r="74" spans="1:5" x14ac:dyDescent="0.3">
      <c r="A74" s="10" t="s">
        <v>56</v>
      </c>
      <c r="B74" s="2">
        <v>1.0860000000000001</v>
      </c>
      <c r="C74" s="5">
        <v>0.252</v>
      </c>
      <c r="D74" s="1">
        <f>(B74-C74)</f>
        <v>0.83400000000000007</v>
      </c>
      <c r="E74" s="7">
        <f>(4.0555*D74*D74)-(22.339*D74)+(28.025)</f>
        <v>12.215101358</v>
      </c>
    </row>
    <row r="75" spans="1:5" x14ac:dyDescent="0.3">
      <c r="A75" s="10" t="s">
        <v>57</v>
      </c>
      <c r="B75" s="2">
        <v>1.1839999999999999</v>
      </c>
      <c r="C75" s="5">
        <v>0.252</v>
      </c>
      <c r="D75" s="1">
        <f>(B75-C75)</f>
        <v>0.93199999999999994</v>
      </c>
      <c r="E75" s="7">
        <f>(4.0555*D75*D75)-(22.339*D75)+(28.025)</f>
        <v>10.727756632000002</v>
      </c>
    </row>
    <row r="76" spans="1:5" x14ac:dyDescent="0.3">
      <c r="A76" s="10" t="s">
        <v>58</v>
      </c>
      <c r="B76" s="2">
        <v>1.419</v>
      </c>
      <c r="C76" s="5">
        <v>0.252</v>
      </c>
      <c r="D76" s="1">
        <f>(B76-C76)</f>
        <v>1.167</v>
      </c>
      <c r="E76" s="7">
        <f>(4.0555*D76*D76)-(22.339*D76)+(28.025)</f>
        <v>7.4785278394999999</v>
      </c>
    </row>
    <row r="77" spans="1:5" x14ac:dyDescent="0.3">
      <c r="A77" s="10" t="s">
        <v>59</v>
      </c>
      <c r="B77" s="2">
        <v>0.84599999999999997</v>
      </c>
      <c r="C77" s="5">
        <v>0.252</v>
      </c>
      <c r="D77" s="1">
        <f>(B77-C77)</f>
        <v>0.59399999999999997</v>
      </c>
      <c r="E77" s="7">
        <f>(4.0555*D77*D77)-(22.339*D77)+(28.025)</f>
        <v>16.186560398000001</v>
      </c>
    </row>
    <row r="78" spans="1:5" x14ac:dyDescent="0.3">
      <c r="A78" s="10" t="s">
        <v>60</v>
      </c>
      <c r="B78" s="2">
        <v>1.3120000000000001</v>
      </c>
      <c r="C78" s="5">
        <v>0.252</v>
      </c>
      <c r="D78" s="1">
        <f>(B78-C78)</f>
        <v>1.06</v>
      </c>
      <c r="E78" s="7">
        <f>(4.0555*D78*D78)-(22.339*D78)+(28.025)</f>
        <v>8.9024198000000005</v>
      </c>
    </row>
    <row r="79" spans="1:5" x14ac:dyDescent="0.3">
      <c r="A79" s="10" t="s">
        <v>61</v>
      </c>
      <c r="B79" s="2">
        <v>1.2490000000000001</v>
      </c>
      <c r="C79" s="5">
        <v>0.252</v>
      </c>
      <c r="D79" s="1">
        <f>(B79-C79)</f>
        <v>0.99700000000000011</v>
      </c>
      <c r="E79" s="7">
        <f>(4.0555*D79*D79)-(22.339*D79)+(28.025)</f>
        <v>9.7842204994999982</v>
      </c>
    </row>
    <row r="80" spans="1:5" x14ac:dyDescent="0.3">
      <c r="A80" s="10" t="s">
        <v>62</v>
      </c>
      <c r="B80" s="2">
        <v>1.34</v>
      </c>
      <c r="C80" s="5">
        <v>0.252</v>
      </c>
      <c r="D80" s="1">
        <f>(B80-C80)</f>
        <v>1.0880000000000001</v>
      </c>
      <c r="E80" s="7">
        <f>(4.0555*D80*D80)-(22.339*D80)+(28.025)</f>
        <v>8.5208417919999988</v>
      </c>
    </row>
    <row r="81" spans="1:5" x14ac:dyDescent="0.3">
      <c r="A81" s="10" t="s">
        <v>63</v>
      </c>
      <c r="B81" s="2">
        <v>1.1260000000000001</v>
      </c>
      <c r="C81" s="5">
        <v>0.252</v>
      </c>
      <c r="D81" s="1">
        <f>(B81-C81)</f>
        <v>0.87400000000000011</v>
      </c>
      <c r="E81" s="7">
        <f>(4.0555*D81*D81)-(22.339*D81)+(28.025)</f>
        <v>11.598613117999999</v>
      </c>
    </row>
    <row r="82" spans="1:5" x14ac:dyDescent="0.3">
      <c r="A82" s="10" t="s">
        <v>64</v>
      </c>
      <c r="B82" s="2">
        <v>0.80800000000000005</v>
      </c>
      <c r="C82" s="5">
        <v>0.252</v>
      </c>
      <c r="D82" s="1">
        <f>(B82-C82)</f>
        <v>0.55600000000000005</v>
      </c>
      <c r="E82" s="7">
        <f>(4.0555*D82*D82)-(22.339*D82)+(28.025)</f>
        <v>16.858217048</v>
      </c>
    </row>
    <row r="83" spans="1:5" x14ac:dyDescent="0.3">
      <c r="A83" s="10" t="s">
        <v>65</v>
      </c>
      <c r="B83" s="2">
        <v>1.4990000000000001</v>
      </c>
      <c r="C83" s="5">
        <v>0.252</v>
      </c>
      <c r="D83" s="1">
        <f>(B83-C83)</f>
        <v>1.2470000000000001</v>
      </c>
      <c r="E83" s="7">
        <f>(4.0555*D83*D83)-(22.339*D83)+(28.025)</f>
        <v>6.4746059994999996</v>
      </c>
    </row>
    <row r="84" spans="1:5" x14ac:dyDescent="0.3">
      <c r="A84" s="10" t="s">
        <v>66</v>
      </c>
      <c r="B84" s="2">
        <v>1.115</v>
      </c>
      <c r="C84" s="5">
        <v>0.252</v>
      </c>
      <c r="D84" s="1">
        <f>(B84-C84)</f>
        <v>0.86299999999999999</v>
      </c>
      <c r="E84" s="7">
        <f>(4.0555*D84*D84)-(22.339*D84)+(28.025)</f>
        <v>11.766853679499999</v>
      </c>
    </row>
    <row r="85" spans="1:5" x14ac:dyDescent="0.3">
      <c r="A85" s="10" t="s">
        <v>67</v>
      </c>
      <c r="B85" s="2">
        <v>1.3560000000000001</v>
      </c>
      <c r="C85" s="5">
        <v>0.252</v>
      </c>
      <c r="D85" s="1">
        <f>(B85-C85)</f>
        <v>1.1040000000000001</v>
      </c>
      <c r="E85" s="7">
        <f>(4.0555*D85*D85)-(22.339*D85)+(28.025)</f>
        <v>8.305652288000001</v>
      </c>
    </row>
    <row r="86" spans="1:5" x14ac:dyDescent="0.3">
      <c r="A86" s="10" t="s">
        <v>68</v>
      </c>
      <c r="B86" s="2">
        <v>1.1579999999999999</v>
      </c>
      <c r="C86" s="5">
        <v>0.252</v>
      </c>
      <c r="D86" s="1">
        <f>(B86-C86)</f>
        <v>0.90599999999999992</v>
      </c>
      <c r="E86" s="7">
        <f>(4.0555*D86*D86)-(22.339*D86)+(28.025)</f>
        <v>11.114766398</v>
      </c>
    </row>
    <row r="87" spans="1:5" x14ac:dyDescent="0.3">
      <c r="A87" s="10" t="s">
        <v>69</v>
      </c>
      <c r="B87" s="2">
        <v>1.2670000000000001</v>
      </c>
      <c r="C87" s="5">
        <v>0.252</v>
      </c>
      <c r="D87" s="1">
        <f>(B87-C87)</f>
        <v>1.0150000000000001</v>
      </c>
      <c r="E87" s="7">
        <f>(4.0555*D87*D87)-(22.339*D87)+(28.025)</f>
        <v>9.5289924874999983</v>
      </c>
    </row>
    <row r="88" spans="1:5" x14ac:dyDescent="0.3">
      <c r="A88" s="10" t="s">
        <v>70</v>
      </c>
      <c r="B88" s="2">
        <v>1.181</v>
      </c>
      <c r="C88" s="5">
        <v>0.252</v>
      </c>
      <c r="D88" s="1">
        <f>(B88-C88)</f>
        <v>0.92900000000000005</v>
      </c>
      <c r="E88" s="7">
        <f>(4.0555*D88*D88)-(22.339*D88)+(28.025)</f>
        <v>10.7721317755</v>
      </c>
    </row>
    <row r="89" spans="1:5" x14ac:dyDescent="0.3">
      <c r="A89" s="10" t="s">
        <v>71</v>
      </c>
      <c r="B89" s="2">
        <v>1.2989999999999999</v>
      </c>
      <c r="C89" s="5">
        <v>0.252</v>
      </c>
      <c r="D89" s="1">
        <f>(B89-C89)</f>
        <v>1.0469999999999999</v>
      </c>
      <c r="E89" s="7">
        <f>(4.0555*D89*D89)-(22.339*D89)+(28.025)</f>
        <v>9.0817425995000001</v>
      </c>
    </row>
    <row r="90" spans="1:5" x14ac:dyDescent="0.3">
      <c r="A90" s="10" t="s">
        <v>72</v>
      </c>
      <c r="B90" s="2">
        <v>1.28</v>
      </c>
      <c r="C90" s="5">
        <v>0.252</v>
      </c>
      <c r="D90" s="1">
        <f>(B90-C90)</f>
        <v>1.028</v>
      </c>
      <c r="E90" s="7">
        <f>(4.0555*D90*D90)-(22.339*D90)+(28.025)</f>
        <v>9.3462955119999975</v>
      </c>
    </row>
    <row r="91" spans="1:5" x14ac:dyDescent="0.3">
      <c r="A91" s="10" t="s">
        <v>73</v>
      </c>
      <c r="B91" s="2">
        <v>1.51</v>
      </c>
      <c r="C91" s="5">
        <v>0.252</v>
      </c>
      <c r="D91" s="1">
        <f>(B91-C91)</f>
        <v>1.258</v>
      </c>
      <c r="E91" s="7">
        <f>(4.0555*D91*D91)-(22.339*D91)+(28.025)</f>
        <v>6.3406263020000004</v>
      </c>
    </row>
    <row r="92" spans="1:5" x14ac:dyDescent="0.3">
      <c r="A92" s="10" t="s">
        <v>74</v>
      </c>
      <c r="B92" s="2">
        <v>1.2829999999999999</v>
      </c>
      <c r="C92" s="5">
        <v>0.252</v>
      </c>
      <c r="D92" s="1">
        <f>(B92-C92)</f>
        <v>1.0309999999999999</v>
      </c>
      <c r="E92" s="7">
        <f>(4.0555*D92*D92)-(22.339*D92)+(28.025)</f>
        <v>9.3043293355000003</v>
      </c>
    </row>
    <row r="93" spans="1:5" x14ac:dyDescent="0.3">
      <c r="A93" s="10" t="s">
        <v>75</v>
      </c>
      <c r="B93" s="2">
        <v>1.3080000000000001</v>
      </c>
      <c r="C93" s="5">
        <v>0.252</v>
      </c>
      <c r="D93" s="1">
        <f>(B93-C93)</f>
        <v>1.056</v>
      </c>
      <c r="E93" s="7">
        <f>(4.0555*D93*D93)-(22.339*D93)+(28.025)</f>
        <v>8.9574500479999983</v>
      </c>
    </row>
    <row r="94" spans="1:5" x14ac:dyDescent="0.3">
      <c r="A94" s="10" t="s">
        <v>76</v>
      </c>
      <c r="B94" s="2">
        <v>1.3120000000000001</v>
      </c>
      <c r="C94" s="5">
        <v>0.252</v>
      </c>
      <c r="D94" s="1">
        <f>(B94-C94)</f>
        <v>1.06</v>
      </c>
      <c r="E94" s="7">
        <f>(4.0555*D94*D94)-(22.339*D94)+(28.025)</f>
        <v>8.9024198000000005</v>
      </c>
    </row>
    <row r="95" spans="1:5" x14ac:dyDescent="0.3">
      <c r="A95" s="10" t="s">
        <v>77</v>
      </c>
      <c r="B95" s="2">
        <v>1.4159999999999999</v>
      </c>
      <c r="C95" s="5">
        <v>0.252</v>
      </c>
      <c r="D95" s="1">
        <f>(B95-C95)</f>
        <v>1.1639999999999999</v>
      </c>
      <c r="E95" s="7">
        <f>(4.0555*D95*D95)-(22.339*D95)+(28.025)</f>
        <v>7.5171847280000037</v>
      </c>
    </row>
    <row r="96" spans="1:5" x14ac:dyDescent="0.3">
      <c r="A96" s="10" t="s">
        <v>78</v>
      </c>
      <c r="B96" s="2">
        <v>1.2030000000000001</v>
      </c>
      <c r="C96" s="5">
        <v>0.252</v>
      </c>
      <c r="D96" s="1">
        <f>(B96-C96)</f>
        <v>0.95100000000000007</v>
      </c>
      <c r="E96" s="7">
        <f>(4.0555*D96*D96)-(22.339*D96)+(28.025)</f>
        <v>10.448409255499996</v>
      </c>
    </row>
    <row r="97" spans="1:5" x14ac:dyDescent="0.3">
      <c r="A97" s="10" t="s">
        <v>79</v>
      </c>
      <c r="B97" s="2">
        <v>1.5660000000000001</v>
      </c>
      <c r="C97" s="5">
        <v>0.252</v>
      </c>
      <c r="D97" s="1">
        <f>(B97-C97)</f>
        <v>1.3140000000000001</v>
      </c>
      <c r="E97" s="7">
        <f>(4.0555*D97*D97)-(22.339*D97)+(28.025)</f>
        <v>5.6737640780000014</v>
      </c>
    </row>
    <row r="98" spans="1:5" x14ac:dyDescent="0.3">
      <c r="A98" s="10" t="s">
        <v>80</v>
      </c>
      <c r="B98" s="2">
        <v>1.6830000000000001</v>
      </c>
      <c r="C98" s="5">
        <v>0.252</v>
      </c>
      <c r="D98" s="1">
        <f>(B98-C98)</f>
        <v>1.431</v>
      </c>
      <c r="E98" s="7">
        <f>(4.0555*D98*D98)-(22.339*D98)+(28.025)</f>
        <v>4.362585735499998</v>
      </c>
    </row>
    <row r="99" spans="1:5" x14ac:dyDescent="0.3">
      <c r="A99" s="10" t="s">
        <v>81</v>
      </c>
      <c r="B99" s="2">
        <v>1.552</v>
      </c>
      <c r="C99" s="5">
        <v>0.252</v>
      </c>
      <c r="D99" s="1">
        <f>(B99-C99)</f>
        <v>1.3</v>
      </c>
      <c r="E99" s="7">
        <f>(4.0555*D99*D99)-(22.339*D99)+(28.025)</f>
        <v>5.8380950000000027</v>
      </c>
    </row>
    <row r="100" spans="1:5" x14ac:dyDescent="0.3">
      <c r="A100" s="10" t="s">
        <v>82</v>
      </c>
      <c r="B100" s="2">
        <v>1.21</v>
      </c>
      <c r="C100" s="5">
        <v>0.252</v>
      </c>
      <c r="D100" s="1">
        <f>(B100-C100)</f>
        <v>0.95799999999999996</v>
      </c>
      <c r="E100" s="7">
        <f>(4.0555*D100*D100)-(22.339*D100)+(28.025)</f>
        <v>10.346229902000001</v>
      </c>
    </row>
    <row r="101" spans="1:5" x14ac:dyDescent="0.3">
      <c r="A101" s="10" t="s">
        <v>83</v>
      </c>
      <c r="B101" s="2">
        <v>1.4730000000000001</v>
      </c>
      <c r="C101" s="5">
        <v>0.252</v>
      </c>
      <c r="D101" s="1">
        <f>(B101-C101)</f>
        <v>1.2210000000000001</v>
      </c>
      <c r="E101" s="7">
        <f>(4.0555*D101*D101)-(22.339*D101)+(28.025)</f>
        <v>6.7951866754999983</v>
      </c>
    </row>
    <row r="102" spans="1:5" x14ac:dyDescent="0.3">
      <c r="A102" s="10" t="s">
        <v>84</v>
      </c>
      <c r="B102" s="2">
        <v>1.3360000000000001</v>
      </c>
      <c r="C102" s="5">
        <v>0.252</v>
      </c>
      <c r="D102" s="1">
        <f>(B102-C102)</f>
        <v>1.0840000000000001</v>
      </c>
      <c r="E102" s="7">
        <f>(4.0555*D102*D102)-(22.339*D102)+(28.025)</f>
        <v>8.5749636080000009</v>
      </c>
    </row>
    <row r="103" spans="1:5" x14ac:dyDescent="0.3">
      <c r="A103" s="10" t="s">
        <v>85</v>
      </c>
      <c r="B103" s="2">
        <v>1.585</v>
      </c>
      <c r="C103" s="5">
        <v>0.252</v>
      </c>
      <c r="D103" s="1">
        <f>(B103-C103)</f>
        <v>1.333</v>
      </c>
      <c r="E103" s="7">
        <f>(4.0555*D103*D103)-(22.339*D103)+(28.025)</f>
        <v>5.4532863395000035</v>
      </c>
    </row>
    <row r="104" spans="1:5" x14ac:dyDescent="0.3">
      <c r="A104" s="10" t="s">
        <v>86</v>
      </c>
      <c r="B104" s="2">
        <v>1.5090000000000001</v>
      </c>
      <c r="C104" s="5">
        <v>0.252</v>
      </c>
      <c r="D104" s="1">
        <f>(B104-C104)</f>
        <v>1.2570000000000001</v>
      </c>
      <c r="E104" s="7">
        <f>(4.0555*D104*D104)-(22.339*D104)+(28.025)</f>
        <v>6.3527657194999989</v>
      </c>
    </row>
    <row r="105" spans="1:5" x14ac:dyDescent="0.3">
      <c r="A105" s="10" t="s">
        <v>87</v>
      </c>
      <c r="B105" s="2">
        <v>1.419</v>
      </c>
      <c r="C105" s="5">
        <v>0.252</v>
      </c>
      <c r="D105" s="1">
        <f>(B105-C105)</f>
        <v>1.167</v>
      </c>
      <c r="E105" s="7">
        <f>(4.0555*D105*D105)-(22.339*D105)+(28.025)</f>
        <v>7.4785278394999999</v>
      </c>
    </row>
    <row r="106" spans="1:5" x14ac:dyDescent="0.3">
      <c r="A106" s="10" t="s">
        <v>88</v>
      </c>
      <c r="B106" s="2">
        <v>1.7790000000000001</v>
      </c>
      <c r="C106" s="5">
        <v>0.252</v>
      </c>
      <c r="D106" s="1">
        <f>(B106-C106)</f>
        <v>1.5270000000000001</v>
      </c>
      <c r="E106" s="7">
        <f>(4.0555*D106*D106)-(22.339*D106)+(28.025)</f>
        <v>3.3696739594999983</v>
      </c>
    </row>
    <row r="107" spans="1:5" x14ac:dyDescent="0.3">
      <c r="A107" s="10" t="s">
        <v>89</v>
      </c>
      <c r="B107" s="2">
        <v>1.8180000000000001</v>
      </c>
      <c r="C107" s="5">
        <v>0.252</v>
      </c>
      <c r="D107" s="1">
        <f>(B107-C107)</f>
        <v>1.5660000000000001</v>
      </c>
      <c r="E107" s="7">
        <f>(4.0555*D107*D107)-(22.339*D107)+(28.025)</f>
        <v>2.9876557579999989</v>
      </c>
    </row>
    <row r="108" spans="1:5" x14ac:dyDescent="0.3">
      <c r="A108" s="10" t="s">
        <v>90</v>
      </c>
      <c r="B108" s="2">
        <v>1.3900000000000001</v>
      </c>
      <c r="C108" s="5">
        <v>0.252</v>
      </c>
      <c r="D108" s="1">
        <f>(B108-C108)</f>
        <v>1.1380000000000001</v>
      </c>
      <c r="E108" s="7">
        <f>(4.0555*D108*D108)-(22.339*D108)+(28.025)</f>
        <v>7.8552689420000021</v>
      </c>
    </row>
    <row r="109" spans="1:5" x14ac:dyDescent="0.3">
      <c r="A109" s="10" t="s">
        <v>91</v>
      </c>
      <c r="B109" s="2">
        <v>1.5609999999999999</v>
      </c>
      <c r="C109" s="5">
        <v>0.252</v>
      </c>
      <c r="D109" s="1">
        <f>(B109-C109)</f>
        <v>1.3089999999999999</v>
      </c>
      <c r="E109" s="7">
        <f>(4.0555*D109*D109)-(22.339*D109)+(28.025)</f>
        <v>5.732271195500001</v>
      </c>
    </row>
    <row r="110" spans="1:5" x14ac:dyDescent="0.3">
      <c r="A110" s="10" t="s">
        <v>92</v>
      </c>
      <c r="B110" s="2">
        <v>1.4390000000000001</v>
      </c>
      <c r="C110" s="5">
        <v>0.252</v>
      </c>
      <c r="D110" s="1">
        <f>(B110-C110)</f>
        <v>1.1870000000000001</v>
      </c>
      <c r="E110" s="7">
        <f>(4.0555*D110*D110)-(22.339*D110)+(28.025)</f>
        <v>7.2226807794999992</v>
      </c>
    </row>
    <row r="111" spans="1:5" x14ac:dyDescent="0.3">
      <c r="A111" s="10" t="s">
        <v>93</v>
      </c>
      <c r="B111" s="2">
        <v>1.4510000000000001</v>
      </c>
      <c r="C111" s="5">
        <v>0.252</v>
      </c>
      <c r="D111" s="1">
        <f>(B111-C111)</f>
        <v>1.1990000000000001</v>
      </c>
      <c r="E111" s="7">
        <f>(4.0555*D111*D111)-(22.339*D111)+(28.025)</f>
        <v>7.070729855499998</v>
      </c>
    </row>
    <row r="112" spans="1:5" x14ac:dyDescent="0.3">
      <c r="A112" s="10" t="s">
        <v>94</v>
      </c>
      <c r="B112" s="2">
        <v>1.218</v>
      </c>
      <c r="C112" s="5">
        <v>0.252</v>
      </c>
      <c r="D112" s="1">
        <f>(B112-C112)</f>
        <v>0.96599999999999997</v>
      </c>
      <c r="E112" s="7">
        <f>(4.0555*D112*D112)-(22.339*D112)+(28.025)</f>
        <v>10.229940158000002</v>
      </c>
    </row>
    <row r="113" spans="1:5" x14ac:dyDescent="0.3">
      <c r="A113" s="10" t="s">
        <v>95</v>
      </c>
      <c r="B113" s="2">
        <v>1.4179999999999999</v>
      </c>
      <c r="C113" s="5">
        <v>0.252</v>
      </c>
      <c r="D113" s="1">
        <f>(B113-C113)</f>
        <v>1.1659999999999999</v>
      </c>
      <c r="E113" s="7">
        <f>(4.0555*D113*D113)-(22.339*D113)+(28.025)</f>
        <v>7.4914053580000015</v>
      </c>
    </row>
    <row r="114" spans="1:5" x14ac:dyDescent="0.3">
      <c r="A114" s="10" t="s">
        <v>96</v>
      </c>
      <c r="B114" s="2">
        <v>1.7870000000000001</v>
      </c>
      <c r="C114" s="5">
        <v>0.252</v>
      </c>
      <c r="D114" s="1">
        <f>(B114-C114)</f>
        <v>1.5350000000000001</v>
      </c>
      <c r="E114" s="7">
        <f>(4.0555*D114*D114)-(22.339*D114)+(28.025)</f>
        <v>3.2903054874999995</v>
      </c>
    </row>
    <row r="115" spans="1:5" x14ac:dyDescent="0.3">
      <c r="A115" s="10" t="s">
        <v>97</v>
      </c>
      <c r="B115" s="2">
        <v>1.7870000000000001</v>
      </c>
      <c r="C115" s="5">
        <v>0.252</v>
      </c>
      <c r="D115" s="1">
        <f>(B115-C115)</f>
        <v>1.5350000000000001</v>
      </c>
      <c r="E115" s="7">
        <f>(4.0555*D115*D115)-(22.339*D115)+(28.025)</f>
        <v>3.2903054874999995</v>
      </c>
    </row>
    <row r="116" spans="1:5" x14ac:dyDescent="0.3">
      <c r="A116" s="10" t="s">
        <v>98</v>
      </c>
      <c r="B116" s="2">
        <v>1.526</v>
      </c>
      <c r="C116" s="5">
        <v>0.252</v>
      </c>
      <c r="D116" s="1">
        <f>(B116-C116)</f>
        <v>1.274</v>
      </c>
      <c r="E116" s="7">
        <f>(4.0555*D116*D116)-(22.339*D116)+(28.025)</f>
        <v>6.1474987180000014</v>
      </c>
    </row>
    <row r="117" spans="1:5" x14ac:dyDescent="0.3">
      <c r="A117" s="10" t="s">
        <v>99</v>
      </c>
      <c r="B117" s="2">
        <v>1.6260000000000001</v>
      </c>
      <c r="C117" s="5">
        <v>0.252</v>
      </c>
      <c r="D117" s="1">
        <f>(B117-C117)</f>
        <v>1.3740000000000001</v>
      </c>
      <c r="E117" s="7">
        <f>(4.0555*D117*D117)-(22.339*D117)+(28.025)</f>
        <v>4.9874951180000018</v>
      </c>
    </row>
    <row r="118" spans="1:5" x14ac:dyDescent="0.3">
      <c r="A118" s="10" t="s">
        <v>100</v>
      </c>
      <c r="B118" s="2">
        <v>1.4379999999999999</v>
      </c>
      <c r="C118" s="5">
        <v>0.252</v>
      </c>
      <c r="D118" s="1">
        <f>(B118-C118)</f>
        <v>1.1859999999999999</v>
      </c>
      <c r="E118" s="7">
        <f>(4.0555*D118*D118)-(22.339*D118)+(28.025)</f>
        <v>7.2353960780000008</v>
      </c>
    </row>
    <row r="119" spans="1:5" x14ac:dyDescent="0.3">
      <c r="A119" s="10" t="s">
        <v>101</v>
      </c>
      <c r="B119" s="2">
        <v>1.448</v>
      </c>
      <c r="C119" s="5">
        <v>0.252</v>
      </c>
      <c r="D119" s="1">
        <f>(B119-C119)</f>
        <v>1.196</v>
      </c>
      <c r="E119" s="7">
        <f>(4.0555*D119*D119)-(22.339*D119)+(28.025)</f>
        <v>7.1086080880000004</v>
      </c>
    </row>
    <row r="120" spans="1:5" x14ac:dyDescent="0.3">
      <c r="A120" s="10" t="s">
        <v>102</v>
      </c>
      <c r="B120" s="2">
        <v>1.34</v>
      </c>
      <c r="C120" s="5">
        <v>0.252</v>
      </c>
      <c r="D120" s="1">
        <f>(B120-C120)</f>
        <v>1.0880000000000001</v>
      </c>
      <c r="E120" s="7">
        <f>(4.0555*D120*D120)-(22.339*D120)+(28.025)</f>
        <v>8.5208417919999988</v>
      </c>
    </row>
    <row r="121" spans="1:5" x14ac:dyDescent="0.3">
      <c r="A121" s="10" t="s">
        <v>103</v>
      </c>
      <c r="B121" s="2">
        <v>1.409</v>
      </c>
      <c r="C121" s="5">
        <v>0.252</v>
      </c>
      <c r="D121" s="1">
        <f>(B121-C121)</f>
        <v>1.157</v>
      </c>
      <c r="E121" s="7">
        <f>(4.0555*D121*D121)-(22.339*D121)+(28.025)</f>
        <v>7.6076680195000002</v>
      </c>
    </row>
    <row r="122" spans="1:5" x14ac:dyDescent="0.3">
      <c r="A122" s="10" t="s">
        <v>104</v>
      </c>
      <c r="B122" s="2">
        <v>1.3720000000000001</v>
      </c>
      <c r="C122" s="5">
        <v>0.252</v>
      </c>
      <c r="D122" s="1">
        <f>(B122-C122)</f>
        <v>1.1200000000000001</v>
      </c>
      <c r="E122" s="7">
        <f>(4.0555*D122*D122)-(22.339*D122)+(28.025)</f>
        <v>8.0925391999999974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12</vt:i4>
      </vt:variant>
    </vt:vector>
  </HeadingPairs>
  <TitlesOfParts>
    <vt:vector size="12" baseType="lpstr">
      <vt:lpstr>SOD-1.PLATE</vt:lpstr>
      <vt:lpstr>SOD-2.PLATE</vt:lpstr>
      <vt:lpstr>LDH1-1.PLATE</vt:lpstr>
      <vt:lpstr>LDH1-2.PLATE</vt:lpstr>
      <vt:lpstr>GPX-2.PLATE</vt:lpstr>
      <vt:lpstr>GPX-1.PLATE</vt:lpstr>
      <vt:lpstr>CAT-1.PLATE</vt:lpstr>
      <vt:lpstr>CAT-2.PLATE</vt:lpstr>
      <vt:lpstr>GSH-1.PLATE</vt:lpstr>
      <vt:lpstr>GSH-2.PLATE</vt:lpstr>
      <vt:lpstr>TAS-TOS</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2022-03-10T09:55:35Z</dcterms:created>
  <dcterms:modified xsi:type="dcterms:W3CDTF">2022-03-11T13:21:02Z</dcterms:modified>
</cp:coreProperties>
</file>