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slıhan Yurtkal\2022.09.09\"/>
    </mc:Choice>
  </mc:AlternateContent>
  <xr:revisionPtr revIDLastSave="0" documentId="8_{798DEE86-7AFC-47EA-A63B-C5144082F1E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AMH" sheetId="1" r:id="rId1"/>
    <sheet name="IL-10" sheetId="2" r:id="rId2"/>
    <sheet name="MMP-1" sheetId="3" r:id="rId3"/>
    <sheet name="VEGF" sheetId="4" r:id="rId4"/>
    <sheet name="IL-8" sheetId="5" r:id="rId5"/>
    <sheet name="Colorimetric" sheetId="6" r:id="rId6"/>
    <sheet name="Materyal-metod" sheetId="8" r:id="rId7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D31" i="5" l="1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30" i="5"/>
  <c r="E30" i="5" s="1"/>
  <c r="E21" i="5"/>
  <c r="C22" i="5"/>
  <c r="E22" i="5" s="1"/>
  <c r="C21" i="5"/>
  <c r="C20" i="5"/>
  <c r="E20" i="5" s="1"/>
  <c r="C19" i="5"/>
  <c r="E19" i="5" s="1"/>
  <c r="C18" i="5"/>
  <c r="E18" i="5" s="1"/>
  <c r="C17" i="5"/>
  <c r="E17" i="5" s="1"/>
  <c r="E53" i="4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D54" i="4"/>
  <c r="E54" i="4" s="1"/>
  <c r="D55" i="4"/>
  <c r="E55" i="4" s="1"/>
  <c r="D30" i="4"/>
  <c r="E30" i="4" s="1"/>
  <c r="E19" i="4"/>
  <c r="E20" i="4"/>
  <c r="C21" i="4"/>
  <c r="E21" i="4" s="1"/>
  <c r="C20" i="4"/>
  <c r="C19" i="4"/>
  <c r="C18" i="4"/>
  <c r="E18" i="4" s="1"/>
  <c r="C17" i="4"/>
  <c r="E17" i="4" s="1"/>
  <c r="C16" i="4"/>
  <c r="E16" i="4" s="1"/>
  <c r="E46" i="3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31" i="3"/>
  <c r="E31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30" i="2"/>
  <c r="E30" i="2" s="1"/>
  <c r="E20" i="2"/>
  <c r="C21" i="2"/>
  <c r="E21" i="2" s="1"/>
  <c r="C20" i="2"/>
  <c r="C19" i="2"/>
  <c r="E19" i="2" s="1"/>
  <c r="C18" i="2"/>
  <c r="E18" i="2" s="1"/>
  <c r="C17" i="2"/>
  <c r="E17" i="2" s="1"/>
  <c r="C16" i="2"/>
  <c r="E16" i="2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34" i="1"/>
  <c r="E34" i="1" s="1"/>
  <c r="E16" i="1"/>
  <c r="C21" i="1"/>
  <c r="E21" i="1" s="1"/>
  <c r="C20" i="1"/>
  <c r="E20" i="1" s="1"/>
  <c r="C19" i="1"/>
  <c r="E19" i="1" s="1"/>
  <c r="C18" i="1"/>
  <c r="E18" i="1" s="1"/>
  <c r="C17" i="1"/>
  <c r="E17" i="1" s="1"/>
  <c r="C16" i="1"/>
</calcChain>
</file>

<file path=xl/sharedStrings.xml><?xml version="1.0" encoding="utf-8"?>
<sst xmlns="http://schemas.openxmlformats.org/spreadsheetml/2006/main" count="431" uniqueCount="174">
  <si>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</si>
  <si>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</si>
  <si>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</si>
  <si>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</si>
  <si>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</si>
  <si>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</si>
  <si>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</si>
  <si>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</si>
  <si>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</si>
  <si>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</si>
  <si>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</si>
  <si>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</si>
  <si>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</si>
  <si>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</si>
  <si>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</si>
  <si>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K-1</t>
  </si>
  <si>
    <t>K-2</t>
  </si>
  <si>
    <t>K-3</t>
  </si>
  <si>
    <t>K-4</t>
  </si>
  <si>
    <t>K-5</t>
  </si>
  <si>
    <t>K-6</t>
  </si>
  <si>
    <t>E-1</t>
  </si>
  <si>
    <t>E-2</t>
  </si>
  <si>
    <t>E-3</t>
  </si>
  <si>
    <t>E-4</t>
  </si>
  <si>
    <t>E-5</t>
  </si>
  <si>
    <t>E-6</t>
  </si>
  <si>
    <t>E-7</t>
  </si>
  <si>
    <t>N-1</t>
  </si>
  <si>
    <t>N-2</t>
  </si>
  <si>
    <t>N-3</t>
  </si>
  <si>
    <t>N-4</t>
  </si>
  <si>
    <t>N-5</t>
  </si>
  <si>
    <t>N-6</t>
  </si>
  <si>
    <t>(E+N)-1</t>
  </si>
  <si>
    <t>(E+N)-2</t>
  </si>
  <si>
    <t>(E+N)-3</t>
  </si>
  <si>
    <t>(E+N)-4</t>
  </si>
  <si>
    <t>(E+N)-5</t>
  </si>
  <si>
    <t>(E+N)-6</t>
  </si>
  <si>
    <t>(E+N)-7</t>
  </si>
  <si>
    <t>concentration (pg/ml)</t>
  </si>
  <si>
    <t>result(pg/ml)</t>
  </si>
  <si>
    <t>concentration (ng/L)</t>
  </si>
  <si>
    <t>result(ng/L)</t>
  </si>
  <si>
    <t>Numune Adı</t>
  </si>
  <si>
    <t>TAS(mmol/L)</t>
  </si>
  <si>
    <t>TOS (µmol/L)</t>
  </si>
  <si>
    <t>OSI</t>
  </si>
  <si>
    <t>SOD (U/ml)</t>
  </si>
  <si>
    <t>CAT (U/mL)</t>
  </si>
  <si>
    <t>MPO (U/L)</t>
  </si>
  <si>
    <t>NO (µmol/L)</t>
  </si>
  <si>
    <t>KİT ADI</t>
  </si>
  <si>
    <t>TÜR</t>
  </si>
  <si>
    <t>MARKA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</si>
  <si>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</si>
  <si>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</si>
  <si>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</si>
  <si>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</si>
  <si>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</si>
  <si>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</si>
  <si>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</si>
  <si>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Universal</t>
  </si>
  <si>
    <t>Kolorimetrik</t>
  </si>
  <si>
    <t>REL BIOCHEM-REL ASSAY</t>
  </si>
  <si>
    <t>SOD: Super Oxıde Dismutase</t>
  </si>
  <si>
    <t>REL ASSAY</t>
  </si>
  <si>
    <t>MINDRAY-BS400</t>
  </si>
  <si>
    <t>MPO: Myeloperoxidase</t>
  </si>
  <si>
    <t>Otto3048</t>
  </si>
  <si>
    <t>Anti-Mullerian hormone</t>
  </si>
  <si>
    <t>EA0083Ra</t>
  </si>
  <si>
    <t>Interleukin-10</t>
  </si>
  <si>
    <t>Interleukin-8</t>
  </si>
  <si>
    <t>E0108Ra</t>
  </si>
  <si>
    <t>E1167Ra</t>
  </si>
  <si>
    <t>Vascular Endothelial cell Growth Factor</t>
  </si>
  <si>
    <t>E0659Ra</t>
  </si>
  <si>
    <t>Matrix metalloproteinase 1</t>
  </si>
  <si>
    <t>E0312Ra</t>
  </si>
  <si>
    <t>CAT: Catalase</t>
  </si>
  <si>
    <t>Elabscience</t>
  </si>
  <si>
    <t>E-BC-K031-S</t>
  </si>
  <si>
    <t>N.O: Nitric Oxide</t>
  </si>
  <si>
    <t>Elabscıence</t>
  </si>
  <si>
    <t>E-BC-K035-S</t>
  </si>
  <si>
    <t>Otto3047</t>
  </si>
  <si>
    <t>TAS(Total Antioxidant Status)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</si>
  <si>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</si>
  <si>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</si>
  <si>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</si>
  <si>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</si>
  <si>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</si>
  <si>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</si>
  <si>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</si>
  <si>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</si>
  <si>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</si>
  <si>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</si>
  <si>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</si>
  <si>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</si>
  <si>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</si>
  <si>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</si>
  <si>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</si>
  <si>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</si>
  <si>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</si>
  <si>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</si>
  <si>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</si>
  <si>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</si>
  <si>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</si>
  <si>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</si>
  <si>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</si>
  <si>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</si>
  <si>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</si>
  <si>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</si>
  <si>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</si>
  <si>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</si>
  <si>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</si>
  <si>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</si>
  <si>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</si>
  <si>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</si>
  <si>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</si>
  <si>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</si>
  <si>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</si>
  <si>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</si>
  <si>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</si>
  <si>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</si>
  <si>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</si>
  <si>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</si>
  <si>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</si>
  <si>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</si>
  <si>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</si>
  <si>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</si>
  <si>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</si>
  <si>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</si>
  <si>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</si>
  <si>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</si>
  <si>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</si>
  <si>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</si>
  <si>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</si>
  <si>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</si>
  <si>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</si>
  <si>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</si>
  <si>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</si>
  <si>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</si>
  <si>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</si>
  <si>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</si>
  <si>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</si>
  <si>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</si>
  <si>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</si>
  <si>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</si>
  <si>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</si>
  <si>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 xml:space="preserve"> The reaction is terminated by addition of acidic stop solution and absorbance is measured at 450 nm. </t>
  </si>
  <si>
    <t>This kit is an Enzyme-Linked Immunosorbent Assay (ELISA). The plate has been pre-coated with Rat IL-10 antibody.  IL-10 present in the sample is added and binds to antibodies coated on the wells.</t>
  </si>
  <si>
    <t>And then biotinylated Rat  IL-10 Antibody is added and binds to  IL-10 in the sample. Then Streptavidin-HRP is added and binds to the Biotinylated  IL-10 antibody.</t>
  </si>
  <si>
    <t>After incubation unbound Streptavidin-HRP is washed away during a washing step. Substrate solution is then added and color develops in proportion to the amount of Rat  IL-10.</t>
  </si>
  <si>
    <t>IL-10 Assay Principle</t>
  </si>
  <si>
    <t>IL-8 Assay Principle</t>
  </si>
  <si>
    <t>This kit is an Enzyme-Linked Immunosorbent Assay (ELISA). The plate has been pre-coated with Rat IL-8 antibody. IL-8 present in the sample is added and binds to antibodies coated on the wells.</t>
  </si>
  <si>
    <t>And then biotinylated Rat IL-8 Antibody is added and binds to IL-8 in the sample. Then Streptavidin-HRP is added and binds to the Biotinylated IL-8 antibody.</t>
  </si>
  <si>
    <t>After incubation unbound Streptavidin-HRP is washed away during a washing step. Substrate solution is then added and color develops in proportion to the amount of Rat IL-8.</t>
  </si>
  <si>
    <t>This kit is an Enzyme-Linked Immunosorbent Assay (ELISA). The plate has been pre-coated with Rat VEGF antibody.  VEGF present in the sample is added and binds to antibodies coated on the wells.</t>
  </si>
  <si>
    <t>And then biotinylated Rat  VEGF Antibody is added and binds to VEGF in the sample. Then Streptavidin-HRP is added and binds to the Biotinylated  VEGF antibody.</t>
  </si>
  <si>
    <t>After incubation unbound Streptavidin-HRP is washed away during a washing step. Substrate solution is then added and color develops in proportion to the amount of Rat  VEGF.</t>
  </si>
  <si>
    <t>VEGF  Assay Principle</t>
  </si>
  <si>
    <t>This kit is an Enzyme-Linked Immunosorbent Assay (ELISA). The plate has been pre-coated with Rat MMP-1 antibody. MMP-1 present in the sample is added and binds to antibodies coated on the wells.</t>
  </si>
  <si>
    <t>And then biotinylated Rat MMP-1 Antibody is added and binds to MMP-1 in the sample. Then Streptavidin-HRP is added and binds to the Biotinylated MMP-1 antibody.</t>
  </si>
  <si>
    <t>After incubation unbound Streptavidin-HRP is washed away during a washing step. Substrate solution is then added and color develops in proportion to the amount of Rat MMP-1.</t>
  </si>
  <si>
    <t>MMP-1 Assay Principle</t>
  </si>
  <si>
    <t>This kit is an Enzyme-Linked Immunosorbent Assay (ELISA). The plate has been pre-coated with Rat AMH antibody. AMH present in the sample is added and binds to antibodies coated on the wells.</t>
  </si>
  <si>
    <t>And then biotinylated Rat AMH Antibody is added and binds to AMH in the sample. Then Streptavidin-HRP is added and binds to the Biotinylated AMH antibody.</t>
  </si>
  <si>
    <t>After incubation unbound Streptavidin-HRP is washed away during a washing step. Substrate solution is then added and color develops in proportion to the amount of Rat AMH.</t>
  </si>
  <si>
    <t>AMH Assay Principle</t>
  </si>
  <si>
    <r>
      <t xml:space="preserve">Myeloperoxidase (MPO)            </t>
    </r>
    <r>
      <rPr>
        <sz val="12"/>
        <color theme="1"/>
        <rFont val="Calibri"/>
        <family val="2"/>
        <charset val="162"/>
        <scheme val="minor"/>
      </rPr>
      <t>U/L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</si>
</sst>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135826771653537E-2"/>
                  <c:y val="-0.4066283902012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AMH!$C$16:$C$20</c:f>
              <c:numCache>
                <c:formatCode>General</c:formatCode>
                <c:ptCount val="5"/>
                <c:pt idx="0">
                  <c:v>7.8E-2</c:v>
                </c:pt>
                <c:pt idx="1">
                  <c:v>0.61099999999999999</c:v>
                </c:pt>
                <c:pt idx="2">
                  <c:v>1.0310000000000001</c:v>
                </c:pt>
                <c:pt idx="3">
                  <c:v>1.3340000000000001</c:v>
                </c:pt>
                <c:pt idx="4">
                  <c:v>1.8009999999999999</c:v>
                </c:pt>
              </c:numCache>
            </c:numRef>
          </c:xVal>
          <c:yVal>
            <c:numRef>
              <c:f>AMH!$D$16:$D$20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D-4D3A-BFAA-CFA54EF4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51944"/>
        <c:axId val="506644400"/>
      </c:scatterChart>
      <c:valAx>
        <c:axId val="50665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644400"/>
        <c:crosses val="autoZero"/>
        <c:crossBetween val="midCat"/>
      </c:valAx>
      <c:valAx>
        <c:axId val="5066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65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222244094488188"/>
                  <c:y val="8.4746281714785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'IL-10'!$C$16:$C$21</c:f>
              <c:numCache>
                <c:formatCode>General</c:formatCode>
                <c:ptCount val="6"/>
                <c:pt idx="0">
                  <c:v>2.4359999999999999</c:v>
                </c:pt>
                <c:pt idx="1">
                  <c:v>1.512</c:v>
                </c:pt>
                <c:pt idx="2">
                  <c:v>0.92699999999999994</c:v>
                </c:pt>
                <c:pt idx="3">
                  <c:v>0.49799999999999994</c:v>
                </c:pt>
                <c:pt idx="4">
                  <c:v>0.28099999999999997</c:v>
                </c:pt>
                <c:pt idx="5">
                  <c:v>0</c:v>
                </c:pt>
              </c:numCache>
            </c:numRef>
          </c:xVal>
          <c:yVal>
            <c:numRef>
              <c:f>'IL-10'!$D$16:$D$21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E-4057-9086-8861452D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75616"/>
        <c:axId val="335372664"/>
      </c:scatterChart>
      <c:valAx>
        <c:axId val="335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5372664"/>
        <c:crosses val="autoZero"/>
        <c:crossBetween val="midCat"/>
      </c:valAx>
      <c:valAx>
        <c:axId val="335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53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MMP-1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949868766404202"/>
                  <c:y val="0.1963830562846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'MMP-1'!$C$16:$C$21</c:f>
              <c:numCache>
                <c:formatCode>General</c:formatCode>
                <c:ptCount val="6"/>
                <c:pt idx="0">
                  <c:v>1.867</c:v>
                </c:pt>
                <c:pt idx="1">
                  <c:v>1.2129999999999999</c:v>
                </c:pt>
                <c:pt idx="2">
                  <c:v>0.69299999999999995</c:v>
                </c:pt>
                <c:pt idx="3">
                  <c:v>0.39200000000000002</c:v>
                </c:pt>
                <c:pt idx="4">
                  <c:v>0.252</c:v>
                </c:pt>
                <c:pt idx="5">
                  <c:v>0</c:v>
                </c:pt>
              </c:numCache>
            </c:numRef>
          </c:xVal>
          <c:yVal>
            <c:numRef>
              <c:f>'MMP-1'!$D$16:$D$21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6AD-842E-3A291B2A0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79576"/>
        <c:axId val="400957680"/>
      </c:scatterChart>
      <c:valAx>
        <c:axId val="50597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957680"/>
        <c:crosses val="autoZero"/>
        <c:crossBetween val="midCat"/>
      </c:valAx>
      <c:valAx>
        <c:axId val="4009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597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64566929133859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VEGF!$C$16:$C$21</c:f>
              <c:numCache>
                <c:formatCode>General</c:formatCode>
                <c:ptCount val="6"/>
                <c:pt idx="0">
                  <c:v>1.77</c:v>
                </c:pt>
                <c:pt idx="1">
                  <c:v>1.1439999999999999</c:v>
                </c:pt>
                <c:pt idx="2">
                  <c:v>0.81400000000000006</c:v>
                </c:pt>
                <c:pt idx="3">
                  <c:v>0.43900000000000006</c:v>
                </c:pt>
                <c:pt idx="4">
                  <c:v>0.29500000000000004</c:v>
                </c:pt>
                <c:pt idx="5">
                  <c:v>0</c:v>
                </c:pt>
              </c:numCache>
            </c:numRef>
          </c:xVal>
          <c:yVal>
            <c:numRef>
              <c:f>VEGF!$D$16:$D$21</c:f>
              <c:numCache>
                <c:formatCode>General</c:formatCode>
                <c:ptCount val="6"/>
                <c:pt idx="0">
                  <c:v>1600</c:v>
                </c:pt>
                <c:pt idx="1">
                  <c:v>800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796-8274-4F6CCFA9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99912"/>
        <c:axId val="506002864"/>
      </c:scatterChart>
      <c:valAx>
        <c:axId val="5059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002864"/>
        <c:crosses val="autoZero"/>
        <c:crossBetween val="midCat"/>
      </c:valAx>
      <c:valAx>
        <c:axId val="5060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59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805336832895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'IL-8'!$C$17:$C$22</c:f>
              <c:numCache>
                <c:formatCode>General</c:formatCode>
                <c:ptCount val="6"/>
                <c:pt idx="0">
                  <c:v>2.1510000000000002</c:v>
                </c:pt>
                <c:pt idx="1">
                  <c:v>1.3080000000000001</c:v>
                </c:pt>
                <c:pt idx="2">
                  <c:v>0.81</c:v>
                </c:pt>
                <c:pt idx="3">
                  <c:v>0.42799999999999999</c:v>
                </c:pt>
                <c:pt idx="4">
                  <c:v>0.22799999999999998</c:v>
                </c:pt>
                <c:pt idx="5">
                  <c:v>0</c:v>
                </c:pt>
              </c:numCache>
            </c:numRef>
          </c:xVal>
          <c:yVal>
            <c:numRef>
              <c:f>'IL-8'!$D$17:$D$22</c:f>
              <c:numCache>
                <c:formatCode>General</c:formatCode>
                <c:ptCount val="6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5-468B-9302-C61A5F56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48760"/>
        <c:axId val="627048432"/>
      </c:scatterChart>
      <c:valAx>
        <c:axId val="6270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048432"/>
        <c:crosses val="autoZero"/>
        <c:crossBetween val="midCat"/>
      </c:valAx>
      <c:valAx>
        <c:axId val="6270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04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15240</xdr:rowOff>
    </xdr:from>
    <xdr:to>
      <xdr:col>14</xdr:col>
      <xdr:colOff>30480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</xdr:row>
      <xdr:rowOff>0</xdr:rowOff>
    </xdr:from>
    <xdr:to>
      <xdr:col>14</xdr:col>
      <xdr:colOff>518160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7</xdr:row>
      <xdr:rowOff>7620</xdr:rowOff>
    </xdr:from>
    <xdr:to>
      <xdr:col>14</xdr:col>
      <xdr:colOff>586740</xdr:colOff>
      <xdr:row>22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15240</xdr:rowOff>
    </xdr:from>
    <xdr:to>
      <xdr:col>14</xdr:col>
      <xdr:colOff>571500</xdr:colOff>
      <xdr:row>20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30480</xdr:rowOff>
    </xdr:from>
    <xdr:to>
      <xdr:col>14</xdr:col>
      <xdr:colOff>579120</xdr:colOff>
      <xdr:row>22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457200</xdr:colOff>
      <xdr:row>50</xdr:row>
      <xdr:rowOff>57150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1451" b="32182"/>
        <a:stretch/>
      </xdr:blipFill>
      <xdr:spPr>
        <a:xfrm>
          <a:off x="0" y="2714625"/>
          <a:ext cx="7458075" cy="710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5"/>
  <sheetViews>
    <sheetView workbookViewId="0">
      <selection activeCell="J6" sqref="J6"/>
    </sheetView>
  </sheetViews>
  <sheetFormatPr defaultRowHeight="15" x14ac:dyDescent="0.25"/>
  <cols>
    <col min="1" max="1" width="13.7109375" customWidth="1"/>
    <col min="2" max="2" width="13.28515625" customWidth="1"/>
    <col min="3" max="4" width="11.7109375" customWidth="1"/>
    <col min="5" max="5" width="15.85546875" customWidth="1"/>
  </cols>
  <sheetData>
    <row r="2" spans="1:8" x14ac:dyDescent="0.25">
      <c r="A2" s="3">
        <v>0.16300000000000001</v>
      </c>
      <c r="B2" s="6">
        <v>2.2090000000000001</v>
      </c>
      <c r="C2" s="6">
        <v>2.113</v>
      </c>
      <c r="D2" s="6">
        <v>1.6420000000000001</v>
      </c>
      <c r="E2" s="6">
        <v>2.0550000000000002</v>
      </c>
      <c r="F2" s="6">
        <v>1.548</v>
      </c>
      <c r="G2" s="6">
        <v>1.653</v>
      </c>
      <c r="H2" s="6">
        <v>1.798</v>
      </c>
    </row>
    <row r="3" spans="1:8" x14ac:dyDescent="0.25">
      <c r="A3" s="3">
        <v>0.69599999999999995</v>
      </c>
      <c r="B3" s="6">
        <v>2.3319999999999999</v>
      </c>
      <c r="C3" s="6">
        <v>1.8900000000000001</v>
      </c>
      <c r="D3" s="6">
        <v>1.8900000000000001</v>
      </c>
      <c r="E3" s="6">
        <v>2.1710000000000003</v>
      </c>
      <c r="F3" s="6">
        <v>1.671</v>
      </c>
      <c r="G3" s="6">
        <v>1.8620000000000001</v>
      </c>
      <c r="H3" s="6">
        <v>2.024</v>
      </c>
    </row>
    <row r="4" spans="1:8" x14ac:dyDescent="0.25">
      <c r="A4" s="3">
        <v>1.1160000000000001</v>
      </c>
      <c r="B4" s="6">
        <v>2.1280000000000001</v>
      </c>
      <c r="C4" s="6">
        <v>2.0129999999999999</v>
      </c>
      <c r="D4" s="6">
        <v>2.0270000000000001</v>
      </c>
      <c r="E4" s="6">
        <v>2.0870000000000002</v>
      </c>
      <c r="F4" s="6">
        <v>1.901</v>
      </c>
      <c r="G4" s="6">
        <v>1.7270000000000001</v>
      </c>
      <c r="H4" s="6">
        <v>1.948</v>
      </c>
    </row>
    <row r="5" spans="1:8" x14ac:dyDescent="0.25">
      <c r="A5" s="3">
        <v>1.419</v>
      </c>
      <c r="B5" s="6">
        <v>1.794</v>
      </c>
      <c r="C5" s="6">
        <v>2.0060000000000002</v>
      </c>
      <c r="D5" s="6">
        <v>1.764</v>
      </c>
      <c r="E5" s="6">
        <v>1.6180000000000001</v>
      </c>
      <c r="F5" s="6">
        <v>1.948</v>
      </c>
      <c r="G5" s="6">
        <v>1.867</v>
      </c>
      <c r="H5" s="6">
        <v>2.27</v>
      </c>
    </row>
    <row r="6" spans="1:8" x14ac:dyDescent="0.25">
      <c r="A6" s="3">
        <v>1.8859999999999999</v>
      </c>
      <c r="B6" s="6">
        <v>2.294</v>
      </c>
      <c r="C6" s="6">
        <v>2.5060000000000002</v>
      </c>
      <c r="D6" s="6">
        <v>1.9379999999999999</v>
      </c>
      <c r="E6" s="6">
        <v>1.8380000000000001</v>
      </c>
      <c r="F6" s="6">
        <v>1.663</v>
      </c>
      <c r="G6" s="6">
        <v>1.7610000000000001</v>
      </c>
      <c r="H6" s="6">
        <v>1.867</v>
      </c>
    </row>
    <row r="7" spans="1:8" x14ac:dyDescent="0.25">
      <c r="A7" s="5">
        <v>8.5000000000000006E-2</v>
      </c>
      <c r="B7" s="6">
        <v>2.4729999999999999</v>
      </c>
      <c r="C7" s="6">
        <v>2.4470000000000001</v>
      </c>
      <c r="D7" s="6">
        <v>2.234</v>
      </c>
      <c r="E7" s="6">
        <v>1.6320000000000001</v>
      </c>
      <c r="F7" s="6">
        <v>1.5250000000000001</v>
      </c>
      <c r="G7" s="6">
        <v>1.8149999999999999</v>
      </c>
      <c r="H7" s="6">
        <v>2.2890000000000001</v>
      </c>
    </row>
    <row r="8" spans="1:8" x14ac:dyDescent="0.25">
      <c r="A8" s="1">
        <v>2.02</v>
      </c>
      <c r="B8" s="6">
        <v>2.4239999999999999</v>
      </c>
      <c r="C8" s="6">
        <v>2.4159999999999999</v>
      </c>
      <c r="D8" s="6">
        <v>2.153</v>
      </c>
      <c r="E8" s="6">
        <v>1.7590000000000001</v>
      </c>
      <c r="F8" s="6">
        <v>2.0089999999999999</v>
      </c>
      <c r="G8" s="6">
        <v>1.5050000000000001</v>
      </c>
      <c r="H8" s="6">
        <v>1.6460000000000001</v>
      </c>
    </row>
    <row r="9" spans="1:8" x14ac:dyDescent="0.25">
      <c r="A9" s="1">
        <v>2.105</v>
      </c>
      <c r="B9" s="6">
        <v>1.958</v>
      </c>
      <c r="C9" s="6">
        <v>2.1179999999999999</v>
      </c>
      <c r="D9" s="6">
        <v>2.0569999999999999</v>
      </c>
      <c r="E9" s="6">
        <v>1.56</v>
      </c>
      <c r="F9" s="6">
        <v>1.7650000000000001</v>
      </c>
      <c r="G9" s="6">
        <v>1.2</v>
      </c>
      <c r="H9" s="6">
        <v>1.4910000000000001</v>
      </c>
    </row>
    <row r="12" spans="1:8" x14ac:dyDescent="0.25">
      <c r="A12" t="s">
        <v>0</v>
      </c>
    </row>
    <row r="15" spans="1:8" x14ac:dyDescent="0.25">
      <c r="A15" t="s">
        <v>0</v>
      </c>
      <c r="B15" s="2" t="s">
        <v>1</v>
      </c>
      <c r="C15" s="2" t="s">
        <v>2</v>
      </c>
      <c r="D15" s="2" t="s">
        <v>3</v>
      </c>
      <c r="E15" s="2" t="s">
        <v>4</v>
      </c>
    </row>
    <row r="16" spans="1:8" x14ac:dyDescent="0.25">
      <c r="A16" t="s">
        <v>5</v>
      </c>
      <c r="B16" s="3">
        <v>0.16300000000000001</v>
      </c>
      <c r="C16" s="1">
        <f>B16-B21</f>
        <v>7.8E-2</v>
      </c>
      <c r="D16" s="1">
        <v>16</v>
      </c>
      <c r="E16" s="4">
        <f>(5.1613*C16*C16)-(18.391*C16)+(17.384)</f>
        <v>15.9809033492</v>
      </c>
    </row>
    <row r="17" spans="1:12" x14ac:dyDescent="0.25">
      <c r="A17" t="s">
        <v>6</v>
      </c>
      <c r="B17" s="3">
        <v>0.69599999999999995</v>
      </c>
      <c r="C17" s="1">
        <f>B17-B21</f>
        <v>0.61099999999999999</v>
      </c>
      <c r="D17" s="1">
        <v>8</v>
      </c>
      <c r="E17" s="4">
        <f t="shared" ref="E17:E21" si="0">(5.1613*C17*C17)-(18.391*C17)+(17.384)</f>
        <v>8.0739206773000021</v>
      </c>
    </row>
    <row r="18" spans="1:12" x14ac:dyDescent="0.25">
      <c r="A18" t="s">
        <v>7</v>
      </c>
      <c r="B18" s="3">
        <v>1.1160000000000001</v>
      </c>
      <c r="C18" s="1">
        <f>B18-B21</f>
        <v>1.0310000000000001</v>
      </c>
      <c r="D18" s="1">
        <v>4</v>
      </c>
      <c r="E18" s="4">
        <f t="shared" si="0"/>
        <v>3.9091396092999986</v>
      </c>
    </row>
    <row r="19" spans="1:12" x14ac:dyDescent="0.25">
      <c r="A19" t="s">
        <v>8</v>
      </c>
      <c r="B19" s="3">
        <v>1.419</v>
      </c>
      <c r="C19" s="1">
        <f>B19-B21</f>
        <v>1.3340000000000001</v>
      </c>
      <c r="D19" s="1">
        <v>2</v>
      </c>
      <c r="E19" s="4">
        <f t="shared" si="0"/>
        <v>2.0352283827999997</v>
      </c>
    </row>
    <row r="20" spans="1:12" x14ac:dyDescent="0.25">
      <c r="A20" t="s">
        <v>9</v>
      </c>
      <c r="B20" s="3">
        <v>1.8859999999999999</v>
      </c>
      <c r="C20" s="1">
        <f>B20-B21</f>
        <v>1.8009999999999999</v>
      </c>
      <c r="D20" s="1">
        <v>1</v>
      </c>
      <c r="E20" s="4">
        <f t="shared" si="0"/>
        <v>1.0030068413000066</v>
      </c>
    </row>
    <row r="21" spans="1:12" x14ac:dyDescent="0.25">
      <c r="A21" t="s">
        <v>10</v>
      </c>
      <c r="B21" s="5">
        <v>8.5000000000000006E-2</v>
      </c>
      <c r="C21" s="1">
        <f>B21-B21</f>
        <v>0</v>
      </c>
      <c r="D21" s="1">
        <v>0</v>
      </c>
      <c r="E21" s="4">
        <f t="shared" si="0"/>
        <v>17.384</v>
      </c>
    </row>
    <row r="27" spans="1:12" x14ac:dyDescent="0.25">
      <c r="I27" s="8"/>
      <c r="J27" s="8" t="s">
        <v>11</v>
      </c>
      <c r="K27" s="8"/>
      <c r="L27" s="8"/>
    </row>
    <row r="33" spans="1:5" x14ac:dyDescent="0.25">
      <c r="A33" s="9" t="s">
        <v>12</v>
      </c>
      <c r="B33" s="6" t="s">
        <v>13</v>
      </c>
      <c r="C33" s="7" t="s">
        <v>10</v>
      </c>
      <c r="D33" s="1" t="s">
        <v>2</v>
      </c>
      <c r="E33" s="10" t="s">
        <v>14</v>
      </c>
    </row>
    <row r="34" spans="1:5" x14ac:dyDescent="0.25">
      <c r="A34" s="9" t="s">
        <v>15</v>
      </c>
      <c r="B34" s="6">
        <v>2.2090000000000001</v>
      </c>
      <c r="C34" s="5">
        <v>8.5000000000000006E-2</v>
      </c>
      <c r="D34" s="1">
        <f t="shared" ref="D34:D65" si="1">(B34-C34)</f>
        <v>2.1240000000000001</v>
      </c>
      <c r="E34" s="4">
        <f t="shared" ref="E34:E65" si="2">(5.1613*D34*D34)-(18.391*D34)+(17.384)</f>
        <v>1.6060809488000025</v>
      </c>
    </row>
    <row r="35" spans="1:5" x14ac:dyDescent="0.25">
      <c r="A35" s="9" t="s">
        <v>15</v>
      </c>
      <c r="B35" s="6">
        <v>2.3319999999999999</v>
      </c>
      <c r="C35" s="5">
        <v>8.5000000000000006E-2</v>
      </c>
      <c r="D35" s="1">
        <f t="shared" si="1"/>
        <v>2.2469999999999999</v>
      </c>
      <c r="E35" s="4">
        <f t="shared" si="2"/>
        <v>2.1188731517000079</v>
      </c>
    </row>
    <row r="36" spans="1:5" x14ac:dyDescent="0.25">
      <c r="A36" s="9" t="s">
        <v>16</v>
      </c>
      <c r="B36" s="6">
        <v>2.1280000000000001</v>
      </c>
      <c r="C36" s="5">
        <v>8.5000000000000006E-2</v>
      </c>
      <c r="D36" s="1">
        <f t="shared" si="1"/>
        <v>2.0430000000000001</v>
      </c>
      <c r="E36" s="4">
        <f t="shared" si="2"/>
        <v>1.3536738437000047</v>
      </c>
    </row>
    <row r="37" spans="1:5" x14ac:dyDescent="0.25">
      <c r="A37" s="9" t="s">
        <v>16</v>
      </c>
      <c r="B37" s="6">
        <v>1.794</v>
      </c>
      <c r="C37" s="5">
        <v>8.5000000000000006E-2</v>
      </c>
      <c r="D37" s="1">
        <f t="shared" si="1"/>
        <v>1.7090000000000001</v>
      </c>
      <c r="E37" s="4">
        <f t="shared" si="2"/>
        <v>1.0282918453000036</v>
      </c>
    </row>
    <row r="38" spans="1:5" x14ac:dyDescent="0.25">
      <c r="A38" s="9" t="s">
        <v>17</v>
      </c>
      <c r="B38" s="6">
        <v>2.294</v>
      </c>
      <c r="C38" s="5">
        <v>8.5000000000000006E-2</v>
      </c>
      <c r="D38" s="1">
        <f t="shared" si="1"/>
        <v>2.2090000000000001</v>
      </c>
      <c r="E38" s="4">
        <f t="shared" si="2"/>
        <v>1.9437785453000025</v>
      </c>
    </row>
    <row r="39" spans="1:5" x14ac:dyDescent="0.25">
      <c r="A39" s="9" t="s">
        <v>17</v>
      </c>
      <c r="B39" s="6">
        <v>2.4729999999999999</v>
      </c>
      <c r="C39" s="5">
        <v>8.5000000000000006E-2</v>
      </c>
      <c r="D39" s="1">
        <f t="shared" si="1"/>
        <v>2.3879999999999999</v>
      </c>
      <c r="E39" s="4">
        <f t="shared" si="2"/>
        <v>2.8988323472000062</v>
      </c>
    </row>
    <row r="40" spans="1:5" x14ac:dyDescent="0.25">
      <c r="A40" s="9" t="s">
        <v>18</v>
      </c>
      <c r="B40" s="6">
        <v>2.4239999999999999</v>
      </c>
      <c r="C40" s="5">
        <v>8.5000000000000006E-2</v>
      </c>
      <c r="D40" s="1">
        <f t="shared" si="1"/>
        <v>2.339</v>
      </c>
      <c r="E40" s="4">
        <f t="shared" si="2"/>
        <v>2.6045155572999974</v>
      </c>
    </row>
    <row r="41" spans="1:5" x14ac:dyDescent="0.25">
      <c r="A41" s="9" t="s">
        <v>18</v>
      </c>
      <c r="B41" s="6">
        <v>1.958</v>
      </c>
      <c r="C41" s="5">
        <v>8.5000000000000006E-2</v>
      </c>
      <c r="D41" s="1">
        <f t="shared" si="1"/>
        <v>1.873</v>
      </c>
      <c r="E41" s="4">
        <f t="shared" si="2"/>
        <v>1.0441632077000023</v>
      </c>
    </row>
    <row r="42" spans="1:5" x14ac:dyDescent="0.25">
      <c r="A42" s="9" t="s">
        <v>19</v>
      </c>
      <c r="B42" s="6">
        <v>2.113</v>
      </c>
      <c r="C42" s="5">
        <v>8.5000000000000006E-2</v>
      </c>
      <c r="D42" s="1">
        <f t="shared" si="1"/>
        <v>2.028</v>
      </c>
      <c r="E42" s="4">
        <f t="shared" si="2"/>
        <v>1.314364059199999</v>
      </c>
    </row>
    <row r="43" spans="1:5" x14ac:dyDescent="0.25">
      <c r="A43" s="9" t="s">
        <v>19</v>
      </c>
      <c r="B43" s="6">
        <v>1.8900000000000001</v>
      </c>
      <c r="C43" s="5">
        <v>8.5000000000000006E-2</v>
      </c>
      <c r="D43" s="1">
        <f t="shared" si="1"/>
        <v>1.8050000000000002</v>
      </c>
      <c r="E43" s="4">
        <f t="shared" si="2"/>
        <v>1.003889432500003</v>
      </c>
    </row>
    <row r="44" spans="1:5" x14ac:dyDescent="0.25">
      <c r="A44" s="9" t="s">
        <v>20</v>
      </c>
      <c r="B44" s="6">
        <v>2.0129999999999999</v>
      </c>
      <c r="C44" s="5">
        <v>8.5000000000000006E-2</v>
      </c>
      <c r="D44" s="1">
        <f t="shared" si="1"/>
        <v>1.9279999999999999</v>
      </c>
      <c r="E44" s="4">
        <f t="shared" si="2"/>
        <v>1.111653779200001</v>
      </c>
    </row>
    <row r="45" spans="1:5" x14ac:dyDescent="0.25">
      <c r="A45" s="9" t="s">
        <v>20</v>
      </c>
      <c r="B45" s="6">
        <v>2.0060000000000002</v>
      </c>
      <c r="C45" s="5">
        <v>8.5000000000000006E-2</v>
      </c>
      <c r="D45" s="1">
        <f t="shared" si="1"/>
        <v>1.9210000000000003</v>
      </c>
      <c r="E45" s="4">
        <f t="shared" si="2"/>
        <v>1.1013298732999992</v>
      </c>
    </row>
    <row r="46" spans="1:5" x14ac:dyDescent="0.25">
      <c r="A46" s="9" t="s">
        <v>21</v>
      </c>
      <c r="B46" s="6">
        <v>2.5060000000000002</v>
      </c>
      <c r="C46" s="5">
        <v>8.5000000000000006E-2</v>
      </c>
      <c r="D46" s="1">
        <f t="shared" si="1"/>
        <v>2.4210000000000003</v>
      </c>
      <c r="E46" s="4">
        <f t="shared" si="2"/>
        <v>3.1110121733000078</v>
      </c>
    </row>
    <row r="47" spans="1:5" x14ac:dyDescent="0.25">
      <c r="A47" s="9" t="s">
        <v>21</v>
      </c>
      <c r="B47" s="6">
        <v>2.4470000000000001</v>
      </c>
      <c r="C47" s="5">
        <v>8.5000000000000006E-2</v>
      </c>
      <c r="D47" s="1">
        <f t="shared" si="1"/>
        <v>2.3620000000000001</v>
      </c>
      <c r="E47" s="4">
        <f t="shared" si="2"/>
        <v>2.7395777972000026</v>
      </c>
    </row>
    <row r="48" spans="1:5" x14ac:dyDescent="0.25">
      <c r="A48" s="9" t="s">
        <v>22</v>
      </c>
      <c r="B48" s="6">
        <v>2.4159999999999999</v>
      </c>
      <c r="C48" s="5">
        <v>8.5000000000000006E-2</v>
      </c>
      <c r="D48" s="1">
        <f t="shared" si="1"/>
        <v>2.331</v>
      </c>
      <c r="E48" s="4">
        <f t="shared" si="2"/>
        <v>2.5588173893000032</v>
      </c>
    </row>
    <row r="49" spans="1:5" x14ac:dyDescent="0.25">
      <c r="A49" s="9" t="s">
        <v>22</v>
      </c>
      <c r="B49" s="6">
        <v>2.1179999999999999</v>
      </c>
      <c r="C49" s="5">
        <v>8.5000000000000006E-2</v>
      </c>
      <c r="D49" s="1">
        <f t="shared" si="1"/>
        <v>2.0329999999999999</v>
      </c>
      <c r="E49" s="4">
        <f t="shared" si="2"/>
        <v>1.3272092557000086</v>
      </c>
    </row>
    <row r="50" spans="1:5" x14ac:dyDescent="0.25">
      <c r="A50" s="9" t="s">
        <v>23</v>
      </c>
      <c r="B50" s="6">
        <v>1.6420000000000001</v>
      </c>
      <c r="C50" s="5">
        <v>8.5000000000000006E-2</v>
      </c>
      <c r="D50" s="1">
        <f t="shared" si="1"/>
        <v>1.5570000000000002</v>
      </c>
      <c r="E50" s="4">
        <f t="shared" si="2"/>
        <v>1.2614893637000044</v>
      </c>
    </row>
    <row r="51" spans="1:5" x14ac:dyDescent="0.25">
      <c r="A51" s="9" t="s">
        <v>23</v>
      </c>
      <c r="B51" s="6">
        <v>1.8900000000000001</v>
      </c>
      <c r="C51" s="5">
        <v>8.5000000000000006E-2</v>
      </c>
      <c r="D51" s="1">
        <f t="shared" si="1"/>
        <v>1.8050000000000002</v>
      </c>
      <c r="E51" s="4">
        <f t="shared" si="2"/>
        <v>1.003889432500003</v>
      </c>
    </row>
    <row r="52" spans="1:5" x14ac:dyDescent="0.25">
      <c r="A52" s="9" t="s">
        <v>24</v>
      </c>
      <c r="B52" s="6">
        <v>2.0270000000000001</v>
      </c>
      <c r="C52" s="5">
        <v>8.5000000000000006E-2</v>
      </c>
      <c r="D52" s="1">
        <f t="shared" si="1"/>
        <v>1.9420000000000002</v>
      </c>
      <c r="E52" s="4">
        <f t="shared" si="2"/>
        <v>1.1338190132000001</v>
      </c>
    </row>
    <row r="53" spans="1:5" x14ac:dyDescent="0.25">
      <c r="A53" s="9" t="s">
        <v>24</v>
      </c>
      <c r="B53" s="6">
        <v>1.764</v>
      </c>
      <c r="C53" s="5">
        <v>8.5000000000000006E-2</v>
      </c>
      <c r="D53" s="1">
        <f t="shared" si="1"/>
        <v>1.679</v>
      </c>
      <c r="E53" s="4">
        <f t="shared" si="2"/>
        <v>1.0554273133000009</v>
      </c>
    </row>
    <row r="54" spans="1:5" x14ac:dyDescent="0.25">
      <c r="A54" s="9" t="s">
        <v>25</v>
      </c>
      <c r="B54" s="6">
        <v>1.9379999999999999</v>
      </c>
      <c r="C54" s="5">
        <v>8.5000000000000006E-2</v>
      </c>
      <c r="D54" s="1">
        <f t="shared" si="1"/>
        <v>1.853</v>
      </c>
      <c r="E54" s="4">
        <f t="shared" si="2"/>
        <v>1.0273631317000032</v>
      </c>
    </row>
    <row r="55" spans="1:5" x14ac:dyDescent="0.25">
      <c r="A55" s="9" t="s">
        <v>25</v>
      </c>
      <c r="B55" s="6">
        <v>2.234</v>
      </c>
      <c r="C55" s="5">
        <v>8.5000000000000006E-2</v>
      </c>
      <c r="D55" s="1">
        <f t="shared" si="1"/>
        <v>2.149</v>
      </c>
      <c r="E55" s="4">
        <f t="shared" si="2"/>
        <v>1.6976618212999988</v>
      </c>
    </row>
    <row r="56" spans="1:5" x14ac:dyDescent="0.25">
      <c r="A56" s="9" t="s">
        <v>26</v>
      </c>
      <c r="B56" s="6">
        <v>2.153</v>
      </c>
      <c r="C56" s="5">
        <v>8.5000000000000006E-2</v>
      </c>
      <c r="D56" s="1">
        <f t="shared" si="1"/>
        <v>2.0680000000000001</v>
      </c>
      <c r="E56" s="4">
        <f t="shared" si="2"/>
        <v>1.4243514512000068</v>
      </c>
    </row>
    <row r="57" spans="1:5" x14ac:dyDescent="0.25">
      <c r="A57" s="9" t="s">
        <v>26</v>
      </c>
      <c r="B57" s="6">
        <v>2.0569999999999999</v>
      </c>
      <c r="C57" s="5">
        <v>8.5000000000000006E-2</v>
      </c>
      <c r="D57" s="1">
        <f t="shared" si="1"/>
        <v>1.972</v>
      </c>
      <c r="E57" s="4">
        <f t="shared" si="2"/>
        <v>1.1881288592000061</v>
      </c>
    </row>
    <row r="58" spans="1:5" x14ac:dyDescent="0.25">
      <c r="A58" s="9" t="s">
        <v>27</v>
      </c>
      <c r="B58" s="6">
        <v>2.0550000000000002</v>
      </c>
      <c r="C58" s="5">
        <v>8.5000000000000006E-2</v>
      </c>
      <c r="D58" s="1">
        <f t="shared" si="1"/>
        <v>1.9700000000000002</v>
      </c>
      <c r="E58" s="4">
        <f t="shared" si="2"/>
        <v>1.1842191700000058</v>
      </c>
    </row>
    <row r="59" spans="1:5" x14ac:dyDescent="0.25">
      <c r="A59" s="9" t="s">
        <v>27</v>
      </c>
      <c r="B59" s="6">
        <v>2.1710000000000003</v>
      </c>
      <c r="C59" s="5">
        <v>8.5000000000000006E-2</v>
      </c>
      <c r="D59" s="1">
        <f t="shared" si="1"/>
        <v>2.0860000000000003</v>
      </c>
      <c r="E59" s="4">
        <f t="shared" si="2"/>
        <v>1.479234174800002</v>
      </c>
    </row>
    <row r="60" spans="1:5" x14ac:dyDescent="0.25">
      <c r="A60" s="9" t="s">
        <v>28</v>
      </c>
      <c r="B60" s="6">
        <v>2.0870000000000002</v>
      </c>
      <c r="C60" s="5">
        <v>8.5000000000000006E-2</v>
      </c>
      <c r="D60" s="1">
        <f t="shared" si="1"/>
        <v>2.0020000000000002</v>
      </c>
      <c r="E60" s="4">
        <f t="shared" si="2"/>
        <v>1.2517290452000047</v>
      </c>
    </row>
    <row r="61" spans="1:5" x14ac:dyDescent="0.25">
      <c r="A61" s="9" t="s">
        <v>28</v>
      </c>
      <c r="B61" s="6">
        <v>1.6180000000000001</v>
      </c>
      <c r="C61" s="5">
        <v>8.5000000000000006E-2</v>
      </c>
      <c r="D61" s="1">
        <f t="shared" si="1"/>
        <v>1.5330000000000001</v>
      </c>
      <c r="E61" s="4">
        <f t="shared" si="2"/>
        <v>1.3201113556999999</v>
      </c>
    </row>
    <row r="62" spans="1:5" x14ac:dyDescent="0.25">
      <c r="A62" s="9" t="s">
        <v>29</v>
      </c>
      <c r="B62" s="6">
        <v>1.8380000000000001</v>
      </c>
      <c r="C62" s="5">
        <v>8.5000000000000006E-2</v>
      </c>
      <c r="D62" s="1">
        <f t="shared" si="1"/>
        <v>1.7530000000000001</v>
      </c>
      <c r="E62" s="4">
        <f t="shared" si="2"/>
        <v>1.0052983516999987</v>
      </c>
    </row>
    <row r="63" spans="1:5" x14ac:dyDescent="0.25">
      <c r="A63" s="9" t="s">
        <v>29</v>
      </c>
      <c r="B63" s="6">
        <v>1.6320000000000001</v>
      </c>
      <c r="C63" s="5">
        <v>8.5000000000000006E-2</v>
      </c>
      <c r="D63" s="1">
        <f t="shared" si="1"/>
        <v>1.5470000000000002</v>
      </c>
      <c r="E63" s="4">
        <f t="shared" si="2"/>
        <v>1.2851926117000048</v>
      </c>
    </row>
    <row r="64" spans="1:5" x14ac:dyDescent="0.25">
      <c r="A64" s="9" t="s">
        <v>30</v>
      </c>
      <c r="B64" s="6">
        <v>1.7590000000000001</v>
      </c>
      <c r="C64" s="5">
        <v>8.5000000000000006E-2</v>
      </c>
      <c r="D64" s="1">
        <f t="shared" si="1"/>
        <v>1.6740000000000002</v>
      </c>
      <c r="E64" s="4">
        <f t="shared" si="2"/>
        <v>1.0608531188000043</v>
      </c>
    </row>
    <row r="65" spans="1:5" x14ac:dyDescent="0.25">
      <c r="A65" s="9" t="s">
        <v>30</v>
      </c>
      <c r="B65" s="6">
        <v>1.56</v>
      </c>
      <c r="C65" s="5">
        <v>8.5000000000000006E-2</v>
      </c>
      <c r="D65" s="1">
        <f t="shared" si="1"/>
        <v>1.4750000000000001</v>
      </c>
      <c r="E65" s="4">
        <f t="shared" si="2"/>
        <v>1.4863283125000013</v>
      </c>
    </row>
    <row r="66" spans="1:5" x14ac:dyDescent="0.25">
      <c r="A66" s="9" t="s">
        <v>31</v>
      </c>
      <c r="B66" s="6">
        <v>1.548</v>
      </c>
      <c r="C66" s="5">
        <v>8.5000000000000006E-2</v>
      </c>
      <c r="D66" s="1">
        <f t="shared" ref="D66:D97" si="3">(B66-C66)</f>
        <v>1.4630000000000001</v>
      </c>
      <c r="E66" s="4">
        <f t="shared" ref="E66:E97" si="4">(5.1613*D66*D66)-(18.391*D66)+(17.384)</f>
        <v>1.5250535197000037</v>
      </c>
    </row>
    <row r="67" spans="1:5" x14ac:dyDescent="0.25">
      <c r="A67" s="9" t="s">
        <v>31</v>
      </c>
      <c r="B67" s="6">
        <v>1.671</v>
      </c>
      <c r="C67" s="5">
        <v>8.5000000000000006E-2</v>
      </c>
      <c r="D67" s="1">
        <f t="shared" si="3"/>
        <v>1.5860000000000001</v>
      </c>
      <c r="E67" s="4">
        <f t="shared" si="4"/>
        <v>1.1985873748000024</v>
      </c>
    </row>
    <row r="68" spans="1:5" x14ac:dyDescent="0.25">
      <c r="A68" s="9" t="s">
        <v>32</v>
      </c>
      <c r="B68" s="6">
        <v>1.901</v>
      </c>
      <c r="C68" s="5">
        <v>8.5000000000000006E-2</v>
      </c>
      <c r="D68" s="1">
        <f t="shared" si="3"/>
        <v>1.8160000000000001</v>
      </c>
      <c r="E68" s="4">
        <f t="shared" si="4"/>
        <v>1.0071681728000037</v>
      </c>
    </row>
    <row r="69" spans="1:5" x14ac:dyDescent="0.25">
      <c r="A69" s="9" t="s">
        <v>32</v>
      </c>
      <c r="B69" s="6">
        <v>1.948</v>
      </c>
      <c r="C69" s="5">
        <v>8.5000000000000006E-2</v>
      </c>
      <c r="D69" s="1">
        <f t="shared" si="3"/>
        <v>1.863</v>
      </c>
      <c r="E69" s="4">
        <f t="shared" si="4"/>
        <v>1.0352470397000069</v>
      </c>
    </row>
    <row r="70" spans="1:5" x14ac:dyDescent="0.25">
      <c r="A70" s="9" t="s">
        <v>33</v>
      </c>
      <c r="B70" s="6">
        <v>1.663</v>
      </c>
      <c r="C70" s="5">
        <v>8.5000000000000006E-2</v>
      </c>
      <c r="D70" s="1">
        <f t="shared" si="3"/>
        <v>1.5780000000000001</v>
      </c>
      <c r="E70" s="4">
        <f t="shared" si="4"/>
        <v>1.2150725492000021</v>
      </c>
    </row>
    <row r="71" spans="1:5" x14ac:dyDescent="0.25">
      <c r="A71" s="9" t="s">
        <v>33</v>
      </c>
      <c r="B71" s="6">
        <v>1.5250000000000001</v>
      </c>
      <c r="C71" s="5">
        <v>8.5000000000000006E-2</v>
      </c>
      <c r="D71" s="1">
        <f t="shared" si="3"/>
        <v>1.4400000000000002</v>
      </c>
      <c r="E71" s="4">
        <f t="shared" si="4"/>
        <v>1.6034316800000035</v>
      </c>
    </row>
    <row r="72" spans="1:5" x14ac:dyDescent="0.25">
      <c r="A72" s="9" t="s">
        <v>34</v>
      </c>
      <c r="B72" s="6">
        <v>2.0089999999999999</v>
      </c>
      <c r="C72" s="5">
        <v>8.5000000000000006E-2</v>
      </c>
      <c r="D72" s="1">
        <f t="shared" si="3"/>
        <v>1.9239999999999999</v>
      </c>
      <c r="E72" s="4">
        <f t="shared" si="4"/>
        <v>1.1056924688000045</v>
      </c>
    </row>
    <row r="73" spans="1:5" x14ac:dyDescent="0.25">
      <c r="A73" s="9" t="s">
        <v>34</v>
      </c>
      <c r="B73" s="6">
        <v>1.7650000000000001</v>
      </c>
      <c r="C73" s="5">
        <v>8.5000000000000006E-2</v>
      </c>
      <c r="D73" s="1">
        <f t="shared" si="3"/>
        <v>1.6800000000000002</v>
      </c>
      <c r="E73" s="4">
        <f t="shared" si="4"/>
        <v>1.0543731200000011</v>
      </c>
    </row>
    <row r="74" spans="1:5" x14ac:dyDescent="0.25">
      <c r="A74" s="9" t="s">
        <v>35</v>
      </c>
      <c r="B74" s="6">
        <v>1.653</v>
      </c>
      <c r="C74" s="5">
        <v>8.5000000000000006E-2</v>
      </c>
      <c r="D74" s="1">
        <f t="shared" si="3"/>
        <v>1.5680000000000001</v>
      </c>
      <c r="E74" s="4">
        <f t="shared" si="4"/>
        <v>1.2366080512000011</v>
      </c>
    </row>
    <row r="75" spans="1:5" x14ac:dyDescent="0.25">
      <c r="A75" s="9" t="s">
        <v>35</v>
      </c>
      <c r="B75" s="6">
        <v>1.8620000000000001</v>
      </c>
      <c r="C75" s="5">
        <v>8.5000000000000006E-2</v>
      </c>
      <c r="D75" s="1">
        <f t="shared" si="3"/>
        <v>1.7770000000000001</v>
      </c>
      <c r="E75" s="4">
        <f t="shared" si="4"/>
        <v>1.0011796876999988</v>
      </c>
    </row>
    <row r="76" spans="1:5" x14ac:dyDescent="0.25">
      <c r="A76" s="9" t="s">
        <v>36</v>
      </c>
      <c r="B76" s="6">
        <v>1.7270000000000001</v>
      </c>
      <c r="C76" s="5">
        <v>8.5000000000000006E-2</v>
      </c>
      <c r="D76" s="1">
        <f t="shared" si="3"/>
        <v>1.6420000000000001</v>
      </c>
      <c r="E76" s="4">
        <f t="shared" si="4"/>
        <v>1.1016892532000035</v>
      </c>
    </row>
    <row r="77" spans="1:5" x14ac:dyDescent="0.25">
      <c r="A77" s="9" t="s">
        <v>36</v>
      </c>
      <c r="B77" s="6">
        <v>1.867</v>
      </c>
      <c r="C77" s="5">
        <v>8.5000000000000006E-2</v>
      </c>
      <c r="D77" s="1">
        <f t="shared" si="3"/>
        <v>1.782</v>
      </c>
      <c r="E77" s="4">
        <f t="shared" si="4"/>
        <v>1.0010700212000003</v>
      </c>
    </row>
    <row r="78" spans="1:5" x14ac:dyDescent="0.25">
      <c r="A78" s="9" t="s">
        <v>37</v>
      </c>
      <c r="B78" s="6">
        <v>1.7610000000000001</v>
      </c>
      <c r="C78" s="5">
        <v>8.5000000000000006E-2</v>
      </c>
      <c r="D78" s="1">
        <f t="shared" si="3"/>
        <v>1.6760000000000002</v>
      </c>
      <c r="E78" s="4">
        <f t="shared" si="4"/>
        <v>1.0586518288000022</v>
      </c>
    </row>
    <row r="79" spans="1:5" x14ac:dyDescent="0.25">
      <c r="A79" s="9" t="s">
        <v>37</v>
      </c>
      <c r="B79" s="6">
        <v>1.8149999999999999</v>
      </c>
      <c r="C79" s="5">
        <v>8.5000000000000006E-2</v>
      </c>
      <c r="D79" s="1">
        <f t="shared" si="3"/>
        <v>1.73</v>
      </c>
      <c r="E79" s="4">
        <f t="shared" si="4"/>
        <v>1.0148247700000042</v>
      </c>
    </row>
    <row r="80" spans="1:5" x14ac:dyDescent="0.25">
      <c r="A80" s="9" t="s">
        <v>38</v>
      </c>
      <c r="B80" s="6">
        <v>1.5050000000000001</v>
      </c>
      <c r="C80" s="5">
        <v>8.5000000000000006E-2</v>
      </c>
      <c r="D80" s="1">
        <f t="shared" si="3"/>
        <v>1.4200000000000002</v>
      </c>
      <c r="E80" s="4">
        <f t="shared" si="4"/>
        <v>1.6760253200000026</v>
      </c>
    </row>
    <row r="81" spans="1:5" x14ac:dyDescent="0.25">
      <c r="A81" s="9" t="s">
        <v>38</v>
      </c>
      <c r="B81" s="6">
        <v>1.2</v>
      </c>
      <c r="C81" s="5">
        <v>8.5000000000000006E-2</v>
      </c>
      <c r="D81" s="1">
        <f t="shared" si="3"/>
        <v>1.115</v>
      </c>
      <c r="E81" s="4">
        <f t="shared" si="4"/>
        <v>3.2946921925000048</v>
      </c>
    </row>
    <row r="82" spans="1:5" x14ac:dyDescent="0.25">
      <c r="A82" s="9" t="s">
        <v>39</v>
      </c>
      <c r="B82" s="6">
        <v>1.798</v>
      </c>
      <c r="C82" s="5">
        <v>8.5000000000000006E-2</v>
      </c>
      <c r="D82" s="1">
        <f t="shared" si="3"/>
        <v>1.7130000000000001</v>
      </c>
      <c r="E82" s="4">
        <f t="shared" si="4"/>
        <v>1.0253757197000013</v>
      </c>
    </row>
    <row r="83" spans="1:5" x14ac:dyDescent="0.25">
      <c r="A83" s="9" t="s">
        <v>39</v>
      </c>
      <c r="B83" s="6">
        <v>2.024</v>
      </c>
      <c r="C83" s="5">
        <v>8.5000000000000006E-2</v>
      </c>
      <c r="D83" s="1">
        <f t="shared" si="3"/>
        <v>1.9390000000000001</v>
      </c>
      <c r="E83" s="4">
        <f t="shared" si="4"/>
        <v>1.1288989973000056</v>
      </c>
    </row>
    <row r="84" spans="1:5" x14ac:dyDescent="0.25">
      <c r="A84" s="9" t="s">
        <v>40</v>
      </c>
      <c r="B84" s="6">
        <v>1.948</v>
      </c>
      <c r="C84" s="5">
        <v>8.5000000000000006E-2</v>
      </c>
      <c r="D84" s="1">
        <f t="shared" si="3"/>
        <v>1.863</v>
      </c>
      <c r="E84" s="4">
        <f t="shared" si="4"/>
        <v>1.0352470397000069</v>
      </c>
    </row>
    <row r="85" spans="1:5" x14ac:dyDescent="0.25">
      <c r="A85" s="9" t="s">
        <v>40</v>
      </c>
      <c r="B85" s="6">
        <v>2.27</v>
      </c>
      <c r="C85" s="5">
        <v>8.5000000000000006E-2</v>
      </c>
      <c r="D85" s="1">
        <f t="shared" si="3"/>
        <v>2.1850000000000001</v>
      </c>
      <c r="E85" s="4">
        <f t="shared" si="4"/>
        <v>1.8408724925000008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5"/>
  <sheetViews>
    <sheetView workbookViewId="0">
      <selection activeCell="G3" sqref="G3"/>
    </sheetView>
  </sheetViews>
  <sheetFormatPr defaultRowHeight="15" x14ac:dyDescent="0.25"/>
  <cols>
    <col min="1" max="1" width="14.28515625" customWidth="1"/>
    <col min="2" max="2" width="12" customWidth="1"/>
    <col min="3" max="3" width="11.7109375" customWidth="1"/>
    <col min="4" max="4" width="13.28515625" customWidth="1"/>
    <col min="5" max="5" width="16.42578125" customWidth="1"/>
  </cols>
  <sheetData>
    <row r="2" spans="1:5" x14ac:dyDescent="0.25">
      <c r="A2" s="3">
        <v>2.5179999999999998</v>
      </c>
      <c r="B2" s="6">
        <v>0.41600000000000004</v>
      </c>
      <c r="C2" s="6">
        <v>0.46100000000000002</v>
      </c>
      <c r="D2" s="6">
        <v>0.78700000000000003</v>
      </c>
    </row>
    <row r="3" spans="1:5" x14ac:dyDescent="0.25">
      <c r="A3" s="3">
        <v>1.5940000000000001</v>
      </c>
      <c r="B3" s="6">
        <v>0.68</v>
      </c>
      <c r="C3" s="6">
        <v>0.78</v>
      </c>
      <c r="D3" s="6">
        <v>0.73199999999999998</v>
      </c>
    </row>
    <row r="4" spans="1:5" x14ac:dyDescent="0.25">
      <c r="A4" s="3">
        <v>1.0089999999999999</v>
      </c>
      <c r="B4" s="6">
        <v>0.65100000000000002</v>
      </c>
      <c r="C4" s="6">
        <v>0.66500000000000004</v>
      </c>
      <c r="D4" s="6">
        <v>0.76100000000000001</v>
      </c>
    </row>
    <row r="5" spans="1:5" x14ac:dyDescent="0.25">
      <c r="A5" s="3">
        <v>0.57999999999999996</v>
      </c>
      <c r="B5" s="6">
        <v>0.55900000000000005</v>
      </c>
      <c r="C5" s="6">
        <v>0.77</v>
      </c>
      <c r="D5" s="6">
        <v>0.76100000000000001</v>
      </c>
    </row>
    <row r="6" spans="1:5" x14ac:dyDescent="0.25">
      <c r="A6" s="3">
        <v>0.36299999999999999</v>
      </c>
      <c r="B6" s="6">
        <v>0.48499999999999999</v>
      </c>
      <c r="C6" s="6">
        <v>0.60199999999999998</v>
      </c>
      <c r="D6" s="6">
        <v>0.76200000000000001</v>
      </c>
    </row>
    <row r="7" spans="1:5" x14ac:dyDescent="0.25">
      <c r="A7" s="5">
        <v>8.2000000000000003E-2</v>
      </c>
      <c r="B7" s="6">
        <v>0.38900000000000001</v>
      </c>
      <c r="C7" s="6">
        <v>0.47700000000000004</v>
      </c>
      <c r="D7" s="6">
        <v>0.41799999999999998</v>
      </c>
    </row>
    <row r="8" spans="1:5" x14ac:dyDescent="0.25">
      <c r="A8" s="6">
        <v>0.41000000000000003</v>
      </c>
      <c r="B8" s="6">
        <v>0.32600000000000001</v>
      </c>
      <c r="C8" s="6">
        <v>0.41300000000000003</v>
      </c>
      <c r="D8" s="6">
        <v>0.438</v>
      </c>
    </row>
    <row r="9" spans="1:5" x14ac:dyDescent="0.25">
      <c r="A9" s="6">
        <v>0.39700000000000002</v>
      </c>
      <c r="B9" s="6">
        <v>0.44700000000000001</v>
      </c>
      <c r="C9" s="6">
        <v>0.46100000000000002</v>
      </c>
      <c r="D9" s="6">
        <v>0.39</v>
      </c>
    </row>
    <row r="15" spans="1:5" x14ac:dyDescent="0.25">
      <c r="A15" s="11"/>
      <c r="B15" s="2" t="s">
        <v>1</v>
      </c>
      <c r="C15" s="2" t="s">
        <v>2</v>
      </c>
      <c r="D15" s="2" t="s">
        <v>3</v>
      </c>
      <c r="E15" s="2" t="s">
        <v>4</v>
      </c>
    </row>
    <row r="16" spans="1:5" x14ac:dyDescent="0.25">
      <c r="A16" s="11" t="s">
        <v>5</v>
      </c>
      <c r="B16" s="3">
        <v>2.5179999999999998</v>
      </c>
      <c r="C16" s="1">
        <f>B16-B21</f>
        <v>2.4359999999999999</v>
      </c>
      <c r="D16" s="1">
        <v>480</v>
      </c>
      <c r="E16" s="4">
        <f>(42.773*C16*C16)+(92.685*C16)+(0.6021)</f>
        <v>480.20184820800006</v>
      </c>
    </row>
    <row r="17" spans="1:13" x14ac:dyDescent="0.25">
      <c r="A17" s="11" t="s">
        <v>6</v>
      </c>
      <c r="B17" s="3">
        <v>1.5940000000000001</v>
      </c>
      <c r="C17" s="1">
        <f>B17-B21</f>
        <v>1.512</v>
      </c>
      <c r="D17" s="1">
        <v>240</v>
      </c>
      <c r="E17" s="4">
        <f t="shared" ref="E17:E21" si="0">(42.773*C17*C17)+(92.685*C17)+(0.6021)</f>
        <v>238.52705731200001</v>
      </c>
    </row>
    <row r="18" spans="1:13" x14ac:dyDescent="0.25">
      <c r="A18" s="11" t="s">
        <v>7</v>
      </c>
      <c r="B18" s="3">
        <v>1.0089999999999999</v>
      </c>
      <c r="C18" s="1">
        <f>B18-B21</f>
        <v>0.92699999999999994</v>
      </c>
      <c r="D18" s="1">
        <v>120</v>
      </c>
      <c r="E18" s="4">
        <f t="shared" si="0"/>
        <v>123.27717431699999</v>
      </c>
    </row>
    <row r="19" spans="1:13" x14ac:dyDescent="0.25">
      <c r="A19" s="11" t="s">
        <v>8</v>
      </c>
      <c r="B19" s="3">
        <v>0.57999999999999996</v>
      </c>
      <c r="C19" s="1">
        <f>B19-B21</f>
        <v>0.49799999999999994</v>
      </c>
      <c r="D19" s="1">
        <v>60</v>
      </c>
      <c r="E19" s="4">
        <f t="shared" si="0"/>
        <v>57.367105091999996</v>
      </c>
    </row>
    <row r="20" spans="1:13" x14ac:dyDescent="0.25">
      <c r="A20" s="11" t="s">
        <v>9</v>
      </c>
      <c r="B20" s="3">
        <v>0.36299999999999999</v>
      </c>
      <c r="C20" s="1">
        <f>B20-B21</f>
        <v>0.28099999999999997</v>
      </c>
      <c r="D20" s="1">
        <v>30</v>
      </c>
      <c r="E20" s="4">
        <f t="shared" si="0"/>
        <v>30.023983852999997</v>
      </c>
    </row>
    <row r="21" spans="1:13" x14ac:dyDescent="0.25">
      <c r="A21" s="11" t="s">
        <v>10</v>
      </c>
      <c r="B21" s="5">
        <v>8.2000000000000003E-2</v>
      </c>
      <c r="C21" s="1">
        <f>B21-B21</f>
        <v>0</v>
      </c>
      <c r="D21" s="1">
        <v>0</v>
      </c>
      <c r="E21" s="4">
        <f t="shared" si="0"/>
        <v>0.60209999999999997</v>
      </c>
    </row>
    <row r="22" spans="1:13" x14ac:dyDescent="0.25">
      <c r="I22" s="8"/>
      <c r="J22" s="8"/>
      <c r="K22" s="8"/>
      <c r="L22" s="8"/>
    </row>
    <row r="23" spans="1:13" x14ac:dyDescent="0.25">
      <c r="I23" s="8"/>
      <c r="K23" s="8" t="s">
        <v>41</v>
      </c>
      <c r="L23" s="8"/>
      <c r="M23" s="8"/>
    </row>
    <row r="29" spans="1:13" x14ac:dyDescent="0.25">
      <c r="A29" s="9" t="s">
        <v>12</v>
      </c>
      <c r="B29" s="6" t="s">
        <v>13</v>
      </c>
      <c r="C29" s="7" t="s">
        <v>10</v>
      </c>
      <c r="D29" s="1" t="s">
        <v>2</v>
      </c>
      <c r="E29" s="10" t="s">
        <v>42</v>
      </c>
    </row>
    <row r="30" spans="1:13" x14ac:dyDescent="0.25">
      <c r="A30" s="9" t="s">
        <v>15</v>
      </c>
      <c r="B30" s="6">
        <v>0.41000000000000003</v>
      </c>
      <c r="C30" s="5">
        <v>8.2000000000000003E-2</v>
      </c>
      <c r="D30" s="1">
        <f t="shared" ref="D30:D55" si="1">(B30-C30)</f>
        <v>0.32800000000000001</v>
      </c>
      <c r="E30" s="4">
        <f t="shared" ref="E30:E55" si="2">(42.773*D30*D30)+(92.685*D30)+(0.6021)</f>
        <v>35.604470431999999</v>
      </c>
    </row>
    <row r="31" spans="1:13" x14ac:dyDescent="0.25">
      <c r="A31" s="9" t="s">
        <v>16</v>
      </c>
      <c r="B31" s="6">
        <v>0.39700000000000002</v>
      </c>
      <c r="C31" s="5">
        <v>8.2000000000000003E-2</v>
      </c>
      <c r="D31" s="1">
        <f t="shared" si="1"/>
        <v>0.315</v>
      </c>
      <c r="E31" s="4">
        <f t="shared" si="2"/>
        <v>34.042025925000004</v>
      </c>
    </row>
    <row r="32" spans="1:13" x14ac:dyDescent="0.25">
      <c r="A32" s="9" t="s">
        <v>17</v>
      </c>
      <c r="B32" s="6">
        <v>0.41600000000000004</v>
      </c>
      <c r="C32" s="5">
        <v>8.2000000000000003E-2</v>
      </c>
      <c r="D32" s="1">
        <f t="shared" si="1"/>
        <v>0.33400000000000002</v>
      </c>
      <c r="E32" s="4">
        <f t="shared" si="2"/>
        <v>36.330474788000004</v>
      </c>
    </row>
    <row r="33" spans="1:5" x14ac:dyDescent="0.25">
      <c r="A33" s="9" t="s">
        <v>18</v>
      </c>
      <c r="B33" s="6">
        <v>0.68</v>
      </c>
      <c r="C33" s="5">
        <v>8.2000000000000003E-2</v>
      </c>
      <c r="D33" s="1">
        <f t="shared" si="1"/>
        <v>0.59800000000000009</v>
      </c>
      <c r="E33" s="4">
        <f t="shared" si="2"/>
        <v>71.323525892000006</v>
      </c>
    </row>
    <row r="34" spans="1:5" x14ac:dyDescent="0.25">
      <c r="A34" s="9" t="s">
        <v>19</v>
      </c>
      <c r="B34" s="6">
        <v>0.65100000000000002</v>
      </c>
      <c r="C34" s="5">
        <v>8.2000000000000003E-2</v>
      </c>
      <c r="D34" s="1">
        <f t="shared" si="1"/>
        <v>0.56900000000000006</v>
      </c>
      <c r="E34" s="4">
        <f t="shared" si="2"/>
        <v>67.188094253000003</v>
      </c>
    </row>
    <row r="35" spans="1:5" x14ac:dyDescent="0.25">
      <c r="A35" s="9" t="s">
        <v>20</v>
      </c>
      <c r="B35" s="6">
        <v>0.55900000000000005</v>
      </c>
      <c r="C35" s="5">
        <v>8.2000000000000003E-2</v>
      </c>
      <c r="D35" s="1">
        <f t="shared" si="1"/>
        <v>0.47700000000000004</v>
      </c>
      <c r="E35" s="4">
        <f t="shared" si="2"/>
        <v>54.544942917000007</v>
      </c>
    </row>
    <row r="36" spans="1:5" x14ac:dyDescent="0.25">
      <c r="A36" s="9" t="s">
        <v>21</v>
      </c>
      <c r="B36" s="6">
        <v>0.48499999999999999</v>
      </c>
      <c r="C36" s="5">
        <v>8.2000000000000003E-2</v>
      </c>
      <c r="D36" s="1">
        <f t="shared" si="1"/>
        <v>0.40299999999999997</v>
      </c>
      <c r="E36" s="4">
        <f t="shared" si="2"/>
        <v>44.900875157000002</v>
      </c>
    </row>
    <row r="37" spans="1:5" x14ac:dyDescent="0.25">
      <c r="A37" s="9" t="s">
        <v>22</v>
      </c>
      <c r="B37" s="6">
        <v>0.38900000000000001</v>
      </c>
      <c r="C37" s="5">
        <v>8.2000000000000003E-2</v>
      </c>
      <c r="D37" s="1">
        <f t="shared" si="1"/>
        <v>0.307</v>
      </c>
      <c r="E37" s="4">
        <f t="shared" si="2"/>
        <v>33.087707477000002</v>
      </c>
    </row>
    <row r="38" spans="1:5" x14ac:dyDescent="0.25">
      <c r="A38" s="9" t="s">
        <v>23</v>
      </c>
      <c r="B38" s="6">
        <v>0.32600000000000001</v>
      </c>
      <c r="C38" s="5">
        <v>8.2000000000000003E-2</v>
      </c>
      <c r="D38" s="1">
        <f t="shared" si="1"/>
        <v>0.24399999999999999</v>
      </c>
      <c r="E38" s="4">
        <f t="shared" si="2"/>
        <v>25.763773327999999</v>
      </c>
    </row>
    <row r="39" spans="1:5" x14ac:dyDescent="0.25">
      <c r="A39" s="9" t="s">
        <v>24</v>
      </c>
      <c r="B39" s="6">
        <v>0.44700000000000001</v>
      </c>
      <c r="C39" s="5">
        <v>8.2000000000000003E-2</v>
      </c>
      <c r="D39" s="1">
        <f t="shared" si="1"/>
        <v>0.36499999999999999</v>
      </c>
      <c r="E39" s="4">
        <f t="shared" si="2"/>
        <v>40.130557924999998</v>
      </c>
    </row>
    <row r="40" spans="1:5" x14ac:dyDescent="0.25">
      <c r="A40" s="9" t="s">
        <v>25</v>
      </c>
      <c r="B40" s="6">
        <v>0.46100000000000002</v>
      </c>
      <c r="C40" s="5">
        <v>8.2000000000000003E-2</v>
      </c>
      <c r="D40" s="1">
        <f t="shared" si="1"/>
        <v>0.379</v>
      </c>
      <c r="E40" s="4">
        <f t="shared" si="2"/>
        <v>41.873671492999996</v>
      </c>
    </row>
    <row r="41" spans="1:5" x14ac:dyDescent="0.25">
      <c r="A41" s="9" t="s">
        <v>26</v>
      </c>
      <c r="B41" s="6">
        <v>0.78</v>
      </c>
      <c r="C41" s="5">
        <v>8.2000000000000003E-2</v>
      </c>
      <c r="D41" s="1">
        <f t="shared" si="1"/>
        <v>0.69800000000000006</v>
      </c>
      <c r="E41" s="4">
        <f t="shared" si="2"/>
        <v>86.135406692000004</v>
      </c>
    </row>
    <row r="42" spans="1:5" x14ac:dyDescent="0.25">
      <c r="A42" s="9" t="s">
        <v>27</v>
      </c>
      <c r="B42" s="6">
        <v>0.66500000000000004</v>
      </c>
      <c r="C42" s="5">
        <v>8.2000000000000003E-2</v>
      </c>
      <c r="D42" s="1">
        <f t="shared" si="1"/>
        <v>0.58300000000000007</v>
      </c>
      <c r="E42" s="4">
        <f t="shared" si="2"/>
        <v>69.175527197000008</v>
      </c>
    </row>
    <row r="43" spans="1:5" x14ac:dyDescent="0.25">
      <c r="A43" s="9" t="s">
        <v>28</v>
      </c>
      <c r="B43" s="6">
        <v>0.77</v>
      </c>
      <c r="C43" s="5">
        <v>8.2000000000000003E-2</v>
      </c>
      <c r="D43" s="1">
        <f t="shared" si="1"/>
        <v>0.68800000000000006</v>
      </c>
      <c r="E43" s="4">
        <f t="shared" si="2"/>
        <v>84.61572291200001</v>
      </c>
    </row>
    <row r="44" spans="1:5" x14ac:dyDescent="0.25">
      <c r="A44" s="9" t="s">
        <v>29</v>
      </c>
      <c r="B44" s="6">
        <v>0.60199999999999998</v>
      </c>
      <c r="C44" s="5">
        <v>8.2000000000000003E-2</v>
      </c>
      <c r="D44" s="1">
        <f t="shared" si="1"/>
        <v>0.52</v>
      </c>
      <c r="E44" s="4">
        <f t="shared" si="2"/>
        <v>60.364119200000005</v>
      </c>
    </row>
    <row r="45" spans="1:5" x14ac:dyDescent="0.25">
      <c r="A45" s="9" t="s">
        <v>30</v>
      </c>
      <c r="B45" s="6">
        <v>0.47700000000000004</v>
      </c>
      <c r="C45" s="5">
        <v>8.2000000000000003E-2</v>
      </c>
      <c r="D45" s="1">
        <f t="shared" si="1"/>
        <v>0.39500000000000002</v>
      </c>
      <c r="E45" s="4">
        <f t="shared" si="2"/>
        <v>43.886332325000005</v>
      </c>
    </row>
    <row r="46" spans="1:5" x14ac:dyDescent="0.25">
      <c r="A46" s="9" t="s">
        <v>31</v>
      </c>
      <c r="B46" s="6">
        <v>0.41300000000000003</v>
      </c>
      <c r="C46" s="5">
        <v>8.2000000000000003E-2</v>
      </c>
      <c r="D46" s="1">
        <f t="shared" si="1"/>
        <v>0.33100000000000002</v>
      </c>
      <c r="E46" s="4">
        <f t="shared" si="2"/>
        <v>35.967087653000007</v>
      </c>
    </row>
    <row r="47" spans="1:5" x14ac:dyDescent="0.25">
      <c r="A47" s="9" t="s">
        <v>32</v>
      </c>
      <c r="B47" s="6">
        <v>0.46100000000000002</v>
      </c>
      <c r="C47" s="5">
        <v>8.2000000000000003E-2</v>
      </c>
      <c r="D47" s="1">
        <f t="shared" si="1"/>
        <v>0.379</v>
      </c>
      <c r="E47" s="4">
        <f t="shared" si="2"/>
        <v>41.873671492999996</v>
      </c>
    </row>
    <row r="48" spans="1:5" x14ac:dyDescent="0.25">
      <c r="A48" s="9" t="s">
        <v>33</v>
      </c>
      <c r="B48" s="6">
        <v>0.78700000000000003</v>
      </c>
      <c r="C48" s="5">
        <v>8.2000000000000003E-2</v>
      </c>
      <c r="D48" s="1">
        <f t="shared" si="1"/>
        <v>0.70500000000000007</v>
      </c>
      <c r="E48" s="4">
        <f t="shared" si="2"/>
        <v>87.204275325000012</v>
      </c>
    </row>
    <row r="49" spans="1:5" x14ac:dyDescent="0.25">
      <c r="A49" s="9" t="s">
        <v>34</v>
      </c>
      <c r="B49" s="6">
        <v>0.73199999999999998</v>
      </c>
      <c r="C49" s="5">
        <v>8.2000000000000003E-2</v>
      </c>
      <c r="D49" s="1">
        <f t="shared" si="1"/>
        <v>0.65</v>
      </c>
      <c r="E49" s="4">
        <f t="shared" si="2"/>
        <v>78.9189425</v>
      </c>
    </row>
    <row r="50" spans="1:5" x14ac:dyDescent="0.25">
      <c r="A50" s="9" t="s">
        <v>35</v>
      </c>
      <c r="B50" s="6">
        <v>0.76100000000000001</v>
      </c>
      <c r="C50" s="5">
        <v>8.2000000000000003E-2</v>
      </c>
      <c r="D50" s="1">
        <f t="shared" si="1"/>
        <v>0.67900000000000005</v>
      </c>
      <c r="E50" s="4">
        <f t="shared" si="2"/>
        <v>83.255321692999999</v>
      </c>
    </row>
    <row r="51" spans="1:5" x14ac:dyDescent="0.25">
      <c r="A51" s="9" t="s">
        <v>36</v>
      </c>
      <c r="B51" s="6">
        <v>0.76100000000000001</v>
      </c>
      <c r="C51" s="5">
        <v>8.2000000000000003E-2</v>
      </c>
      <c r="D51" s="1">
        <f t="shared" si="1"/>
        <v>0.67900000000000005</v>
      </c>
      <c r="E51" s="4">
        <f t="shared" si="2"/>
        <v>83.255321692999999</v>
      </c>
    </row>
    <row r="52" spans="1:5" x14ac:dyDescent="0.25">
      <c r="A52" s="9" t="s">
        <v>37</v>
      </c>
      <c r="B52" s="6">
        <v>0.76200000000000001</v>
      </c>
      <c r="C52" s="5">
        <v>8.2000000000000003E-2</v>
      </c>
      <c r="D52" s="1">
        <f t="shared" si="1"/>
        <v>0.68</v>
      </c>
      <c r="E52" s="4">
        <f t="shared" si="2"/>
        <v>83.406135200000008</v>
      </c>
    </row>
    <row r="53" spans="1:5" x14ac:dyDescent="0.25">
      <c r="A53" s="9" t="s">
        <v>38</v>
      </c>
      <c r="B53" s="6">
        <v>0.41799999999999998</v>
      </c>
      <c r="C53" s="5">
        <v>8.2000000000000003E-2</v>
      </c>
      <c r="D53" s="1">
        <f t="shared" si="1"/>
        <v>0.33599999999999997</v>
      </c>
      <c r="E53" s="4">
        <f t="shared" si="2"/>
        <v>36.573160607999995</v>
      </c>
    </row>
    <row r="54" spans="1:5" x14ac:dyDescent="0.25">
      <c r="A54" s="9" t="s">
        <v>39</v>
      </c>
      <c r="B54" s="6">
        <v>0.438</v>
      </c>
      <c r="C54" s="5">
        <v>8.2000000000000003E-2</v>
      </c>
      <c r="D54" s="1">
        <f t="shared" si="1"/>
        <v>0.35599999999999998</v>
      </c>
      <c r="E54" s="4">
        <f t="shared" si="2"/>
        <v>39.018838928000001</v>
      </c>
    </row>
    <row r="55" spans="1:5" x14ac:dyDescent="0.25">
      <c r="A55" s="9" t="s">
        <v>40</v>
      </c>
      <c r="B55" s="6">
        <v>0.39</v>
      </c>
      <c r="C55" s="5">
        <v>8.2000000000000003E-2</v>
      </c>
      <c r="D55" s="1">
        <f t="shared" si="1"/>
        <v>0.308</v>
      </c>
      <c r="E55" s="4">
        <f t="shared" si="2"/>
        <v>33.206697871999999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56"/>
  <sheetViews>
    <sheetView workbookViewId="0">
      <selection activeCell="F7" sqref="F7"/>
    </sheetView>
  </sheetViews>
  <sheetFormatPr defaultRowHeight="15" x14ac:dyDescent="0.25"/>
  <cols>
    <col min="1" max="1" width="15.42578125" customWidth="1"/>
    <col min="2" max="2" width="12.42578125" customWidth="1"/>
    <col min="3" max="3" width="11.42578125" customWidth="1"/>
    <col min="4" max="4" width="11.5703125" customWidth="1"/>
    <col min="5" max="5" width="14.85546875" customWidth="1"/>
  </cols>
  <sheetData>
    <row r="2" spans="1:5" x14ac:dyDescent="0.25">
      <c r="A2" s="3">
        <v>1.919</v>
      </c>
      <c r="B2" s="6">
        <v>0.46800000000000003</v>
      </c>
      <c r="C2" s="6">
        <v>0.48599999999999999</v>
      </c>
      <c r="D2" s="6">
        <v>0.307</v>
      </c>
    </row>
    <row r="3" spans="1:5" x14ac:dyDescent="0.25">
      <c r="A3" s="3">
        <v>1.2649999999999999</v>
      </c>
      <c r="B3" s="6">
        <v>0.45</v>
      </c>
      <c r="C3" s="6">
        <v>0.44800000000000001</v>
      </c>
      <c r="D3" s="6">
        <v>0.42599999999999999</v>
      </c>
    </row>
    <row r="4" spans="1:5" x14ac:dyDescent="0.25">
      <c r="A4" s="3">
        <v>0.745</v>
      </c>
      <c r="B4" s="6">
        <v>0.40400000000000003</v>
      </c>
      <c r="C4" s="6">
        <v>0.38400000000000001</v>
      </c>
      <c r="D4" s="6">
        <v>0.41699999999999998</v>
      </c>
    </row>
    <row r="5" spans="1:5" x14ac:dyDescent="0.25">
      <c r="A5" s="3">
        <v>0.44400000000000001</v>
      </c>
      <c r="B5" s="6">
        <v>0.42699999999999999</v>
      </c>
      <c r="C5" s="6">
        <v>0.373</v>
      </c>
      <c r="D5" s="6">
        <v>0.42399999999999999</v>
      </c>
    </row>
    <row r="6" spans="1:5" x14ac:dyDescent="0.25">
      <c r="A6" s="3">
        <v>0.30399999999999999</v>
      </c>
      <c r="B6" s="6">
        <v>0.42399999999999999</v>
      </c>
      <c r="C6" s="6">
        <v>0.33700000000000002</v>
      </c>
      <c r="D6" s="6">
        <v>0.29599999999999999</v>
      </c>
    </row>
    <row r="7" spans="1:5" x14ac:dyDescent="0.25">
      <c r="A7" s="5">
        <v>5.2000000000000005E-2</v>
      </c>
      <c r="B7" s="6">
        <v>0.35799999999999998</v>
      </c>
      <c r="C7" s="6">
        <v>0.30299999999999999</v>
      </c>
      <c r="D7" s="6">
        <v>0.25600000000000001</v>
      </c>
    </row>
    <row r="8" spans="1:5" x14ac:dyDescent="0.25">
      <c r="A8" s="6">
        <v>0.46900000000000003</v>
      </c>
      <c r="B8" s="6">
        <v>0.38100000000000001</v>
      </c>
      <c r="C8" s="6">
        <v>0.42299999999999999</v>
      </c>
      <c r="D8" s="6">
        <v>0.318</v>
      </c>
    </row>
    <row r="9" spans="1:5" x14ac:dyDescent="0.25">
      <c r="A9" s="6">
        <v>0.47300000000000003</v>
      </c>
      <c r="B9" s="6">
        <v>0.35899999999999999</v>
      </c>
      <c r="C9" s="6">
        <v>0.51500000000000001</v>
      </c>
      <c r="D9" s="6">
        <v>0.28700000000000003</v>
      </c>
    </row>
    <row r="15" spans="1:5" x14ac:dyDescent="0.25">
      <c r="A15" s="12"/>
      <c r="B15" s="2" t="s">
        <v>1</v>
      </c>
      <c r="C15" s="2" t="s">
        <v>2</v>
      </c>
      <c r="D15" s="2" t="s">
        <v>3</v>
      </c>
      <c r="E15" s="2" t="s">
        <v>4</v>
      </c>
    </row>
    <row r="16" spans="1:5" x14ac:dyDescent="0.25">
      <c r="A16" s="12" t="s">
        <v>5</v>
      </c>
      <c r="B16" s="3">
        <v>1.919</v>
      </c>
      <c r="C16" s="1">
        <f>B16-B21</f>
        <v>1.867</v>
      </c>
      <c r="D16" s="1">
        <v>16</v>
      </c>
      <c r="E16" s="4">
        <f>(2.6492*C16*C16)+(3.5534*C16)+(0.0541)</f>
        <v>15.922585098800001</v>
      </c>
    </row>
    <row r="17" spans="1:13" x14ac:dyDescent="0.25">
      <c r="A17" s="12" t="s">
        <v>6</v>
      </c>
      <c r="B17" s="3">
        <v>1.2649999999999999</v>
      </c>
      <c r="C17" s="1">
        <f>B17-B21</f>
        <v>1.2129999999999999</v>
      </c>
      <c r="D17" s="1">
        <v>8</v>
      </c>
      <c r="E17" s="4">
        <f t="shared" ref="E17:E21" si="0">(2.6492*C17*C17)+(3.5534*C17)+(0.0541)</f>
        <v>8.2623249547999986</v>
      </c>
    </row>
    <row r="18" spans="1:13" x14ac:dyDescent="0.25">
      <c r="A18" s="12" t="s">
        <v>7</v>
      </c>
      <c r="B18" s="3">
        <v>0.745</v>
      </c>
      <c r="C18" s="1">
        <f>B18-B21</f>
        <v>0.69299999999999995</v>
      </c>
      <c r="D18" s="1">
        <v>4</v>
      </c>
      <c r="E18" s="4">
        <f t="shared" si="0"/>
        <v>3.7888818507999993</v>
      </c>
    </row>
    <row r="19" spans="1:13" x14ac:dyDescent="0.25">
      <c r="A19" s="12" t="s">
        <v>8</v>
      </c>
      <c r="B19" s="3">
        <v>0.44400000000000001</v>
      </c>
      <c r="C19" s="1">
        <f>B19-B21</f>
        <v>0.39200000000000002</v>
      </c>
      <c r="D19" s="1">
        <v>2</v>
      </c>
      <c r="E19" s="4">
        <f t="shared" si="0"/>
        <v>1.8541194688000002</v>
      </c>
    </row>
    <row r="20" spans="1:13" x14ac:dyDescent="0.25">
      <c r="A20" s="12" t="s">
        <v>9</v>
      </c>
      <c r="B20" s="3">
        <v>0.30399999999999999</v>
      </c>
      <c r="C20" s="1">
        <f>B20-B21</f>
        <v>0.252</v>
      </c>
      <c r="D20" s="1">
        <v>1</v>
      </c>
      <c r="E20" s="4">
        <f t="shared" si="0"/>
        <v>1.1177915968000001</v>
      </c>
    </row>
    <row r="21" spans="1:13" x14ac:dyDescent="0.25">
      <c r="A21" s="12" t="s">
        <v>10</v>
      </c>
      <c r="B21" s="5">
        <v>5.2000000000000005E-2</v>
      </c>
      <c r="C21" s="1">
        <f>B21-B21</f>
        <v>0</v>
      </c>
      <c r="D21" s="1">
        <v>0</v>
      </c>
      <c r="E21" s="4">
        <f t="shared" si="0"/>
        <v>5.4100000000000002E-2</v>
      </c>
    </row>
    <row r="23" spans="1:13" x14ac:dyDescent="0.25">
      <c r="I23" s="8"/>
      <c r="K23" s="8" t="s">
        <v>11</v>
      </c>
      <c r="L23" s="8"/>
      <c r="M23" s="8"/>
    </row>
    <row r="30" spans="1:13" x14ac:dyDescent="0.25">
      <c r="A30" s="9" t="s">
        <v>12</v>
      </c>
      <c r="B30" s="6" t="s">
        <v>13</v>
      </c>
      <c r="C30" s="7" t="s">
        <v>10</v>
      </c>
      <c r="D30" s="1" t="s">
        <v>2</v>
      </c>
      <c r="E30" s="10" t="s">
        <v>14</v>
      </c>
    </row>
    <row r="31" spans="1:13" x14ac:dyDescent="0.25">
      <c r="A31" s="9" t="s">
        <v>15</v>
      </c>
      <c r="B31" s="6">
        <v>0.46900000000000003</v>
      </c>
      <c r="C31" s="5">
        <v>5.2000000000000005E-2</v>
      </c>
      <c r="D31" s="1">
        <f t="shared" ref="D31:D56" si="1">(B31-C31)</f>
        <v>0.41700000000000004</v>
      </c>
      <c r="E31" s="4">
        <f t="shared" ref="E31:E56" si="2">(2.6492*D31*D31)+(3.5534*D31)+(0.0541)</f>
        <v>1.9965345388000002</v>
      </c>
    </row>
    <row r="32" spans="1:13" x14ac:dyDescent="0.25">
      <c r="A32" s="9" t="s">
        <v>16</v>
      </c>
      <c r="B32" s="6">
        <v>0.47300000000000003</v>
      </c>
      <c r="C32" s="5">
        <v>5.2000000000000005E-2</v>
      </c>
      <c r="D32" s="1">
        <f t="shared" si="1"/>
        <v>0.42100000000000004</v>
      </c>
      <c r="E32" s="4">
        <f t="shared" si="2"/>
        <v>2.0196282571999999</v>
      </c>
    </row>
    <row r="33" spans="1:5" x14ac:dyDescent="0.25">
      <c r="A33" s="9" t="s">
        <v>17</v>
      </c>
      <c r="B33" s="6">
        <v>0.46800000000000003</v>
      </c>
      <c r="C33" s="5">
        <v>5.2000000000000005E-2</v>
      </c>
      <c r="D33" s="1">
        <f t="shared" si="1"/>
        <v>0.41600000000000004</v>
      </c>
      <c r="E33" s="4">
        <f t="shared" si="2"/>
        <v>1.9907743552000001</v>
      </c>
    </row>
    <row r="34" spans="1:5" x14ac:dyDescent="0.25">
      <c r="A34" s="9" t="s">
        <v>18</v>
      </c>
      <c r="B34" s="6">
        <v>0.45</v>
      </c>
      <c r="C34" s="5">
        <v>5.2000000000000005E-2</v>
      </c>
      <c r="D34" s="1">
        <f t="shared" si="1"/>
        <v>0.39800000000000002</v>
      </c>
      <c r="E34" s="4">
        <f t="shared" si="2"/>
        <v>1.8879970768000003</v>
      </c>
    </row>
    <row r="35" spans="1:5" x14ac:dyDescent="0.25">
      <c r="A35" s="9" t="s">
        <v>19</v>
      </c>
      <c r="B35" s="6">
        <v>0.40400000000000003</v>
      </c>
      <c r="C35" s="5">
        <v>5.2000000000000005E-2</v>
      </c>
      <c r="D35" s="1">
        <f t="shared" si="1"/>
        <v>0.35200000000000004</v>
      </c>
      <c r="E35" s="4">
        <f t="shared" si="2"/>
        <v>1.6331432768000003</v>
      </c>
    </row>
    <row r="36" spans="1:5" x14ac:dyDescent="0.25">
      <c r="A36" s="9" t="s">
        <v>20</v>
      </c>
      <c r="B36" s="6">
        <v>0.42699999999999999</v>
      </c>
      <c r="C36" s="5">
        <v>5.2000000000000005E-2</v>
      </c>
      <c r="D36" s="1">
        <f t="shared" si="1"/>
        <v>0.375</v>
      </c>
      <c r="E36" s="4">
        <f t="shared" si="2"/>
        <v>1.7591687499999999</v>
      </c>
    </row>
    <row r="37" spans="1:5" x14ac:dyDescent="0.25">
      <c r="A37" s="9" t="s">
        <v>21</v>
      </c>
      <c r="B37" s="6">
        <v>0.42399999999999999</v>
      </c>
      <c r="C37" s="5">
        <v>5.2000000000000005E-2</v>
      </c>
      <c r="D37" s="1">
        <f t="shared" si="1"/>
        <v>0.372</v>
      </c>
      <c r="E37" s="4">
        <f t="shared" si="2"/>
        <v>1.7425716927999999</v>
      </c>
    </row>
    <row r="38" spans="1:5" x14ac:dyDescent="0.25">
      <c r="A38" s="9" t="s">
        <v>22</v>
      </c>
      <c r="B38" s="6">
        <v>0.35799999999999998</v>
      </c>
      <c r="C38" s="5">
        <v>5.2000000000000005E-2</v>
      </c>
      <c r="D38" s="1">
        <f t="shared" si="1"/>
        <v>0.30599999999999999</v>
      </c>
      <c r="E38" s="4">
        <f t="shared" si="2"/>
        <v>1.3895008912</v>
      </c>
    </row>
    <row r="39" spans="1:5" x14ac:dyDescent="0.25">
      <c r="A39" s="9" t="s">
        <v>23</v>
      </c>
      <c r="B39" s="6">
        <v>0.38100000000000001</v>
      </c>
      <c r="C39" s="5">
        <v>5.2000000000000005E-2</v>
      </c>
      <c r="D39" s="1">
        <f t="shared" si="1"/>
        <v>0.32900000000000001</v>
      </c>
      <c r="E39" s="4">
        <f t="shared" si="2"/>
        <v>1.5099206572000001</v>
      </c>
    </row>
    <row r="40" spans="1:5" x14ac:dyDescent="0.25">
      <c r="A40" s="9" t="s">
        <v>24</v>
      </c>
      <c r="B40" s="6">
        <v>0.35899999999999999</v>
      </c>
      <c r="C40" s="5">
        <v>5.2000000000000005E-2</v>
      </c>
      <c r="D40" s="1">
        <f t="shared" si="1"/>
        <v>0.307</v>
      </c>
      <c r="E40" s="4">
        <f t="shared" si="2"/>
        <v>1.3946782508</v>
      </c>
    </row>
    <row r="41" spans="1:5" x14ac:dyDescent="0.25">
      <c r="A41" s="9" t="s">
        <v>25</v>
      </c>
      <c r="B41" s="6">
        <v>0.48599999999999999</v>
      </c>
      <c r="C41" s="5">
        <v>5.2000000000000005E-2</v>
      </c>
      <c r="D41" s="1">
        <f t="shared" si="1"/>
        <v>0.434</v>
      </c>
      <c r="E41" s="4">
        <f t="shared" si="2"/>
        <v>2.0952683151999998</v>
      </c>
    </row>
    <row r="42" spans="1:5" x14ac:dyDescent="0.25">
      <c r="A42" s="9" t="s">
        <v>26</v>
      </c>
      <c r="B42" s="6">
        <v>0.44800000000000001</v>
      </c>
      <c r="C42" s="5">
        <v>5.2000000000000005E-2</v>
      </c>
      <c r="D42" s="1">
        <f t="shared" si="1"/>
        <v>0.39600000000000002</v>
      </c>
      <c r="E42" s="4">
        <f t="shared" si="2"/>
        <v>1.8766833472000002</v>
      </c>
    </row>
    <row r="43" spans="1:5" x14ac:dyDescent="0.25">
      <c r="A43" s="9" t="s">
        <v>27</v>
      </c>
      <c r="B43" s="6">
        <v>0.38400000000000001</v>
      </c>
      <c r="C43" s="5">
        <v>5.2000000000000005E-2</v>
      </c>
      <c r="D43" s="1">
        <f t="shared" si="1"/>
        <v>0.33200000000000002</v>
      </c>
      <c r="E43" s="4">
        <f t="shared" si="2"/>
        <v>1.5258342208000002</v>
      </c>
    </row>
    <row r="44" spans="1:5" x14ac:dyDescent="0.25">
      <c r="A44" s="9" t="s">
        <v>28</v>
      </c>
      <c r="B44" s="6">
        <v>0.373</v>
      </c>
      <c r="C44" s="5">
        <v>5.2000000000000005E-2</v>
      </c>
      <c r="D44" s="1">
        <f t="shared" si="1"/>
        <v>0.32100000000000001</v>
      </c>
      <c r="E44" s="4">
        <f t="shared" si="2"/>
        <v>1.4677176172000002</v>
      </c>
    </row>
    <row r="45" spans="1:5" x14ac:dyDescent="0.25">
      <c r="A45" s="9" t="s">
        <v>29</v>
      </c>
      <c r="B45" s="6">
        <v>0.33700000000000002</v>
      </c>
      <c r="C45" s="5">
        <v>5.2000000000000005E-2</v>
      </c>
      <c r="D45" s="1">
        <f t="shared" si="1"/>
        <v>0.28500000000000003</v>
      </c>
      <c r="E45" s="4">
        <f t="shared" si="2"/>
        <v>1.2820002700000002</v>
      </c>
    </row>
    <row r="46" spans="1:5" x14ac:dyDescent="0.25">
      <c r="A46" s="9" t="s">
        <v>30</v>
      </c>
      <c r="B46" s="6">
        <v>0.30299999999999999</v>
      </c>
      <c r="C46" s="5">
        <v>5.2000000000000005E-2</v>
      </c>
      <c r="D46" s="1">
        <f t="shared" si="1"/>
        <v>0.251</v>
      </c>
      <c r="E46" s="4">
        <f t="shared" si="2"/>
        <v>1.1129056492</v>
      </c>
    </row>
    <row r="47" spans="1:5" x14ac:dyDescent="0.25">
      <c r="A47" s="9" t="s">
        <v>31</v>
      </c>
      <c r="B47" s="6">
        <v>0.42299999999999999</v>
      </c>
      <c r="C47" s="5">
        <v>5.2000000000000005E-2</v>
      </c>
      <c r="D47" s="1">
        <f t="shared" si="1"/>
        <v>0.371</v>
      </c>
      <c r="E47" s="4">
        <f t="shared" si="2"/>
        <v>1.7370499372000001</v>
      </c>
    </row>
    <row r="48" spans="1:5" x14ac:dyDescent="0.25">
      <c r="A48" s="9" t="s">
        <v>32</v>
      </c>
      <c r="B48" s="6">
        <v>0.51500000000000001</v>
      </c>
      <c r="C48" s="5">
        <v>5.2000000000000005E-2</v>
      </c>
      <c r="D48" s="1">
        <f t="shared" si="1"/>
        <v>0.46300000000000002</v>
      </c>
      <c r="E48" s="4">
        <f t="shared" si="2"/>
        <v>2.2672305548000002</v>
      </c>
    </row>
    <row r="49" spans="1:5" x14ac:dyDescent="0.25">
      <c r="A49" s="9" t="s">
        <v>33</v>
      </c>
      <c r="B49" s="6">
        <v>0.307</v>
      </c>
      <c r="C49" s="5">
        <v>5.2000000000000005E-2</v>
      </c>
      <c r="D49" s="1">
        <f t="shared" si="1"/>
        <v>0.255</v>
      </c>
      <c r="E49" s="4">
        <f t="shared" si="2"/>
        <v>1.13248123</v>
      </c>
    </row>
    <row r="50" spans="1:5" x14ac:dyDescent="0.25">
      <c r="A50" s="9" t="s">
        <v>34</v>
      </c>
      <c r="B50" s="6">
        <v>0.42599999999999999</v>
      </c>
      <c r="C50" s="5">
        <v>5.2000000000000005E-2</v>
      </c>
      <c r="D50" s="1">
        <f t="shared" si="1"/>
        <v>0.374</v>
      </c>
      <c r="E50" s="4">
        <f t="shared" si="2"/>
        <v>1.7536310992000002</v>
      </c>
    </row>
    <row r="51" spans="1:5" x14ac:dyDescent="0.25">
      <c r="A51" s="9" t="s">
        <v>35</v>
      </c>
      <c r="B51" s="6">
        <v>0.41699999999999998</v>
      </c>
      <c r="C51" s="5">
        <v>5.2000000000000005E-2</v>
      </c>
      <c r="D51" s="1">
        <f t="shared" si="1"/>
        <v>0.36499999999999999</v>
      </c>
      <c r="E51" s="4">
        <f t="shared" si="2"/>
        <v>1.7040306700000001</v>
      </c>
    </row>
    <row r="52" spans="1:5" x14ac:dyDescent="0.25">
      <c r="A52" s="9" t="s">
        <v>36</v>
      </c>
      <c r="B52" s="6">
        <v>0.42399999999999999</v>
      </c>
      <c r="C52" s="5">
        <v>5.2000000000000005E-2</v>
      </c>
      <c r="D52" s="1">
        <f t="shared" si="1"/>
        <v>0.372</v>
      </c>
      <c r="E52" s="4">
        <f t="shared" si="2"/>
        <v>1.7425716927999999</v>
      </c>
    </row>
    <row r="53" spans="1:5" x14ac:dyDescent="0.25">
      <c r="A53" s="9" t="s">
        <v>37</v>
      </c>
      <c r="B53" s="6">
        <v>0.29599999999999999</v>
      </c>
      <c r="C53" s="5">
        <v>5.2000000000000005E-2</v>
      </c>
      <c r="D53" s="1">
        <f t="shared" si="1"/>
        <v>0.24399999999999999</v>
      </c>
      <c r="E53" s="4">
        <f t="shared" si="2"/>
        <v>1.0788523712</v>
      </c>
    </row>
    <row r="54" spans="1:5" x14ac:dyDescent="0.25">
      <c r="A54" s="9" t="s">
        <v>38</v>
      </c>
      <c r="B54" s="6">
        <v>0.25600000000000001</v>
      </c>
      <c r="C54" s="5">
        <v>5.2000000000000005E-2</v>
      </c>
      <c r="D54" s="1">
        <f t="shared" si="1"/>
        <v>0.20400000000000001</v>
      </c>
      <c r="E54" s="4">
        <f t="shared" si="2"/>
        <v>0.88924270720000009</v>
      </c>
    </row>
    <row r="55" spans="1:5" x14ac:dyDescent="0.25">
      <c r="A55" s="9" t="s">
        <v>39</v>
      </c>
      <c r="B55" s="6">
        <v>0.318</v>
      </c>
      <c r="C55" s="5">
        <v>5.2000000000000005E-2</v>
      </c>
      <c r="D55" s="1">
        <f t="shared" si="1"/>
        <v>0.26600000000000001</v>
      </c>
      <c r="E55" s="4">
        <f t="shared" si="2"/>
        <v>1.1867511952000001</v>
      </c>
    </row>
    <row r="56" spans="1:5" x14ac:dyDescent="0.25">
      <c r="A56" s="9" t="s">
        <v>40</v>
      </c>
      <c r="B56" s="6">
        <v>0.28700000000000003</v>
      </c>
      <c r="C56" s="5">
        <v>5.2000000000000005E-2</v>
      </c>
      <c r="D56" s="1">
        <f t="shared" si="1"/>
        <v>0.23500000000000004</v>
      </c>
      <c r="E56" s="4">
        <f t="shared" si="2"/>
        <v>1.0354510700000001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55"/>
  <sheetViews>
    <sheetView workbookViewId="0">
      <selection activeCell="E5" sqref="E5"/>
    </sheetView>
  </sheetViews>
  <sheetFormatPr defaultRowHeight="15" x14ac:dyDescent="0.25"/>
  <cols>
    <col min="1" max="1" width="13" customWidth="1"/>
    <col min="2" max="2" width="12.28515625" customWidth="1"/>
    <col min="3" max="3" width="12" customWidth="1"/>
    <col min="4" max="4" width="11.7109375" customWidth="1"/>
    <col min="5" max="5" width="17.28515625" customWidth="1"/>
  </cols>
  <sheetData>
    <row r="2" spans="1:5" x14ac:dyDescent="0.25">
      <c r="A2" s="3">
        <v>1.8580000000000001</v>
      </c>
      <c r="B2" s="6">
        <v>0.56800000000000006</v>
      </c>
      <c r="C2" s="6">
        <v>0.40100000000000002</v>
      </c>
      <c r="D2" s="6">
        <v>0.52500000000000002</v>
      </c>
    </row>
    <row r="3" spans="1:5" x14ac:dyDescent="0.25">
      <c r="A3" s="3">
        <v>1.232</v>
      </c>
      <c r="B3" s="6">
        <v>0.47600000000000003</v>
      </c>
      <c r="C3" s="6">
        <v>0.442</v>
      </c>
      <c r="D3" s="6">
        <v>0.49099999999999999</v>
      </c>
    </row>
    <row r="4" spans="1:5" x14ac:dyDescent="0.25">
      <c r="A4" s="3">
        <v>0.90200000000000002</v>
      </c>
      <c r="B4" s="6">
        <v>0.54800000000000004</v>
      </c>
      <c r="C4" s="6">
        <v>0.56200000000000006</v>
      </c>
      <c r="D4" s="6">
        <v>0.56200000000000006</v>
      </c>
    </row>
    <row r="5" spans="1:5" x14ac:dyDescent="0.25">
      <c r="A5" s="3">
        <v>0.52700000000000002</v>
      </c>
      <c r="B5" s="6">
        <v>0.51700000000000002</v>
      </c>
      <c r="C5" s="6">
        <v>0.48699999999999999</v>
      </c>
      <c r="D5" s="6">
        <v>0.65100000000000002</v>
      </c>
    </row>
    <row r="6" spans="1:5" x14ac:dyDescent="0.25">
      <c r="A6" s="3">
        <v>0.38300000000000001</v>
      </c>
      <c r="B6" s="6">
        <v>0.5</v>
      </c>
      <c r="C6" s="6">
        <v>0.65400000000000003</v>
      </c>
      <c r="D6" s="6">
        <v>0.76200000000000001</v>
      </c>
    </row>
    <row r="7" spans="1:5" x14ac:dyDescent="0.25">
      <c r="A7" s="5">
        <v>8.7999999999999995E-2</v>
      </c>
      <c r="B7" s="6">
        <v>0.52400000000000002</v>
      </c>
      <c r="C7" s="6">
        <v>0.626</v>
      </c>
      <c r="D7" s="6">
        <v>0.68800000000000006</v>
      </c>
    </row>
    <row r="8" spans="1:5" x14ac:dyDescent="0.25">
      <c r="A8" s="6">
        <v>0.65600000000000003</v>
      </c>
      <c r="B8" s="6">
        <v>0.78100000000000003</v>
      </c>
      <c r="C8" s="6">
        <v>0.56900000000000006</v>
      </c>
      <c r="D8" s="6">
        <v>0.88700000000000001</v>
      </c>
    </row>
    <row r="9" spans="1:5" x14ac:dyDescent="0.25">
      <c r="A9" s="6">
        <v>0.57999999999999996</v>
      </c>
      <c r="B9" s="6">
        <v>0.86</v>
      </c>
      <c r="C9" s="6">
        <v>0.83899999999999997</v>
      </c>
      <c r="D9" s="6">
        <v>0.92</v>
      </c>
    </row>
    <row r="15" spans="1:5" x14ac:dyDescent="0.25">
      <c r="A15" s="13"/>
      <c r="B15" s="2" t="s">
        <v>1</v>
      </c>
      <c r="C15" s="2" t="s">
        <v>2</v>
      </c>
      <c r="D15" s="2" t="s">
        <v>3</v>
      </c>
      <c r="E15" s="2" t="s">
        <v>4</v>
      </c>
    </row>
    <row r="16" spans="1:5" x14ac:dyDescent="0.25">
      <c r="A16" s="13" t="s">
        <v>5</v>
      </c>
      <c r="B16" s="3">
        <v>1.8580000000000001</v>
      </c>
      <c r="C16" s="1">
        <f>B16-B21</f>
        <v>1.77</v>
      </c>
      <c r="D16" s="1">
        <v>1600</v>
      </c>
      <c r="E16" s="4">
        <f>(378.13*C16*C16)+(237.27*C16)+(0.9129)</f>
        <v>1605.5242770000002</v>
      </c>
    </row>
    <row r="17" spans="1:13" x14ac:dyDescent="0.25">
      <c r="A17" s="13" t="s">
        <v>6</v>
      </c>
      <c r="B17" s="3">
        <v>1.232</v>
      </c>
      <c r="C17" s="1">
        <f>B17-B21</f>
        <v>1.1439999999999999</v>
      </c>
      <c r="D17" s="1">
        <v>800</v>
      </c>
      <c r="E17" s="4">
        <f t="shared" ref="E17:E21" si="0">(378.13*C17*C17)+(237.27*C17)+(0.9129)</f>
        <v>767.22212367999987</v>
      </c>
    </row>
    <row r="18" spans="1:13" x14ac:dyDescent="0.25">
      <c r="A18" s="13" t="s">
        <v>7</v>
      </c>
      <c r="B18" s="3">
        <v>0.90200000000000002</v>
      </c>
      <c r="C18" s="1">
        <f>B18-B21</f>
        <v>0.81400000000000006</v>
      </c>
      <c r="D18" s="1">
        <v>400</v>
      </c>
      <c r="E18" s="4">
        <f t="shared" si="0"/>
        <v>444.59810548000002</v>
      </c>
    </row>
    <row r="19" spans="1:13" x14ac:dyDescent="0.25">
      <c r="A19" s="13" t="s">
        <v>8</v>
      </c>
      <c r="B19" s="3">
        <v>0.52700000000000002</v>
      </c>
      <c r="C19" s="1">
        <f>B19-B21</f>
        <v>0.43900000000000006</v>
      </c>
      <c r="D19" s="1">
        <v>200</v>
      </c>
      <c r="E19" s="4">
        <f t="shared" si="0"/>
        <v>177.94802173000002</v>
      </c>
    </row>
    <row r="20" spans="1:13" x14ac:dyDescent="0.25">
      <c r="A20" s="13" t="s">
        <v>9</v>
      </c>
      <c r="B20" s="3">
        <v>0.38300000000000001</v>
      </c>
      <c r="C20" s="1">
        <f>B20-B21</f>
        <v>0.29500000000000004</v>
      </c>
      <c r="D20" s="1">
        <v>100</v>
      </c>
      <c r="E20" s="4">
        <f t="shared" si="0"/>
        <v>103.81431325000001</v>
      </c>
    </row>
    <row r="21" spans="1:13" x14ac:dyDescent="0.25">
      <c r="A21" s="13" t="s">
        <v>10</v>
      </c>
      <c r="B21" s="5">
        <v>8.7999999999999995E-2</v>
      </c>
      <c r="C21" s="1">
        <f>B21-B21</f>
        <v>0</v>
      </c>
      <c r="D21" s="1">
        <v>0</v>
      </c>
      <c r="E21" s="4">
        <f t="shared" si="0"/>
        <v>0.91290000000000004</v>
      </c>
      <c r="J21" s="8"/>
      <c r="K21" s="8" t="s">
        <v>43</v>
      </c>
      <c r="L21" s="8"/>
      <c r="M21" s="8"/>
    </row>
    <row r="29" spans="1:13" x14ac:dyDescent="0.25">
      <c r="A29" s="9" t="s">
        <v>12</v>
      </c>
      <c r="B29" s="6" t="s">
        <v>13</v>
      </c>
      <c r="C29" s="7" t="s">
        <v>10</v>
      </c>
      <c r="D29" s="1" t="s">
        <v>2</v>
      </c>
      <c r="E29" s="10" t="s">
        <v>44</v>
      </c>
    </row>
    <row r="30" spans="1:13" x14ac:dyDescent="0.25">
      <c r="A30" s="9" t="s">
        <v>15</v>
      </c>
      <c r="B30" s="6">
        <v>0.65600000000000003</v>
      </c>
      <c r="C30" s="5">
        <v>8.7999999999999995E-2</v>
      </c>
      <c r="D30" s="1">
        <f t="shared" ref="D30:D55" si="1">(B30-C30)</f>
        <v>0.56800000000000006</v>
      </c>
      <c r="E30" s="4">
        <f t="shared" ref="E30:E55" si="2">(378.13*D30*D30)+(237.27*D30)+(0.9129)</f>
        <v>257.67607312000001</v>
      </c>
    </row>
    <row r="31" spans="1:13" x14ac:dyDescent="0.25">
      <c r="A31" s="9" t="s">
        <v>16</v>
      </c>
      <c r="B31" s="6">
        <v>0.57999999999999996</v>
      </c>
      <c r="C31" s="5">
        <v>8.7999999999999995E-2</v>
      </c>
      <c r="D31" s="1">
        <f t="shared" si="1"/>
        <v>0.49199999999999999</v>
      </c>
      <c r="E31" s="4">
        <f t="shared" si="2"/>
        <v>209.18140031999999</v>
      </c>
    </row>
    <row r="32" spans="1:13" x14ac:dyDescent="0.25">
      <c r="A32" s="9" t="s">
        <v>17</v>
      </c>
      <c r="B32" s="6">
        <v>0.56800000000000006</v>
      </c>
      <c r="C32" s="5">
        <v>8.7999999999999995E-2</v>
      </c>
      <c r="D32" s="1">
        <f t="shared" si="1"/>
        <v>0.48000000000000009</v>
      </c>
      <c r="E32" s="4">
        <f t="shared" si="2"/>
        <v>201.92365200000006</v>
      </c>
    </row>
    <row r="33" spans="1:5" x14ac:dyDescent="0.25">
      <c r="A33" s="9" t="s">
        <v>18</v>
      </c>
      <c r="B33" s="6">
        <v>0.47600000000000003</v>
      </c>
      <c r="C33" s="5">
        <v>8.7999999999999995E-2</v>
      </c>
      <c r="D33" s="1">
        <f t="shared" si="1"/>
        <v>0.38800000000000001</v>
      </c>
      <c r="E33" s="4">
        <f t="shared" si="2"/>
        <v>149.89886272000001</v>
      </c>
    </row>
    <row r="34" spans="1:5" x14ac:dyDescent="0.25">
      <c r="A34" s="9" t="s">
        <v>19</v>
      </c>
      <c r="B34" s="6">
        <v>0.54800000000000004</v>
      </c>
      <c r="C34" s="5">
        <v>8.7999999999999995E-2</v>
      </c>
      <c r="D34" s="1">
        <f t="shared" si="1"/>
        <v>0.46000000000000008</v>
      </c>
      <c r="E34" s="4">
        <f t="shared" si="2"/>
        <v>190.06940800000004</v>
      </c>
    </row>
    <row r="35" spans="1:5" x14ac:dyDescent="0.25">
      <c r="A35" s="9" t="s">
        <v>20</v>
      </c>
      <c r="B35" s="6">
        <v>0.51700000000000002</v>
      </c>
      <c r="C35" s="5">
        <v>8.7999999999999995E-2</v>
      </c>
      <c r="D35" s="1">
        <f t="shared" si="1"/>
        <v>0.42900000000000005</v>
      </c>
      <c r="E35" s="4">
        <f t="shared" si="2"/>
        <v>172.29315333000005</v>
      </c>
    </row>
    <row r="36" spans="1:5" x14ac:dyDescent="0.25">
      <c r="A36" s="9" t="s">
        <v>21</v>
      </c>
      <c r="B36" s="6">
        <v>0.5</v>
      </c>
      <c r="C36" s="5">
        <v>8.7999999999999995E-2</v>
      </c>
      <c r="D36" s="1">
        <f t="shared" si="1"/>
        <v>0.41200000000000003</v>
      </c>
      <c r="E36" s="4">
        <f t="shared" si="2"/>
        <v>162.85343872000004</v>
      </c>
    </row>
    <row r="37" spans="1:5" x14ac:dyDescent="0.25">
      <c r="A37" s="9" t="s">
        <v>22</v>
      </c>
      <c r="B37" s="6">
        <v>0.52400000000000002</v>
      </c>
      <c r="C37" s="5">
        <v>8.7999999999999995E-2</v>
      </c>
      <c r="D37" s="1">
        <f t="shared" si="1"/>
        <v>0.43600000000000005</v>
      </c>
      <c r="E37" s="4">
        <f t="shared" si="2"/>
        <v>176.24362048000003</v>
      </c>
    </row>
    <row r="38" spans="1:5" x14ac:dyDescent="0.25">
      <c r="A38" s="9" t="s">
        <v>23</v>
      </c>
      <c r="B38" s="6">
        <v>0.78100000000000003</v>
      </c>
      <c r="C38" s="5">
        <v>8.7999999999999995E-2</v>
      </c>
      <c r="D38" s="1">
        <f t="shared" si="1"/>
        <v>0.69300000000000006</v>
      </c>
      <c r="E38" s="4">
        <f t="shared" si="2"/>
        <v>346.93756437000008</v>
      </c>
    </row>
    <row r="39" spans="1:5" x14ac:dyDescent="0.25">
      <c r="A39" s="9" t="s">
        <v>24</v>
      </c>
      <c r="B39" s="6">
        <v>0.86</v>
      </c>
      <c r="C39" s="5">
        <v>8.7999999999999995E-2</v>
      </c>
      <c r="D39" s="1">
        <f t="shared" si="1"/>
        <v>0.77200000000000002</v>
      </c>
      <c r="E39" s="4">
        <f t="shared" si="2"/>
        <v>409.44476992</v>
      </c>
    </row>
    <row r="40" spans="1:5" x14ac:dyDescent="0.25">
      <c r="A40" s="9" t="s">
        <v>25</v>
      </c>
      <c r="B40" s="6">
        <v>0.40100000000000002</v>
      </c>
      <c r="C40" s="5">
        <v>8.7999999999999995E-2</v>
      </c>
      <c r="D40" s="1">
        <f t="shared" si="1"/>
        <v>0.31300000000000006</v>
      </c>
      <c r="E40" s="4">
        <f t="shared" si="2"/>
        <v>112.22342797000003</v>
      </c>
    </row>
    <row r="41" spans="1:5" x14ac:dyDescent="0.25">
      <c r="A41" s="9" t="s">
        <v>26</v>
      </c>
      <c r="B41" s="6">
        <v>0.442</v>
      </c>
      <c r="C41" s="5">
        <v>8.7999999999999995E-2</v>
      </c>
      <c r="D41" s="1">
        <f t="shared" si="1"/>
        <v>0.35399999999999998</v>
      </c>
      <c r="E41" s="4">
        <f t="shared" si="2"/>
        <v>132.29221908</v>
      </c>
    </row>
    <row r="42" spans="1:5" x14ac:dyDescent="0.25">
      <c r="A42" s="9" t="s">
        <v>27</v>
      </c>
      <c r="B42" s="6">
        <v>0.56200000000000006</v>
      </c>
      <c r="C42" s="5">
        <v>8.7999999999999995E-2</v>
      </c>
      <c r="D42" s="1">
        <f t="shared" si="1"/>
        <v>0.47400000000000009</v>
      </c>
      <c r="E42" s="4">
        <f t="shared" si="2"/>
        <v>198.33561588000006</v>
      </c>
    </row>
    <row r="43" spans="1:5" x14ac:dyDescent="0.25">
      <c r="A43" s="9" t="s">
        <v>28</v>
      </c>
      <c r="B43" s="6">
        <v>0.48699999999999999</v>
      </c>
      <c r="C43" s="5">
        <v>8.7999999999999995E-2</v>
      </c>
      <c r="D43" s="1">
        <f t="shared" si="1"/>
        <v>0.39900000000000002</v>
      </c>
      <c r="E43" s="4">
        <f t="shared" si="2"/>
        <v>155.78230413000003</v>
      </c>
    </row>
    <row r="44" spans="1:5" x14ac:dyDescent="0.25">
      <c r="A44" s="9" t="s">
        <v>29</v>
      </c>
      <c r="B44" s="6">
        <v>0.65400000000000003</v>
      </c>
      <c r="C44" s="5">
        <v>8.7999999999999995E-2</v>
      </c>
      <c r="D44" s="1">
        <f t="shared" si="1"/>
        <v>0.56600000000000006</v>
      </c>
      <c r="E44" s="4">
        <f t="shared" si="2"/>
        <v>256.34393428000004</v>
      </c>
    </row>
    <row r="45" spans="1:5" x14ac:dyDescent="0.25">
      <c r="A45" s="9" t="s">
        <v>30</v>
      </c>
      <c r="B45" s="6">
        <v>0.626</v>
      </c>
      <c r="C45" s="5">
        <v>8.7999999999999995E-2</v>
      </c>
      <c r="D45" s="1">
        <f t="shared" si="1"/>
        <v>0.53800000000000003</v>
      </c>
      <c r="E45" s="4">
        <f t="shared" si="2"/>
        <v>238.01161972000003</v>
      </c>
    </row>
    <row r="46" spans="1:5" x14ac:dyDescent="0.25">
      <c r="A46" s="9" t="s">
        <v>31</v>
      </c>
      <c r="B46" s="6">
        <v>0.56900000000000006</v>
      </c>
      <c r="C46" s="5">
        <v>8.7999999999999995E-2</v>
      </c>
      <c r="D46" s="1">
        <f t="shared" si="1"/>
        <v>0.48100000000000009</v>
      </c>
      <c r="E46" s="4">
        <f t="shared" si="2"/>
        <v>202.52430493000006</v>
      </c>
    </row>
    <row r="47" spans="1:5" x14ac:dyDescent="0.25">
      <c r="A47" s="9" t="s">
        <v>32</v>
      </c>
      <c r="B47" s="6">
        <v>0.83899999999999997</v>
      </c>
      <c r="C47" s="5">
        <v>8.7999999999999995E-2</v>
      </c>
      <c r="D47" s="1">
        <f t="shared" si="1"/>
        <v>0.751</v>
      </c>
      <c r="E47" s="4">
        <f t="shared" si="2"/>
        <v>392.36836812999996</v>
      </c>
    </row>
    <row r="48" spans="1:5" x14ac:dyDescent="0.25">
      <c r="A48" s="9" t="s">
        <v>33</v>
      </c>
      <c r="B48" s="6">
        <v>0.52500000000000002</v>
      </c>
      <c r="C48" s="5">
        <v>8.7999999999999995E-2</v>
      </c>
      <c r="D48" s="1">
        <f t="shared" si="1"/>
        <v>0.43700000000000006</v>
      </c>
      <c r="E48" s="4">
        <f t="shared" si="2"/>
        <v>176.81099797000005</v>
      </c>
    </row>
    <row r="49" spans="1:5" x14ac:dyDescent="0.25">
      <c r="A49" s="9" t="s">
        <v>34</v>
      </c>
      <c r="B49" s="6">
        <v>0.49099999999999999</v>
      </c>
      <c r="C49" s="5">
        <v>8.7999999999999995E-2</v>
      </c>
      <c r="D49" s="1">
        <f t="shared" si="1"/>
        <v>0.40300000000000002</v>
      </c>
      <c r="E49" s="4">
        <f t="shared" si="2"/>
        <v>157.94442517000002</v>
      </c>
    </row>
    <row r="50" spans="1:5" x14ac:dyDescent="0.25">
      <c r="A50" s="9" t="s">
        <v>35</v>
      </c>
      <c r="B50" s="6">
        <v>0.56200000000000006</v>
      </c>
      <c r="C50" s="5">
        <v>8.7999999999999995E-2</v>
      </c>
      <c r="D50" s="1">
        <f t="shared" si="1"/>
        <v>0.47400000000000009</v>
      </c>
      <c r="E50" s="4">
        <f t="shared" si="2"/>
        <v>198.33561588000006</v>
      </c>
    </row>
    <row r="51" spans="1:5" x14ac:dyDescent="0.25">
      <c r="A51" s="9" t="s">
        <v>36</v>
      </c>
      <c r="B51" s="6">
        <v>0.65100000000000002</v>
      </c>
      <c r="C51" s="5">
        <v>8.7999999999999995E-2</v>
      </c>
      <c r="D51" s="1">
        <f t="shared" si="1"/>
        <v>0.56300000000000006</v>
      </c>
      <c r="E51" s="4">
        <f t="shared" si="2"/>
        <v>254.35139797000008</v>
      </c>
    </row>
    <row r="52" spans="1:5" x14ac:dyDescent="0.25">
      <c r="A52" s="9" t="s">
        <v>37</v>
      </c>
      <c r="B52" s="6">
        <v>0.76200000000000001</v>
      </c>
      <c r="C52" s="5">
        <v>8.7999999999999995E-2</v>
      </c>
      <c r="D52" s="1">
        <f t="shared" si="1"/>
        <v>0.67400000000000004</v>
      </c>
      <c r="E52" s="4">
        <f t="shared" si="2"/>
        <v>332.60826388000004</v>
      </c>
    </row>
    <row r="53" spans="1:5" x14ac:dyDescent="0.25">
      <c r="A53" s="9" t="s">
        <v>38</v>
      </c>
      <c r="B53" s="6">
        <v>0.68800000000000006</v>
      </c>
      <c r="C53" s="5">
        <v>8.7999999999999995E-2</v>
      </c>
      <c r="D53" s="1">
        <f t="shared" si="1"/>
        <v>0.60000000000000009</v>
      </c>
      <c r="E53" s="4">
        <f t="shared" si="2"/>
        <v>279.40170000000006</v>
      </c>
    </row>
    <row r="54" spans="1:5" x14ac:dyDescent="0.25">
      <c r="A54" s="9" t="s">
        <v>39</v>
      </c>
      <c r="B54" s="6">
        <v>0.88700000000000001</v>
      </c>
      <c r="C54" s="5">
        <v>8.7999999999999995E-2</v>
      </c>
      <c r="D54" s="1">
        <f t="shared" si="1"/>
        <v>0.79900000000000004</v>
      </c>
      <c r="E54" s="4">
        <f t="shared" si="2"/>
        <v>431.89020012999998</v>
      </c>
    </row>
    <row r="55" spans="1:5" x14ac:dyDescent="0.25">
      <c r="A55" s="9" t="s">
        <v>40</v>
      </c>
      <c r="B55" s="6">
        <v>0.92</v>
      </c>
      <c r="C55" s="5">
        <v>8.7999999999999995E-2</v>
      </c>
      <c r="D55" s="1">
        <f t="shared" si="1"/>
        <v>0.83200000000000007</v>
      </c>
      <c r="E55" s="4">
        <f t="shared" si="2"/>
        <v>460.0722011200001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55"/>
  <sheetViews>
    <sheetView workbookViewId="0">
      <selection activeCell="F5" sqref="F5"/>
    </sheetView>
  </sheetViews>
  <sheetFormatPr defaultRowHeight="15" x14ac:dyDescent="0.25"/>
  <cols>
    <col min="1" max="1" width="13.5703125" customWidth="1"/>
    <col min="2" max="2" width="11.28515625" customWidth="1"/>
    <col min="3" max="3" width="12.42578125" customWidth="1"/>
    <col min="4" max="4" width="11.28515625" customWidth="1"/>
    <col min="5" max="5" width="19" customWidth="1"/>
  </cols>
  <sheetData>
    <row r="2" spans="1:5" x14ac:dyDescent="0.25">
      <c r="A2" s="3">
        <v>2.2360000000000002</v>
      </c>
      <c r="B2" s="6">
        <v>0.91700000000000004</v>
      </c>
      <c r="C2" s="6">
        <v>0.83399999999999996</v>
      </c>
      <c r="D2" s="6">
        <v>0.60099999999999998</v>
      </c>
    </row>
    <row r="3" spans="1:5" x14ac:dyDescent="0.25">
      <c r="A3" s="3">
        <v>1.393</v>
      </c>
      <c r="B3" s="6">
        <v>0.85599999999999998</v>
      </c>
      <c r="C3" s="6">
        <v>0.74199999999999999</v>
      </c>
      <c r="D3" s="6">
        <v>0.55900000000000005</v>
      </c>
    </row>
    <row r="4" spans="1:5" x14ac:dyDescent="0.25">
      <c r="A4" s="3">
        <v>0.89500000000000002</v>
      </c>
      <c r="B4" s="6">
        <v>0.81400000000000006</v>
      </c>
      <c r="C4" s="6">
        <v>1.2610000000000001</v>
      </c>
      <c r="D4" s="6">
        <v>0.68600000000000005</v>
      </c>
    </row>
    <row r="5" spans="1:5" x14ac:dyDescent="0.25">
      <c r="A5" s="3">
        <v>0.51300000000000001</v>
      </c>
      <c r="B5" s="6">
        <v>0.84699999999999998</v>
      </c>
      <c r="C5" s="6">
        <v>0.97799999999999998</v>
      </c>
      <c r="D5" s="6">
        <v>0.66800000000000004</v>
      </c>
    </row>
    <row r="6" spans="1:5" x14ac:dyDescent="0.25">
      <c r="A6" s="3">
        <v>0.313</v>
      </c>
      <c r="B6" s="6">
        <v>0.64600000000000002</v>
      </c>
      <c r="C6" s="6">
        <v>0.74199999999999999</v>
      </c>
      <c r="D6" s="6">
        <v>0.65600000000000003</v>
      </c>
    </row>
    <row r="7" spans="1:5" x14ac:dyDescent="0.25">
      <c r="A7" s="5">
        <v>8.5000000000000006E-2</v>
      </c>
      <c r="B7" s="6">
        <v>0.68700000000000006</v>
      </c>
      <c r="C7" s="6">
        <v>0.92100000000000004</v>
      </c>
      <c r="D7" s="6">
        <v>0.80800000000000005</v>
      </c>
    </row>
    <row r="8" spans="1:5" x14ac:dyDescent="0.25">
      <c r="A8" s="6">
        <v>1.1300000000000001</v>
      </c>
      <c r="B8" s="6">
        <v>0.64500000000000002</v>
      </c>
      <c r="C8" s="6">
        <v>1.214</v>
      </c>
      <c r="D8" s="6">
        <v>0.86499999999999999</v>
      </c>
    </row>
    <row r="9" spans="1:5" x14ac:dyDescent="0.25">
      <c r="A9" s="6">
        <v>1.034</v>
      </c>
      <c r="B9" s="6">
        <v>0.71499999999999997</v>
      </c>
      <c r="C9" s="6">
        <v>0.66400000000000003</v>
      </c>
      <c r="D9" s="6">
        <v>0.81200000000000006</v>
      </c>
    </row>
    <row r="16" spans="1:5" x14ac:dyDescent="0.25">
      <c r="A16" s="14"/>
      <c r="B16" s="2" t="s">
        <v>1</v>
      </c>
      <c r="C16" s="2" t="s">
        <v>2</v>
      </c>
      <c r="D16" s="2" t="s">
        <v>3</v>
      </c>
      <c r="E16" s="2" t="s">
        <v>4</v>
      </c>
    </row>
    <row r="17" spans="1:13" x14ac:dyDescent="0.25">
      <c r="A17" s="14" t="s">
        <v>5</v>
      </c>
      <c r="B17" s="3">
        <v>2.2360000000000002</v>
      </c>
      <c r="C17" s="1">
        <f>B17-B22</f>
        <v>2.1510000000000002</v>
      </c>
      <c r="D17" s="1">
        <v>800</v>
      </c>
      <c r="E17" s="4">
        <f>(85.352*C17*C17)+(188.57*C17)+(0.712)</f>
        <v>801.23278895200019</v>
      </c>
    </row>
    <row r="18" spans="1:13" x14ac:dyDescent="0.25">
      <c r="A18" s="14" t="s">
        <v>6</v>
      </c>
      <c r="B18" s="3">
        <v>1.393</v>
      </c>
      <c r="C18" s="1">
        <f>B18-B22</f>
        <v>1.3080000000000001</v>
      </c>
      <c r="D18" s="1">
        <v>400</v>
      </c>
      <c r="E18" s="4">
        <f t="shared" ref="E18:E22" si="0">(85.352*C18*C18)+(188.57*C18)+(0.712)</f>
        <v>393.38722412800001</v>
      </c>
    </row>
    <row r="19" spans="1:13" x14ac:dyDescent="0.25">
      <c r="A19" s="14" t="s">
        <v>7</v>
      </c>
      <c r="B19" s="3">
        <v>0.89500000000000002</v>
      </c>
      <c r="C19" s="1">
        <f>B19-B22</f>
        <v>0.81</v>
      </c>
      <c r="D19" s="1">
        <v>200</v>
      </c>
      <c r="E19" s="4">
        <f t="shared" si="0"/>
        <v>209.45314719999999</v>
      </c>
    </row>
    <row r="20" spans="1:13" x14ac:dyDescent="0.25">
      <c r="A20" s="14" t="s">
        <v>8</v>
      </c>
      <c r="B20" s="3">
        <v>0.51300000000000001</v>
      </c>
      <c r="C20" s="1">
        <f>B20-B22</f>
        <v>0.42799999999999999</v>
      </c>
      <c r="D20" s="1">
        <v>100</v>
      </c>
      <c r="E20" s="4">
        <f t="shared" si="0"/>
        <v>97.055080767999996</v>
      </c>
    </row>
    <row r="21" spans="1:13" x14ac:dyDescent="0.25">
      <c r="A21" s="14" t="s">
        <v>9</v>
      </c>
      <c r="B21" s="3">
        <v>0.313</v>
      </c>
      <c r="C21" s="1">
        <f>B21-B22</f>
        <v>0.22799999999999998</v>
      </c>
      <c r="D21" s="1">
        <v>50</v>
      </c>
      <c r="E21" s="4">
        <f t="shared" si="0"/>
        <v>48.142898367999997</v>
      </c>
    </row>
    <row r="22" spans="1:13" x14ac:dyDescent="0.25">
      <c r="A22" s="14" t="s">
        <v>10</v>
      </c>
      <c r="B22" s="5">
        <v>8.5000000000000006E-2</v>
      </c>
      <c r="C22" s="1">
        <f>B22-B22</f>
        <v>0</v>
      </c>
      <c r="D22" s="1">
        <v>0</v>
      </c>
      <c r="E22" s="4">
        <f t="shared" si="0"/>
        <v>0.71199999999999997</v>
      </c>
    </row>
    <row r="23" spans="1:13" x14ac:dyDescent="0.25">
      <c r="J23" s="8"/>
      <c r="K23" s="8" t="s">
        <v>43</v>
      </c>
      <c r="L23" s="8"/>
      <c r="M23" s="8"/>
    </row>
    <row r="29" spans="1:13" x14ac:dyDescent="0.25">
      <c r="A29" s="9" t="s">
        <v>12</v>
      </c>
      <c r="B29" s="6" t="s">
        <v>13</v>
      </c>
      <c r="C29" s="7" t="s">
        <v>10</v>
      </c>
      <c r="D29" s="1" t="s">
        <v>2</v>
      </c>
      <c r="E29" s="10" t="s">
        <v>44</v>
      </c>
    </row>
    <row r="30" spans="1:13" x14ac:dyDescent="0.25">
      <c r="A30" s="9" t="s">
        <v>15</v>
      </c>
      <c r="B30" s="6">
        <v>1.1300000000000001</v>
      </c>
      <c r="C30" s="5">
        <v>8.5000000000000006E-2</v>
      </c>
      <c r="D30" s="1">
        <f t="shared" ref="D30:D55" si="1">(B30-C30)</f>
        <v>1.0450000000000002</v>
      </c>
      <c r="E30" s="4">
        <f t="shared" ref="E30:E55" si="2">(85.352*D30*D30)+(188.57*D30)+(0.712)</f>
        <v>290.97416780000003</v>
      </c>
    </row>
    <row r="31" spans="1:13" x14ac:dyDescent="0.25">
      <c r="A31" s="9" t="s">
        <v>16</v>
      </c>
      <c r="B31" s="6">
        <v>1.034</v>
      </c>
      <c r="C31" s="5">
        <v>8.5000000000000006E-2</v>
      </c>
      <c r="D31" s="1">
        <f t="shared" si="1"/>
        <v>0.94900000000000007</v>
      </c>
      <c r="E31" s="4">
        <f t="shared" si="2"/>
        <v>256.53302655200002</v>
      </c>
    </row>
    <row r="32" spans="1:13" x14ac:dyDescent="0.25">
      <c r="A32" s="9" t="s">
        <v>17</v>
      </c>
      <c r="B32" s="6">
        <v>0.91700000000000004</v>
      </c>
      <c r="C32" s="5">
        <v>8.5000000000000006E-2</v>
      </c>
      <c r="D32" s="1">
        <f t="shared" si="1"/>
        <v>0.83200000000000007</v>
      </c>
      <c r="E32" s="4">
        <f t="shared" si="2"/>
        <v>216.68494284799999</v>
      </c>
    </row>
    <row r="33" spans="1:5" x14ac:dyDescent="0.25">
      <c r="A33" s="9" t="s">
        <v>18</v>
      </c>
      <c r="B33" s="6">
        <v>0.85599999999999998</v>
      </c>
      <c r="C33" s="5">
        <v>8.5000000000000006E-2</v>
      </c>
      <c r="D33" s="1">
        <f t="shared" si="1"/>
        <v>0.77100000000000002</v>
      </c>
      <c r="E33" s="4">
        <f t="shared" si="2"/>
        <v>196.83619823200002</v>
      </c>
    </row>
    <row r="34" spans="1:5" x14ac:dyDescent="0.25">
      <c r="A34" s="9" t="s">
        <v>19</v>
      </c>
      <c r="B34" s="6">
        <v>0.81400000000000006</v>
      </c>
      <c r="C34" s="5">
        <v>8.5000000000000006E-2</v>
      </c>
      <c r="D34" s="1">
        <f t="shared" si="1"/>
        <v>0.72900000000000009</v>
      </c>
      <c r="E34" s="4">
        <f t="shared" si="2"/>
        <v>183.539082232</v>
      </c>
    </row>
    <row r="35" spans="1:5" x14ac:dyDescent="0.25">
      <c r="A35" s="9" t="s">
        <v>20</v>
      </c>
      <c r="B35" s="6">
        <v>0.84699999999999998</v>
      </c>
      <c r="C35" s="5">
        <v>8.5000000000000006E-2</v>
      </c>
      <c r="D35" s="1">
        <f t="shared" si="1"/>
        <v>0.76200000000000001</v>
      </c>
      <c r="E35" s="4">
        <f t="shared" si="2"/>
        <v>193.96146668799997</v>
      </c>
    </row>
    <row r="36" spans="1:5" x14ac:dyDescent="0.25">
      <c r="A36" s="9" t="s">
        <v>21</v>
      </c>
      <c r="B36" s="6">
        <v>0.64600000000000002</v>
      </c>
      <c r="C36" s="5">
        <v>8.5000000000000006E-2</v>
      </c>
      <c r="D36" s="1">
        <f t="shared" si="1"/>
        <v>0.56100000000000005</v>
      </c>
      <c r="E36" s="4">
        <f t="shared" si="2"/>
        <v>133.36183679200002</v>
      </c>
    </row>
    <row r="37" spans="1:5" x14ac:dyDescent="0.25">
      <c r="A37" s="9" t="s">
        <v>22</v>
      </c>
      <c r="B37" s="6">
        <v>0.68700000000000006</v>
      </c>
      <c r="C37" s="5">
        <v>8.5000000000000006E-2</v>
      </c>
      <c r="D37" s="1">
        <f t="shared" si="1"/>
        <v>0.60200000000000009</v>
      </c>
      <c r="E37" s="4">
        <f t="shared" si="2"/>
        <v>145.163046208</v>
      </c>
    </row>
    <row r="38" spans="1:5" x14ac:dyDescent="0.25">
      <c r="A38" s="9" t="s">
        <v>23</v>
      </c>
      <c r="B38" s="6">
        <v>0.64500000000000002</v>
      </c>
      <c r="C38" s="5">
        <v>8.5000000000000006E-2</v>
      </c>
      <c r="D38" s="1">
        <f t="shared" si="1"/>
        <v>0.56000000000000005</v>
      </c>
      <c r="E38" s="4">
        <f t="shared" si="2"/>
        <v>133.07758720000001</v>
      </c>
    </row>
    <row r="39" spans="1:5" x14ac:dyDescent="0.25">
      <c r="A39" s="9" t="s">
        <v>24</v>
      </c>
      <c r="B39" s="6">
        <v>0.71499999999999997</v>
      </c>
      <c r="C39" s="5">
        <v>8.5000000000000006E-2</v>
      </c>
      <c r="D39" s="1">
        <f t="shared" si="1"/>
        <v>0.63</v>
      </c>
      <c r="E39" s="4">
        <f t="shared" si="2"/>
        <v>153.38730879999997</v>
      </c>
    </row>
    <row r="40" spans="1:5" x14ac:dyDescent="0.25">
      <c r="A40" s="9" t="s">
        <v>25</v>
      </c>
      <c r="B40" s="6">
        <v>0.83399999999999996</v>
      </c>
      <c r="C40" s="5">
        <v>8.5000000000000006E-2</v>
      </c>
      <c r="D40" s="1">
        <f t="shared" si="1"/>
        <v>0.749</v>
      </c>
      <c r="E40" s="4">
        <f t="shared" si="2"/>
        <v>189.83348735199996</v>
      </c>
    </row>
    <row r="41" spans="1:5" x14ac:dyDescent="0.25">
      <c r="A41" s="9" t="s">
        <v>26</v>
      </c>
      <c r="B41" s="6">
        <v>0.74199999999999999</v>
      </c>
      <c r="C41" s="5">
        <v>8.5000000000000006E-2</v>
      </c>
      <c r="D41" s="1">
        <f t="shared" si="1"/>
        <v>0.65700000000000003</v>
      </c>
      <c r="E41" s="4">
        <f t="shared" si="2"/>
        <v>161.444595448</v>
      </c>
    </row>
    <row r="42" spans="1:5" x14ac:dyDescent="0.25">
      <c r="A42" s="9" t="s">
        <v>27</v>
      </c>
      <c r="B42" s="6">
        <v>1.2610000000000001</v>
      </c>
      <c r="C42" s="5">
        <v>8.5000000000000006E-2</v>
      </c>
      <c r="D42" s="1">
        <f t="shared" si="1"/>
        <v>1.1760000000000002</v>
      </c>
      <c r="E42" s="4">
        <f t="shared" si="2"/>
        <v>340.51008755200007</v>
      </c>
    </row>
    <row r="43" spans="1:5" x14ac:dyDescent="0.25">
      <c r="A43" s="9" t="s">
        <v>28</v>
      </c>
      <c r="B43" s="6">
        <v>0.97799999999999998</v>
      </c>
      <c r="C43" s="5">
        <v>8.5000000000000006E-2</v>
      </c>
      <c r="D43" s="1">
        <f t="shared" si="1"/>
        <v>0.89300000000000002</v>
      </c>
      <c r="E43" s="4">
        <f t="shared" si="2"/>
        <v>237.16887704800001</v>
      </c>
    </row>
    <row r="44" spans="1:5" x14ac:dyDescent="0.25">
      <c r="A44" s="9" t="s">
        <v>29</v>
      </c>
      <c r="B44" s="6">
        <v>0.74199999999999999</v>
      </c>
      <c r="C44" s="5">
        <v>8.5000000000000006E-2</v>
      </c>
      <c r="D44" s="1">
        <f t="shared" si="1"/>
        <v>0.65700000000000003</v>
      </c>
      <c r="E44" s="4">
        <f t="shared" si="2"/>
        <v>161.444595448</v>
      </c>
    </row>
    <row r="45" spans="1:5" x14ac:dyDescent="0.25">
      <c r="A45" s="9" t="s">
        <v>30</v>
      </c>
      <c r="B45" s="6">
        <v>0.92100000000000004</v>
      </c>
      <c r="C45" s="5">
        <v>8.5000000000000006E-2</v>
      </c>
      <c r="D45" s="1">
        <f t="shared" si="1"/>
        <v>0.83600000000000008</v>
      </c>
      <c r="E45" s="4">
        <f t="shared" si="2"/>
        <v>218.008691392</v>
      </c>
    </row>
    <row r="46" spans="1:5" x14ac:dyDescent="0.25">
      <c r="A46" s="9" t="s">
        <v>31</v>
      </c>
      <c r="B46" s="6">
        <v>1.214</v>
      </c>
      <c r="C46" s="5">
        <v>8.5000000000000006E-2</v>
      </c>
      <c r="D46" s="1">
        <f t="shared" si="1"/>
        <v>1.129</v>
      </c>
      <c r="E46" s="4">
        <f t="shared" si="2"/>
        <v>322.40068863199997</v>
      </c>
    </row>
    <row r="47" spans="1:5" x14ac:dyDescent="0.25">
      <c r="A47" s="9" t="s">
        <v>32</v>
      </c>
      <c r="B47" s="6">
        <v>0.66400000000000003</v>
      </c>
      <c r="C47" s="5">
        <v>8.5000000000000006E-2</v>
      </c>
      <c r="D47" s="1">
        <f t="shared" si="1"/>
        <v>0.57900000000000007</v>
      </c>
      <c r="E47" s="4">
        <f t="shared" si="2"/>
        <v>138.50751983200001</v>
      </c>
    </row>
    <row r="48" spans="1:5" x14ac:dyDescent="0.25">
      <c r="A48" s="9" t="s">
        <v>33</v>
      </c>
      <c r="B48" s="6">
        <v>0.60099999999999998</v>
      </c>
      <c r="C48" s="5">
        <v>8.5000000000000006E-2</v>
      </c>
      <c r="D48" s="1">
        <f t="shared" si="1"/>
        <v>0.51600000000000001</v>
      </c>
      <c r="E48" s="4">
        <f t="shared" si="2"/>
        <v>120.73960211200001</v>
      </c>
    </row>
    <row r="49" spans="1:5" x14ac:dyDescent="0.25">
      <c r="A49" s="9" t="s">
        <v>34</v>
      </c>
      <c r="B49" s="6">
        <v>0.55900000000000005</v>
      </c>
      <c r="C49" s="5">
        <v>8.5000000000000006E-2</v>
      </c>
      <c r="D49" s="1">
        <f t="shared" si="1"/>
        <v>0.47400000000000003</v>
      </c>
      <c r="E49" s="4">
        <f t="shared" si="2"/>
        <v>109.27072595200001</v>
      </c>
    </row>
    <row r="50" spans="1:5" x14ac:dyDescent="0.25">
      <c r="A50" s="9" t="s">
        <v>35</v>
      </c>
      <c r="B50" s="6">
        <v>0.68600000000000005</v>
      </c>
      <c r="C50" s="5">
        <v>8.5000000000000006E-2</v>
      </c>
      <c r="D50" s="1">
        <f t="shared" si="1"/>
        <v>0.60100000000000009</v>
      </c>
      <c r="E50" s="4">
        <f t="shared" si="2"/>
        <v>144.87179775200002</v>
      </c>
    </row>
    <row r="51" spans="1:5" x14ac:dyDescent="0.25">
      <c r="A51" s="9" t="s">
        <v>36</v>
      </c>
      <c r="B51" s="6">
        <v>0.66800000000000004</v>
      </c>
      <c r="C51" s="5">
        <v>8.5000000000000006E-2</v>
      </c>
      <c r="D51" s="1">
        <f t="shared" si="1"/>
        <v>0.58300000000000007</v>
      </c>
      <c r="E51" s="4">
        <f t="shared" si="2"/>
        <v>139.65851592800001</v>
      </c>
    </row>
    <row r="52" spans="1:5" x14ac:dyDescent="0.25">
      <c r="A52" s="9" t="s">
        <v>37</v>
      </c>
      <c r="B52" s="6">
        <v>0.65600000000000003</v>
      </c>
      <c r="C52" s="5">
        <v>8.5000000000000006E-2</v>
      </c>
      <c r="D52" s="1">
        <f t="shared" si="1"/>
        <v>0.57100000000000006</v>
      </c>
      <c r="E52" s="4">
        <f t="shared" si="2"/>
        <v>136.213721432</v>
      </c>
    </row>
    <row r="53" spans="1:5" x14ac:dyDescent="0.25">
      <c r="A53" s="9" t="s">
        <v>38</v>
      </c>
      <c r="B53" s="6">
        <v>0.80800000000000005</v>
      </c>
      <c r="C53" s="5">
        <v>8.5000000000000006E-2</v>
      </c>
      <c r="D53" s="1">
        <f t="shared" si="1"/>
        <v>0.72300000000000009</v>
      </c>
      <c r="E53" s="4">
        <f t="shared" si="2"/>
        <v>181.66407560800002</v>
      </c>
    </row>
    <row r="54" spans="1:5" x14ac:dyDescent="0.25">
      <c r="A54" s="9" t="s">
        <v>39</v>
      </c>
      <c r="B54" s="6">
        <v>0.86499999999999999</v>
      </c>
      <c r="C54" s="5">
        <v>8.5000000000000006E-2</v>
      </c>
      <c r="D54" s="1">
        <f t="shared" si="1"/>
        <v>0.78</v>
      </c>
      <c r="E54" s="4">
        <f t="shared" si="2"/>
        <v>199.72475679999999</v>
      </c>
    </row>
    <row r="55" spans="1:5" x14ac:dyDescent="0.25">
      <c r="A55" s="9" t="s">
        <v>40</v>
      </c>
      <c r="B55" s="6">
        <v>0.81200000000000006</v>
      </c>
      <c r="C55" s="5">
        <v>8.5000000000000006E-2</v>
      </c>
      <c r="D55" s="1">
        <f t="shared" si="1"/>
        <v>0.72700000000000009</v>
      </c>
      <c r="E55" s="4">
        <f t="shared" si="2"/>
        <v>182.91339720800002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>
      <selection activeCell="K4" sqref="K4"/>
    </sheetView>
  </sheetViews>
  <sheetFormatPr defaultRowHeight="15" x14ac:dyDescent="0.25"/>
  <cols>
    <col min="1" max="1" width="15.7109375" customWidth="1"/>
    <col min="2" max="2" width="13.85546875" customWidth="1"/>
    <col min="3" max="3" width="14.5703125" customWidth="1"/>
    <col min="4" max="4" width="12.28515625" customWidth="1"/>
    <col min="5" max="5" width="13.42578125" customWidth="1"/>
    <col min="6" max="6" width="15.28515625" customWidth="1"/>
    <col min="7" max="7" width="17.42578125" customWidth="1"/>
    <col min="8" max="8" width="18" customWidth="1"/>
  </cols>
  <sheetData>
    <row r="1" spans="1:8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51</v>
      </c>
      <c r="F1" s="2" t="s">
        <v>50</v>
      </c>
      <c r="G1" s="18" t="s">
        <v>52</v>
      </c>
      <c r="H1" s="2" t="s">
        <v>49</v>
      </c>
    </row>
    <row r="2" spans="1:8" x14ac:dyDescent="0.25">
      <c r="A2" s="15" t="s">
        <v>15</v>
      </c>
      <c r="B2" s="16">
        <v>1.44</v>
      </c>
      <c r="C2" s="16">
        <v>5.0199999999999996</v>
      </c>
      <c r="D2" s="17">
        <f>(C2/(B2*1000))*100</f>
        <v>0.34861111111111109</v>
      </c>
      <c r="E2" s="16">
        <v>79</v>
      </c>
      <c r="F2" s="20">
        <v>25.024999999999999</v>
      </c>
      <c r="G2" s="19">
        <v>5.9259259259259256</v>
      </c>
      <c r="H2" s="16">
        <v>206</v>
      </c>
    </row>
    <row r="3" spans="1:8" x14ac:dyDescent="0.25">
      <c r="A3" s="15" t="s">
        <v>16</v>
      </c>
      <c r="B3" s="16">
        <v>1.3</v>
      </c>
      <c r="C3" s="16">
        <v>6.21</v>
      </c>
      <c r="D3" s="17">
        <f t="shared" ref="D3:D27" si="0">(C3/(B3*1000))*100</f>
        <v>0.47769230769230769</v>
      </c>
      <c r="E3" s="16">
        <v>107.3</v>
      </c>
      <c r="F3" s="20">
        <v>26.65</v>
      </c>
      <c r="G3" s="19">
        <v>6.4197530864197541</v>
      </c>
      <c r="H3" s="16">
        <v>248</v>
      </c>
    </row>
    <row r="4" spans="1:8" x14ac:dyDescent="0.25">
      <c r="A4" s="15" t="s">
        <v>17</v>
      </c>
      <c r="B4" s="16">
        <v>1.35</v>
      </c>
      <c r="C4" s="16">
        <v>5.89</v>
      </c>
      <c r="D4" s="17">
        <f t="shared" si="0"/>
        <v>0.43629629629629624</v>
      </c>
      <c r="E4" s="16">
        <v>128.80000000000001</v>
      </c>
      <c r="F4" s="20">
        <v>26</v>
      </c>
      <c r="G4" s="19">
        <v>6.4197530864197541</v>
      </c>
      <c r="H4" s="16">
        <v>250</v>
      </c>
    </row>
    <row r="5" spans="1:8" x14ac:dyDescent="0.25">
      <c r="A5" s="15" t="s">
        <v>18</v>
      </c>
      <c r="B5" s="16">
        <v>1.18</v>
      </c>
      <c r="C5" s="16">
        <v>3.97</v>
      </c>
      <c r="D5" s="17">
        <f t="shared" si="0"/>
        <v>0.33644067796610172</v>
      </c>
      <c r="E5" s="16">
        <v>49.1</v>
      </c>
      <c r="F5" s="20">
        <v>23.724999999999998</v>
      </c>
      <c r="G5" s="19">
        <v>3.4567901234567899</v>
      </c>
      <c r="H5" s="16">
        <v>275</v>
      </c>
    </row>
    <row r="6" spans="1:8" x14ac:dyDescent="0.25">
      <c r="A6" s="15" t="s">
        <v>19</v>
      </c>
      <c r="B6" s="16">
        <v>1.34</v>
      </c>
      <c r="C6" s="16">
        <v>5.27</v>
      </c>
      <c r="D6" s="17">
        <f t="shared" si="0"/>
        <v>0.39328358208955216</v>
      </c>
      <c r="E6" s="16">
        <v>79</v>
      </c>
      <c r="F6" s="20">
        <v>23.4</v>
      </c>
      <c r="G6" s="19">
        <v>6.9135802469135808</v>
      </c>
      <c r="H6" s="16">
        <v>297</v>
      </c>
    </row>
    <row r="7" spans="1:8" x14ac:dyDescent="0.25">
      <c r="A7" s="15" t="s">
        <v>20</v>
      </c>
      <c r="B7" s="16">
        <v>1.38</v>
      </c>
      <c r="C7" s="16">
        <v>4.0999999999999996</v>
      </c>
      <c r="D7" s="17">
        <f t="shared" si="0"/>
        <v>0.29710144927536225</v>
      </c>
      <c r="E7" s="16">
        <v>65.400000000000006</v>
      </c>
      <c r="F7" s="20">
        <v>24.375</v>
      </c>
      <c r="G7" s="19">
        <v>5.432098765432098</v>
      </c>
      <c r="H7" s="16">
        <v>223</v>
      </c>
    </row>
    <row r="8" spans="1:8" x14ac:dyDescent="0.25">
      <c r="A8" s="15" t="s">
        <v>21</v>
      </c>
      <c r="B8" s="16">
        <v>1.5</v>
      </c>
      <c r="C8" s="16">
        <v>5.27</v>
      </c>
      <c r="D8" s="17">
        <f t="shared" si="0"/>
        <v>0.35133333333333333</v>
      </c>
      <c r="E8" s="16">
        <v>66.3</v>
      </c>
      <c r="F8" s="20">
        <v>19.174999999999997</v>
      </c>
      <c r="G8" s="19">
        <v>7.4074074074074066</v>
      </c>
      <c r="H8" s="16">
        <v>285</v>
      </c>
    </row>
    <row r="9" spans="1:8" x14ac:dyDescent="0.25">
      <c r="A9" s="15" t="s">
        <v>22</v>
      </c>
      <c r="B9" s="16">
        <v>1.54</v>
      </c>
      <c r="C9" s="16">
        <v>3.95</v>
      </c>
      <c r="D9" s="17">
        <f t="shared" si="0"/>
        <v>0.2564935064935065</v>
      </c>
      <c r="E9" s="16">
        <v>54.7</v>
      </c>
      <c r="F9" s="20">
        <v>21.775000000000002</v>
      </c>
      <c r="G9" s="19">
        <v>4.4444444444444446</v>
      </c>
      <c r="H9" s="16">
        <v>212</v>
      </c>
    </row>
    <row r="10" spans="1:8" x14ac:dyDescent="0.25">
      <c r="A10" s="15" t="s">
        <v>23</v>
      </c>
      <c r="B10" s="16">
        <v>1.48</v>
      </c>
      <c r="C10" s="16">
        <v>4.1399999999999997</v>
      </c>
      <c r="D10" s="17">
        <f t="shared" si="0"/>
        <v>0.2797297297297297</v>
      </c>
      <c r="E10" s="16">
        <v>60.6</v>
      </c>
      <c r="F10" s="20">
        <v>23.724999999999998</v>
      </c>
      <c r="G10" s="19">
        <v>2.4691358024691361</v>
      </c>
      <c r="H10" s="16">
        <v>210</v>
      </c>
    </row>
    <row r="11" spans="1:8" x14ac:dyDescent="0.25">
      <c r="A11" s="15" t="s">
        <v>24</v>
      </c>
      <c r="B11" s="16">
        <v>1.51</v>
      </c>
      <c r="C11" s="16">
        <v>5.5</v>
      </c>
      <c r="D11" s="17">
        <f t="shared" si="0"/>
        <v>0.36423841059602652</v>
      </c>
      <c r="E11" s="16">
        <v>94.3</v>
      </c>
      <c r="F11" s="20">
        <v>24.699999999999996</v>
      </c>
      <c r="G11" s="19">
        <v>1.9753086419753085</v>
      </c>
      <c r="H11" s="16">
        <v>215</v>
      </c>
    </row>
    <row r="12" spans="1:8" x14ac:dyDescent="0.25">
      <c r="A12" s="15" t="s">
        <v>25</v>
      </c>
      <c r="B12" s="16">
        <v>1.21</v>
      </c>
      <c r="C12" s="16">
        <v>3.74</v>
      </c>
      <c r="D12" s="17">
        <f t="shared" si="0"/>
        <v>0.30909090909090914</v>
      </c>
      <c r="E12" s="16">
        <v>58.5</v>
      </c>
      <c r="F12" s="20">
        <v>17.225000000000001</v>
      </c>
      <c r="G12" s="19">
        <v>3.9506172839506171</v>
      </c>
      <c r="H12" s="16">
        <v>226</v>
      </c>
    </row>
    <row r="13" spans="1:8" x14ac:dyDescent="0.25">
      <c r="A13" s="15" t="s">
        <v>26</v>
      </c>
      <c r="B13" s="16">
        <v>1.42</v>
      </c>
      <c r="C13" s="16">
        <v>5.17</v>
      </c>
      <c r="D13" s="17">
        <f t="shared" si="0"/>
        <v>0.36408450704225354</v>
      </c>
      <c r="E13" s="16">
        <v>28.2</v>
      </c>
      <c r="F13" s="20">
        <v>21.125</v>
      </c>
      <c r="G13" s="19">
        <v>2.9629629629629637</v>
      </c>
      <c r="H13" s="16">
        <v>252</v>
      </c>
    </row>
    <row r="14" spans="1:8" x14ac:dyDescent="0.25">
      <c r="A14" s="15" t="s">
        <v>27</v>
      </c>
      <c r="B14" s="16">
        <v>1.35</v>
      </c>
      <c r="C14" s="16">
        <v>4.0199999999999996</v>
      </c>
      <c r="D14" s="17">
        <f t="shared" si="0"/>
        <v>0.29777777777777775</v>
      </c>
      <c r="E14" s="16">
        <v>43.2</v>
      </c>
      <c r="F14" s="20">
        <v>23.074999999999996</v>
      </c>
      <c r="G14" s="19">
        <v>4.9382716049382722</v>
      </c>
      <c r="H14" s="16">
        <v>234</v>
      </c>
    </row>
    <row r="15" spans="1:8" x14ac:dyDescent="0.25">
      <c r="A15" s="15" t="s">
        <v>28</v>
      </c>
      <c r="B15" s="16">
        <v>1.5</v>
      </c>
      <c r="C15" s="16">
        <v>6.08</v>
      </c>
      <c r="D15" s="17">
        <f t="shared" si="0"/>
        <v>0.40533333333333332</v>
      </c>
      <c r="E15" s="16">
        <v>51.1</v>
      </c>
      <c r="F15" s="20">
        <v>18.849999999999998</v>
      </c>
      <c r="G15" s="19">
        <v>1.4814814814814812</v>
      </c>
      <c r="H15" s="16">
        <v>263</v>
      </c>
    </row>
    <row r="16" spans="1:8" x14ac:dyDescent="0.25">
      <c r="A16" s="15" t="s">
        <v>29</v>
      </c>
      <c r="B16" s="16">
        <v>1.36</v>
      </c>
      <c r="C16" s="16">
        <v>4.57</v>
      </c>
      <c r="D16" s="17">
        <f t="shared" si="0"/>
        <v>0.33602941176470591</v>
      </c>
      <c r="E16" s="16">
        <v>45.3</v>
      </c>
      <c r="F16" s="20">
        <v>22.099999999999998</v>
      </c>
      <c r="G16" s="19">
        <v>6.9135802469135808</v>
      </c>
      <c r="H16" s="16">
        <v>99</v>
      </c>
    </row>
    <row r="17" spans="1:8" x14ac:dyDescent="0.25">
      <c r="A17" s="15" t="s">
        <v>30</v>
      </c>
      <c r="B17" s="16">
        <v>1.39</v>
      </c>
      <c r="C17" s="16">
        <v>3.89</v>
      </c>
      <c r="D17" s="17">
        <f t="shared" si="0"/>
        <v>0.27985611510791369</v>
      </c>
      <c r="E17" s="16">
        <v>18.5</v>
      </c>
      <c r="F17" s="20">
        <v>23.724999999999998</v>
      </c>
      <c r="G17" s="19">
        <v>0.49382716049382758</v>
      </c>
      <c r="H17" s="16">
        <v>177</v>
      </c>
    </row>
    <row r="18" spans="1:8" x14ac:dyDescent="0.25">
      <c r="A18" s="15" t="s">
        <v>31</v>
      </c>
      <c r="B18" s="16">
        <v>1.4</v>
      </c>
      <c r="C18" s="16">
        <v>4.88</v>
      </c>
      <c r="D18" s="17">
        <f t="shared" si="0"/>
        <v>0.34857142857142853</v>
      </c>
      <c r="E18" s="16">
        <v>51</v>
      </c>
      <c r="F18" s="20">
        <v>22.099999999999998</v>
      </c>
      <c r="G18" s="19">
        <v>6.9135802469135808</v>
      </c>
      <c r="H18" s="16">
        <v>133</v>
      </c>
    </row>
    <row r="19" spans="1:8" x14ac:dyDescent="0.25">
      <c r="A19" s="15" t="s">
        <v>32</v>
      </c>
      <c r="B19" s="16">
        <v>1.51</v>
      </c>
      <c r="C19" s="16">
        <v>8.17</v>
      </c>
      <c r="D19" s="17">
        <f t="shared" si="0"/>
        <v>0.54105960264900665</v>
      </c>
      <c r="E19" s="16">
        <v>147.6</v>
      </c>
      <c r="F19" s="20">
        <v>26</v>
      </c>
      <c r="G19" s="19">
        <v>6.9135802469135808</v>
      </c>
      <c r="H19" s="16">
        <v>157</v>
      </c>
    </row>
    <row r="20" spans="1:8" x14ac:dyDescent="0.25">
      <c r="A20" s="15" t="s">
        <v>33</v>
      </c>
      <c r="B20" s="16">
        <v>1.63</v>
      </c>
      <c r="C20" s="16">
        <v>5.03</v>
      </c>
      <c r="D20" s="17">
        <f t="shared" si="0"/>
        <v>0.30858895705521472</v>
      </c>
      <c r="E20" s="16">
        <v>71.400000000000006</v>
      </c>
      <c r="F20" s="20">
        <v>15.6</v>
      </c>
      <c r="G20" s="19">
        <v>6.9135802469135808</v>
      </c>
      <c r="H20" s="16">
        <v>73</v>
      </c>
    </row>
    <row r="21" spans="1:8" x14ac:dyDescent="0.25">
      <c r="A21" s="15" t="s">
        <v>34</v>
      </c>
      <c r="B21" s="16">
        <v>1.56</v>
      </c>
      <c r="C21" s="16">
        <v>6.05</v>
      </c>
      <c r="D21" s="17">
        <f t="shared" si="0"/>
        <v>0.38782051282051277</v>
      </c>
      <c r="E21" s="16">
        <v>54.2</v>
      </c>
      <c r="F21" s="20">
        <v>22.750000000000004</v>
      </c>
      <c r="G21" s="19">
        <v>1.4814814814814812</v>
      </c>
      <c r="H21" s="16">
        <v>165</v>
      </c>
    </row>
    <row r="22" spans="1:8" x14ac:dyDescent="0.25">
      <c r="A22" s="15" t="s">
        <v>35</v>
      </c>
      <c r="B22" s="16">
        <v>1.36</v>
      </c>
      <c r="C22" s="16">
        <v>3.6</v>
      </c>
      <c r="D22" s="17">
        <f t="shared" si="0"/>
        <v>0.26470588235294118</v>
      </c>
      <c r="E22" s="16">
        <v>49.9</v>
      </c>
      <c r="F22" s="20">
        <v>22.750000000000004</v>
      </c>
      <c r="G22" s="19">
        <v>6.4197530864197541</v>
      </c>
      <c r="H22" s="16">
        <v>151</v>
      </c>
    </row>
    <row r="23" spans="1:8" x14ac:dyDescent="0.25">
      <c r="A23" s="15" t="s">
        <v>36</v>
      </c>
      <c r="B23" s="16">
        <v>1.36</v>
      </c>
      <c r="C23" s="16">
        <v>7.08</v>
      </c>
      <c r="D23" s="17">
        <f t="shared" si="0"/>
        <v>0.52058823529411768</v>
      </c>
      <c r="E23" s="16">
        <v>135.4</v>
      </c>
      <c r="F23" s="20">
        <v>24.049999999999997</v>
      </c>
      <c r="G23" s="19">
        <v>5.9259259259259256</v>
      </c>
      <c r="H23" s="16">
        <v>149</v>
      </c>
    </row>
    <row r="24" spans="1:8" x14ac:dyDescent="0.25">
      <c r="A24" s="15" t="s">
        <v>37</v>
      </c>
      <c r="B24" s="16">
        <v>1.43</v>
      </c>
      <c r="C24" s="16">
        <v>7.65</v>
      </c>
      <c r="D24" s="17">
        <f t="shared" si="0"/>
        <v>0.534965034965035</v>
      </c>
      <c r="E24" s="16">
        <v>137.6</v>
      </c>
      <c r="F24" s="20">
        <v>28.599999999999998</v>
      </c>
      <c r="G24" s="19">
        <v>7.4074074074074066</v>
      </c>
      <c r="H24" s="16">
        <v>182</v>
      </c>
    </row>
    <row r="25" spans="1:8" x14ac:dyDescent="0.25">
      <c r="A25" s="15" t="s">
        <v>38</v>
      </c>
      <c r="B25" s="16">
        <v>1.33</v>
      </c>
      <c r="C25" s="16">
        <v>4.26</v>
      </c>
      <c r="D25" s="17">
        <f t="shared" si="0"/>
        <v>0.3203007518796992</v>
      </c>
      <c r="E25" s="16">
        <v>138.30000000000001</v>
      </c>
      <c r="F25" s="20">
        <v>28.925000000000001</v>
      </c>
      <c r="G25" s="19">
        <v>6.4197530864197541</v>
      </c>
      <c r="H25" s="16">
        <v>199</v>
      </c>
    </row>
    <row r="26" spans="1:8" x14ac:dyDescent="0.25">
      <c r="A26" s="15" t="s">
        <v>39</v>
      </c>
      <c r="B26" s="16">
        <v>1.35</v>
      </c>
      <c r="C26" s="16">
        <v>12.6</v>
      </c>
      <c r="D26" s="17">
        <f t="shared" si="0"/>
        <v>0.93333333333333324</v>
      </c>
      <c r="E26" s="16">
        <v>189.2</v>
      </c>
      <c r="F26" s="20">
        <v>26</v>
      </c>
      <c r="G26" s="19">
        <v>2.4691358024691361</v>
      </c>
      <c r="H26" s="16">
        <v>121</v>
      </c>
    </row>
    <row r="27" spans="1:8" x14ac:dyDescent="0.25">
      <c r="A27" s="15" t="s">
        <v>40</v>
      </c>
      <c r="B27" s="16">
        <v>1.5</v>
      </c>
      <c r="C27" s="16">
        <v>6.37</v>
      </c>
      <c r="D27" s="17">
        <f t="shared" si="0"/>
        <v>0.42466666666666669</v>
      </c>
      <c r="E27" s="16">
        <v>95.2</v>
      </c>
      <c r="F27" s="20">
        <v>28.925000000000001</v>
      </c>
      <c r="G27" s="19">
        <v>6.9135802469135808</v>
      </c>
      <c r="H27" s="16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0"/>
  <sheetViews>
    <sheetView tabSelected="1" workbookViewId="0">
      <selection activeCell="L17" sqref="L17"/>
    </sheetView>
  </sheetViews>
  <sheetFormatPr defaultRowHeight="15" x14ac:dyDescent="0.25"/>
  <cols>
    <col min="1" max="1" width="39.140625" customWidth="1"/>
    <col min="2" max="2" width="17.5703125" customWidth="1"/>
    <col min="3" max="3" width="17.28515625" customWidth="1"/>
    <col min="4" max="4" width="17.140625" customWidth="1"/>
    <col min="5" max="5" width="13.85546875" customWidth="1"/>
    <col min="6" max="6" width="73" customWidth="1"/>
  </cols>
  <sheetData>
    <row r="1" spans="1:6" ht="16.5" thickTop="1" thickBot="1" x14ac:dyDescent="0.3">
      <c r="A1" s="21" t="s">
        <v>53</v>
      </c>
      <c r="B1" s="21" t="s">
        <v>54</v>
      </c>
      <c r="C1" s="21" t="s">
        <v>55</v>
      </c>
      <c r="D1" s="21" t="s">
        <v>56</v>
      </c>
      <c r="E1" s="21" t="s">
        <v>57</v>
      </c>
      <c r="F1" s="21" t="s">
        <v>58</v>
      </c>
    </row>
    <row r="2" spans="1:6" ht="16.5" thickTop="1" thickBot="1" x14ac:dyDescent="0.3">
      <c r="A2" s="22" t="s">
        <v>71</v>
      </c>
      <c r="B2" s="23" t="s">
        <v>59</v>
      </c>
      <c r="C2" s="24" t="s">
        <v>60</v>
      </c>
      <c r="D2" s="24" t="s">
        <v>72</v>
      </c>
      <c r="E2" s="24" t="s">
        <v>61</v>
      </c>
      <c r="F2" s="24" t="s">
        <v>62</v>
      </c>
    </row>
    <row r="3" spans="1:6" ht="16.5" thickTop="1" thickBot="1" x14ac:dyDescent="0.3">
      <c r="A3" s="22" t="s">
        <v>73</v>
      </c>
      <c r="B3" s="23" t="s">
        <v>59</v>
      </c>
      <c r="C3" s="24" t="s">
        <v>60</v>
      </c>
      <c r="D3" s="24" t="s">
        <v>75</v>
      </c>
      <c r="E3" s="24" t="s">
        <v>61</v>
      </c>
      <c r="F3" s="24" t="s">
        <v>62</v>
      </c>
    </row>
    <row r="4" spans="1:6" ht="16.5" thickTop="1" thickBot="1" x14ac:dyDescent="0.3">
      <c r="A4" s="22" t="s">
        <v>74</v>
      </c>
      <c r="B4" s="23" t="s">
        <v>59</v>
      </c>
      <c r="C4" s="24" t="s">
        <v>60</v>
      </c>
      <c r="D4" s="24" t="s">
        <v>76</v>
      </c>
      <c r="E4" s="24" t="s">
        <v>61</v>
      </c>
      <c r="F4" s="24" t="s">
        <v>62</v>
      </c>
    </row>
    <row r="5" spans="1:6" ht="16.5" thickTop="1" thickBot="1" x14ac:dyDescent="0.3">
      <c r="A5" s="22" t="s">
        <v>77</v>
      </c>
      <c r="B5" s="23" t="s">
        <v>59</v>
      </c>
      <c r="C5" s="24" t="s">
        <v>60</v>
      </c>
      <c r="D5" s="24" t="s">
        <v>78</v>
      </c>
      <c r="E5" s="24" t="s">
        <v>61</v>
      </c>
      <c r="F5" s="24" t="s">
        <v>62</v>
      </c>
    </row>
    <row r="6" spans="1:6" ht="16.5" thickTop="1" thickBot="1" x14ac:dyDescent="0.3">
      <c r="A6" s="22" t="s">
        <v>79</v>
      </c>
      <c r="B6" s="23" t="s">
        <v>59</v>
      </c>
      <c r="C6" s="24" t="s">
        <v>60</v>
      </c>
      <c r="D6" s="24" t="s">
        <v>80</v>
      </c>
      <c r="E6" s="24" t="s">
        <v>61</v>
      </c>
      <c r="F6" s="24" t="s">
        <v>62</v>
      </c>
    </row>
    <row r="7" spans="1:6" ht="16.5" thickTop="1" thickBot="1" x14ac:dyDescent="0.3">
      <c r="A7" s="25" t="s">
        <v>81</v>
      </c>
      <c r="B7" s="23" t="s">
        <v>63</v>
      </c>
      <c r="C7" s="24" t="s">
        <v>82</v>
      </c>
      <c r="D7" s="24" t="s">
        <v>83</v>
      </c>
      <c r="E7" s="24" t="s">
        <v>64</v>
      </c>
      <c r="F7" s="24" t="s">
        <v>65</v>
      </c>
    </row>
    <row r="8" spans="1:6" ht="16.5" thickTop="1" thickBot="1" x14ac:dyDescent="0.3">
      <c r="A8" s="22" t="s">
        <v>66</v>
      </c>
      <c r="B8" s="23" t="s">
        <v>63</v>
      </c>
      <c r="C8" s="24" t="s">
        <v>67</v>
      </c>
      <c r="D8" s="24" t="s">
        <v>87</v>
      </c>
      <c r="E8" s="24" t="s">
        <v>64</v>
      </c>
      <c r="F8" s="24" t="s">
        <v>68</v>
      </c>
    </row>
    <row r="9" spans="1:6" ht="16.5" thickTop="1" thickBot="1" x14ac:dyDescent="0.3">
      <c r="A9" s="22" t="s">
        <v>69</v>
      </c>
      <c r="B9" s="23" t="s">
        <v>63</v>
      </c>
      <c r="C9" s="24" t="s">
        <v>67</v>
      </c>
      <c r="D9" s="24" t="s">
        <v>70</v>
      </c>
      <c r="E9" s="24" t="s">
        <v>64</v>
      </c>
      <c r="F9" s="24" t="s">
        <v>68</v>
      </c>
    </row>
    <row r="10" spans="1:6" ht="16.5" thickTop="1" thickBot="1" x14ac:dyDescent="0.3">
      <c r="A10" s="22" t="s">
        <v>84</v>
      </c>
      <c r="B10" s="23" t="s">
        <v>63</v>
      </c>
      <c r="C10" s="24" t="s">
        <v>85</v>
      </c>
      <c r="D10" s="24" t="s">
        <v>86</v>
      </c>
      <c r="E10" s="24" t="s">
        <v>64</v>
      </c>
      <c r="F10" s="24" t="s">
        <v>65</v>
      </c>
    </row>
    <row r="11" spans="1:6" ht="16.5" thickTop="1" thickBot="1" x14ac:dyDescent="0.3">
      <c r="A11" s="23" t="s">
        <v>88</v>
      </c>
      <c r="B11" s="23" t="s">
        <v>63</v>
      </c>
      <c r="C11" s="24" t="s">
        <v>67</v>
      </c>
      <c r="D11" s="24" t="s">
        <v>89</v>
      </c>
      <c r="E11" s="24" t="s">
        <v>64</v>
      </c>
      <c r="F11" s="24" t="s">
        <v>68</v>
      </c>
    </row>
    <row r="12" spans="1:6" ht="16.5" thickTop="1" thickBot="1" x14ac:dyDescent="0.3">
      <c r="A12" s="23" t="s">
        <v>90</v>
      </c>
      <c r="B12" s="23" t="s">
        <v>63</v>
      </c>
      <c r="C12" s="24" t="s">
        <v>67</v>
      </c>
      <c r="D12" s="24" t="s">
        <v>91</v>
      </c>
      <c r="E12" s="24" t="s">
        <v>64</v>
      </c>
      <c r="F12" s="24" t="s">
        <v>68</v>
      </c>
    </row>
    <row r="13" spans="1:6" ht="15.75" thickTop="1" x14ac:dyDescent="0.25"/>
    <row r="53" spans="1:5" ht="15.75" x14ac:dyDescent="0.25">
      <c r="A53" s="26" t="s">
        <v>92</v>
      </c>
      <c r="B53" s="27"/>
      <c r="C53" s="27"/>
      <c r="D53" s="27"/>
      <c r="E53" s="14"/>
    </row>
    <row r="54" spans="1:5" ht="15.75" x14ac:dyDescent="0.25">
      <c r="A54" s="27" t="s">
        <v>93</v>
      </c>
      <c r="B54" s="27"/>
      <c r="C54" s="27"/>
      <c r="D54" s="27"/>
      <c r="E54" s="14"/>
    </row>
    <row r="55" spans="1:5" ht="15.75" x14ac:dyDescent="0.25">
      <c r="A55" s="27" t="s">
        <v>94</v>
      </c>
      <c r="B55" s="27"/>
      <c r="C55" s="27"/>
      <c r="D55" s="27"/>
      <c r="E55" s="14"/>
    </row>
    <row r="56" spans="1:5" ht="15.75" x14ac:dyDescent="0.25">
      <c r="A56" s="27" t="s">
        <v>95</v>
      </c>
      <c r="B56" s="27"/>
      <c r="C56" s="27"/>
      <c r="D56" s="27"/>
      <c r="E56" s="14"/>
    </row>
    <row r="57" spans="1:5" ht="15.75" x14ac:dyDescent="0.25">
      <c r="A57" s="27" t="s">
        <v>96</v>
      </c>
      <c r="B57" s="27"/>
      <c r="C57" s="27"/>
      <c r="D57" s="27"/>
      <c r="E57" s="14"/>
    </row>
    <row r="58" spans="1:5" ht="15.75" x14ac:dyDescent="0.25">
      <c r="A58" s="27" t="s">
        <v>97</v>
      </c>
      <c r="B58" s="27"/>
      <c r="C58" s="27"/>
      <c r="D58" s="27"/>
      <c r="E58" s="14"/>
    </row>
    <row r="59" spans="1:5" ht="15.75" x14ac:dyDescent="0.25">
      <c r="A59" s="27" t="s">
        <v>98</v>
      </c>
      <c r="B59" s="27"/>
      <c r="C59" s="27"/>
      <c r="D59" s="27"/>
      <c r="E59" s="14"/>
    </row>
    <row r="60" spans="1:5" ht="15.75" x14ac:dyDescent="0.25">
      <c r="A60" s="27" t="s">
        <v>99</v>
      </c>
      <c r="B60" s="27"/>
      <c r="C60" s="27"/>
      <c r="D60" s="27"/>
      <c r="E60" s="14"/>
    </row>
    <row r="61" spans="1:5" ht="15.75" x14ac:dyDescent="0.25">
      <c r="A61" s="27" t="s">
        <v>100</v>
      </c>
      <c r="B61" s="27"/>
      <c r="C61" s="27"/>
      <c r="D61" s="27"/>
      <c r="E61" s="14"/>
    </row>
    <row r="62" spans="1:5" x14ac:dyDescent="0.25">
      <c r="A62" s="14"/>
      <c r="B62" s="14"/>
      <c r="C62" s="14"/>
      <c r="D62" s="14"/>
      <c r="E62" s="14"/>
    </row>
    <row r="63" spans="1:5" ht="15.75" x14ac:dyDescent="0.25">
      <c r="A63" s="26" t="s">
        <v>101</v>
      </c>
      <c r="B63" s="27"/>
      <c r="C63" s="27"/>
      <c r="D63" s="27"/>
      <c r="E63" s="14"/>
    </row>
    <row r="64" spans="1:5" ht="15.75" x14ac:dyDescent="0.25">
      <c r="A64" s="27" t="s">
        <v>102</v>
      </c>
      <c r="B64" s="27"/>
      <c r="C64" s="27"/>
      <c r="D64" s="27"/>
      <c r="E64" s="14"/>
    </row>
    <row r="65" spans="1:5" ht="15.75" x14ac:dyDescent="0.25">
      <c r="A65" s="27" t="s">
        <v>103</v>
      </c>
      <c r="B65" s="27"/>
      <c r="C65" s="27"/>
      <c r="D65" s="27"/>
      <c r="E65" s="14"/>
    </row>
    <row r="66" spans="1:5" ht="15.75" x14ac:dyDescent="0.25">
      <c r="A66" s="27" t="s">
        <v>104</v>
      </c>
      <c r="B66" s="27"/>
      <c r="C66" s="27"/>
      <c r="D66" s="27"/>
      <c r="E66" s="14"/>
    </row>
    <row r="67" spans="1:5" ht="15.75" x14ac:dyDescent="0.25">
      <c r="A67" s="27" t="s">
        <v>105</v>
      </c>
      <c r="B67" s="27"/>
      <c r="C67" s="27"/>
      <c r="D67" s="27"/>
      <c r="E67" s="14"/>
    </row>
    <row r="68" spans="1:5" ht="15.75" x14ac:dyDescent="0.25">
      <c r="A68" s="27" t="s">
        <v>106</v>
      </c>
      <c r="B68" s="27"/>
      <c r="C68" s="27"/>
      <c r="D68" s="27"/>
      <c r="E68" s="14"/>
    </row>
    <row r="69" spans="1:5" ht="15.75" x14ac:dyDescent="0.25">
      <c r="A69" s="27" t="s">
        <v>107</v>
      </c>
      <c r="B69" s="27"/>
      <c r="C69" s="27"/>
      <c r="D69" s="27"/>
      <c r="E69" s="14"/>
    </row>
    <row r="70" spans="1:5" ht="15.75" x14ac:dyDescent="0.25">
      <c r="A70" s="27" t="s">
        <v>108</v>
      </c>
      <c r="B70" s="27"/>
      <c r="C70" s="27"/>
      <c r="D70" s="27"/>
      <c r="E70" s="14"/>
    </row>
    <row r="71" spans="1:5" ht="15.75" x14ac:dyDescent="0.25">
      <c r="A71" s="27" t="s">
        <v>109</v>
      </c>
      <c r="B71" s="27"/>
      <c r="C71" s="27"/>
      <c r="D71" s="27"/>
      <c r="E71" s="14"/>
    </row>
    <row r="72" spans="1:5" ht="15.75" x14ac:dyDescent="0.25">
      <c r="A72" s="27" t="s">
        <v>110</v>
      </c>
      <c r="B72" s="27"/>
      <c r="C72" s="27"/>
      <c r="D72" s="27"/>
      <c r="E72" s="14"/>
    </row>
    <row r="73" spans="1:5" ht="15.75" x14ac:dyDescent="0.25">
      <c r="A73" s="27" t="s">
        <v>111</v>
      </c>
      <c r="B73" s="27"/>
      <c r="C73" s="27"/>
      <c r="D73" s="27"/>
      <c r="E73" s="14"/>
    </row>
    <row r="74" spans="1:5" ht="15.75" x14ac:dyDescent="0.25">
      <c r="A74" s="27" t="s">
        <v>100</v>
      </c>
      <c r="B74" s="27"/>
      <c r="C74" s="27"/>
      <c r="D74" s="27"/>
      <c r="E74" s="14"/>
    </row>
    <row r="75" spans="1:5" x14ac:dyDescent="0.25">
      <c r="A75" s="14"/>
      <c r="B75" s="14"/>
      <c r="C75" s="14"/>
      <c r="D75" s="14"/>
      <c r="E75" s="14"/>
    </row>
    <row r="76" spans="1:5" ht="15.75" x14ac:dyDescent="0.25">
      <c r="A76" s="26" t="s">
        <v>112</v>
      </c>
      <c r="B76" s="27"/>
      <c r="C76" s="27"/>
      <c r="D76" s="27"/>
      <c r="E76" s="14"/>
    </row>
    <row r="77" spans="1:5" ht="15.75" x14ac:dyDescent="0.25">
      <c r="A77" s="27" t="s">
        <v>113</v>
      </c>
      <c r="B77" s="27"/>
      <c r="C77" s="27"/>
      <c r="D77" s="27"/>
      <c r="E77" s="14"/>
    </row>
    <row r="78" spans="1:5" ht="15.75" x14ac:dyDescent="0.25">
      <c r="A78" s="27" t="s">
        <v>114</v>
      </c>
      <c r="B78" s="27"/>
      <c r="C78" s="27"/>
      <c r="D78" s="27"/>
      <c r="E78" s="14"/>
    </row>
    <row r="79" spans="1:5" ht="15.75" x14ac:dyDescent="0.25">
      <c r="A79" s="27" t="s">
        <v>115</v>
      </c>
      <c r="B79" s="27"/>
      <c r="C79" s="27"/>
      <c r="D79" s="27"/>
      <c r="E79" s="14"/>
    </row>
    <row r="80" spans="1:5" ht="15.75" x14ac:dyDescent="0.25">
      <c r="A80" s="27" t="s">
        <v>116</v>
      </c>
      <c r="B80" s="27"/>
      <c r="C80" s="27"/>
      <c r="D80" s="27"/>
      <c r="E80" s="14"/>
    </row>
    <row r="81" spans="1:6" ht="15.75" x14ac:dyDescent="0.25">
      <c r="A81" s="27" t="s">
        <v>117</v>
      </c>
      <c r="B81" s="27"/>
      <c r="C81" s="27"/>
      <c r="D81" s="27"/>
      <c r="E81" s="14"/>
    </row>
    <row r="82" spans="1:6" ht="15.75" x14ac:dyDescent="0.25">
      <c r="A82" s="27" t="s">
        <v>118</v>
      </c>
      <c r="B82" s="27"/>
      <c r="C82" s="27"/>
      <c r="D82" s="27"/>
      <c r="E82" s="14"/>
    </row>
    <row r="83" spans="1:6" ht="15.75" x14ac:dyDescent="0.25">
      <c r="A83" s="27" t="s">
        <v>119</v>
      </c>
      <c r="B83" s="27"/>
      <c r="C83" s="27"/>
      <c r="D83" s="27"/>
      <c r="E83" s="14"/>
    </row>
    <row r="84" spans="1:6" ht="15.75" x14ac:dyDescent="0.25">
      <c r="A84" s="27" t="s">
        <v>120</v>
      </c>
      <c r="B84" s="27"/>
      <c r="C84" s="27"/>
      <c r="D84" s="27"/>
      <c r="E84" s="14"/>
    </row>
    <row r="85" spans="1:6" ht="15.75" x14ac:dyDescent="0.25">
      <c r="A85" s="27" t="s">
        <v>121</v>
      </c>
      <c r="B85" s="27"/>
      <c r="C85" s="27"/>
      <c r="D85" s="27"/>
      <c r="E85" s="14"/>
    </row>
    <row r="86" spans="1:6" ht="15.75" x14ac:dyDescent="0.25">
      <c r="A86" s="27" t="s">
        <v>122</v>
      </c>
      <c r="B86" s="27"/>
      <c r="C86" s="27"/>
      <c r="D86" s="27"/>
      <c r="E86" s="14"/>
    </row>
    <row r="87" spans="1:6" ht="15.75" x14ac:dyDescent="0.25">
      <c r="A87" s="27" t="s">
        <v>123</v>
      </c>
      <c r="B87" s="27"/>
      <c r="C87" s="27"/>
      <c r="D87" s="27"/>
      <c r="E87" s="14"/>
    </row>
    <row r="89" spans="1:6" ht="15.75" x14ac:dyDescent="0.25">
      <c r="A89" s="28" t="s">
        <v>124</v>
      </c>
      <c r="B89" s="27"/>
      <c r="C89" s="27"/>
      <c r="D89" s="27"/>
      <c r="E89" s="14"/>
      <c r="F89" s="14"/>
    </row>
    <row r="90" spans="1:6" ht="15.75" x14ac:dyDescent="0.25">
      <c r="A90" s="29" t="s">
        <v>125</v>
      </c>
      <c r="B90" s="27"/>
      <c r="C90" s="27"/>
      <c r="D90" s="27"/>
      <c r="E90" s="14"/>
      <c r="F90" s="14"/>
    </row>
    <row r="91" spans="1:6" ht="15.75" x14ac:dyDescent="0.25">
      <c r="A91" s="27" t="s">
        <v>126</v>
      </c>
      <c r="B91" s="27"/>
      <c r="C91" s="27"/>
      <c r="D91" s="27"/>
      <c r="E91" s="14"/>
      <c r="F91" s="14"/>
    </row>
    <row r="92" spans="1:6" ht="15.75" x14ac:dyDescent="0.25">
      <c r="A92" s="27" t="s">
        <v>127</v>
      </c>
      <c r="B92" s="27"/>
      <c r="C92" s="27"/>
      <c r="D92" s="27"/>
      <c r="E92" s="14"/>
      <c r="F92" s="14"/>
    </row>
    <row r="93" spans="1:6" ht="15.75" x14ac:dyDescent="0.25">
      <c r="A93" s="27" t="s">
        <v>128</v>
      </c>
      <c r="B93" s="27"/>
      <c r="C93" s="27"/>
      <c r="D93" s="27"/>
      <c r="E93" s="14"/>
      <c r="F93" s="14"/>
    </row>
    <row r="94" spans="1:6" ht="15.75" x14ac:dyDescent="0.25">
      <c r="A94" s="27" t="s">
        <v>129</v>
      </c>
      <c r="B94" s="27"/>
      <c r="C94" s="27"/>
      <c r="D94" s="27"/>
      <c r="E94" s="14"/>
      <c r="F94" s="14"/>
    </row>
    <row r="95" spans="1:6" x14ac:dyDescent="0.25">
      <c r="A95" s="14"/>
      <c r="B95" s="14"/>
      <c r="C95" s="14"/>
      <c r="D95" s="14"/>
      <c r="E95" s="14"/>
      <c r="F95" s="14"/>
    </row>
    <row r="96" spans="1:6" ht="15.75" x14ac:dyDescent="0.25">
      <c r="A96" s="31" t="s">
        <v>130</v>
      </c>
      <c r="B96" s="14"/>
      <c r="C96" s="14"/>
      <c r="D96" s="14"/>
      <c r="E96" s="14"/>
      <c r="F96" s="14"/>
    </row>
    <row r="97" spans="1:6" ht="15.75" x14ac:dyDescent="0.25">
      <c r="A97" s="27" t="s">
        <v>131</v>
      </c>
      <c r="B97" s="27"/>
      <c r="C97" s="27"/>
      <c r="D97" s="27"/>
      <c r="E97" s="14"/>
      <c r="F97" s="14"/>
    </row>
    <row r="98" spans="1:6" ht="15.75" x14ac:dyDescent="0.25">
      <c r="A98" s="27" t="s">
        <v>132</v>
      </c>
      <c r="B98" s="27"/>
      <c r="C98" s="27"/>
      <c r="D98" s="27"/>
      <c r="E98" s="14"/>
      <c r="F98" s="14"/>
    </row>
    <row r="100" spans="1:6" ht="15.75" x14ac:dyDescent="0.25">
      <c r="A100" s="31" t="s">
        <v>173</v>
      </c>
      <c r="B100" s="14"/>
      <c r="C100" s="14"/>
      <c r="D100" s="14"/>
      <c r="E100" s="14"/>
      <c r="F100" s="14"/>
    </row>
    <row r="101" spans="1:6" ht="15.75" x14ac:dyDescent="0.25">
      <c r="A101" s="32" t="s">
        <v>133</v>
      </c>
      <c r="B101" s="14"/>
      <c r="C101" s="14"/>
      <c r="D101" s="14"/>
      <c r="E101" s="14"/>
      <c r="F101" s="14"/>
    </row>
    <row r="102" spans="1:6" ht="15.75" x14ac:dyDescent="0.25">
      <c r="A102" s="27" t="s">
        <v>134</v>
      </c>
      <c r="B102" s="14"/>
      <c r="C102" s="14"/>
      <c r="D102" s="14"/>
      <c r="E102" s="14"/>
      <c r="F102" s="14"/>
    </row>
    <row r="103" spans="1:6" ht="15.75" x14ac:dyDescent="0.25">
      <c r="A103" s="27" t="s">
        <v>135</v>
      </c>
      <c r="B103" s="14"/>
      <c r="C103" s="14"/>
      <c r="D103" s="14"/>
      <c r="E103" s="14"/>
      <c r="F103" s="14"/>
    </row>
    <row r="104" spans="1:6" ht="15.75" x14ac:dyDescent="0.25">
      <c r="A104" s="27" t="s">
        <v>136</v>
      </c>
      <c r="B104" s="14"/>
      <c r="C104" s="14"/>
      <c r="D104" s="14"/>
      <c r="E104" s="14"/>
      <c r="F104" s="14"/>
    </row>
    <row r="105" spans="1:6" ht="15.75" x14ac:dyDescent="0.25">
      <c r="A105" s="27" t="s">
        <v>137</v>
      </c>
      <c r="B105" s="14"/>
      <c r="C105" s="14"/>
      <c r="D105" s="14"/>
      <c r="E105" s="14"/>
      <c r="F105" s="14"/>
    </row>
    <row r="106" spans="1:6" ht="15.75" x14ac:dyDescent="0.25">
      <c r="A106" s="27" t="s">
        <v>138</v>
      </c>
      <c r="B106" s="14"/>
      <c r="C106" s="14"/>
      <c r="D106" s="14"/>
      <c r="E106" s="14"/>
      <c r="F106" s="14"/>
    </row>
    <row r="107" spans="1:6" ht="15.75" x14ac:dyDescent="0.25">
      <c r="A107" s="27" t="s">
        <v>139</v>
      </c>
      <c r="B107" s="14"/>
      <c r="C107" s="14"/>
      <c r="D107" s="14"/>
      <c r="E107" s="14"/>
      <c r="F107" s="14"/>
    </row>
    <row r="108" spans="1:6" ht="15.75" x14ac:dyDescent="0.25">
      <c r="A108" s="27" t="s">
        <v>140</v>
      </c>
      <c r="B108" s="14"/>
      <c r="C108" s="14"/>
      <c r="D108" s="14"/>
      <c r="E108" s="14"/>
      <c r="F108" s="14"/>
    </row>
    <row r="109" spans="1:6" ht="15.75" x14ac:dyDescent="0.25">
      <c r="A109" s="27" t="s">
        <v>141</v>
      </c>
      <c r="B109" s="14"/>
      <c r="C109" s="14"/>
      <c r="D109" s="14"/>
      <c r="E109" s="14"/>
      <c r="F109" s="14"/>
    </row>
    <row r="110" spans="1:6" ht="15.75" x14ac:dyDescent="0.25">
      <c r="A110" s="27" t="s">
        <v>142</v>
      </c>
      <c r="B110" s="14"/>
      <c r="C110" s="14"/>
      <c r="D110" s="14"/>
      <c r="E110" s="14"/>
      <c r="F110" s="14"/>
    </row>
    <row r="111" spans="1:6" ht="15.75" x14ac:dyDescent="0.25">
      <c r="A111" s="27" t="s">
        <v>143</v>
      </c>
      <c r="B111" s="14"/>
      <c r="C111" s="14"/>
      <c r="D111" s="14"/>
      <c r="E111" s="14"/>
      <c r="F111" s="14"/>
    </row>
    <row r="112" spans="1:6" ht="15.75" x14ac:dyDescent="0.25">
      <c r="A112" s="27" t="s">
        <v>144</v>
      </c>
      <c r="B112" s="14"/>
      <c r="C112" s="14"/>
      <c r="D112" s="14"/>
      <c r="E112" s="14"/>
      <c r="F112" s="14"/>
    </row>
    <row r="113" spans="1:6" ht="15.75" x14ac:dyDescent="0.25">
      <c r="A113" s="27" t="s">
        <v>145</v>
      </c>
      <c r="B113" s="14"/>
      <c r="C113" s="14"/>
      <c r="D113" s="14"/>
      <c r="E113" s="14"/>
      <c r="F113" s="14"/>
    </row>
    <row r="114" spans="1:6" ht="15.75" x14ac:dyDescent="0.25">
      <c r="A114" s="27" t="s">
        <v>146</v>
      </c>
      <c r="B114" s="14"/>
      <c r="C114" s="14"/>
      <c r="D114" s="14"/>
      <c r="E114" s="14"/>
      <c r="F114" s="14"/>
    </row>
    <row r="115" spans="1:6" ht="15.75" x14ac:dyDescent="0.25">
      <c r="A115" s="27" t="s">
        <v>147</v>
      </c>
      <c r="B115" s="14"/>
      <c r="C115" s="14"/>
      <c r="D115" s="14"/>
      <c r="E115" s="14"/>
      <c r="F115" s="14"/>
    </row>
    <row r="116" spans="1:6" ht="15.75" x14ac:dyDescent="0.25">
      <c r="A116" s="27" t="s">
        <v>148</v>
      </c>
      <c r="B116" s="14"/>
      <c r="C116" s="14"/>
      <c r="D116" s="14"/>
      <c r="E116" s="14"/>
      <c r="F116" s="14"/>
    </row>
    <row r="118" spans="1:6" x14ac:dyDescent="0.25">
      <c r="A118" s="8" t="s">
        <v>149</v>
      </c>
      <c r="B118" s="14"/>
      <c r="C118" s="14"/>
      <c r="D118" s="14"/>
      <c r="E118" s="14"/>
      <c r="F118" s="14"/>
    </row>
    <row r="119" spans="1:6" ht="15.75" x14ac:dyDescent="0.25">
      <c r="A119" s="27" t="s">
        <v>150</v>
      </c>
      <c r="B119" s="27"/>
      <c r="C119" s="27"/>
      <c r="D119" s="27"/>
      <c r="E119" s="27"/>
      <c r="F119" s="14"/>
    </row>
    <row r="120" spans="1:6" ht="15.75" x14ac:dyDescent="0.25">
      <c r="A120" s="27" t="s">
        <v>151</v>
      </c>
      <c r="B120" s="27"/>
      <c r="C120" s="27"/>
      <c r="D120" s="27"/>
      <c r="E120" s="27"/>
      <c r="F120" s="14"/>
    </row>
    <row r="122" spans="1:6" x14ac:dyDescent="0.25">
      <c r="A122" s="30" t="s">
        <v>156</v>
      </c>
      <c r="B122" s="14"/>
      <c r="C122" s="14"/>
      <c r="D122" s="14"/>
      <c r="E122" s="14"/>
      <c r="F122" s="14"/>
    </row>
    <row r="123" spans="1:6" x14ac:dyDescent="0.25">
      <c r="A123" s="14" t="s">
        <v>153</v>
      </c>
      <c r="B123" s="14"/>
      <c r="C123" s="14"/>
      <c r="D123" s="14"/>
      <c r="E123" s="14"/>
      <c r="F123" s="14"/>
    </row>
    <row r="124" spans="1:6" x14ac:dyDescent="0.25">
      <c r="A124" s="14" t="s">
        <v>154</v>
      </c>
      <c r="B124" s="14"/>
      <c r="C124" s="14"/>
      <c r="D124" s="14"/>
      <c r="E124" s="14"/>
      <c r="F124" s="14"/>
    </row>
    <row r="125" spans="1:6" x14ac:dyDescent="0.25">
      <c r="A125" s="14" t="s">
        <v>155</v>
      </c>
      <c r="B125" s="14"/>
      <c r="C125" s="14"/>
      <c r="D125" s="14"/>
      <c r="E125" s="14"/>
      <c r="F125" s="14"/>
    </row>
    <row r="126" spans="1:6" x14ac:dyDescent="0.25">
      <c r="A126" s="14" t="s">
        <v>152</v>
      </c>
      <c r="B126" s="14"/>
      <c r="C126" s="14"/>
      <c r="D126" s="14"/>
      <c r="E126" s="14"/>
      <c r="F126" s="14"/>
    </row>
    <row r="128" spans="1:6" x14ac:dyDescent="0.25">
      <c r="A128" s="8" t="s">
        <v>157</v>
      </c>
      <c r="B128" s="14"/>
      <c r="C128" s="14"/>
      <c r="D128" s="14"/>
      <c r="E128" s="14"/>
      <c r="F128" s="14"/>
    </row>
    <row r="129" spans="1:6" x14ac:dyDescent="0.25">
      <c r="A129" s="14" t="s">
        <v>158</v>
      </c>
      <c r="B129" s="14"/>
      <c r="C129" s="14"/>
      <c r="D129" s="14"/>
      <c r="E129" s="14"/>
      <c r="F129" s="14"/>
    </row>
    <row r="130" spans="1:6" x14ac:dyDescent="0.25">
      <c r="A130" s="14" t="s">
        <v>159</v>
      </c>
      <c r="B130" s="14"/>
      <c r="C130" s="14"/>
      <c r="D130" s="14"/>
      <c r="E130" s="14"/>
      <c r="F130" s="14"/>
    </row>
    <row r="131" spans="1:6" x14ac:dyDescent="0.25">
      <c r="A131" s="14" t="s">
        <v>160</v>
      </c>
      <c r="B131" s="14"/>
      <c r="C131" s="14"/>
      <c r="D131" s="14"/>
      <c r="E131" s="14"/>
      <c r="F131" s="14"/>
    </row>
    <row r="132" spans="1:6" x14ac:dyDescent="0.25">
      <c r="A132" s="14" t="s">
        <v>152</v>
      </c>
      <c r="B132" s="14"/>
      <c r="C132" s="14"/>
      <c r="D132" s="14"/>
      <c r="E132" s="14"/>
      <c r="F132" s="14"/>
    </row>
    <row r="134" spans="1:6" x14ac:dyDescent="0.25">
      <c r="A134" s="30" t="s">
        <v>164</v>
      </c>
      <c r="B134" s="14"/>
      <c r="C134" s="14"/>
      <c r="D134" s="14"/>
      <c r="E134" s="14"/>
      <c r="F134" s="14"/>
    </row>
    <row r="135" spans="1:6" x14ac:dyDescent="0.25">
      <c r="A135" s="14" t="s">
        <v>161</v>
      </c>
      <c r="B135" s="14"/>
      <c r="C135" s="14"/>
      <c r="D135" s="14"/>
      <c r="E135" s="14"/>
      <c r="F135" s="14"/>
    </row>
    <row r="136" spans="1:6" x14ac:dyDescent="0.25">
      <c r="A136" s="14" t="s">
        <v>162</v>
      </c>
      <c r="B136" s="14"/>
      <c r="C136" s="14"/>
      <c r="D136" s="14"/>
      <c r="E136" s="14"/>
      <c r="F136" s="14"/>
    </row>
    <row r="137" spans="1:6" x14ac:dyDescent="0.25">
      <c r="A137" s="14" t="s">
        <v>163</v>
      </c>
      <c r="B137" s="14"/>
      <c r="C137" s="14"/>
      <c r="D137" s="14"/>
      <c r="E137" s="14"/>
      <c r="F137" s="14"/>
    </row>
    <row r="138" spans="1:6" x14ac:dyDescent="0.25">
      <c r="A138" s="14" t="s">
        <v>152</v>
      </c>
      <c r="B138" s="14"/>
      <c r="C138" s="14"/>
      <c r="D138" s="14"/>
      <c r="E138" s="14"/>
      <c r="F138" s="14"/>
    </row>
    <row r="140" spans="1:6" x14ac:dyDescent="0.25">
      <c r="A140" s="8" t="s">
        <v>168</v>
      </c>
      <c r="B140" s="14"/>
      <c r="C140" s="14"/>
      <c r="D140" s="14"/>
      <c r="E140" s="14"/>
      <c r="F140" s="14"/>
    </row>
    <row r="141" spans="1:6" x14ac:dyDescent="0.25">
      <c r="A141" s="14" t="s">
        <v>165</v>
      </c>
      <c r="B141" s="14"/>
      <c r="C141" s="14"/>
      <c r="D141" s="14"/>
      <c r="E141" s="14"/>
      <c r="F141" s="14"/>
    </row>
    <row r="142" spans="1:6" x14ac:dyDescent="0.25">
      <c r="A142" s="14" t="s">
        <v>166</v>
      </c>
      <c r="B142" s="14"/>
      <c r="C142" s="14"/>
      <c r="D142" s="14"/>
      <c r="E142" s="14"/>
      <c r="F142" s="14"/>
    </row>
    <row r="143" spans="1:6" x14ac:dyDescent="0.25">
      <c r="A143" s="14" t="s">
        <v>167</v>
      </c>
      <c r="B143" s="14"/>
      <c r="C143" s="14"/>
      <c r="D143" s="14"/>
      <c r="E143" s="14"/>
      <c r="F143" s="14"/>
    </row>
    <row r="144" spans="1:6" x14ac:dyDescent="0.25">
      <c r="A144" s="14" t="s">
        <v>152</v>
      </c>
      <c r="B144" s="14"/>
      <c r="C144" s="14"/>
      <c r="D144" s="14"/>
      <c r="E144" s="14"/>
      <c r="F144" s="14"/>
    </row>
    <row r="146" spans="1:6" x14ac:dyDescent="0.25">
      <c r="A146" s="8" t="s">
        <v>172</v>
      </c>
      <c r="B146" s="14"/>
      <c r="C146" s="14"/>
      <c r="D146" s="14"/>
      <c r="E146" s="14"/>
      <c r="F146" s="14"/>
    </row>
    <row r="147" spans="1:6" x14ac:dyDescent="0.25">
      <c r="A147" s="14" t="s">
        <v>169</v>
      </c>
      <c r="B147" s="14"/>
      <c r="C147" s="14"/>
      <c r="D147" s="14"/>
      <c r="E147" s="14"/>
      <c r="F147" s="14"/>
    </row>
    <row r="148" spans="1:6" x14ac:dyDescent="0.25">
      <c r="A148" s="14" t="s">
        <v>170</v>
      </c>
      <c r="B148" s="14"/>
      <c r="C148" s="14"/>
      <c r="D148" s="14"/>
      <c r="E148" s="14"/>
      <c r="F148" s="14"/>
    </row>
    <row r="149" spans="1:6" x14ac:dyDescent="0.25">
      <c r="A149" s="14" t="s">
        <v>171</v>
      </c>
      <c r="B149" s="14"/>
      <c r="C149" s="14"/>
      <c r="D149" s="14"/>
      <c r="E149" s="14"/>
      <c r="F149" s="14"/>
    </row>
    <row r="150" spans="1:6" x14ac:dyDescent="0.25">
      <c r="A150" s="14" t="s">
        <v>152</v>
      </c>
      <c r="B150" s="14"/>
      <c r="C150" s="14"/>
      <c r="D150" s="14"/>
      <c r="E150" s="14"/>
      <c r="F15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AMH</vt:lpstr>
      <vt:lpstr>IL-10</vt:lpstr>
      <vt:lpstr>MMP-1</vt:lpstr>
      <vt:lpstr>VEGF</vt:lpstr>
      <vt:lpstr>IL-8</vt:lpstr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2022-09-08T12:40:25Z</cp:lastPrinted>
  <dcterms:created xsi:type="dcterms:W3CDTF">2022-09-08T12:40:12Z</dcterms:created>
  <dcterms:modified xsi:type="dcterms:W3CDTF">2022-09-09T08:43:07Z</dcterms:modified>
</cp:coreProperties>
</file>