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Google Drive\2023\LAB\Webe yüklenenler\Yusuf Konca Erciyes\2023.01.25\"/>
    </mc:Choice>
  </mc:AlternateContent>
  <xr:revisionPtr revIDLastSave="0" documentId="13_ncr:1_{36180112-8326-4680-B9F9-40D55FD41226}" xr6:coauthVersionLast="47" xr6:coauthVersionMax="47" xr10:uidLastSave="{00000000-0000-0000-0000-000000000000}"/>
  <bookViews>
    <workbookView xWindow="-120" yWindow="-120" windowWidth="29040" windowHeight="15840" activeTab="4" xr2:uid="{00000000-000D-0000-FFFF-FFFF00000000}"/>
  </bookViews>
  <sheets>
    <sheet name="Fumonisin B1" sheetId="1" r:id="rId1"/>
    <sheet name="Aflatoxin B1" sheetId="2" r:id="rId2"/>
    <sheet name="IgG" sheetId="3" r:id="rId3"/>
    <sheet name="Colorimetric" sheetId="4" r:id="rId4"/>
    <sheet name="Materyal-metod"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3" l="1"/>
  <c r="E32" i="3" s="1"/>
  <c r="D33" i="3"/>
  <c r="E33" i="3" s="1"/>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C18" i="3"/>
  <c r="E18" i="3"/>
  <c r="C19" i="3"/>
  <c r="E19" i="3"/>
  <c r="C20" i="3"/>
  <c r="E20" i="3"/>
  <c r="C21" i="3"/>
  <c r="E21" i="3"/>
  <c r="C22" i="3"/>
  <c r="E22" i="3"/>
  <c r="C17" i="3"/>
  <c r="E17" i="3"/>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D19" i="2"/>
  <c r="D20" i="2"/>
  <c r="D21" i="2"/>
  <c r="D22" i="2"/>
  <c r="D23" i="2"/>
  <c r="D18" i="2"/>
  <c r="C95" i="1"/>
  <c r="C96" i="1"/>
  <c r="C97"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D18" i="1"/>
  <c r="D19" i="1"/>
  <c r="D20" i="1"/>
  <c r="D21" i="1"/>
  <c r="D22" i="1"/>
  <c r="D17" i="1"/>
</calcChain>
</file>

<file path=xl/sharedStrings.xml><?xml version="1.0" encoding="utf-8"?>
<sst xmlns="http://schemas.openxmlformats.org/spreadsheetml/2006/main" count="299" uniqueCount="162">
  <si>
    <t>abs</t>
  </si>
  <si>
    <t>expected</t>
  </si>
  <si>
    <t>result</t>
  </si>
  <si>
    <t>std1</t>
  </si>
  <si>
    <t>std2</t>
  </si>
  <si>
    <t>std3</t>
  </si>
  <si>
    <t>std4</t>
  </si>
  <si>
    <t>std5</t>
  </si>
  <si>
    <t>blank</t>
  </si>
  <si>
    <t>abs. Ort.</t>
  </si>
  <si>
    <t>Concentration (ppb)</t>
  </si>
  <si>
    <t>Numune</t>
  </si>
  <si>
    <t>absorbans</t>
  </si>
  <si>
    <t>F1</t>
  </si>
  <si>
    <t>H2</t>
  </si>
  <si>
    <t>F2</t>
  </si>
  <si>
    <t>D7</t>
  </si>
  <si>
    <t>I4</t>
  </si>
  <si>
    <t>C6</t>
  </si>
  <si>
    <t>C2</t>
  </si>
  <si>
    <t>A4</t>
  </si>
  <si>
    <t>B7</t>
  </si>
  <si>
    <t>A2</t>
  </si>
  <si>
    <t>H11</t>
  </si>
  <si>
    <t>J3</t>
  </si>
  <si>
    <t>C7</t>
  </si>
  <si>
    <t>İSİMSİZ</t>
  </si>
  <si>
    <t>F3</t>
  </si>
  <si>
    <t>B6</t>
  </si>
  <si>
    <t>F7</t>
  </si>
  <si>
    <t>E7</t>
  </si>
  <si>
    <t>G8</t>
  </si>
  <si>
    <t>C8</t>
  </si>
  <si>
    <t>G6</t>
  </si>
  <si>
    <t>D5</t>
  </si>
  <si>
    <t>H3</t>
  </si>
  <si>
    <t>D8</t>
  </si>
  <si>
    <t>C10</t>
  </si>
  <si>
    <t>J9</t>
  </si>
  <si>
    <t>D9</t>
  </si>
  <si>
    <t>G10</t>
  </si>
  <si>
    <t>B8</t>
  </si>
  <si>
    <t>J10</t>
  </si>
  <si>
    <t>A7</t>
  </si>
  <si>
    <t>I8</t>
  </si>
  <si>
    <t>H8</t>
  </si>
  <si>
    <t>F10</t>
  </si>
  <si>
    <t>C3</t>
  </si>
  <si>
    <t>E3</t>
  </si>
  <si>
    <t>A3</t>
  </si>
  <si>
    <t>E2</t>
  </si>
  <si>
    <t>E1</t>
  </si>
  <si>
    <t>G5</t>
  </si>
  <si>
    <t>J4</t>
  </si>
  <si>
    <t>G7</t>
  </si>
  <si>
    <t>I3</t>
  </si>
  <si>
    <t>B5</t>
  </si>
  <si>
    <t>D2</t>
  </si>
  <si>
    <t>E4</t>
  </si>
  <si>
    <t>I7</t>
  </si>
  <si>
    <t>B9</t>
  </si>
  <si>
    <t>H7</t>
  </si>
  <si>
    <t>E9</t>
  </si>
  <si>
    <t>A9</t>
  </si>
  <si>
    <t>B10</t>
  </si>
  <si>
    <t>A6</t>
  </si>
  <si>
    <t>D10</t>
  </si>
  <si>
    <t>J7</t>
  </si>
  <si>
    <t>F4</t>
  </si>
  <si>
    <t>YEM A</t>
  </si>
  <si>
    <t xml:space="preserve">YEM B </t>
  </si>
  <si>
    <t>YEM C</t>
  </si>
  <si>
    <t>J6</t>
  </si>
  <si>
    <t>result(ppb)</t>
  </si>
  <si>
    <t>abs-blank</t>
  </si>
  <si>
    <t>concentration (ug/ml)</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</si>
  <si>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</si>
  <si>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</si>
  <si>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</si>
  <si>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</si>
  <si>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</si>
  <si>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</si>
  <si>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</si>
  <si>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</si>
  <si>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</si>
  <si>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</si>
  <si>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</si>
  <si>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</si>
  <si>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</si>
  <si>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</si>
  <si>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</si>
  <si>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</si>
  <si>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</si>
  <si>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</si>
  <si>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</si>
  <si>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</si>
  <si>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</si>
  <si>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</si>
  <si>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</si>
  <si>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</si>
  <si>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</si>
  <si>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</si>
  <si>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</si>
  <si>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</si>
  <si>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</si>
  <si>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</si>
  <si>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result(ug/ml)</t>
  </si>
  <si>
    <t>IgA (mg/dL)</t>
  </si>
  <si>
    <t>IgM(mg/dL)</t>
  </si>
  <si>
    <t>Numune Adı</t>
  </si>
  <si>
    <t>KİT ADI</t>
  </si>
  <si>
    <t>TÜR</t>
  </si>
  <si>
    <t>Numune Türü</t>
  </si>
  <si>
    <t>MARKA</t>
  </si>
  <si>
    <t>CAT. NO</t>
  </si>
  <si>
    <t>Yöntem</t>
  </si>
  <si>
    <t>Kullanılan Cihaz</t>
  </si>
  <si>
    <t>Universal</t>
  </si>
  <si>
    <t>Serum</t>
  </si>
  <si>
    <t>Otto Scientific</t>
  </si>
  <si>
    <t>Kolorimetrik</t>
  </si>
  <si>
    <t>MINDRAY-BS400</t>
  </si>
  <si>
    <t>Immunoglobulin A</t>
  </si>
  <si>
    <t>OttoBC146</t>
  </si>
  <si>
    <t>Immunoglobulin M</t>
  </si>
  <si>
    <t>OttoBC149</t>
  </si>
  <si>
    <t>Elabscience</t>
  </si>
  <si>
    <t>ELİSA</t>
  </si>
  <si>
    <t>Mıcroplate reader: BIO-TEK EL X 800-Aotu strıp washer:BIO TEK EL X 50</t>
  </si>
  <si>
    <t>Fumonisin B1</t>
  </si>
  <si>
    <t>Aflatoxin B1</t>
  </si>
  <si>
    <t>E-TO-E020</t>
  </si>
  <si>
    <t>E-TO-E008</t>
  </si>
  <si>
    <t>Doku-yem</t>
  </si>
  <si>
    <t>Immunoglobulin G</t>
  </si>
  <si>
    <t>Chicken</t>
  </si>
  <si>
    <t>BT-LAB</t>
  </si>
  <si>
    <t>E0019Ch</t>
  </si>
  <si>
    <t>NOT: Dokular 1/9 oranında( 0,1 gr doku: 0,9ml 140 mmol. lık  KCl) Potasyum Klorür tamponu ile homojenize edildikten sonra 7000 rpm + 4' de 5 dk santrifüj edildi.</t>
  </si>
  <si>
    <r>
      <rPr>
        <b/>
        <sz val="12"/>
        <color theme="1"/>
        <rFont val="Times New Roman"/>
        <family val="1"/>
        <charset val="162"/>
      </rPr>
      <t>lgA</t>
    </r>
    <r>
      <rPr>
        <sz val="12"/>
        <color theme="1"/>
        <rFont val="Times New Roman"/>
        <family val="1"/>
        <charset val="162"/>
      </rPr>
      <t xml:space="preserve">       mg/dL</t>
    </r>
  </si>
  <si>
    <t xml:space="preserve">Immunoglobulins A (IgA) selectively react with an anti-IgA antibody and form an immunocomplex. </t>
  </si>
  <si>
    <t>The produced turbidity is proportional to the concentration of IgA in the sample, and can be measured at the wavelenght of 600 nm</t>
  </si>
  <si>
    <t>(Otto Scientific)</t>
  </si>
  <si>
    <r>
      <rPr>
        <b/>
        <sz val="12"/>
        <color theme="1"/>
        <rFont val="Times New Roman"/>
        <family val="1"/>
        <charset val="162"/>
      </rPr>
      <t>lgM</t>
    </r>
    <r>
      <rPr>
        <sz val="12"/>
        <color theme="1"/>
        <rFont val="Times New Roman"/>
        <family val="1"/>
        <charset val="162"/>
      </rPr>
      <t xml:space="preserve">      mg/dL</t>
    </r>
  </si>
  <si>
    <t xml:space="preserve">Immunoglobulins M (IgM) selectively react with an antiIgM antibody and form an immunocomplex. </t>
  </si>
  <si>
    <t>The produced turbidity is proportional to the concentration of IgM in the sample, and can be measured at the wavelenght of 340 nm.</t>
  </si>
  <si>
    <t>Chicken IgG Assay Principle</t>
  </si>
  <si>
    <t xml:space="preserve">This kit is an Enzyme-Linked Immunosorbent Assay (ELISA). The plate has been pre-coated with Ch IgG antibody. Ch IgG present in the sample is added and binds to antibodies coated on the wells. </t>
  </si>
  <si>
    <t>And then biotinylated Ch IgG Antibody is added and binds to Ch IgG in the sample. Then Streptavidin-HRP is added and binds to the Biotinylated Ch IgG antibody.</t>
  </si>
  <si>
    <t>After incubation unbound Streptavidin-HRP is washed away during a washing step. Substrate solution is then added and color develops in proportion to the amount of Ch IgG.</t>
  </si>
  <si>
    <t xml:space="preserve">The reaction is terminated by addition of acidic stop solution and absorbance is measured at 450 nm. </t>
  </si>
  <si>
    <t>This kit is composed of ELISA Microtiter plate, HRP conjugate, antibody working solution, standard and other supplementary reagents. The microtiter plate in this kit has been pre-coated with coupled antigen.</t>
  </si>
  <si>
    <t>During the reaction, FB1 in the samples or standard competes with coupled antigen on the solid phase supporter for sites of anti-FB1 antibody.</t>
  </si>
  <si>
    <t>Then Horseradish Peroxidase (HRP) conjugate is added to each microtiter plate well, and substrate reagent is added for color development.</t>
  </si>
  <si>
    <t>There is a negative correlation between the OD value of samples and the concentration of FB1. The concentration of FB1 in the samples can be calculated by comparing the OD of the samples to the standard curve.</t>
  </si>
  <si>
    <t>This kit uses Competitive-ELISA as the method. It can detect Fumonisin B1 (FB1) in samples, such as corn, feed, edible oil, etc.</t>
  </si>
  <si>
    <t>Fumonisin B1 Assay Principle</t>
  </si>
  <si>
    <t>This kit uses Competitive-ELISA as the method. It can detect Aflatoxin B1 (AFB1) in samples, such as Cereals, formula feed, edible oil, etc.</t>
  </si>
  <si>
    <t>During the reaction, AFB1 in the samples or standard competes with coupled antigen on the solid phase supporter for sites of anti-AFB1 antibody</t>
  </si>
  <si>
    <t>Then Horseradish Peroxidase (HRP) conjugate is added to each microtiter plate well, and substrate reagent is added for color development</t>
  </si>
  <si>
    <t>There is a negative correlation between the OD value of samples and the concentration of AFB1. The concentration of AFB1 in the samples can be calculated by comparing the OD of the samples to the standard curve.</t>
  </si>
  <si>
    <t>Aflatoxin B1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</si>
</sst>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xf>
    <xf numFmtId="0" fontId="2" fillId="2" borderId="1" xfId="0" applyFont="1"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5" borderId="1" xfId="0" applyFont="1" applyFill="1" applyBorder="1" applyAlignment="1">
      <alignment horizontal="center"/>
    </xf>
    <xf numFmtId="0" fontId="2" fillId="2" borderId="0" xfId="0" applyFont="1" applyFill="1" applyAlignment="1">
      <alignment horizontal="center"/>
    </xf>
    <xf numFmtId="0" fontId="0" fillId="8" borderId="1" xfId="0" applyFill="1" applyBorder="1" applyAlignment="1">
      <alignment horizontal="center"/>
    </xf>
    <xf numFmtId="0" fontId="1" fillId="5" borderId="3" xfId="0" applyFont="1" applyFill="1" applyBorder="1" applyAlignment="1">
      <alignment horizontal="center"/>
    </xf>
    <xf numFmtId="0" fontId="2" fillId="7" borderId="1" xfId="0" applyFont="1" applyFill="1" applyBorder="1" applyAlignment="1">
      <alignment horizontal="center"/>
    </xf>
    <xf numFmtId="0" fontId="2" fillId="3" borderId="0" xfId="0" applyFont="1" applyFill="1"/>
    <xf numFmtId="0" fontId="1" fillId="5" borderId="2" xfId="0" applyFont="1" applyFill="1" applyBorder="1" applyAlignment="1">
      <alignment horizontal="center"/>
    </xf>
    <xf numFmtId="0" fontId="2" fillId="7" borderId="2" xfId="0" applyFont="1" applyFill="1" applyBorder="1" applyAlignment="1">
      <alignment horizontal="center"/>
    </xf>
    <xf numFmtId="0" fontId="2" fillId="9" borderId="2" xfId="0" applyFont="1" applyFill="1" applyBorder="1" applyAlignment="1">
      <alignment horizontal="center"/>
    </xf>
    <xf numFmtId="0" fontId="2" fillId="8" borderId="2" xfId="0" applyFont="1" applyFill="1" applyBorder="1" applyAlignment="1">
      <alignment horizontal="center"/>
    </xf>
    <xf numFmtId="0" fontId="0" fillId="3" borderId="0" xfId="0" applyFill="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Fumonisin B1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6503346456692913"/>
                  <c:y val="-0.382782881306503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'Fumonisin B1'!$B$17:$B$22</c:f>
              <c:numCache>
                <c:formatCode>General</c:formatCode>
                <c:ptCount val="6"/>
                <c:pt idx="0">
                  <c:v>0.152</c:v>
                </c:pt>
                <c:pt idx="1">
                  <c:v>0.751</c:v>
                </c:pt>
                <c:pt idx="2">
                  <c:v>1.06</c:v>
                </c:pt>
                <c:pt idx="3">
                  <c:v>1.3109999999999999</c:v>
                </c:pt>
                <c:pt idx="4">
                  <c:v>1.5429999999999999</c:v>
                </c:pt>
                <c:pt idx="5">
                  <c:v>1.73</c:v>
                </c:pt>
              </c:numCache>
            </c:numRef>
          </c:xVal>
          <c:yVal>
            <c:numRef>
              <c:f>'Fumonisin B1'!$C$17:$C$22</c:f>
              <c:numCache>
                <c:formatCode>General</c:formatCode>
                <c:ptCount val="6"/>
                <c:pt idx="0">
                  <c:v>81</c:v>
                </c:pt>
                <c:pt idx="1">
                  <c:v>27</c:v>
                </c:pt>
                <c:pt idx="2">
                  <c:v>9</c:v>
                </c:pt>
                <c:pt idx="3">
                  <c:v>3</c:v>
                </c:pt>
                <c:pt idx="4">
                  <c:v>1</c:v>
                </c:pt>
                <c:pt idx="5">
                  <c:v>0</c:v>
                </c:pt>
              </c:numCache>
            </c:numRef>
          </c:yVal>
          <c:smooth val="0"/>
          <c:extLst>
            <c:ext xmlns:c16="http://schemas.microsoft.com/office/drawing/2014/chart" uri="{C3380CC4-5D6E-409C-BE32-E72D297353CC}">
              <c16:uniqueId val="{00000000-7E82-4CBE-87EB-CF3BBAA7897A}"/>
            </c:ext>
          </c:extLst>
        </c:ser>
        <c:dLbls>
          <c:showLegendKey val="0"/>
          <c:showVal val="0"/>
          <c:showCatName val="0"/>
          <c:showSerName val="0"/>
          <c:showPercent val="0"/>
          <c:showBubbleSize val="0"/>
        </c:dLbls>
        <c:axId val="361150560"/>
        <c:axId val="361151216"/>
      </c:scatterChart>
      <c:valAx>
        <c:axId val="36115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1151216"/>
        <c:crosses val="autoZero"/>
        <c:crossBetween val="midCat"/>
      </c:valAx>
      <c:valAx>
        <c:axId val="36115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61150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Aflatoxin</a:t>
            </a:r>
            <a:r>
              <a:rPr lang="en-US"/>
              <a:t> </a:t>
            </a:r>
            <a:r>
              <a:rPr lang="en-US" b="1"/>
              <a:t>B1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4060892388451438"/>
                  <c:y val="-0.36365121026538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'Aflatoxin B1'!$B$18:$B$23</c:f>
              <c:numCache>
                <c:formatCode>General</c:formatCode>
                <c:ptCount val="6"/>
                <c:pt idx="0">
                  <c:v>0.23400000000000001</c:v>
                </c:pt>
                <c:pt idx="1">
                  <c:v>0.78900000000000003</c:v>
                </c:pt>
                <c:pt idx="2">
                  <c:v>1.19</c:v>
                </c:pt>
                <c:pt idx="3">
                  <c:v>1.4890000000000001</c:v>
                </c:pt>
                <c:pt idx="4">
                  <c:v>1.766</c:v>
                </c:pt>
                <c:pt idx="5">
                  <c:v>2.367</c:v>
                </c:pt>
              </c:numCache>
            </c:numRef>
          </c:xVal>
          <c:yVal>
            <c:numRef>
              <c:f>'Aflatoxin B1'!$C$18:$C$23</c:f>
              <c:numCache>
                <c:formatCode>General</c:formatCode>
                <c:ptCount val="6"/>
                <c:pt idx="0">
                  <c:v>0.48</c:v>
                </c:pt>
                <c:pt idx="1">
                  <c:v>0.24</c:v>
                </c:pt>
                <c:pt idx="2">
                  <c:v>0.12</c:v>
                </c:pt>
                <c:pt idx="3">
                  <c:v>0.06</c:v>
                </c:pt>
                <c:pt idx="4">
                  <c:v>0.03</c:v>
                </c:pt>
                <c:pt idx="5">
                  <c:v>0</c:v>
                </c:pt>
              </c:numCache>
            </c:numRef>
          </c:yVal>
          <c:smooth val="0"/>
          <c:extLst>
            <c:ext xmlns:c16="http://schemas.microsoft.com/office/drawing/2014/chart" uri="{C3380CC4-5D6E-409C-BE32-E72D297353CC}">
              <c16:uniqueId val="{00000000-F478-4063-BE32-CDD9C87E00C4}"/>
            </c:ext>
          </c:extLst>
        </c:ser>
        <c:dLbls>
          <c:showLegendKey val="0"/>
          <c:showVal val="0"/>
          <c:showCatName val="0"/>
          <c:showSerName val="0"/>
          <c:showPercent val="0"/>
          <c:showBubbleSize val="0"/>
        </c:dLbls>
        <c:axId val="456372800"/>
        <c:axId val="456375752"/>
      </c:scatterChart>
      <c:valAx>
        <c:axId val="45637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6375752"/>
        <c:crosses val="autoZero"/>
        <c:crossBetween val="midCat"/>
      </c:valAx>
      <c:valAx>
        <c:axId val="45637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6372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IgG</a:t>
            </a:r>
          </a:p>
        </c:rich>
      </c:tx>
      <c:layout>
        <c:manualLayout>
          <c:xMode val="edge"/>
          <c:yMode val="edge"/>
          <c:x val="0.4651456692913386"/>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032611548556431"/>
                  <c:y val="0.203287037037037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IgG!$C$17:$C$22</c:f>
              <c:numCache>
                <c:formatCode>General</c:formatCode>
                <c:ptCount val="6"/>
                <c:pt idx="0">
                  <c:v>2.67</c:v>
                </c:pt>
                <c:pt idx="1">
                  <c:v>1.677</c:v>
                </c:pt>
                <c:pt idx="2">
                  <c:v>0.89300000000000002</c:v>
                </c:pt>
                <c:pt idx="3">
                  <c:v>0.55200000000000005</c:v>
                </c:pt>
                <c:pt idx="4">
                  <c:v>0.26100000000000001</c:v>
                </c:pt>
                <c:pt idx="5">
                  <c:v>0</c:v>
                </c:pt>
              </c:numCache>
            </c:numRef>
          </c:xVal>
          <c:yVal>
            <c:numRef>
              <c:f>IgG!$D$17:$D$22</c:f>
              <c:numCache>
                <c:formatCode>General</c:formatCode>
                <c:ptCount val="6"/>
                <c:pt idx="0">
                  <c:v>64</c:v>
                </c:pt>
                <c:pt idx="1">
                  <c:v>32</c:v>
                </c:pt>
                <c:pt idx="2">
                  <c:v>16</c:v>
                </c:pt>
                <c:pt idx="3">
                  <c:v>8</c:v>
                </c:pt>
                <c:pt idx="4">
                  <c:v>4</c:v>
                </c:pt>
                <c:pt idx="5">
                  <c:v>0</c:v>
                </c:pt>
              </c:numCache>
            </c:numRef>
          </c:yVal>
          <c:smooth val="0"/>
          <c:extLst>
            <c:ext xmlns:c16="http://schemas.microsoft.com/office/drawing/2014/chart" uri="{C3380CC4-5D6E-409C-BE32-E72D297353CC}">
              <c16:uniqueId val="{00000000-ABB3-427B-BBC3-780DE70F5001}"/>
            </c:ext>
          </c:extLst>
        </c:ser>
        <c:dLbls>
          <c:showLegendKey val="0"/>
          <c:showVal val="0"/>
          <c:showCatName val="0"/>
          <c:showSerName val="0"/>
          <c:showPercent val="0"/>
          <c:showBubbleSize val="0"/>
        </c:dLbls>
        <c:axId val="537538096"/>
        <c:axId val="537535800"/>
      </c:scatterChart>
      <c:valAx>
        <c:axId val="53753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7535800"/>
        <c:crosses val="autoZero"/>
        <c:crossBetween val="midCat"/>
      </c:valAx>
      <c:valAx>
        <c:axId val="53753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7538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213360</xdr:colOff>
      <xdr:row>10</xdr:row>
      <xdr:rowOff>179070</xdr:rowOff>
    </xdr:from>
    <xdr:to>
      <xdr:col>13</xdr:col>
      <xdr:colOff>518160</xdr:colOff>
      <xdr:row>25</xdr:row>
      <xdr:rowOff>179070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12</xdr:row>
      <xdr:rowOff>41910</xdr:rowOff>
    </xdr:from>
    <xdr:to>
      <xdr:col>13</xdr:col>
      <xdr:colOff>411480</xdr:colOff>
      <xdr:row>27</xdr:row>
      <xdr:rowOff>41910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373380</xdr:colOff>
      <xdr:row>10</xdr:row>
      <xdr:rowOff>34290</xdr:rowOff>
    </xdr:from>
    <xdr:to>
      <xdr:col>14</xdr:col>
      <xdr:colOff>68580</xdr:colOff>
      <xdr:row>25</xdr:row>
      <xdr:rowOff>34290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6</xdr:col>
      <xdr:colOff>2750820</xdr:colOff>
      <xdr:row>42</xdr:row>
      <xdr:rowOff>106299</xdr:rowOff>
    </xdr:to>
    <xdr:pic>
      <xdr:nvPicPr>
        <xdr:cNvPr id="2" name="Resim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62100"/>
          <a:ext cx="10058400" cy="6324219"/>
        </a:xfrm>
        <a:prstGeom prst="rect">
          <a:avLst/>
        </a:prstGeom>
      </xdr:spPr>
    </xdr:pic>
    <xdr:clientData/>
  </xdr:twoCellAnchor>
  <xdr:twoCellAnchor editAs="oneCell">
    <xdr:from>
      <xdr:col>0</xdr:col>
      <xdr:colOff>0</xdr:colOff>
      <xdr:row>42</xdr:row>
      <xdr:rowOff>94174</xdr:rowOff>
    </xdr:from>
    <xdr:to>
      <xdr:col>4</xdr:col>
      <xdr:colOff>45720</xdr:colOff>
      <xdr:row>72</xdr:row>
      <xdr:rowOff>180189</xdr:rowOff>
    </xdr:to>
    <xdr:pic>
      <xdr:nvPicPr>
        <xdr:cNvPr id="3" name="Resim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874194"/>
          <a:ext cx="4869180" cy="5572415"/>
        </a:xfrm>
        <a:prstGeom prst="rect">
          <a:avLst/>
        </a:prstGeom>
      </xdr:spPr>
    </xdr:pic>
    <xdr:clientData/>
  </xdr:twoCellAnchor>
  <xdr:twoCellAnchor editAs="oneCell">
    <xdr:from>
      <xdr:col>4</xdr:col>
      <xdr:colOff>30480</xdr:colOff>
      <xdr:row>42</xdr:row>
      <xdr:rowOff>108584</xdr:rowOff>
    </xdr:from>
    <xdr:to>
      <xdr:col>7</xdr:col>
      <xdr:colOff>22860</xdr:colOff>
      <xdr:row>73</xdr:row>
      <xdr:rowOff>68579</xdr:rowOff>
    </xdr:to>
    <xdr:pic>
      <xdr:nvPicPr>
        <xdr:cNvPr id="5" name="Resim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53940" y="7888604"/>
          <a:ext cx="7505700" cy="5629275"/>
        </a:xfrm>
        <a:prstGeom prst="rect">
          <a:avLst/>
        </a:prstGeom>
      </xdr:spPr>
    </xdr:pic>
    <xdr:clientData/>
  </xdr:twoCellAnchor>
  <xdr:twoCellAnchor editAs="oneCell">
    <xdr:from>
      <xdr:col>0</xdr:col>
      <xdr:colOff>0</xdr:colOff>
      <xdr:row>73</xdr:row>
      <xdr:rowOff>0</xdr:rowOff>
    </xdr:from>
    <xdr:to>
      <xdr:col>6</xdr:col>
      <xdr:colOff>2750820</xdr:colOff>
      <xdr:row>109</xdr:row>
      <xdr:rowOff>98782</xdr:rowOff>
    </xdr:to>
    <xdr:pic>
      <xdr:nvPicPr>
        <xdr:cNvPr id="6" name="Resim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3449300"/>
          <a:ext cx="10058400" cy="6682462"/>
        </a:xfrm>
        <a:prstGeom prst="rect">
          <a:avLst/>
        </a:prstGeom>
      </xdr:spPr>
    </xdr:pic>
    <xdr:clientData/>
  </xdr:twoCellAnchor>
  <xdr:twoCellAnchor editAs="oneCell">
    <xdr:from>
      <xdr:col>0</xdr:col>
      <xdr:colOff>7620</xdr:colOff>
      <xdr:row>109</xdr:row>
      <xdr:rowOff>83820</xdr:rowOff>
    </xdr:from>
    <xdr:to>
      <xdr:col>6</xdr:col>
      <xdr:colOff>2758440</xdr:colOff>
      <xdr:row>151</xdr:row>
      <xdr:rowOff>101635</xdr:rowOff>
    </xdr:to>
    <xdr:pic>
      <xdr:nvPicPr>
        <xdr:cNvPr id="7" name="Resim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 y="20116800"/>
          <a:ext cx="10058400" cy="7698775"/>
        </a:xfrm>
        <a:prstGeom prst="rect">
          <a:avLst/>
        </a:prstGeom>
      </xdr:spPr>
    </xdr:pic>
    <xdr:clientData/>
  </xdr:twoCellAnchor>
  <xdr:twoCellAnchor editAs="oneCell">
    <xdr:from>
      <xdr:col>0</xdr:col>
      <xdr:colOff>0</xdr:colOff>
      <xdr:row>151</xdr:row>
      <xdr:rowOff>83820</xdr:rowOff>
    </xdr:from>
    <xdr:to>
      <xdr:col>6</xdr:col>
      <xdr:colOff>2750820</xdr:colOff>
      <xdr:row>187</xdr:row>
      <xdr:rowOff>148912</xdr:rowOff>
    </xdr:to>
    <xdr:pic>
      <xdr:nvPicPr>
        <xdr:cNvPr id="8" name="Resim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797760"/>
          <a:ext cx="10058400" cy="6648772"/>
        </a:xfrm>
        <a:prstGeom prst="rect">
          <a:avLst/>
        </a:prstGeom>
      </xdr:spPr>
    </xdr:pic>
    <xdr:clientData/>
  </xdr:twoCellAnchor>
  <xdr:twoCellAnchor editAs="oneCell">
    <xdr:from>
      <xdr:col>0</xdr:col>
      <xdr:colOff>0</xdr:colOff>
      <xdr:row>187</xdr:row>
      <xdr:rowOff>160020</xdr:rowOff>
    </xdr:from>
    <xdr:to>
      <xdr:col>6</xdr:col>
      <xdr:colOff>2750820</xdr:colOff>
      <xdr:row>223</xdr:row>
      <xdr:rowOff>167221</xdr:rowOff>
    </xdr:to>
    <xdr:pic>
      <xdr:nvPicPr>
        <xdr:cNvPr id="9" name="Resim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34457640"/>
          <a:ext cx="10058400" cy="6590881"/>
        </a:xfrm>
        <a:prstGeom prst="rect">
          <a:avLst/>
        </a:prstGeom>
      </xdr:spPr>
    </xdr:pic>
    <xdr:clientData/>
  </xdr:twoCellAnchor>
  <xdr:twoCellAnchor editAs="oneCell">
    <xdr:from>
      <xdr:col>0</xdr:col>
      <xdr:colOff>0</xdr:colOff>
      <xdr:row>223</xdr:row>
      <xdr:rowOff>175260</xdr:rowOff>
    </xdr:from>
    <xdr:to>
      <xdr:col>6</xdr:col>
      <xdr:colOff>2750820</xdr:colOff>
      <xdr:row>265</xdr:row>
      <xdr:rowOff>12954</xdr:rowOff>
    </xdr:to>
    <xdr:pic>
      <xdr:nvPicPr>
        <xdr:cNvPr id="10" name="Resim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41056560"/>
          <a:ext cx="10058400" cy="7518654"/>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7"/>
  <sheetViews>
    <sheetView topLeftCell="A79" workbookViewId="0">
      <selection activeCell="F89" sqref="F89"/>
    </sheetView>
  </sheetViews>
  <sheetFormatPr defaultRowHeight="15" x14ac:dyDescent="0.25"/>
  <cols>
    <col min="1" max="2" width="14.7109375" customWidth="1"/>
    <col min="3" max="3" width="16.5703125" customWidth="1"/>
    <col min="4" max="4" width="11.28515625" customWidth="1"/>
  </cols>
  <sheetData>
    <row r="2" spans="1:10" x14ac:dyDescent="0.25">
      <c r="A2" s="2">
        <v>0.16</v>
      </c>
      <c r="B2" s="2">
        <v>1.1200000000000001</v>
      </c>
      <c r="C2" s="5">
        <v>2.0369999999999999</v>
      </c>
      <c r="D2" s="5">
        <v>1.901</v>
      </c>
      <c r="E2" s="5">
        <v>1.9000000000000001</v>
      </c>
      <c r="F2" s="5">
        <v>1.8080000000000001</v>
      </c>
      <c r="G2" s="5">
        <v>1.8360000000000001</v>
      </c>
      <c r="H2" s="5">
        <v>1.9930000000000001</v>
      </c>
      <c r="I2" s="5">
        <v>2.0129999999999999</v>
      </c>
      <c r="J2" s="5">
        <v>0.51</v>
      </c>
    </row>
    <row r="3" spans="1:10" x14ac:dyDescent="0.25">
      <c r="A3" s="2">
        <v>0.752</v>
      </c>
      <c r="B3" s="2">
        <v>1.302</v>
      </c>
      <c r="C3" s="5">
        <v>1.9370000000000001</v>
      </c>
      <c r="D3" s="5">
        <v>1.9890000000000001</v>
      </c>
      <c r="E3" s="5">
        <v>2.0070000000000001</v>
      </c>
      <c r="F3" s="5">
        <v>1.9510000000000001</v>
      </c>
      <c r="G3" s="5">
        <v>2.032</v>
      </c>
      <c r="H3" s="5">
        <v>1.798</v>
      </c>
      <c r="I3" s="5">
        <v>2.0369999999999999</v>
      </c>
      <c r="J3" s="5">
        <v>0.64</v>
      </c>
    </row>
    <row r="4" spans="1:10" x14ac:dyDescent="0.25">
      <c r="A4" s="2">
        <v>1.01</v>
      </c>
      <c r="B4" s="2">
        <v>1.5860000000000001</v>
      </c>
      <c r="C4" s="5">
        <v>1.79</v>
      </c>
      <c r="D4" s="5">
        <v>1.8420000000000001</v>
      </c>
      <c r="E4" s="5">
        <v>1.851</v>
      </c>
      <c r="F4" s="5">
        <v>1.7969999999999999</v>
      </c>
      <c r="G4" s="5">
        <v>1.96</v>
      </c>
      <c r="H4" s="5">
        <v>1.9120000000000001</v>
      </c>
      <c r="I4" s="5">
        <v>1.976</v>
      </c>
      <c r="J4" s="5">
        <v>0.64600000000000002</v>
      </c>
    </row>
    <row r="5" spans="1:10" x14ac:dyDescent="0.25">
      <c r="A5" s="2">
        <v>1.32</v>
      </c>
      <c r="B5" s="4">
        <v>1.7310000000000001</v>
      </c>
      <c r="C5" s="5">
        <v>2.1270000000000002</v>
      </c>
      <c r="D5" s="5">
        <v>1.9450000000000001</v>
      </c>
      <c r="E5" s="5">
        <v>2.0070000000000001</v>
      </c>
      <c r="F5" s="5">
        <v>2.0049999999999999</v>
      </c>
      <c r="G5" s="5">
        <v>2.0030000000000001</v>
      </c>
      <c r="H5" s="5">
        <v>2.08</v>
      </c>
      <c r="I5" s="5">
        <v>2.1859999999999999</v>
      </c>
    </row>
    <row r="6" spans="1:10" x14ac:dyDescent="0.25">
      <c r="A6" s="2">
        <v>1.5</v>
      </c>
      <c r="B6" s="5">
        <v>2.0859999999999999</v>
      </c>
      <c r="C6" s="5">
        <v>2.0470000000000002</v>
      </c>
      <c r="D6" s="5">
        <v>2.0609999999999999</v>
      </c>
      <c r="E6" s="5">
        <v>2.0699999999999998</v>
      </c>
      <c r="F6" s="5">
        <v>1.9630000000000001</v>
      </c>
      <c r="G6" s="5">
        <v>1.964</v>
      </c>
      <c r="H6" s="5">
        <v>2.0420000000000003</v>
      </c>
      <c r="I6" s="5">
        <v>2.149</v>
      </c>
    </row>
    <row r="7" spans="1:10" x14ac:dyDescent="0.25">
      <c r="A7" s="4">
        <v>1.73</v>
      </c>
      <c r="B7" s="5">
        <v>2.0910000000000002</v>
      </c>
      <c r="C7" s="5">
        <v>1.986</v>
      </c>
      <c r="D7" s="5">
        <v>2.2349999999999999</v>
      </c>
      <c r="E7" s="5">
        <v>2.08</v>
      </c>
      <c r="F7" s="5">
        <v>2.0180000000000002</v>
      </c>
      <c r="G7" s="5">
        <v>2.2429999999999999</v>
      </c>
      <c r="H7" s="5">
        <v>2.0310000000000001</v>
      </c>
      <c r="I7" s="5">
        <v>2.2170000000000001</v>
      </c>
    </row>
    <row r="8" spans="1:10" x14ac:dyDescent="0.25">
      <c r="A8" s="2">
        <v>0.14499999999999999</v>
      </c>
      <c r="B8" s="5">
        <v>2.0779999999999998</v>
      </c>
      <c r="C8" s="5">
        <v>2.2560000000000002</v>
      </c>
      <c r="D8" s="5">
        <v>2.3170000000000002</v>
      </c>
      <c r="E8" s="5">
        <v>2.4460000000000002</v>
      </c>
      <c r="F8" s="5">
        <v>2.0910000000000002</v>
      </c>
      <c r="G8" s="5">
        <v>2.387</v>
      </c>
      <c r="H8" s="5">
        <v>2.0510000000000002</v>
      </c>
      <c r="I8" s="5">
        <v>2.1579999999999999</v>
      </c>
    </row>
    <row r="9" spans="1:10" x14ac:dyDescent="0.25">
      <c r="A9" s="2">
        <v>0.75</v>
      </c>
      <c r="B9" s="5">
        <v>2.2120000000000002</v>
      </c>
      <c r="C9" s="5">
        <v>2.214</v>
      </c>
      <c r="D9" s="5">
        <v>2.2570000000000001</v>
      </c>
      <c r="E9" s="5">
        <v>2.1219999999999999</v>
      </c>
      <c r="F9" s="5">
        <v>2.1110000000000002</v>
      </c>
      <c r="G9" s="5">
        <v>2.1829999999999998</v>
      </c>
      <c r="H9" s="5">
        <v>2.242</v>
      </c>
      <c r="I9" s="5">
        <v>2.1070000000000002</v>
      </c>
    </row>
    <row r="16" spans="1:10" x14ac:dyDescent="0.25">
      <c r="B16" s="6" t="s">
        <v>9</v>
      </c>
      <c r="C16" s="6" t="s">
        <v>1</v>
      </c>
      <c r="D16" s="6" t="s">
        <v>2</v>
      </c>
    </row>
    <row r="17" spans="1:11" x14ac:dyDescent="0.25">
      <c r="A17" t="s">
        <v>3</v>
      </c>
      <c r="B17" s="2">
        <v>0.152</v>
      </c>
      <c r="C17" s="1">
        <v>81</v>
      </c>
      <c r="D17" s="7">
        <f>(40.556*B17*B17)-(127.06*B17)+(99.311)</f>
        <v>80.934885824000006</v>
      </c>
    </row>
    <row r="18" spans="1:11" x14ac:dyDescent="0.25">
      <c r="A18" t="s">
        <v>4</v>
      </c>
      <c r="B18" s="2">
        <v>0.751</v>
      </c>
      <c r="C18" s="1">
        <v>27</v>
      </c>
      <c r="D18" s="7">
        <f t="shared" ref="D18:D22" si="0">(40.556*B18*B18)-(127.06*B18)+(99.311)</f>
        <v>26.762564556000001</v>
      </c>
    </row>
    <row r="19" spans="1:11" x14ac:dyDescent="0.25">
      <c r="A19" t="s">
        <v>5</v>
      </c>
      <c r="B19" s="2">
        <v>1.06</v>
      </c>
      <c r="C19" s="1">
        <v>9</v>
      </c>
      <c r="D19" s="7">
        <f t="shared" si="0"/>
        <v>10.196121599999998</v>
      </c>
    </row>
    <row r="20" spans="1:11" x14ac:dyDescent="0.25">
      <c r="A20" t="s">
        <v>6</v>
      </c>
      <c r="B20" s="2">
        <v>1.3109999999999999</v>
      </c>
      <c r="C20" s="1">
        <v>3</v>
      </c>
      <c r="D20" s="7">
        <f t="shared" si="0"/>
        <v>2.4397888759999944</v>
      </c>
    </row>
    <row r="21" spans="1:11" x14ac:dyDescent="0.25">
      <c r="A21" t="s">
        <v>7</v>
      </c>
      <c r="B21" s="2">
        <v>1.5429999999999999</v>
      </c>
      <c r="C21" s="1">
        <v>1</v>
      </c>
      <c r="D21" s="7">
        <f t="shared" si="0"/>
        <v>-0.18486795599999084</v>
      </c>
    </row>
    <row r="22" spans="1:11" x14ac:dyDescent="0.25">
      <c r="A22" t="s">
        <v>8</v>
      </c>
      <c r="B22" s="4">
        <v>1.73</v>
      </c>
      <c r="C22" s="1">
        <v>0</v>
      </c>
      <c r="D22" s="7">
        <f t="shared" si="0"/>
        <v>0.87725239999998905</v>
      </c>
    </row>
    <row r="27" spans="1:11" x14ac:dyDescent="0.25">
      <c r="J27" s="8" t="s">
        <v>10</v>
      </c>
    </row>
    <row r="29" spans="1:11" x14ac:dyDescent="0.25">
      <c r="H29" s="8"/>
      <c r="K29" s="8"/>
    </row>
    <row r="34" spans="1:3" x14ac:dyDescent="0.25">
      <c r="A34" s="9" t="s">
        <v>11</v>
      </c>
      <c r="B34" s="5" t="s">
        <v>12</v>
      </c>
      <c r="C34" s="10" t="s">
        <v>73</v>
      </c>
    </row>
    <row r="35" spans="1:3" x14ac:dyDescent="0.25">
      <c r="A35" s="9" t="s">
        <v>13</v>
      </c>
      <c r="B35" s="5">
        <v>2.0859999999999999</v>
      </c>
      <c r="C35" s="7">
        <f t="shared" ref="C35:C66" si="1">(40.556*B35*B35)-(127.06*B35)+(99.311)</f>
        <v>10.73905617600002</v>
      </c>
    </row>
    <row r="36" spans="1:3" x14ac:dyDescent="0.25">
      <c r="A36" s="9" t="s">
        <v>14</v>
      </c>
      <c r="B36" s="5">
        <v>2.0910000000000002</v>
      </c>
      <c r="C36" s="7">
        <f t="shared" si="1"/>
        <v>10.950768235999988</v>
      </c>
    </row>
    <row r="37" spans="1:3" x14ac:dyDescent="0.25">
      <c r="A37" s="9" t="s">
        <v>15</v>
      </c>
      <c r="B37" s="5">
        <v>2.0779999999999998</v>
      </c>
      <c r="C37" s="7">
        <f t="shared" si="1"/>
        <v>10.404534704000014</v>
      </c>
    </row>
    <row r="38" spans="1:3" x14ac:dyDescent="0.25">
      <c r="A38" s="9" t="s">
        <v>16</v>
      </c>
      <c r="B38" s="5">
        <v>2.2120000000000002</v>
      </c>
      <c r="C38" s="7">
        <f t="shared" si="1"/>
        <v>16.692516863999998</v>
      </c>
    </row>
    <row r="39" spans="1:3" x14ac:dyDescent="0.25">
      <c r="A39" s="9" t="s">
        <v>17</v>
      </c>
      <c r="B39" s="5">
        <v>2.0369999999999999</v>
      </c>
      <c r="C39" s="7">
        <f t="shared" si="1"/>
        <v>8.7715891639999768</v>
      </c>
    </row>
    <row r="40" spans="1:3" x14ac:dyDescent="0.25">
      <c r="A40" s="9" t="s">
        <v>18</v>
      </c>
      <c r="B40" s="5">
        <v>1.9370000000000001</v>
      </c>
      <c r="C40" s="7">
        <f t="shared" si="1"/>
        <v>5.3606347639999967</v>
      </c>
    </row>
    <row r="41" spans="1:3" x14ac:dyDescent="0.25">
      <c r="A41" s="9" t="s">
        <v>19</v>
      </c>
      <c r="B41" s="5">
        <v>1.79</v>
      </c>
      <c r="C41" s="7">
        <f t="shared" si="1"/>
        <v>1.8190795999999807</v>
      </c>
    </row>
    <row r="42" spans="1:3" x14ac:dyDescent="0.25">
      <c r="A42" s="9" t="s">
        <v>20</v>
      </c>
      <c r="B42" s="5">
        <v>2.1270000000000002</v>
      </c>
      <c r="C42" s="7">
        <f t="shared" si="1"/>
        <v>12.534955723999985</v>
      </c>
    </row>
    <row r="43" spans="1:3" x14ac:dyDescent="0.25">
      <c r="A43" s="9" t="s">
        <v>21</v>
      </c>
      <c r="B43" s="5">
        <v>2.0470000000000002</v>
      </c>
      <c r="C43" s="7">
        <f t="shared" si="1"/>
        <v>9.1572962039999766</v>
      </c>
    </row>
    <row r="44" spans="1:3" x14ac:dyDescent="0.25">
      <c r="A44" s="9" t="s">
        <v>22</v>
      </c>
      <c r="B44" s="5">
        <v>1.986</v>
      </c>
      <c r="C44" s="7">
        <f t="shared" si="1"/>
        <v>6.9306529759999762</v>
      </c>
    </row>
    <row r="45" spans="1:3" x14ac:dyDescent="0.25">
      <c r="A45" s="9" t="s">
        <v>23</v>
      </c>
      <c r="B45" s="5">
        <v>2.2560000000000002</v>
      </c>
      <c r="C45" s="7">
        <f t="shared" si="1"/>
        <v>19.074862015999997</v>
      </c>
    </row>
    <row r="46" spans="1:3" x14ac:dyDescent="0.25">
      <c r="A46" s="9" t="s">
        <v>24</v>
      </c>
      <c r="B46" s="5">
        <v>2.214</v>
      </c>
      <c r="C46" s="7">
        <f t="shared" si="1"/>
        <v>16.797398576000006</v>
      </c>
    </row>
    <row r="47" spans="1:3" x14ac:dyDescent="0.25">
      <c r="A47" s="9" t="s">
        <v>25</v>
      </c>
      <c r="B47" s="5">
        <v>1.901</v>
      </c>
      <c r="C47" s="7">
        <f t="shared" si="1"/>
        <v>4.3312533559999906</v>
      </c>
    </row>
    <row r="48" spans="1:3" x14ac:dyDescent="0.25">
      <c r="A48" s="9" t="s">
        <v>26</v>
      </c>
      <c r="B48" s="5">
        <v>1.9890000000000001</v>
      </c>
      <c r="C48" s="7">
        <f t="shared" si="1"/>
        <v>7.0331032759999914</v>
      </c>
    </row>
    <row r="49" spans="1:3" x14ac:dyDescent="0.25">
      <c r="A49" s="9" t="s">
        <v>27</v>
      </c>
      <c r="B49" s="5">
        <v>1.8420000000000001</v>
      </c>
      <c r="C49" s="7">
        <f t="shared" si="1"/>
        <v>2.8715279839999823</v>
      </c>
    </row>
    <row r="50" spans="1:3" x14ac:dyDescent="0.25">
      <c r="A50" s="9" t="s">
        <v>28</v>
      </c>
      <c r="B50" s="5">
        <v>1.9450000000000001</v>
      </c>
      <c r="C50" s="7">
        <f t="shared" si="1"/>
        <v>5.6036618999999632</v>
      </c>
    </row>
    <row r="51" spans="1:3" x14ac:dyDescent="0.25">
      <c r="A51" s="9" t="s">
        <v>29</v>
      </c>
      <c r="B51" s="5">
        <v>2.0609999999999999</v>
      </c>
      <c r="C51" s="7">
        <f t="shared" si="1"/>
        <v>9.710912876000009</v>
      </c>
    </row>
    <row r="52" spans="1:3" x14ac:dyDescent="0.25">
      <c r="A52" s="9" t="s">
        <v>30</v>
      </c>
      <c r="B52" s="5">
        <v>2.2349999999999999</v>
      </c>
      <c r="C52" s="7">
        <f t="shared" si="1"/>
        <v>17.91824509999995</v>
      </c>
    </row>
    <row r="53" spans="1:3" x14ac:dyDescent="0.25">
      <c r="A53" s="9" t="s">
        <v>31</v>
      </c>
      <c r="B53" s="5">
        <v>2.3170000000000002</v>
      </c>
      <c r="C53" s="7">
        <f t="shared" si="1"/>
        <v>22.637419883999996</v>
      </c>
    </row>
    <row r="54" spans="1:3" x14ac:dyDescent="0.25">
      <c r="A54" s="9" t="s">
        <v>23</v>
      </c>
      <c r="B54" s="5">
        <v>2.2570000000000001</v>
      </c>
      <c r="C54" s="7">
        <f t="shared" si="1"/>
        <v>19.130831244000007</v>
      </c>
    </row>
    <row r="55" spans="1:3" x14ac:dyDescent="0.25">
      <c r="A55" s="9" t="s">
        <v>32</v>
      </c>
      <c r="B55" s="5">
        <v>1.9000000000000001</v>
      </c>
      <c r="C55" s="7">
        <f t="shared" si="1"/>
        <v>4.304159999999996</v>
      </c>
    </row>
    <row r="56" spans="1:3" x14ac:dyDescent="0.25">
      <c r="A56" s="9" t="s">
        <v>33</v>
      </c>
      <c r="B56" s="5">
        <v>2.0070000000000001</v>
      </c>
      <c r="C56" s="7">
        <f t="shared" si="1"/>
        <v>7.6631352440000171</v>
      </c>
    </row>
    <row r="57" spans="1:3" x14ac:dyDescent="0.25">
      <c r="A57" s="9" t="s">
        <v>34</v>
      </c>
      <c r="B57" s="5">
        <v>1.851</v>
      </c>
      <c r="C57" s="7">
        <f t="shared" si="1"/>
        <v>3.0759477559999766</v>
      </c>
    </row>
    <row r="58" spans="1:3" x14ac:dyDescent="0.25">
      <c r="A58" s="9" t="s">
        <v>35</v>
      </c>
      <c r="B58" s="5">
        <v>2.0070000000000001</v>
      </c>
      <c r="C58" s="7">
        <f t="shared" si="1"/>
        <v>7.6631352440000171</v>
      </c>
    </row>
    <row r="59" spans="1:3" x14ac:dyDescent="0.25">
      <c r="A59" s="9" t="s">
        <v>36</v>
      </c>
      <c r="B59" s="5">
        <v>2.0699999999999998</v>
      </c>
      <c r="C59" s="7">
        <f t="shared" si="1"/>
        <v>10.07520439999999</v>
      </c>
    </row>
    <row r="60" spans="1:3" x14ac:dyDescent="0.25">
      <c r="A60" s="9" t="s">
        <v>37</v>
      </c>
      <c r="B60" s="5">
        <v>2.08</v>
      </c>
      <c r="C60" s="7">
        <f t="shared" si="1"/>
        <v>10.487678399999965</v>
      </c>
    </row>
    <row r="61" spans="1:3" x14ac:dyDescent="0.25">
      <c r="A61" s="9" t="s">
        <v>38</v>
      </c>
      <c r="B61" s="5">
        <v>2.4460000000000002</v>
      </c>
      <c r="C61" s="7">
        <f t="shared" si="1"/>
        <v>31.165381296000021</v>
      </c>
    </row>
    <row r="62" spans="1:3" x14ac:dyDescent="0.25">
      <c r="A62" s="9" t="s">
        <v>39</v>
      </c>
      <c r="B62" s="5">
        <v>2.1219999999999999</v>
      </c>
      <c r="C62" s="7">
        <f t="shared" si="1"/>
        <v>12.308643504000003</v>
      </c>
    </row>
    <row r="63" spans="1:3" x14ac:dyDescent="0.25">
      <c r="A63" s="9" t="s">
        <v>72</v>
      </c>
      <c r="B63" s="5">
        <v>1.8080000000000001</v>
      </c>
      <c r="C63" s="7">
        <f t="shared" si="1"/>
        <v>2.1585683840000058</v>
      </c>
    </row>
    <row r="64" spans="1:3" x14ac:dyDescent="0.25">
      <c r="A64" s="9" t="s">
        <v>40</v>
      </c>
      <c r="B64" s="5">
        <v>1.9510000000000001</v>
      </c>
      <c r="C64" s="7">
        <f t="shared" si="1"/>
        <v>5.7893389559999662</v>
      </c>
    </row>
    <row r="65" spans="1:3" x14ac:dyDescent="0.25">
      <c r="A65" s="9" t="s">
        <v>41</v>
      </c>
      <c r="B65" s="5">
        <v>1.7969999999999999</v>
      </c>
      <c r="C65" s="7">
        <f t="shared" si="1"/>
        <v>1.9479802040000038</v>
      </c>
    </row>
    <row r="66" spans="1:3" x14ac:dyDescent="0.25">
      <c r="A66" s="9" t="s">
        <v>42</v>
      </c>
      <c r="B66" s="5">
        <v>2.0049999999999999</v>
      </c>
      <c r="C66" s="7">
        <f t="shared" si="1"/>
        <v>7.5918338999999833</v>
      </c>
    </row>
    <row r="67" spans="1:3" x14ac:dyDescent="0.25">
      <c r="A67" s="9" t="s">
        <v>43</v>
      </c>
      <c r="B67" s="5">
        <v>1.9630000000000001</v>
      </c>
      <c r="C67" s="7">
        <f t="shared" ref="C67:C98" si="2">(40.556*B67*B67)-(127.06*B67)+(99.311)</f>
        <v>6.1694531640000037</v>
      </c>
    </row>
    <row r="68" spans="1:3" x14ac:dyDescent="0.25">
      <c r="A68" s="9" t="s">
        <v>44</v>
      </c>
      <c r="B68" s="5">
        <v>2.0180000000000002</v>
      </c>
      <c r="C68" s="7">
        <f t="shared" si="2"/>
        <v>8.0610921440000425</v>
      </c>
    </row>
    <row r="69" spans="1:3" x14ac:dyDescent="0.25">
      <c r="A69" s="9" t="s">
        <v>45</v>
      </c>
      <c r="B69" s="5">
        <v>2.0910000000000002</v>
      </c>
      <c r="C69" s="7">
        <f t="shared" si="2"/>
        <v>10.950768235999988</v>
      </c>
    </row>
    <row r="70" spans="1:3" x14ac:dyDescent="0.25">
      <c r="A70" s="9" t="s">
        <v>46</v>
      </c>
      <c r="B70" s="5">
        <v>2.1110000000000002</v>
      </c>
      <c r="C70" s="7">
        <f t="shared" si="2"/>
        <v>11.817894475999964</v>
      </c>
    </row>
    <row r="71" spans="1:3" x14ac:dyDescent="0.25">
      <c r="A71" s="9" t="s">
        <v>47</v>
      </c>
      <c r="B71" s="5">
        <v>1.8360000000000001</v>
      </c>
      <c r="C71" s="7">
        <f t="shared" si="2"/>
        <v>2.7388981759999922</v>
      </c>
    </row>
    <row r="72" spans="1:3" x14ac:dyDescent="0.25">
      <c r="A72" s="9" t="s">
        <v>48</v>
      </c>
      <c r="B72" s="5">
        <v>2.032</v>
      </c>
      <c r="C72" s="7">
        <f t="shared" si="2"/>
        <v>8.5817773439999883</v>
      </c>
    </row>
    <row r="73" spans="1:3" x14ac:dyDescent="0.25">
      <c r="A73" s="9" t="s">
        <v>49</v>
      </c>
      <c r="B73" s="5">
        <v>1.96</v>
      </c>
      <c r="C73" s="7">
        <f t="shared" si="2"/>
        <v>6.0733295999999939</v>
      </c>
    </row>
    <row r="74" spans="1:3" x14ac:dyDescent="0.25">
      <c r="A74" s="9" t="s">
        <v>50</v>
      </c>
      <c r="B74" s="5">
        <v>2.0030000000000001</v>
      </c>
      <c r="C74" s="7">
        <f t="shared" si="2"/>
        <v>7.5208570039999927</v>
      </c>
    </row>
    <row r="75" spans="1:3" x14ac:dyDescent="0.25">
      <c r="A75" s="9" t="s">
        <v>51</v>
      </c>
      <c r="B75" s="5">
        <v>1.964</v>
      </c>
      <c r="C75" s="7">
        <f t="shared" si="2"/>
        <v>6.2016565760000049</v>
      </c>
    </row>
    <row r="76" spans="1:3" x14ac:dyDescent="0.25">
      <c r="A76" s="9" t="s">
        <v>52</v>
      </c>
      <c r="B76" s="5">
        <v>2.2429999999999999</v>
      </c>
      <c r="C76" s="7">
        <f t="shared" si="2"/>
        <v>18.354643243999959</v>
      </c>
    </row>
    <row r="77" spans="1:3" x14ac:dyDescent="0.25">
      <c r="A77" s="9" t="s">
        <v>53</v>
      </c>
      <c r="B77" s="5">
        <v>2.387</v>
      </c>
      <c r="C77" s="7">
        <f t="shared" si="2"/>
        <v>27.097499564000003</v>
      </c>
    </row>
    <row r="78" spans="1:3" x14ac:dyDescent="0.25">
      <c r="A78" s="9" t="s">
        <v>42</v>
      </c>
      <c r="B78" s="5">
        <v>2.1829999999999998</v>
      </c>
      <c r="C78" s="7">
        <f t="shared" si="2"/>
        <v>15.208191883999973</v>
      </c>
    </row>
    <row r="79" spans="1:3" x14ac:dyDescent="0.25">
      <c r="A79" s="9" t="s">
        <v>54</v>
      </c>
      <c r="B79" s="5">
        <v>1.9930000000000001</v>
      </c>
      <c r="C79" s="7">
        <f t="shared" si="2"/>
        <v>7.1708392439999784</v>
      </c>
    </row>
    <row r="80" spans="1:3" x14ac:dyDescent="0.25">
      <c r="A80" s="9" t="s">
        <v>55</v>
      </c>
      <c r="B80" s="5">
        <v>1.798</v>
      </c>
      <c r="C80" s="7">
        <f t="shared" si="2"/>
        <v>1.9667190240000139</v>
      </c>
    </row>
    <row r="81" spans="1:3" x14ac:dyDescent="0.25">
      <c r="A81" s="9" t="s">
        <v>56</v>
      </c>
      <c r="B81" s="5">
        <v>1.9120000000000001</v>
      </c>
      <c r="C81" s="7">
        <f t="shared" si="2"/>
        <v>4.6346336639999777</v>
      </c>
    </row>
    <row r="82" spans="1:3" x14ac:dyDescent="0.25">
      <c r="A82" s="9" t="s">
        <v>57</v>
      </c>
      <c r="B82" s="5">
        <v>2.08</v>
      </c>
      <c r="C82" s="7">
        <f t="shared" si="2"/>
        <v>10.487678399999965</v>
      </c>
    </row>
    <row r="83" spans="1:3" x14ac:dyDescent="0.25">
      <c r="A83" s="9" t="s">
        <v>58</v>
      </c>
      <c r="B83" s="5">
        <v>2.0420000000000003</v>
      </c>
      <c r="C83" s="7">
        <f t="shared" si="2"/>
        <v>8.9634287840000297</v>
      </c>
    </row>
    <row r="84" spans="1:3" x14ac:dyDescent="0.25">
      <c r="A84" s="9" t="s">
        <v>59</v>
      </c>
      <c r="B84" s="5">
        <v>2.0310000000000001</v>
      </c>
      <c r="C84" s="7">
        <f t="shared" si="2"/>
        <v>8.5440583159999903</v>
      </c>
    </row>
    <row r="85" spans="1:3" x14ac:dyDescent="0.25">
      <c r="A85" s="9" t="s">
        <v>60</v>
      </c>
      <c r="B85" s="5">
        <v>2.0510000000000002</v>
      </c>
      <c r="C85" s="7">
        <f t="shared" si="2"/>
        <v>9.3138501559999725</v>
      </c>
    </row>
    <row r="86" spans="1:3" x14ac:dyDescent="0.25">
      <c r="A86" s="9" t="s">
        <v>40</v>
      </c>
      <c r="B86" s="5">
        <v>2.242</v>
      </c>
      <c r="C86" s="7">
        <f t="shared" si="2"/>
        <v>18.29980958400003</v>
      </c>
    </row>
    <row r="87" spans="1:3" x14ac:dyDescent="0.25">
      <c r="A87" s="9" t="s">
        <v>61</v>
      </c>
      <c r="B87" s="5">
        <v>2.0129999999999999</v>
      </c>
      <c r="C87" s="7">
        <f t="shared" si="2"/>
        <v>7.8789859640000088</v>
      </c>
    </row>
    <row r="88" spans="1:3" x14ac:dyDescent="0.25">
      <c r="A88" s="9" t="s">
        <v>62</v>
      </c>
      <c r="B88" s="5">
        <v>2.0369999999999999</v>
      </c>
      <c r="C88" s="7">
        <f t="shared" si="2"/>
        <v>8.7715891639999768</v>
      </c>
    </row>
    <row r="89" spans="1:3" x14ac:dyDescent="0.25">
      <c r="A89" s="9" t="s">
        <v>63</v>
      </c>
      <c r="B89" s="5">
        <v>1.976</v>
      </c>
      <c r="C89" s="7">
        <f t="shared" si="2"/>
        <v>6.5944242559999964</v>
      </c>
    </row>
    <row r="90" spans="1:3" x14ac:dyDescent="0.25">
      <c r="A90" s="9" t="s">
        <v>64</v>
      </c>
      <c r="B90" s="5">
        <v>2.1859999999999999</v>
      </c>
      <c r="C90" s="7">
        <f t="shared" si="2"/>
        <v>15.358579375999994</v>
      </c>
    </row>
    <row r="91" spans="1:3" x14ac:dyDescent="0.25">
      <c r="A91" s="9" t="s">
        <v>65</v>
      </c>
      <c r="B91" s="5">
        <v>2.149</v>
      </c>
      <c r="C91" s="7">
        <f t="shared" si="2"/>
        <v>13.554819756000001</v>
      </c>
    </row>
    <row r="92" spans="1:3" x14ac:dyDescent="0.25">
      <c r="A92" s="9" t="s">
        <v>66</v>
      </c>
      <c r="B92" s="5">
        <v>2.2170000000000001</v>
      </c>
      <c r="C92" s="7">
        <f t="shared" si="2"/>
        <v>16.955329483999975</v>
      </c>
    </row>
    <row r="93" spans="1:3" x14ac:dyDescent="0.25">
      <c r="A93" s="9" t="s">
        <v>67</v>
      </c>
      <c r="B93" s="5">
        <v>2.1579999999999999</v>
      </c>
      <c r="C93" s="7">
        <f t="shared" si="2"/>
        <v>13.983351984000024</v>
      </c>
    </row>
    <row r="94" spans="1:3" x14ac:dyDescent="0.25">
      <c r="A94" s="9" t="s">
        <v>68</v>
      </c>
      <c r="B94" s="5">
        <v>2.1070000000000002</v>
      </c>
      <c r="C94" s="7">
        <f t="shared" si="2"/>
        <v>11.641873643999986</v>
      </c>
    </row>
    <row r="95" spans="1:3" x14ac:dyDescent="0.25">
      <c r="A95" s="9" t="s">
        <v>69</v>
      </c>
      <c r="B95" s="5">
        <v>0.51</v>
      </c>
      <c r="C95" s="7">
        <f t="shared" si="2"/>
        <v>45.059015600000002</v>
      </c>
    </row>
    <row r="96" spans="1:3" x14ac:dyDescent="0.25">
      <c r="A96" s="9" t="s">
        <v>70</v>
      </c>
      <c r="B96" s="5">
        <v>0.64</v>
      </c>
      <c r="C96" s="7">
        <f t="shared" si="2"/>
        <v>34.604337600000008</v>
      </c>
    </row>
    <row r="97" spans="1:3" x14ac:dyDescent="0.25">
      <c r="A97" s="9" t="s">
        <v>71</v>
      </c>
      <c r="B97" s="5">
        <v>0.64600000000000002</v>
      </c>
      <c r="C97" s="7">
        <f t="shared" si="2"/>
        <v>34.154907696000009</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95"/>
  <sheetViews>
    <sheetView topLeftCell="A13" workbookViewId="0">
      <selection activeCell="E58" sqref="E58"/>
    </sheetView>
  </sheetViews>
  <sheetFormatPr defaultRowHeight="15" x14ac:dyDescent="0.25"/>
  <cols>
    <col min="1" max="1" width="18.7109375" customWidth="1"/>
    <col min="2" max="2" width="11.28515625" customWidth="1"/>
    <col min="3" max="3" width="14.5703125" customWidth="1"/>
  </cols>
  <sheetData>
    <row r="2" spans="1:10" x14ac:dyDescent="0.25">
      <c r="A2" s="2">
        <v>0.26</v>
      </c>
      <c r="B2" s="2">
        <v>1.212</v>
      </c>
      <c r="C2" s="5">
        <v>1.571</v>
      </c>
      <c r="D2" s="5">
        <v>1.3900000000000001</v>
      </c>
      <c r="E2" s="5">
        <v>1.5130000000000001</v>
      </c>
      <c r="F2" s="5">
        <v>1.365</v>
      </c>
      <c r="G2" s="5">
        <v>1.5940000000000001</v>
      </c>
      <c r="H2" s="5">
        <v>1.3940000000000001</v>
      </c>
      <c r="I2" s="5">
        <v>1.3320000000000001</v>
      </c>
      <c r="J2" s="5">
        <v>0.17199999999999999</v>
      </c>
    </row>
    <row r="3" spans="1:10" x14ac:dyDescent="0.25">
      <c r="A3" s="2">
        <v>0.79100000000000004</v>
      </c>
      <c r="B3" s="2">
        <v>1.4870000000000001</v>
      </c>
      <c r="C3" s="5">
        <v>1.4359999999999999</v>
      </c>
      <c r="D3" s="5">
        <v>1.4390000000000001</v>
      </c>
      <c r="E3" s="5">
        <v>1.514</v>
      </c>
      <c r="F3" s="5">
        <v>1.42</v>
      </c>
      <c r="G3" s="5">
        <v>1.5629999999999999</v>
      </c>
      <c r="H3" s="5">
        <v>1.335</v>
      </c>
      <c r="I3" s="5">
        <v>1.4470000000000001</v>
      </c>
      <c r="J3" s="5">
        <v>0.185</v>
      </c>
    </row>
    <row r="4" spans="1:10" x14ac:dyDescent="0.25">
      <c r="A4" s="2">
        <v>1.1679999999999999</v>
      </c>
      <c r="B4" s="2">
        <v>1.776</v>
      </c>
      <c r="C4" s="5">
        <v>1.534</v>
      </c>
      <c r="D4" s="5">
        <v>1.4670000000000001</v>
      </c>
      <c r="E4" s="5">
        <v>1.577</v>
      </c>
      <c r="F4" s="5">
        <v>1.4490000000000001</v>
      </c>
      <c r="G4" s="5">
        <v>1.508</v>
      </c>
      <c r="H4" s="5">
        <v>1.337</v>
      </c>
      <c r="I4" s="5">
        <v>1.4570000000000001</v>
      </c>
      <c r="J4" s="5">
        <v>0.20300000000000001</v>
      </c>
    </row>
    <row r="5" spans="1:10" x14ac:dyDescent="0.25">
      <c r="A5" s="2">
        <v>1.4910000000000001</v>
      </c>
      <c r="B5" s="4">
        <v>2.3769999999999998</v>
      </c>
      <c r="C5" s="5">
        <v>1.5780000000000001</v>
      </c>
      <c r="D5" s="5">
        <v>1.464</v>
      </c>
      <c r="E5" s="5">
        <v>1.4530000000000001</v>
      </c>
      <c r="F5" s="5">
        <v>1.446</v>
      </c>
      <c r="G5" s="5">
        <v>1.425</v>
      </c>
      <c r="H5" s="5">
        <v>1.4410000000000001</v>
      </c>
      <c r="I5" s="5">
        <v>1.468</v>
      </c>
    </row>
    <row r="6" spans="1:10" x14ac:dyDescent="0.25">
      <c r="A6" s="2">
        <v>1.756</v>
      </c>
      <c r="B6" s="5">
        <v>1.585</v>
      </c>
      <c r="C6" s="5">
        <v>1.4770000000000001</v>
      </c>
      <c r="D6" s="5">
        <v>1.548</v>
      </c>
      <c r="E6" s="5">
        <v>1.526</v>
      </c>
      <c r="F6" s="5">
        <v>1.5</v>
      </c>
      <c r="G6" s="5">
        <v>1.532</v>
      </c>
      <c r="H6" s="5">
        <v>1.444</v>
      </c>
      <c r="I6" s="5">
        <v>1.4810000000000001</v>
      </c>
    </row>
    <row r="7" spans="1:10" x14ac:dyDescent="0.25">
      <c r="A7" s="4">
        <v>2.3570000000000002</v>
      </c>
      <c r="B7" s="5">
        <v>1.518</v>
      </c>
      <c r="C7" s="5">
        <v>1.56</v>
      </c>
      <c r="D7" s="5">
        <v>1.5660000000000001</v>
      </c>
      <c r="E7" s="5">
        <v>1.635</v>
      </c>
      <c r="F7" s="5">
        <v>1.395</v>
      </c>
      <c r="G7" s="5">
        <v>1.4910000000000001</v>
      </c>
      <c r="H7" s="5">
        <v>1.323</v>
      </c>
      <c r="I7" s="5">
        <v>1.492</v>
      </c>
    </row>
    <row r="8" spans="1:10" x14ac:dyDescent="0.25">
      <c r="A8" s="2">
        <v>0.20799999999999999</v>
      </c>
      <c r="B8" s="5">
        <v>1.5449999999999999</v>
      </c>
      <c r="C8" s="5">
        <v>1.506</v>
      </c>
      <c r="D8" s="5">
        <v>1.4690000000000001</v>
      </c>
      <c r="E8" s="5">
        <v>1.4330000000000001</v>
      </c>
      <c r="F8" s="5">
        <v>1.4730000000000001</v>
      </c>
      <c r="G8" s="5">
        <v>1.5389999999999999</v>
      </c>
      <c r="H8" s="5">
        <v>1.3240000000000001</v>
      </c>
      <c r="I8" s="5">
        <v>1.4159999999999999</v>
      </c>
    </row>
    <row r="9" spans="1:10" x14ac:dyDescent="0.25">
      <c r="A9" s="2">
        <v>0.78800000000000003</v>
      </c>
      <c r="B9" s="5">
        <v>1.4650000000000001</v>
      </c>
      <c r="C9" s="5">
        <v>1.492</v>
      </c>
      <c r="D9" s="5">
        <v>1.464</v>
      </c>
      <c r="E9" s="5">
        <v>1.427</v>
      </c>
      <c r="F9" s="5">
        <v>1.472</v>
      </c>
      <c r="G9" s="5">
        <v>1.45</v>
      </c>
      <c r="H9" s="5">
        <v>1.292</v>
      </c>
      <c r="I9" s="5">
        <v>1.4490000000000001</v>
      </c>
    </row>
    <row r="17" spans="1:10" x14ac:dyDescent="0.25">
      <c r="B17" s="6" t="s">
        <v>9</v>
      </c>
      <c r="C17" s="6" t="s">
        <v>1</v>
      </c>
      <c r="D17" s="6" t="s">
        <v>2</v>
      </c>
    </row>
    <row r="18" spans="1:10" x14ac:dyDescent="0.25">
      <c r="A18" t="s">
        <v>3</v>
      </c>
      <c r="B18" s="2">
        <v>0.23400000000000001</v>
      </c>
      <c r="C18" s="1">
        <v>0.48</v>
      </c>
      <c r="D18" s="7">
        <f>(0.1255*B18*B18)-(0.5485*B18)+(0.5988)</f>
        <v>0.47732287800000001</v>
      </c>
    </row>
    <row r="19" spans="1:10" x14ac:dyDescent="0.25">
      <c r="A19" t="s">
        <v>4</v>
      </c>
      <c r="B19" s="2">
        <v>0.78900000000000003</v>
      </c>
      <c r="C19" s="1">
        <v>0.24</v>
      </c>
      <c r="D19" s="7">
        <f t="shared" ref="D19:D23" si="0">(0.1255*B19*B19)-(0.5485*B19)+(0.5988)</f>
        <v>0.24415988550000001</v>
      </c>
    </row>
    <row r="20" spans="1:10" x14ac:dyDescent="0.25">
      <c r="A20" t="s">
        <v>5</v>
      </c>
      <c r="B20" s="2">
        <v>1.19</v>
      </c>
      <c r="C20" s="1">
        <v>0.12</v>
      </c>
      <c r="D20" s="7">
        <f t="shared" si="0"/>
        <v>0.12380555000000004</v>
      </c>
    </row>
    <row r="21" spans="1:10" x14ac:dyDescent="0.25">
      <c r="A21" t="s">
        <v>6</v>
      </c>
      <c r="B21" s="2">
        <v>1.4890000000000001</v>
      </c>
      <c r="C21" s="1">
        <v>0.06</v>
      </c>
      <c r="D21" s="7">
        <f t="shared" si="0"/>
        <v>6.0332185499999968E-2</v>
      </c>
    </row>
    <row r="22" spans="1:10" x14ac:dyDescent="0.25">
      <c r="A22" t="s">
        <v>7</v>
      </c>
      <c r="B22" s="2">
        <v>1.766</v>
      </c>
      <c r="C22" s="1">
        <v>0.03</v>
      </c>
      <c r="D22" s="7">
        <f t="shared" si="0"/>
        <v>2.1552877999999942E-2</v>
      </c>
    </row>
    <row r="23" spans="1:10" x14ac:dyDescent="0.25">
      <c r="A23" t="s">
        <v>8</v>
      </c>
      <c r="B23" s="4">
        <v>2.367</v>
      </c>
      <c r="C23" s="1">
        <v>0</v>
      </c>
      <c r="D23" s="7">
        <f t="shared" si="0"/>
        <v>3.63796950000006E-3</v>
      </c>
    </row>
    <row r="28" spans="1:10" x14ac:dyDescent="0.25">
      <c r="J28" s="8" t="s">
        <v>10</v>
      </c>
    </row>
    <row r="32" spans="1:10" x14ac:dyDescent="0.25">
      <c r="A32" s="9" t="s">
        <v>11</v>
      </c>
      <c r="B32" s="5" t="s">
        <v>12</v>
      </c>
      <c r="C32" s="10" t="s">
        <v>73</v>
      </c>
    </row>
    <row r="33" spans="1:3" x14ac:dyDescent="0.25">
      <c r="A33" s="9" t="s">
        <v>13</v>
      </c>
      <c r="B33" s="5">
        <v>1.585</v>
      </c>
      <c r="C33" s="7">
        <f t="shared" ref="C33:C64" si="1">(0.1255*B33*B33)-(0.5485*B33)+(0.5988)</f>
        <v>4.4711737500000015E-2</v>
      </c>
    </row>
    <row r="34" spans="1:3" x14ac:dyDescent="0.25">
      <c r="A34" s="9" t="s">
        <v>14</v>
      </c>
      <c r="B34" s="5">
        <v>1.518</v>
      </c>
      <c r="C34" s="7">
        <f t="shared" si="1"/>
        <v>5.5369662000000042E-2</v>
      </c>
    </row>
    <row r="35" spans="1:3" x14ac:dyDescent="0.25">
      <c r="A35" s="9" t="s">
        <v>15</v>
      </c>
      <c r="B35" s="5">
        <v>1.5449999999999999</v>
      </c>
      <c r="C35" s="7">
        <f t="shared" si="1"/>
        <v>5.093913750000012E-2</v>
      </c>
    </row>
    <row r="36" spans="1:3" x14ac:dyDescent="0.25">
      <c r="A36" s="9" t="s">
        <v>16</v>
      </c>
      <c r="B36" s="5">
        <v>1.4650000000000001</v>
      </c>
      <c r="C36" s="7">
        <f t="shared" si="1"/>
        <v>6.4598737500000003E-2</v>
      </c>
    </row>
    <row r="37" spans="1:3" x14ac:dyDescent="0.25">
      <c r="A37" s="9" t="s">
        <v>17</v>
      </c>
      <c r="B37" s="5">
        <v>1.571</v>
      </c>
      <c r="C37" s="7">
        <f t="shared" si="1"/>
        <v>4.6845645499999922E-2</v>
      </c>
    </row>
    <row r="38" spans="1:3" x14ac:dyDescent="0.25">
      <c r="A38" s="9" t="s">
        <v>18</v>
      </c>
      <c r="B38" s="5">
        <v>1.4359999999999999</v>
      </c>
      <c r="C38" s="7">
        <f t="shared" si="1"/>
        <v>6.9947047999999956E-2</v>
      </c>
    </row>
    <row r="39" spans="1:3" x14ac:dyDescent="0.25">
      <c r="A39" s="9" t="s">
        <v>19</v>
      </c>
      <c r="B39" s="5">
        <v>1.534</v>
      </c>
      <c r="C39" s="7">
        <f t="shared" si="1"/>
        <v>5.272207799999995E-2</v>
      </c>
    </row>
    <row r="40" spans="1:3" x14ac:dyDescent="0.25">
      <c r="A40" s="9" t="s">
        <v>20</v>
      </c>
      <c r="B40" s="5">
        <v>1.5780000000000001</v>
      </c>
      <c r="C40" s="7">
        <f t="shared" si="1"/>
        <v>4.5772542000000027E-2</v>
      </c>
    </row>
    <row r="41" spans="1:3" x14ac:dyDescent="0.25">
      <c r="A41" s="9" t="s">
        <v>21</v>
      </c>
      <c r="B41" s="5">
        <v>1.4770000000000001</v>
      </c>
      <c r="C41" s="7">
        <f t="shared" si="1"/>
        <v>6.2447389500000061E-2</v>
      </c>
    </row>
    <row r="42" spans="1:3" x14ac:dyDescent="0.25">
      <c r="A42" s="9" t="s">
        <v>22</v>
      </c>
      <c r="B42" s="5">
        <v>1.56</v>
      </c>
      <c r="C42" s="7">
        <f t="shared" si="1"/>
        <v>4.8556800000000067E-2</v>
      </c>
    </row>
    <row r="43" spans="1:3" x14ac:dyDescent="0.25">
      <c r="A43" s="9" t="s">
        <v>23</v>
      </c>
      <c r="B43" s="5">
        <v>1.506</v>
      </c>
      <c r="C43" s="7">
        <f t="shared" si="1"/>
        <v>5.7397517999999925E-2</v>
      </c>
    </row>
    <row r="44" spans="1:3" x14ac:dyDescent="0.25">
      <c r="A44" s="9" t="s">
        <v>24</v>
      </c>
      <c r="B44" s="5">
        <v>1.492</v>
      </c>
      <c r="C44" s="7">
        <f t="shared" si="1"/>
        <v>5.9809032000000095E-2</v>
      </c>
    </row>
    <row r="45" spans="1:3" x14ac:dyDescent="0.25">
      <c r="A45" s="9" t="s">
        <v>25</v>
      </c>
      <c r="B45" s="5">
        <v>1.3900000000000001</v>
      </c>
      <c r="C45" s="7">
        <f t="shared" si="1"/>
        <v>7.8863550000000004E-2</v>
      </c>
    </row>
    <row r="46" spans="1:3" x14ac:dyDescent="0.25">
      <c r="A46" s="9" t="s">
        <v>26</v>
      </c>
      <c r="B46" s="5">
        <v>1.4390000000000001</v>
      </c>
      <c r="C46" s="7">
        <f t="shared" si="1"/>
        <v>6.9383985500000023E-2</v>
      </c>
    </row>
    <row r="47" spans="1:3" x14ac:dyDescent="0.25">
      <c r="A47" s="9" t="s">
        <v>27</v>
      </c>
      <c r="B47" s="5">
        <v>1.4670000000000001</v>
      </c>
      <c r="C47" s="7">
        <f t="shared" si="1"/>
        <v>6.4237669499999983E-2</v>
      </c>
    </row>
    <row r="48" spans="1:3" x14ac:dyDescent="0.25">
      <c r="A48" s="9" t="s">
        <v>28</v>
      </c>
      <c r="B48" s="5">
        <v>1.464</v>
      </c>
      <c r="C48" s="7">
        <f t="shared" si="1"/>
        <v>6.4779648000000023E-2</v>
      </c>
    </row>
    <row r="49" spans="1:3" x14ac:dyDescent="0.25">
      <c r="A49" s="9" t="s">
        <v>29</v>
      </c>
      <c r="B49" s="5">
        <v>1.548</v>
      </c>
      <c r="C49" s="7">
        <f t="shared" si="1"/>
        <v>5.0458152000000034E-2</v>
      </c>
    </row>
    <row r="50" spans="1:3" x14ac:dyDescent="0.25">
      <c r="A50" s="9" t="s">
        <v>30</v>
      </c>
      <c r="B50" s="5">
        <v>1.5660000000000001</v>
      </c>
      <c r="C50" s="7">
        <f t="shared" si="1"/>
        <v>4.7619677999999999E-2</v>
      </c>
    </row>
    <row r="51" spans="1:3" x14ac:dyDescent="0.25">
      <c r="A51" s="9" t="s">
        <v>31</v>
      </c>
      <c r="B51" s="5">
        <v>1.4690000000000001</v>
      </c>
      <c r="C51" s="7">
        <f t="shared" si="1"/>
        <v>6.387760549999999E-2</v>
      </c>
    </row>
    <row r="52" spans="1:3" x14ac:dyDescent="0.25">
      <c r="A52" s="9" t="s">
        <v>23</v>
      </c>
      <c r="B52" s="5">
        <v>1.464</v>
      </c>
      <c r="C52" s="7">
        <f t="shared" si="1"/>
        <v>6.4779648000000023E-2</v>
      </c>
    </row>
    <row r="53" spans="1:3" x14ac:dyDescent="0.25">
      <c r="A53" s="9" t="s">
        <v>32</v>
      </c>
      <c r="B53" s="5">
        <v>1.5130000000000001</v>
      </c>
      <c r="C53" s="7">
        <f t="shared" si="1"/>
        <v>5.6210209499999997E-2</v>
      </c>
    </row>
    <row r="54" spans="1:3" x14ac:dyDescent="0.25">
      <c r="A54" s="9" t="s">
        <v>33</v>
      </c>
      <c r="B54" s="5">
        <v>1.514</v>
      </c>
      <c r="C54" s="7">
        <f t="shared" si="1"/>
        <v>5.604159799999997E-2</v>
      </c>
    </row>
    <row r="55" spans="1:3" x14ac:dyDescent="0.25">
      <c r="A55" s="9" t="s">
        <v>34</v>
      </c>
      <c r="B55" s="5">
        <v>1.577</v>
      </c>
      <c r="C55" s="7">
        <f t="shared" si="1"/>
        <v>4.5925089500000071E-2</v>
      </c>
    </row>
    <row r="56" spans="1:3" x14ac:dyDescent="0.25">
      <c r="A56" s="9" t="s">
        <v>35</v>
      </c>
      <c r="B56" s="5">
        <v>1.4530000000000001</v>
      </c>
      <c r="C56" s="7">
        <f t="shared" si="1"/>
        <v>6.6786229499999905E-2</v>
      </c>
    </row>
    <row r="57" spans="1:3" x14ac:dyDescent="0.25">
      <c r="A57" s="9" t="s">
        <v>36</v>
      </c>
      <c r="B57" s="5">
        <v>1.526</v>
      </c>
      <c r="C57" s="7">
        <f t="shared" si="1"/>
        <v>5.403783800000006E-2</v>
      </c>
    </row>
    <row r="58" spans="1:3" x14ac:dyDescent="0.25">
      <c r="A58" s="9" t="s">
        <v>37</v>
      </c>
      <c r="B58" s="5">
        <v>1.635</v>
      </c>
      <c r="C58" s="7">
        <f t="shared" si="1"/>
        <v>3.749223749999997E-2</v>
      </c>
    </row>
    <row r="59" spans="1:3" x14ac:dyDescent="0.25">
      <c r="A59" s="9" t="s">
        <v>38</v>
      </c>
      <c r="B59" s="5">
        <v>1.4330000000000001</v>
      </c>
      <c r="C59" s="7">
        <f t="shared" si="1"/>
        <v>7.0512369500000061E-2</v>
      </c>
    </row>
    <row r="60" spans="1:3" x14ac:dyDescent="0.25">
      <c r="A60" s="9" t="s">
        <v>39</v>
      </c>
      <c r="B60" s="5">
        <v>1.427</v>
      </c>
      <c r="C60" s="7">
        <f t="shared" si="1"/>
        <v>7.1649789499999894E-2</v>
      </c>
    </row>
    <row r="61" spans="1:3" x14ac:dyDescent="0.25">
      <c r="A61" s="9" t="s">
        <v>72</v>
      </c>
      <c r="B61" s="5">
        <v>1.365</v>
      </c>
      <c r="C61" s="7">
        <f t="shared" si="1"/>
        <v>8.3932237500000006E-2</v>
      </c>
    </row>
    <row r="62" spans="1:3" x14ac:dyDescent="0.25">
      <c r="A62" s="9" t="s">
        <v>40</v>
      </c>
      <c r="B62" s="5">
        <v>1.42</v>
      </c>
      <c r="C62" s="7">
        <f t="shared" si="1"/>
        <v>7.2988199999999948E-2</v>
      </c>
    </row>
    <row r="63" spans="1:3" x14ac:dyDescent="0.25">
      <c r="A63" s="9" t="s">
        <v>41</v>
      </c>
      <c r="B63" s="5">
        <v>1.4490000000000001</v>
      </c>
      <c r="C63" s="7">
        <f t="shared" si="1"/>
        <v>6.7523425500000012E-2</v>
      </c>
    </row>
    <row r="64" spans="1:3" x14ac:dyDescent="0.25">
      <c r="A64" s="9" t="s">
        <v>42</v>
      </c>
      <c r="B64" s="5">
        <v>1.446</v>
      </c>
      <c r="C64" s="7">
        <f t="shared" si="1"/>
        <v>6.8078958000000078E-2</v>
      </c>
    </row>
    <row r="65" spans="1:3" x14ac:dyDescent="0.25">
      <c r="A65" s="9" t="s">
        <v>43</v>
      </c>
      <c r="B65" s="5">
        <v>1.5</v>
      </c>
      <c r="C65" s="7">
        <f t="shared" ref="C65:C96" si="2">(0.1255*B65*B65)-(0.5485*B65)+(0.5988)</f>
        <v>5.8424999999999949E-2</v>
      </c>
    </row>
    <row r="66" spans="1:3" x14ac:dyDescent="0.25">
      <c r="A66" s="9" t="s">
        <v>44</v>
      </c>
      <c r="B66" s="5">
        <v>1.395</v>
      </c>
      <c r="C66" s="7">
        <f t="shared" si="2"/>
        <v>7.7868637499999949E-2</v>
      </c>
    </row>
    <row r="67" spans="1:3" x14ac:dyDescent="0.25">
      <c r="A67" s="9" t="s">
        <v>45</v>
      </c>
      <c r="B67" s="5">
        <v>1.4730000000000001</v>
      </c>
      <c r="C67" s="7">
        <f t="shared" si="2"/>
        <v>6.3160489499999972E-2</v>
      </c>
    </row>
    <row r="68" spans="1:3" x14ac:dyDescent="0.25">
      <c r="A68" s="9" t="s">
        <v>46</v>
      </c>
      <c r="B68" s="5">
        <v>1.472</v>
      </c>
      <c r="C68" s="7">
        <f t="shared" si="2"/>
        <v>6.333939200000005E-2</v>
      </c>
    </row>
    <row r="69" spans="1:3" x14ac:dyDescent="0.25">
      <c r="A69" s="9" t="s">
        <v>47</v>
      </c>
      <c r="B69" s="5">
        <v>1.5940000000000001</v>
      </c>
      <c r="C69" s="7">
        <f t="shared" si="2"/>
        <v>4.3365918000000003E-2</v>
      </c>
    </row>
    <row r="70" spans="1:3" x14ac:dyDescent="0.25">
      <c r="A70" s="9" t="s">
        <v>48</v>
      </c>
      <c r="B70" s="5">
        <v>1.5629999999999999</v>
      </c>
      <c r="C70" s="7">
        <f t="shared" si="2"/>
        <v>4.8087109499999947E-2</v>
      </c>
    </row>
    <row r="71" spans="1:3" x14ac:dyDescent="0.25">
      <c r="A71" s="9" t="s">
        <v>49</v>
      </c>
      <c r="B71" s="5">
        <v>1.508</v>
      </c>
      <c r="C71" s="7">
        <f t="shared" si="2"/>
        <v>5.7057031999999896E-2</v>
      </c>
    </row>
    <row r="72" spans="1:3" x14ac:dyDescent="0.25">
      <c r="A72" s="9" t="s">
        <v>50</v>
      </c>
      <c r="B72" s="5">
        <v>1.425</v>
      </c>
      <c r="C72" s="7">
        <f t="shared" si="2"/>
        <v>7.2030937500000003E-2</v>
      </c>
    </row>
    <row r="73" spans="1:3" x14ac:dyDescent="0.25">
      <c r="A73" s="9" t="s">
        <v>51</v>
      </c>
      <c r="B73" s="5">
        <v>1.532</v>
      </c>
      <c r="C73" s="7">
        <f t="shared" si="2"/>
        <v>5.3049512000000076E-2</v>
      </c>
    </row>
    <row r="74" spans="1:3" x14ac:dyDescent="0.25">
      <c r="A74" s="9" t="s">
        <v>52</v>
      </c>
      <c r="B74" s="5">
        <v>1.4910000000000001</v>
      </c>
      <c r="C74" s="7">
        <f t="shared" si="2"/>
        <v>5.9983165500000046E-2</v>
      </c>
    </row>
    <row r="75" spans="1:3" x14ac:dyDescent="0.25">
      <c r="A75" s="9" t="s">
        <v>53</v>
      </c>
      <c r="B75" s="5">
        <v>1.5389999999999999</v>
      </c>
      <c r="C75" s="7">
        <f t="shared" si="2"/>
        <v>5.1907885499999917E-2</v>
      </c>
    </row>
    <row r="76" spans="1:3" x14ac:dyDescent="0.25">
      <c r="A76" s="9" t="s">
        <v>42</v>
      </c>
      <c r="B76" s="5">
        <v>1.45</v>
      </c>
      <c r="C76" s="7">
        <f t="shared" si="2"/>
        <v>6.7338750000000003E-2</v>
      </c>
    </row>
    <row r="77" spans="1:3" x14ac:dyDescent="0.25">
      <c r="A77" s="9" t="s">
        <v>54</v>
      </c>
      <c r="B77" s="5">
        <v>1.3940000000000001</v>
      </c>
      <c r="C77" s="7">
        <f t="shared" si="2"/>
        <v>7.8067117999999991E-2</v>
      </c>
    </row>
    <row r="78" spans="1:3" x14ac:dyDescent="0.25">
      <c r="A78" s="9" t="s">
        <v>55</v>
      </c>
      <c r="B78" s="5">
        <v>1.335</v>
      </c>
      <c r="C78" s="7">
        <f t="shared" si="2"/>
        <v>9.0221737500000065E-2</v>
      </c>
    </row>
    <row r="79" spans="1:3" x14ac:dyDescent="0.25">
      <c r="A79" s="9" t="s">
        <v>56</v>
      </c>
      <c r="B79" s="5">
        <v>1.337</v>
      </c>
      <c r="C79" s="7">
        <f t="shared" si="2"/>
        <v>8.9795409499999979E-2</v>
      </c>
    </row>
    <row r="80" spans="1:3" x14ac:dyDescent="0.25">
      <c r="A80" s="9" t="s">
        <v>57</v>
      </c>
      <c r="B80" s="5">
        <v>1.4410000000000001</v>
      </c>
      <c r="C80" s="7">
        <f t="shared" si="2"/>
        <v>6.9009865499999989E-2</v>
      </c>
    </row>
    <row r="81" spans="1:3" x14ac:dyDescent="0.25">
      <c r="A81" s="9" t="s">
        <v>58</v>
      </c>
      <c r="B81" s="5">
        <v>1.444</v>
      </c>
      <c r="C81" s="7">
        <f t="shared" si="2"/>
        <v>6.8450568000000045E-2</v>
      </c>
    </row>
    <row r="82" spans="1:3" x14ac:dyDescent="0.25">
      <c r="A82" s="9" t="s">
        <v>59</v>
      </c>
      <c r="B82" s="5">
        <v>1.323</v>
      </c>
      <c r="C82" s="7">
        <f t="shared" si="2"/>
        <v>9.2800789500000036E-2</v>
      </c>
    </row>
    <row r="83" spans="1:3" x14ac:dyDescent="0.25">
      <c r="A83" s="9" t="s">
        <v>60</v>
      </c>
      <c r="B83" s="5">
        <v>1.3240000000000001</v>
      </c>
      <c r="C83" s="7">
        <f t="shared" si="2"/>
        <v>9.2584487999999965E-2</v>
      </c>
    </row>
    <row r="84" spans="1:3" x14ac:dyDescent="0.25">
      <c r="A84" s="9" t="s">
        <v>40</v>
      </c>
      <c r="B84" s="5">
        <v>1.292</v>
      </c>
      <c r="C84" s="7">
        <f t="shared" si="2"/>
        <v>9.9630631999999997E-2</v>
      </c>
    </row>
    <row r="85" spans="1:3" x14ac:dyDescent="0.25">
      <c r="A85" s="9" t="s">
        <v>61</v>
      </c>
      <c r="B85" s="5">
        <v>1.3320000000000001</v>
      </c>
      <c r="C85" s="7">
        <f t="shared" si="2"/>
        <v>9.0863112000000079E-2</v>
      </c>
    </row>
    <row r="86" spans="1:3" x14ac:dyDescent="0.25">
      <c r="A86" s="9" t="s">
        <v>62</v>
      </c>
      <c r="B86" s="5">
        <v>1.4470000000000001</v>
      </c>
      <c r="C86" s="7">
        <f t="shared" si="2"/>
        <v>6.7893529500000049E-2</v>
      </c>
    </row>
    <row r="87" spans="1:3" x14ac:dyDescent="0.25">
      <c r="A87" s="9" t="s">
        <v>63</v>
      </c>
      <c r="B87" s="5">
        <v>1.4570000000000001</v>
      </c>
      <c r="C87" s="7">
        <f t="shared" si="2"/>
        <v>6.6053049500000016E-2</v>
      </c>
    </row>
    <row r="88" spans="1:3" x14ac:dyDescent="0.25">
      <c r="A88" s="9" t="s">
        <v>64</v>
      </c>
      <c r="B88" s="5">
        <v>1.468</v>
      </c>
      <c r="C88" s="7">
        <f t="shared" si="2"/>
        <v>6.4057511999999983E-2</v>
      </c>
    </row>
    <row r="89" spans="1:3" x14ac:dyDescent="0.25">
      <c r="A89" s="9" t="s">
        <v>65</v>
      </c>
      <c r="B89" s="5">
        <v>1.4810000000000001</v>
      </c>
      <c r="C89" s="7">
        <f t="shared" si="2"/>
        <v>6.1738305500000035E-2</v>
      </c>
    </row>
    <row r="90" spans="1:3" x14ac:dyDescent="0.25">
      <c r="A90" s="9" t="s">
        <v>66</v>
      </c>
      <c r="B90" s="5">
        <v>1.492</v>
      </c>
      <c r="C90" s="7">
        <f t="shared" si="2"/>
        <v>5.9809032000000095E-2</v>
      </c>
    </row>
    <row r="91" spans="1:3" x14ac:dyDescent="0.25">
      <c r="A91" s="9" t="s">
        <v>67</v>
      </c>
      <c r="B91" s="5">
        <v>1.4159999999999999</v>
      </c>
      <c r="C91" s="7">
        <f t="shared" si="2"/>
        <v>7.3758528000000045E-2</v>
      </c>
    </row>
    <row r="92" spans="1:3" x14ac:dyDescent="0.25">
      <c r="A92" s="9" t="s">
        <v>68</v>
      </c>
      <c r="B92" s="5">
        <v>1.4490000000000001</v>
      </c>
      <c r="C92" s="7">
        <f t="shared" si="2"/>
        <v>6.7523425500000012E-2</v>
      </c>
    </row>
    <row r="93" spans="1:3" x14ac:dyDescent="0.25">
      <c r="A93" s="9" t="s">
        <v>69</v>
      </c>
      <c r="B93" s="5">
        <v>0.17199999999999999</v>
      </c>
      <c r="C93" s="7">
        <f t="shared" si="2"/>
        <v>0.50817079200000004</v>
      </c>
    </row>
    <row r="94" spans="1:3" x14ac:dyDescent="0.25">
      <c r="A94" s="9" t="s">
        <v>70</v>
      </c>
      <c r="B94" s="5">
        <v>0.185</v>
      </c>
      <c r="C94" s="7">
        <f t="shared" si="2"/>
        <v>0.50162273749999997</v>
      </c>
    </row>
    <row r="95" spans="1:3" x14ac:dyDescent="0.25">
      <c r="A95" s="9" t="s">
        <v>71</v>
      </c>
      <c r="B95" s="5">
        <v>0.20300000000000001</v>
      </c>
      <c r="C95" s="7">
        <f t="shared" si="2"/>
        <v>0.49262622950000001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61"/>
  <sheetViews>
    <sheetView topLeftCell="A31" workbookViewId="0">
      <selection activeCell="H5" sqref="H5"/>
    </sheetView>
  </sheetViews>
  <sheetFormatPr defaultRowHeight="15" x14ac:dyDescent="0.25"/>
  <cols>
    <col min="1" max="1" width="15.7109375" customWidth="1"/>
    <col min="2" max="2" width="14.140625" customWidth="1"/>
    <col min="3" max="3" width="12.28515625" customWidth="1"/>
    <col min="4" max="4" width="12" customWidth="1"/>
    <col min="5" max="5" width="17.140625" customWidth="1"/>
  </cols>
  <sheetData>
    <row r="2" spans="1:5" x14ac:dyDescent="0.25">
      <c r="A2" s="2">
        <v>2.7610000000000001</v>
      </c>
      <c r="B2" s="5">
        <v>1.496</v>
      </c>
      <c r="C2" s="5">
        <v>2.4409999999999998</v>
      </c>
      <c r="D2" s="5">
        <v>1.891</v>
      </c>
      <c r="E2" s="5">
        <v>1.897</v>
      </c>
    </row>
    <row r="3" spans="1:5" x14ac:dyDescent="0.25">
      <c r="A3" s="2">
        <v>1.768</v>
      </c>
      <c r="B3" s="5">
        <v>2.181</v>
      </c>
      <c r="C3" s="5">
        <v>1.6739999999999999</v>
      </c>
      <c r="D3" s="5">
        <v>1.79</v>
      </c>
      <c r="E3" s="5">
        <v>2.496</v>
      </c>
    </row>
    <row r="4" spans="1:5" x14ac:dyDescent="0.25">
      <c r="A4" s="2">
        <v>0.98399999999999999</v>
      </c>
      <c r="B4" s="5">
        <v>1.0170000000000001</v>
      </c>
      <c r="C4" s="5">
        <v>2.1150000000000002</v>
      </c>
      <c r="D4" s="5">
        <v>1.1870000000000001</v>
      </c>
      <c r="E4" s="5">
        <v>2.125</v>
      </c>
    </row>
    <row r="5" spans="1:5" x14ac:dyDescent="0.25">
      <c r="A5" s="2">
        <v>0.64300000000000002</v>
      </c>
      <c r="B5" s="5">
        <v>1.7430000000000001</v>
      </c>
      <c r="C5" s="5">
        <v>1.34</v>
      </c>
      <c r="D5" s="5">
        <v>2.41</v>
      </c>
      <c r="E5" s="5">
        <v>2.254</v>
      </c>
    </row>
    <row r="6" spans="1:5" x14ac:dyDescent="0.25">
      <c r="A6" s="11">
        <v>0.35199999999999998</v>
      </c>
      <c r="B6" s="5">
        <v>2.1539999999999999</v>
      </c>
      <c r="C6" s="5">
        <v>1.4590000000000001</v>
      </c>
      <c r="D6" s="5">
        <v>1.9590000000000001</v>
      </c>
    </row>
    <row r="7" spans="1:5" x14ac:dyDescent="0.25">
      <c r="A7" s="4">
        <v>9.0999999999999998E-2</v>
      </c>
      <c r="B7" s="5">
        <v>2.02</v>
      </c>
      <c r="C7" s="5">
        <v>1.782</v>
      </c>
      <c r="D7" s="5">
        <v>2.1339999999999999</v>
      </c>
    </row>
    <row r="8" spans="1:5" x14ac:dyDescent="0.25">
      <c r="A8" s="5">
        <v>1.988</v>
      </c>
      <c r="B8" s="5">
        <v>1.944</v>
      </c>
      <c r="C8" s="5">
        <v>1.657</v>
      </c>
      <c r="D8" s="5">
        <v>2.1019999999999999</v>
      </c>
    </row>
    <row r="9" spans="1:5" x14ac:dyDescent="0.25">
      <c r="A9" s="5">
        <v>1.5250000000000001</v>
      </c>
      <c r="B9" s="5">
        <v>2.4220000000000002</v>
      </c>
      <c r="C9" s="5">
        <v>1.3940000000000001</v>
      </c>
      <c r="D9" s="5">
        <v>2.3460000000000001</v>
      </c>
    </row>
    <row r="16" spans="1:5" x14ac:dyDescent="0.25">
      <c r="B16" s="6" t="s">
        <v>0</v>
      </c>
      <c r="C16" s="6" t="s">
        <v>74</v>
      </c>
      <c r="D16" s="6" t="s">
        <v>1</v>
      </c>
      <c r="E16" s="6" t="s">
        <v>2</v>
      </c>
    </row>
    <row r="17" spans="1:11" x14ac:dyDescent="0.25">
      <c r="A17" t="s">
        <v>3</v>
      </c>
      <c r="B17" s="2">
        <v>2.7610000000000001</v>
      </c>
      <c r="C17" s="1">
        <f>B17-B22</f>
        <v>2.67</v>
      </c>
      <c r="D17" s="1">
        <v>64</v>
      </c>
      <c r="E17" s="7">
        <f>(4.2914*C17*C17)+(12.293*C17)+(0.3182)</f>
        <v>63.73347145999999</v>
      </c>
    </row>
    <row r="18" spans="1:11" x14ac:dyDescent="0.25">
      <c r="A18" t="s">
        <v>4</v>
      </c>
      <c r="B18" s="2">
        <v>1.768</v>
      </c>
      <c r="C18" s="1">
        <f>B18-B22</f>
        <v>1.677</v>
      </c>
      <c r="D18" s="1">
        <v>32</v>
      </c>
      <c r="E18" s="7">
        <f t="shared" ref="E18:E22" si="0">(4.2914*C18*C18)+(12.293*C18)+(0.3182)</f>
        <v>33.002389670600003</v>
      </c>
    </row>
    <row r="19" spans="1:11" x14ac:dyDescent="0.25">
      <c r="A19" t="s">
        <v>5</v>
      </c>
      <c r="B19" s="2">
        <v>0.98399999999999999</v>
      </c>
      <c r="C19" s="1">
        <f>B19-B22</f>
        <v>0.89300000000000002</v>
      </c>
      <c r="D19" s="1">
        <v>16</v>
      </c>
      <c r="E19" s="7">
        <f t="shared" si="0"/>
        <v>14.7180216386</v>
      </c>
    </row>
    <row r="20" spans="1:11" x14ac:dyDescent="0.25">
      <c r="A20" t="s">
        <v>6</v>
      </c>
      <c r="B20" s="2">
        <v>0.64300000000000002</v>
      </c>
      <c r="C20" s="1">
        <f>B20-B22</f>
        <v>0.55200000000000005</v>
      </c>
      <c r="D20" s="1">
        <v>8</v>
      </c>
      <c r="E20" s="7">
        <f t="shared" si="0"/>
        <v>8.4115427456000003</v>
      </c>
    </row>
    <row r="21" spans="1:11" x14ac:dyDescent="0.25">
      <c r="A21" t="s">
        <v>7</v>
      </c>
      <c r="B21" s="2">
        <v>0.35199999999999998</v>
      </c>
      <c r="C21" s="1">
        <f>B21-B22</f>
        <v>0.26100000000000001</v>
      </c>
      <c r="D21" s="1">
        <v>4</v>
      </c>
      <c r="E21" s="7">
        <f t="shared" si="0"/>
        <v>3.8190074594000003</v>
      </c>
    </row>
    <row r="22" spans="1:11" x14ac:dyDescent="0.25">
      <c r="A22" t="s">
        <v>8</v>
      </c>
      <c r="B22" s="4">
        <v>9.0999999999999998E-2</v>
      </c>
      <c r="C22" s="1">
        <f>B22-B22</f>
        <v>0</v>
      </c>
      <c r="D22" s="1">
        <v>0</v>
      </c>
      <c r="E22" s="7">
        <f t="shared" si="0"/>
        <v>0.31819999999999998</v>
      </c>
    </row>
    <row r="26" spans="1:11" x14ac:dyDescent="0.25">
      <c r="J26" s="8" t="s">
        <v>75</v>
      </c>
      <c r="K26" s="8"/>
    </row>
    <row r="31" spans="1:11" x14ac:dyDescent="0.25">
      <c r="A31" s="9" t="s">
        <v>11</v>
      </c>
      <c r="B31" s="5" t="s">
        <v>12</v>
      </c>
      <c r="C31" s="3" t="s">
        <v>8</v>
      </c>
      <c r="D31" s="1" t="s">
        <v>74</v>
      </c>
      <c r="E31" s="10" t="s">
        <v>106</v>
      </c>
    </row>
    <row r="32" spans="1:11" x14ac:dyDescent="0.25">
      <c r="A32" s="9" t="s">
        <v>76</v>
      </c>
      <c r="B32" s="5">
        <v>1.988</v>
      </c>
      <c r="C32" s="4">
        <v>9.0999999999999998E-2</v>
      </c>
      <c r="D32" s="1">
        <f t="shared" ref="D32:D61" si="1">(B32-C32)</f>
        <v>1.897</v>
      </c>
      <c r="E32" s="7">
        <f t="shared" ref="E32:E61" si="2">(4.2914*D32*D32)+(12.293*D32)+(0.3182)</f>
        <v>39.081091662599995</v>
      </c>
    </row>
    <row r="33" spans="1:5" x14ac:dyDescent="0.25">
      <c r="A33" s="9" t="s">
        <v>77</v>
      </c>
      <c r="B33" s="5">
        <v>1.5250000000000001</v>
      </c>
      <c r="C33" s="4">
        <v>9.0999999999999998E-2</v>
      </c>
      <c r="D33" s="1">
        <f t="shared" si="1"/>
        <v>1.4340000000000002</v>
      </c>
      <c r="E33" s="7">
        <f t="shared" si="2"/>
        <v>26.771008138400003</v>
      </c>
    </row>
    <row r="34" spans="1:5" x14ac:dyDescent="0.25">
      <c r="A34" s="9" t="s">
        <v>78</v>
      </c>
      <c r="B34" s="5">
        <v>1.496</v>
      </c>
      <c r="C34" s="4">
        <v>9.0999999999999998E-2</v>
      </c>
      <c r="D34" s="1">
        <f t="shared" si="1"/>
        <v>1.405</v>
      </c>
      <c r="E34" s="7">
        <f t="shared" si="2"/>
        <v>26.061195885</v>
      </c>
    </row>
    <row r="35" spans="1:5" x14ac:dyDescent="0.25">
      <c r="A35" s="9" t="s">
        <v>79</v>
      </c>
      <c r="B35" s="5">
        <v>2.181</v>
      </c>
      <c r="C35" s="4">
        <v>9.0999999999999998E-2</v>
      </c>
      <c r="D35" s="1">
        <f t="shared" si="1"/>
        <v>2.09</v>
      </c>
      <c r="E35" s="7">
        <f t="shared" si="2"/>
        <v>44.755834339999993</v>
      </c>
    </row>
    <row r="36" spans="1:5" x14ac:dyDescent="0.25">
      <c r="A36" s="9" t="s">
        <v>80</v>
      </c>
      <c r="B36" s="5">
        <v>1.0170000000000001</v>
      </c>
      <c r="C36" s="4">
        <v>9.0999999999999998E-2</v>
      </c>
      <c r="D36" s="1">
        <f t="shared" si="1"/>
        <v>0.92600000000000016</v>
      </c>
      <c r="E36" s="7">
        <f t="shared" si="2"/>
        <v>15.381290506400001</v>
      </c>
    </row>
    <row r="37" spans="1:5" x14ac:dyDescent="0.25">
      <c r="A37" s="9" t="s">
        <v>81</v>
      </c>
      <c r="B37" s="5">
        <v>1.7430000000000001</v>
      </c>
      <c r="C37" s="4">
        <v>9.0999999999999998E-2</v>
      </c>
      <c r="D37" s="1">
        <f t="shared" si="1"/>
        <v>1.6520000000000001</v>
      </c>
      <c r="E37" s="7">
        <f t="shared" si="2"/>
        <v>32.3379129056</v>
      </c>
    </row>
    <row r="38" spans="1:5" x14ac:dyDescent="0.25">
      <c r="A38" s="9" t="s">
        <v>82</v>
      </c>
      <c r="B38" s="5">
        <v>2.1539999999999999</v>
      </c>
      <c r="C38" s="4">
        <v>9.0999999999999998E-2</v>
      </c>
      <c r="D38" s="1">
        <f t="shared" si="1"/>
        <v>2.0629999999999997</v>
      </c>
      <c r="E38" s="7">
        <f t="shared" si="2"/>
        <v>43.94272436659999</v>
      </c>
    </row>
    <row r="39" spans="1:5" x14ac:dyDescent="0.25">
      <c r="A39" s="9" t="s">
        <v>83</v>
      </c>
      <c r="B39" s="5">
        <v>2.02</v>
      </c>
      <c r="C39" s="4">
        <v>9.0999999999999998E-2</v>
      </c>
      <c r="D39" s="1">
        <f t="shared" si="1"/>
        <v>1.929</v>
      </c>
      <c r="E39" s="7">
        <f t="shared" si="2"/>
        <v>39.9998723474</v>
      </c>
    </row>
    <row r="40" spans="1:5" x14ac:dyDescent="0.25">
      <c r="A40" s="9" t="s">
        <v>84</v>
      </c>
      <c r="B40" s="5">
        <v>1.944</v>
      </c>
      <c r="C40" s="4">
        <v>9.0999999999999998E-2</v>
      </c>
      <c r="D40" s="1">
        <f t="shared" si="1"/>
        <v>1.853</v>
      </c>
      <c r="E40" s="7">
        <f t="shared" si="2"/>
        <v>37.832118662599996</v>
      </c>
    </row>
    <row r="41" spans="1:5" x14ac:dyDescent="0.25">
      <c r="A41" s="9" t="s">
        <v>85</v>
      </c>
      <c r="B41" s="5">
        <v>2.4220000000000002</v>
      </c>
      <c r="C41" s="4">
        <v>9.0999999999999998E-2</v>
      </c>
      <c r="D41" s="1">
        <f t="shared" si="1"/>
        <v>2.331</v>
      </c>
      <c r="E41" s="7">
        <f t="shared" si="2"/>
        <v>52.2907666754</v>
      </c>
    </row>
    <row r="42" spans="1:5" x14ac:dyDescent="0.25">
      <c r="A42" s="9" t="s">
        <v>86</v>
      </c>
      <c r="B42" s="5">
        <v>2.4409999999999998</v>
      </c>
      <c r="C42" s="4">
        <v>9.0999999999999998E-2</v>
      </c>
      <c r="D42" s="1">
        <f t="shared" si="1"/>
        <v>2.3499999999999996</v>
      </c>
      <c r="E42" s="7">
        <f t="shared" si="2"/>
        <v>52.90600649999999</v>
      </c>
    </row>
    <row r="43" spans="1:5" x14ac:dyDescent="0.25">
      <c r="A43" s="9" t="s">
        <v>87</v>
      </c>
      <c r="B43" s="5">
        <v>1.6739999999999999</v>
      </c>
      <c r="C43" s="4">
        <v>9.0999999999999998E-2</v>
      </c>
      <c r="D43" s="1">
        <f t="shared" si="1"/>
        <v>1.583</v>
      </c>
      <c r="E43" s="7">
        <f t="shared" si="2"/>
        <v>30.531791054600003</v>
      </c>
    </row>
    <row r="44" spans="1:5" x14ac:dyDescent="0.25">
      <c r="A44" s="9" t="s">
        <v>88</v>
      </c>
      <c r="B44" s="5">
        <v>2.1150000000000002</v>
      </c>
      <c r="C44" s="4">
        <v>9.0999999999999998E-2</v>
      </c>
      <c r="D44" s="1">
        <f t="shared" si="1"/>
        <v>2.024</v>
      </c>
      <c r="E44" s="7">
        <f t="shared" si="2"/>
        <v>42.779278246399997</v>
      </c>
    </row>
    <row r="45" spans="1:5" x14ac:dyDescent="0.25">
      <c r="A45" s="9" t="s">
        <v>89</v>
      </c>
      <c r="B45" s="5">
        <v>1.34</v>
      </c>
      <c r="C45" s="4">
        <v>9.0999999999999998E-2</v>
      </c>
      <c r="D45" s="1">
        <f t="shared" si="1"/>
        <v>1.2490000000000001</v>
      </c>
      <c r="E45" s="7">
        <f t="shared" si="2"/>
        <v>22.366745291400004</v>
      </c>
    </row>
    <row r="46" spans="1:5" x14ac:dyDescent="0.25">
      <c r="A46" s="9" t="s">
        <v>90</v>
      </c>
      <c r="B46" s="5">
        <v>1.4590000000000001</v>
      </c>
      <c r="C46" s="4">
        <v>9.0999999999999998E-2</v>
      </c>
      <c r="D46" s="1">
        <f t="shared" si="1"/>
        <v>1.3680000000000001</v>
      </c>
      <c r="E46" s="7">
        <f t="shared" si="2"/>
        <v>25.166052953600005</v>
      </c>
    </row>
    <row r="47" spans="1:5" x14ac:dyDescent="0.25">
      <c r="A47" s="9" t="s">
        <v>91</v>
      </c>
      <c r="B47" s="5">
        <v>1.782</v>
      </c>
      <c r="C47" s="4">
        <v>9.0999999999999998E-2</v>
      </c>
      <c r="D47" s="1">
        <f t="shared" si="1"/>
        <v>1.6910000000000001</v>
      </c>
      <c r="E47" s="7">
        <f t="shared" si="2"/>
        <v>33.3768397634</v>
      </c>
    </row>
    <row r="48" spans="1:5" x14ac:dyDescent="0.25">
      <c r="A48" s="9" t="s">
        <v>92</v>
      </c>
      <c r="B48" s="5">
        <v>1.657</v>
      </c>
      <c r="C48" s="4">
        <v>9.0999999999999998E-2</v>
      </c>
      <c r="D48" s="1">
        <f t="shared" si="1"/>
        <v>1.5660000000000001</v>
      </c>
      <c r="E48" s="7">
        <f t="shared" si="2"/>
        <v>30.0930785384</v>
      </c>
    </row>
    <row r="49" spans="1:5" x14ac:dyDescent="0.25">
      <c r="A49" s="9" t="s">
        <v>93</v>
      </c>
      <c r="B49" s="5">
        <v>1.3940000000000001</v>
      </c>
      <c r="C49" s="4">
        <v>9.0999999999999998E-2</v>
      </c>
      <c r="D49" s="1">
        <f t="shared" si="1"/>
        <v>1.3030000000000002</v>
      </c>
      <c r="E49" s="7">
        <f t="shared" si="2"/>
        <v>23.621956542600003</v>
      </c>
    </row>
    <row r="50" spans="1:5" x14ac:dyDescent="0.25">
      <c r="A50" s="9" t="s">
        <v>94</v>
      </c>
      <c r="B50" s="5">
        <v>1.891</v>
      </c>
      <c r="C50" s="4">
        <v>9.0999999999999998E-2</v>
      </c>
      <c r="D50" s="1">
        <f t="shared" si="1"/>
        <v>1.8</v>
      </c>
      <c r="E50" s="7">
        <f t="shared" si="2"/>
        <v>36.349736</v>
      </c>
    </row>
    <row r="51" spans="1:5" x14ac:dyDescent="0.25">
      <c r="A51" s="9" t="s">
        <v>95</v>
      </c>
      <c r="B51" s="5">
        <v>1.79</v>
      </c>
      <c r="C51" s="4">
        <v>9.0999999999999998E-2</v>
      </c>
      <c r="D51" s="1">
        <f t="shared" si="1"/>
        <v>1.6990000000000001</v>
      </c>
      <c r="E51" s="7">
        <f t="shared" si="2"/>
        <v>33.591566531399998</v>
      </c>
    </row>
    <row r="52" spans="1:5" x14ac:dyDescent="0.25">
      <c r="A52" s="9" t="s">
        <v>96</v>
      </c>
      <c r="B52" s="5">
        <v>1.1870000000000001</v>
      </c>
      <c r="C52" s="4">
        <v>9.0999999999999998E-2</v>
      </c>
      <c r="D52" s="1">
        <f t="shared" si="1"/>
        <v>1.0960000000000001</v>
      </c>
      <c r="E52" s="7">
        <f t="shared" si="2"/>
        <v>18.946226342400003</v>
      </c>
    </row>
    <row r="53" spans="1:5" x14ac:dyDescent="0.25">
      <c r="A53" s="9" t="s">
        <v>97</v>
      </c>
      <c r="B53" s="5">
        <v>2.41</v>
      </c>
      <c r="C53" s="4">
        <v>9.0999999999999998E-2</v>
      </c>
      <c r="D53" s="1">
        <f t="shared" si="1"/>
        <v>2.319</v>
      </c>
      <c r="E53" s="7">
        <f t="shared" si="2"/>
        <v>51.903790555400001</v>
      </c>
    </row>
    <row r="54" spans="1:5" x14ac:dyDescent="0.25">
      <c r="A54" s="9" t="s">
        <v>98</v>
      </c>
      <c r="B54" s="5">
        <v>1.9590000000000001</v>
      </c>
      <c r="C54" s="4">
        <v>9.0999999999999998E-2</v>
      </c>
      <c r="D54" s="1">
        <f t="shared" si="1"/>
        <v>1.8680000000000001</v>
      </c>
      <c r="E54" s="7">
        <f t="shared" si="2"/>
        <v>38.256038153599995</v>
      </c>
    </row>
    <row r="55" spans="1:5" x14ac:dyDescent="0.25">
      <c r="A55" s="9" t="s">
        <v>99</v>
      </c>
      <c r="B55" s="5">
        <v>2.1339999999999999</v>
      </c>
      <c r="C55" s="4">
        <v>9.0999999999999998E-2</v>
      </c>
      <c r="D55" s="1">
        <f t="shared" si="1"/>
        <v>2.0429999999999997</v>
      </c>
      <c r="E55" s="7">
        <f t="shared" si="2"/>
        <v>43.344454598599988</v>
      </c>
    </row>
    <row r="56" spans="1:5" x14ac:dyDescent="0.25">
      <c r="A56" s="9" t="s">
        <v>100</v>
      </c>
      <c r="B56" s="5">
        <v>2.1019999999999999</v>
      </c>
      <c r="C56" s="4">
        <v>9.0999999999999998E-2</v>
      </c>
      <c r="D56" s="1">
        <f t="shared" si="1"/>
        <v>2.0109999999999997</v>
      </c>
      <c r="E56" s="7">
        <f t="shared" si="2"/>
        <v>42.394363859399988</v>
      </c>
    </row>
    <row r="57" spans="1:5" x14ac:dyDescent="0.25">
      <c r="A57" s="9" t="s">
        <v>101</v>
      </c>
      <c r="B57" s="5">
        <v>2.3460000000000001</v>
      </c>
      <c r="C57" s="4">
        <v>9.0999999999999998E-2</v>
      </c>
      <c r="D57" s="1">
        <f t="shared" si="1"/>
        <v>2.2549999999999999</v>
      </c>
      <c r="E57" s="7">
        <f t="shared" si="2"/>
        <v>49.860791284999998</v>
      </c>
    </row>
    <row r="58" spans="1:5" x14ac:dyDescent="0.25">
      <c r="A58" s="9" t="s">
        <v>102</v>
      </c>
      <c r="B58" s="5">
        <v>1.897</v>
      </c>
      <c r="C58" s="4">
        <v>9.0999999999999998E-2</v>
      </c>
      <c r="D58" s="1">
        <f t="shared" si="1"/>
        <v>1.806</v>
      </c>
      <c r="E58" s="7">
        <f t="shared" si="2"/>
        <v>36.516342730399998</v>
      </c>
    </row>
    <row r="59" spans="1:5" x14ac:dyDescent="0.25">
      <c r="A59" s="9" t="s">
        <v>103</v>
      </c>
      <c r="B59" s="5">
        <v>2.496</v>
      </c>
      <c r="C59" s="4">
        <v>9.0999999999999998E-2</v>
      </c>
      <c r="D59" s="1">
        <f t="shared" si="1"/>
        <v>2.4049999999999998</v>
      </c>
      <c r="E59" s="7">
        <f t="shared" si="2"/>
        <v>54.704429884999989</v>
      </c>
    </row>
    <row r="60" spans="1:5" x14ac:dyDescent="0.25">
      <c r="A60" s="9" t="s">
        <v>104</v>
      </c>
      <c r="B60" s="5">
        <v>2.125</v>
      </c>
      <c r="C60" s="4">
        <v>9.0999999999999998E-2</v>
      </c>
      <c r="D60" s="1">
        <f t="shared" si="1"/>
        <v>2.0339999999999998</v>
      </c>
      <c r="E60" s="7">
        <f t="shared" si="2"/>
        <v>43.076353258399998</v>
      </c>
    </row>
    <row r="61" spans="1:5" x14ac:dyDescent="0.25">
      <c r="A61" s="9" t="s">
        <v>105</v>
      </c>
      <c r="B61" s="5">
        <v>2.254</v>
      </c>
      <c r="C61" s="4">
        <v>9.0999999999999998E-2</v>
      </c>
      <c r="D61" s="1">
        <f t="shared" si="1"/>
        <v>2.1629999999999998</v>
      </c>
      <c r="E61" s="7">
        <f t="shared" si="2"/>
        <v>46.985570006599993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workbookViewId="0">
      <selection activeCell="M11" sqref="M10:M11"/>
    </sheetView>
  </sheetViews>
  <sheetFormatPr defaultRowHeight="15" x14ac:dyDescent="0.25"/>
  <cols>
    <col min="1" max="1" width="16.5703125" customWidth="1"/>
    <col min="2" max="2" width="16.28515625" customWidth="1"/>
    <col min="3" max="3" width="14.7109375" customWidth="1"/>
  </cols>
  <sheetData>
    <row r="1" spans="1:3" x14ac:dyDescent="0.25">
      <c r="A1" s="6" t="s">
        <v>109</v>
      </c>
      <c r="B1" s="6" t="s">
        <v>107</v>
      </c>
      <c r="C1" s="13" t="s">
        <v>108</v>
      </c>
    </row>
    <row r="2" spans="1:3" x14ac:dyDescent="0.25">
      <c r="A2" s="14" t="s">
        <v>76</v>
      </c>
      <c r="B2" s="12">
        <v>6.89</v>
      </c>
      <c r="C2" s="12">
        <v>6.2</v>
      </c>
    </row>
    <row r="3" spans="1:3" x14ac:dyDescent="0.25">
      <c r="A3" s="14" t="s">
        <v>77</v>
      </c>
      <c r="B3" s="12">
        <v>4.2300000000000004</v>
      </c>
      <c r="C3" s="12">
        <v>3.61</v>
      </c>
    </row>
    <row r="4" spans="1:3" x14ac:dyDescent="0.25">
      <c r="A4" s="14" t="s">
        <v>78</v>
      </c>
      <c r="B4" s="12">
        <v>3.87</v>
      </c>
      <c r="C4" s="12">
        <v>1.61</v>
      </c>
    </row>
    <row r="5" spans="1:3" x14ac:dyDescent="0.25">
      <c r="A5" s="14" t="s">
        <v>79</v>
      </c>
      <c r="B5" s="12">
        <v>4.55</v>
      </c>
      <c r="C5" s="12">
        <v>5.09</v>
      </c>
    </row>
    <row r="6" spans="1:3" x14ac:dyDescent="0.25">
      <c r="A6" s="14" t="s">
        <v>80</v>
      </c>
      <c r="B6" s="12">
        <v>5.1100000000000003</v>
      </c>
      <c r="C6" s="12">
        <v>3.33</v>
      </c>
    </row>
    <row r="7" spans="1:3" x14ac:dyDescent="0.25">
      <c r="A7" s="14" t="s">
        <v>81</v>
      </c>
      <c r="B7" s="12">
        <v>4.12</v>
      </c>
      <c r="C7" s="12">
        <v>3.08</v>
      </c>
    </row>
    <row r="8" spans="1:3" x14ac:dyDescent="0.25">
      <c r="A8" s="14" t="s">
        <v>82</v>
      </c>
      <c r="B8" s="12">
        <v>2.2799999999999998</v>
      </c>
      <c r="C8" s="12">
        <v>0.82</v>
      </c>
    </row>
    <row r="9" spans="1:3" x14ac:dyDescent="0.25">
      <c r="A9" s="14" t="s">
        <v>83</v>
      </c>
      <c r="B9" s="12">
        <v>3.96</v>
      </c>
      <c r="C9" s="12">
        <v>5.7</v>
      </c>
    </row>
    <row r="10" spans="1:3" x14ac:dyDescent="0.25">
      <c r="A10" s="14" t="s">
        <v>84</v>
      </c>
      <c r="B10" s="12">
        <v>5.2</v>
      </c>
      <c r="C10" s="12">
        <v>2.54</v>
      </c>
    </row>
    <row r="11" spans="1:3" x14ac:dyDescent="0.25">
      <c r="A11" s="14" t="s">
        <v>85</v>
      </c>
      <c r="B11" s="12">
        <v>7.61</v>
      </c>
      <c r="C11" s="12">
        <v>2.5499999999999998</v>
      </c>
    </row>
    <row r="12" spans="1:3" x14ac:dyDescent="0.25">
      <c r="A12" s="14" t="s">
        <v>86</v>
      </c>
      <c r="B12" s="12">
        <v>6.03</v>
      </c>
      <c r="C12" s="12">
        <v>0.34</v>
      </c>
    </row>
    <row r="13" spans="1:3" x14ac:dyDescent="0.25">
      <c r="A13" s="14" t="s">
        <v>87</v>
      </c>
      <c r="B13" s="12">
        <v>0.68</v>
      </c>
      <c r="C13" s="12">
        <v>6.44</v>
      </c>
    </row>
    <row r="14" spans="1:3" x14ac:dyDescent="0.25">
      <c r="A14" s="14" t="s">
        <v>88</v>
      </c>
      <c r="B14" s="12">
        <v>7.27</v>
      </c>
      <c r="C14" s="12">
        <v>3.31</v>
      </c>
    </row>
    <row r="15" spans="1:3" x14ac:dyDescent="0.25">
      <c r="A15" s="14" t="s">
        <v>89</v>
      </c>
      <c r="B15" s="12">
        <v>0.39</v>
      </c>
      <c r="C15" s="12">
        <v>1.92</v>
      </c>
    </row>
    <row r="16" spans="1:3" x14ac:dyDescent="0.25">
      <c r="A16" s="14" t="s">
        <v>90</v>
      </c>
      <c r="B16" s="12">
        <v>3.51</v>
      </c>
      <c r="C16" s="12">
        <v>8.69</v>
      </c>
    </row>
    <row r="17" spans="1:3" x14ac:dyDescent="0.25">
      <c r="A17" s="14" t="s">
        <v>91</v>
      </c>
      <c r="B17" s="12">
        <v>4.76</v>
      </c>
      <c r="C17" s="12">
        <v>1.93</v>
      </c>
    </row>
    <row r="18" spans="1:3" x14ac:dyDescent="0.25">
      <c r="A18" s="14" t="s">
        <v>92</v>
      </c>
      <c r="B18" s="12">
        <v>3.76</v>
      </c>
      <c r="C18" s="12">
        <v>2.9</v>
      </c>
    </row>
    <row r="19" spans="1:3" x14ac:dyDescent="0.25">
      <c r="A19" s="14" t="s">
        <v>93</v>
      </c>
      <c r="B19" s="12">
        <v>3.5</v>
      </c>
      <c r="C19" s="12">
        <v>0.86</v>
      </c>
    </row>
    <row r="20" spans="1:3" x14ac:dyDescent="0.25">
      <c r="A20" s="14" t="s">
        <v>94</v>
      </c>
      <c r="B20" s="12">
        <v>3.26</v>
      </c>
      <c r="C20" s="12">
        <v>1.43</v>
      </c>
    </row>
    <row r="21" spans="1:3" x14ac:dyDescent="0.25">
      <c r="A21" s="14" t="s">
        <v>95</v>
      </c>
      <c r="B21" s="12">
        <v>2.88</v>
      </c>
      <c r="C21" s="12">
        <v>5.56</v>
      </c>
    </row>
    <row r="22" spans="1:3" x14ac:dyDescent="0.25">
      <c r="A22" s="14" t="s">
        <v>96</v>
      </c>
      <c r="B22" s="12">
        <v>5.73</v>
      </c>
      <c r="C22" s="12">
        <v>2.31</v>
      </c>
    </row>
    <row r="23" spans="1:3" x14ac:dyDescent="0.25">
      <c r="A23" s="14" t="s">
        <v>97</v>
      </c>
      <c r="B23" s="12">
        <v>4.38</v>
      </c>
      <c r="C23" s="12">
        <v>4.22</v>
      </c>
    </row>
    <row r="24" spans="1:3" x14ac:dyDescent="0.25">
      <c r="A24" s="14" t="s">
        <v>98</v>
      </c>
      <c r="B24" s="12">
        <v>2.58</v>
      </c>
      <c r="C24" s="12">
        <v>4.2</v>
      </c>
    </row>
    <row r="25" spans="1:3" x14ac:dyDescent="0.25">
      <c r="A25" s="14" t="s">
        <v>99</v>
      </c>
      <c r="B25" s="12">
        <v>4.1100000000000003</v>
      </c>
      <c r="C25" s="12">
        <v>6.12</v>
      </c>
    </row>
    <row r="26" spans="1:3" x14ac:dyDescent="0.25">
      <c r="A26" s="14" t="s">
        <v>100</v>
      </c>
      <c r="B26" s="12">
        <v>3.41</v>
      </c>
      <c r="C26" s="12">
        <v>0.15</v>
      </c>
    </row>
    <row r="27" spans="1:3" x14ac:dyDescent="0.25">
      <c r="A27" s="14" t="s">
        <v>101</v>
      </c>
      <c r="B27" s="12">
        <v>0.8</v>
      </c>
      <c r="C27" s="12">
        <v>1.08</v>
      </c>
    </row>
    <row r="28" spans="1:3" x14ac:dyDescent="0.25">
      <c r="A28" s="14" t="s">
        <v>102</v>
      </c>
      <c r="B28" s="12">
        <v>0.17</v>
      </c>
      <c r="C28" s="12">
        <v>7.21</v>
      </c>
    </row>
    <row r="29" spans="1:3" x14ac:dyDescent="0.25">
      <c r="A29" s="14" t="s">
        <v>103</v>
      </c>
      <c r="B29" s="12">
        <v>1.86</v>
      </c>
      <c r="C29" s="12">
        <v>7.34</v>
      </c>
    </row>
    <row r="30" spans="1:3" x14ac:dyDescent="0.25">
      <c r="A30" s="14" t="s">
        <v>104</v>
      </c>
      <c r="B30" s="12">
        <v>2.5499999999999998</v>
      </c>
      <c r="C30" s="12">
        <v>0.38</v>
      </c>
    </row>
    <row r="31" spans="1:3" x14ac:dyDescent="0.25">
      <c r="A31" s="14" t="s">
        <v>105</v>
      </c>
      <c r="B31" s="12">
        <v>2.99</v>
      </c>
      <c r="C31" s="12">
        <v>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5"/>
  <sheetViews>
    <sheetView tabSelected="1" workbookViewId="0">
      <selection activeCell="I27" sqref="I27"/>
    </sheetView>
  </sheetViews>
  <sheetFormatPr defaultRowHeight="15" x14ac:dyDescent="0.25"/>
  <cols>
    <col min="1" max="1" width="23.28515625" customWidth="1"/>
    <col min="2" max="2" width="16.140625" customWidth="1"/>
    <col min="3" max="3" width="14.28515625" customWidth="1"/>
    <col min="4" max="4" width="16.7109375" customWidth="1"/>
    <col min="5" max="5" width="18.28515625" customWidth="1"/>
    <col min="6" max="6" width="17.85546875" customWidth="1"/>
    <col min="7" max="7" width="73.28515625" customWidth="1"/>
  </cols>
  <sheetData>
    <row r="1" spans="1:7" ht="16.5" thickTop="1" thickBot="1" x14ac:dyDescent="0.3">
      <c r="A1" s="16" t="s">
        <v>110</v>
      </c>
      <c r="B1" s="16" t="s">
        <v>111</v>
      </c>
      <c r="C1" s="16" t="s">
        <v>112</v>
      </c>
      <c r="D1" s="16" t="s">
        <v>113</v>
      </c>
      <c r="E1" s="16" t="s">
        <v>114</v>
      </c>
      <c r="F1" s="16" t="s">
        <v>115</v>
      </c>
      <c r="G1" s="16" t="s">
        <v>116</v>
      </c>
    </row>
    <row r="2" spans="1:7" ht="16.5" thickTop="1" thickBot="1" x14ac:dyDescent="0.3">
      <c r="A2" s="17" t="s">
        <v>122</v>
      </c>
      <c r="B2" s="18" t="s">
        <v>117</v>
      </c>
      <c r="C2" s="19" t="s">
        <v>118</v>
      </c>
      <c r="D2" s="19" t="s">
        <v>119</v>
      </c>
      <c r="E2" s="19" t="s">
        <v>123</v>
      </c>
      <c r="F2" s="19" t="s">
        <v>120</v>
      </c>
      <c r="G2" s="19" t="s">
        <v>121</v>
      </c>
    </row>
    <row r="3" spans="1:7" ht="16.5" thickTop="1" thickBot="1" x14ac:dyDescent="0.3">
      <c r="A3" s="17" t="s">
        <v>124</v>
      </c>
      <c r="B3" s="18" t="s">
        <v>117</v>
      </c>
      <c r="C3" s="19" t="s">
        <v>118</v>
      </c>
      <c r="D3" s="19" t="s">
        <v>119</v>
      </c>
      <c r="E3" s="19" t="s">
        <v>125</v>
      </c>
      <c r="F3" s="19" t="s">
        <v>120</v>
      </c>
      <c r="G3" s="19" t="s">
        <v>121</v>
      </c>
    </row>
    <row r="4" spans="1:7" ht="16.5" thickTop="1" thickBot="1" x14ac:dyDescent="0.3">
      <c r="A4" s="17" t="s">
        <v>129</v>
      </c>
      <c r="B4" s="18" t="s">
        <v>117</v>
      </c>
      <c r="C4" s="19" t="s">
        <v>133</v>
      </c>
      <c r="D4" s="19" t="s">
        <v>126</v>
      </c>
      <c r="E4" s="19" t="s">
        <v>131</v>
      </c>
      <c r="F4" s="19" t="s">
        <v>127</v>
      </c>
      <c r="G4" s="19" t="s">
        <v>128</v>
      </c>
    </row>
    <row r="5" spans="1:7" ht="16.5" thickTop="1" thickBot="1" x14ac:dyDescent="0.3">
      <c r="A5" s="17" t="s">
        <v>130</v>
      </c>
      <c r="B5" s="18" t="s">
        <v>117</v>
      </c>
      <c r="C5" s="19" t="s">
        <v>133</v>
      </c>
      <c r="D5" s="19" t="s">
        <v>126</v>
      </c>
      <c r="E5" s="19" t="s">
        <v>132</v>
      </c>
      <c r="F5" s="19" t="s">
        <v>127</v>
      </c>
      <c r="G5" s="19" t="s">
        <v>128</v>
      </c>
    </row>
    <row r="6" spans="1:7" ht="16.5" thickTop="1" thickBot="1" x14ac:dyDescent="0.3">
      <c r="A6" s="17" t="s">
        <v>134</v>
      </c>
      <c r="B6" s="18" t="s">
        <v>135</v>
      </c>
      <c r="C6" s="19" t="s">
        <v>118</v>
      </c>
      <c r="D6" s="19" t="s">
        <v>136</v>
      </c>
      <c r="E6" s="19" t="s">
        <v>137</v>
      </c>
      <c r="F6" s="19" t="s">
        <v>127</v>
      </c>
      <c r="G6" s="19" t="s">
        <v>128</v>
      </c>
    </row>
    <row r="7" spans="1:7" ht="15.75" thickTop="1" x14ac:dyDescent="0.25">
      <c r="A7" s="15" t="s">
        <v>138</v>
      </c>
      <c r="B7" s="15"/>
      <c r="C7" s="15"/>
      <c r="D7" s="15"/>
      <c r="E7" s="15"/>
      <c r="F7" s="15"/>
      <c r="G7" s="20"/>
    </row>
    <row r="267" spans="1:1" ht="15.75" x14ac:dyDescent="0.25">
      <c r="A267" s="22" t="s">
        <v>139</v>
      </c>
    </row>
    <row r="268" spans="1:1" ht="15.75" x14ac:dyDescent="0.25">
      <c r="A268" s="22" t="s">
        <v>140</v>
      </c>
    </row>
    <row r="269" spans="1:1" ht="15.75" x14ac:dyDescent="0.25">
      <c r="A269" s="22" t="s">
        <v>141</v>
      </c>
    </row>
    <row r="270" spans="1:1" ht="15.75" x14ac:dyDescent="0.25">
      <c r="A270" s="23" t="s">
        <v>142</v>
      </c>
    </row>
    <row r="272" spans="1:1" ht="15.75" x14ac:dyDescent="0.25">
      <c r="A272" s="22" t="s">
        <v>143</v>
      </c>
    </row>
    <row r="273" spans="1:7" ht="15.75" x14ac:dyDescent="0.25">
      <c r="A273" s="22" t="s">
        <v>144</v>
      </c>
    </row>
    <row r="274" spans="1:7" ht="15.75" x14ac:dyDescent="0.25">
      <c r="A274" s="22" t="s">
        <v>145</v>
      </c>
    </row>
    <row r="275" spans="1:7" ht="15.75" x14ac:dyDescent="0.25">
      <c r="A275" s="23" t="s">
        <v>142</v>
      </c>
    </row>
    <row r="277" spans="1:7" ht="15.75" x14ac:dyDescent="0.25">
      <c r="A277" s="21" t="s">
        <v>146</v>
      </c>
      <c r="B277" s="22"/>
      <c r="C277" s="22"/>
      <c r="D277" s="22"/>
      <c r="E277" s="22"/>
      <c r="F277" s="22"/>
      <c r="G277" s="22"/>
    </row>
    <row r="278" spans="1:7" ht="15.75" x14ac:dyDescent="0.25">
      <c r="A278" s="22" t="s">
        <v>147</v>
      </c>
      <c r="B278" s="22"/>
      <c r="C278" s="22"/>
      <c r="D278" s="22"/>
      <c r="E278" s="22"/>
      <c r="F278" s="22"/>
      <c r="G278" s="22"/>
    </row>
    <row r="279" spans="1:7" ht="15.75" x14ac:dyDescent="0.25">
      <c r="A279" s="22" t="s">
        <v>148</v>
      </c>
      <c r="B279" s="22"/>
      <c r="C279" s="22"/>
      <c r="D279" s="22"/>
      <c r="E279" s="22"/>
      <c r="F279" s="22"/>
      <c r="G279" s="22"/>
    </row>
    <row r="280" spans="1:7" ht="15.75" x14ac:dyDescent="0.25">
      <c r="A280" s="22" t="s">
        <v>149</v>
      </c>
      <c r="B280" s="22"/>
      <c r="C280" s="22"/>
      <c r="D280" s="22"/>
      <c r="E280" s="22"/>
      <c r="F280" s="22"/>
      <c r="G280" s="22"/>
    </row>
    <row r="281" spans="1:7" ht="15.75" x14ac:dyDescent="0.25">
      <c r="A281" s="22" t="s">
        <v>150</v>
      </c>
      <c r="B281" s="22"/>
      <c r="C281" s="22"/>
      <c r="D281" s="22"/>
      <c r="E281" s="22"/>
      <c r="F281" s="22"/>
      <c r="G281" s="22"/>
    </row>
    <row r="283" spans="1:7" ht="15.75" x14ac:dyDescent="0.25">
      <c r="A283" s="21" t="s">
        <v>156</v>
      </c>
      <c r="B283" s="22"/>
      <c r="C283" s="22"/>
      <c r="D283" s="22"/>
      <c r="E283" s="22"/>
      <c r="F283" s="22"/>
      <c r="G283" s="22"/>
    </row>
    <row r="284" spans="1:7" ht="15.75" x14ac:dyDescent="0.25">
      <c r="A284" s="22" t="s">
        <v>155</v>
      </c>
      <c r="B284" s="22"/>
      <c r="C284" s="22"/>
      <c r="D284" s="22"/>
      <c r="E284" s="22"/>
      <c r="F284" s="22"/>
      <c r="G284" s="22"/>
    </row>
    <row r="285" spans="1:7" ht="15.75" x14ac:dyDescent="0.25">
      <c r="A285" s="22" t="s">
        <v>151</v>
      </c>
      <c r="B285" s="22"/>
      <c r="C285" s="22"/>
      <c r="D285" s="22"/>
      <c r="E285" s="22"/>
      <c r="F285" s="22"/>
      <c r="G285" s="22"/>
    </row>
    <row r="286" spans="1:7" ht="15.75" x14ac:dyDescent="0.25">
      <c r="A286" s="22" t="s">
        <v>152</v>
      </c>
      <c r="B286" s="22"/>
      <c r="C286" s="22"/>
      <c r="D286" s="22"/>
      <c r="E286" s="22"/>
      <c r="F286" s="22"/>
      <c r="G286" s="22"/>
    </row>
    <row r="287" spans="1:7" ht="15.75" x14ac:dyDescent="0.25">
      <c r="A287" s="22" t="s">
        <v>153</v>
      </c>
      <c r="B287" s="22"/>
      <c r="C287" s="22"/>
      <c r="D287" s="22"/>
      <c r="E287" s="22"/>
      <c r="F287" s="22"/>
      <c r="G287" s="22"/>
    </row>
    <row r="288" spans="1:7" ht="15.75" x14ac:dyDescent="0.25">
      <c r="A288" s="22" t="s">
        <v>154</v>
      </c>
      <c r="B288" s="22"/>
      <c r="C288" s="22"/>
      <c r="D288" s="22"/>
      <c r="E288" s="22"/>
      <c r="F288" s="22"/>
      <c r="G288" s="22"/>
    </row>
    <row r="289" spans="1:7" ht="15.75" x14ac:dyDescent="0.25">
      <c r="A289" s="22"/>
      <c r="B289" s="22"/>
      <c r="C289" s="22"/>
      <c r="D289" s="22"/>
      <c r="E289" s="22"/>
      <c r="F289" s="22"/>
      <c r="G289" s="22"/>
    </row>
    <row r="290" spans="1:7" ht="15.75" x14ac:dyDescent="0.25">
      <c r="A290" s="21" t="s">
        <v>161</v>
      </c>
      <c r="B290" s="22"/>
      <c r="C290" s="22"/>
      <c r="D290" s="22"/>
      <c r="E290" s="22"/>
      <c r="F290" s="22"/>
      <c r="G290" s="22"/>
    </row>
    <row r="291" spans="1:7" ht="15.75" x14ac:dyDescent="0.25">
      <c r="A291" s="22" t="s">
        <v>157</v>
      </c>
      <c r="B291" s="22"/>
      <c r="C291" s="22"/>
      <c r="D291" s="22"/>
      <c r="E291" s="22"/>
      <c r="F291" s="22"/>
      <c r="G291" s="22"/>
    </row>
    <row r="292" spans="1:7" ht="15.75" x14ac:dyDescent="0.25">
      <c r="A292" s="22" t="s">
        <v>151</v>
      </c>
      <c r="B292" s="22"/>
      <c r="C292" s="22"/>
      <c r="D292" s="22"/>
      <c r="E292" s="22"/>
      <c r="F292" s="22"/>
      <c r="G292" s="22"/>
    </row>
    <row r="293" spans="1:7" ht="15.75" x14ac:dyDescent="0.25">
      <c r="A293" s="22" t="s">
        <v>158</v>
      </c>
      <c r="B293" s="22"/>
      <c r="C293" s="22"/>
      <c r="D293" s="22"/>
      <c r="E293" s="22"/>
      <c r="F293" s="22"/>
      <c r="G293" s="22"/>
    </row>
    <row r="294" spans="1:7" ht="15.75" x14ac:dyDescent="0.25">
      <c r="A294" s="22" t="s">
        <v>159</v>
      </c>
      <c r="B294" s="22"/>
      <c r="C294" s="22"/>
      <c r="D294" s="22"/>
      <c r="E294" s="22"/>
      <c r="F294" s="22"/>
      <c r="G294" s="22"/>
    </row>
    <row r="295" spans="1:7" ht="15.75" x14ac:dyDescent="0.25">
      <c r="A295" s="22" t="s">
        <v>160</v>
      </c>
      <c r="B295" s="22"/>
      <c r="C295" s="22"/>
      <c r="D295" s="22"/>
      <c r="E295" s="22"/>
      <c r="F295" s="22"/>
      <c r="G295"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Fumonisin B1</vt:lpstr>
      <vt:lpstr>Aflatoxin B1</vt:lpstr>
      <vt:lpstr>IgG</vt:lpstr>
      <vt:lpstr>Colorimetric</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2023-01-24T12:03:56Z</dcterms:created>
  <dcterms:modified xsi:type="dcterms:W3CDTF">2023-01-25T12:01:06Z</dcterms:modified>
</cp:coreProperties>
</file>