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RK LAB\Desktop\"/>
    </mc:Choice>
  </mc:AlternateContent>
  <bookViews>
    <workbookView xWindow="0" yWindow="0" windowWidth="20490" windowHeight="7350"/>
  </bookViews>
  <sheets>
    <sheet name="TAS-TOS-OSI" sheetId="1" r:id="rId1"/>
    <sheet name="MDA" sheetId="2" r:id="rId2"/>
    <sheet name="Toplam Fenolik Madde" sheetId="3" r:id="rId3"/>
    <sheet name="Materyal-metod" sheetId="4" r:id="rId4"/>
  </sheets>
  <externalReferences>
    <externalReference r:id="rId5"/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1" i="2" l="1"/>
  <c r="E61" i="2" s="1"/>
  <c r="D60" i="2"/>
  <c r="E60" i="2" s="1"/>
  <c r="D59" i="2"/>
  <c r="E59" i="2" s="1"/>
  <c r="D58" i="2"/>
  <c r="E58" i="2" s="1"/>
  <c r="D57" i="2"/>
  <c r="E57" i="2" s="1"/>
  <c r="D56" i="2"/>
  <c r="E56" i="2" s="1"/>
  <c r="D55" i="2"/>
  <c r="E55" i="2" s="1"/>
  <c r="D54" i="2"/>
  <c r="E54" i="2" s="1"/>
  <c r="D53" i="2"/>
  <c r="E53" i="2" s="1"/>
  <c r="D52" i="2"/>
  <c r="E52" i="2" s="1"/>
  <c r="D51" i="2"/>
  <c r="E51" i="2" s="1"/>
  <c r="D50" i="2"/>
  <c r="E50" i="2" s="1"/>
  <c r="D49" i="2"/>
  <c r="E49" i="2" s="1"/>
  <c r="D48" i="2"/>
  <c r="E48" i="2" s="1"/>
  <c r="D47" i="2"/>
  <c r="E47" i="2" s="1"/>
  <c r="D46" i="2"/>
  <c r="E46" i="2" s="1"/>
  <c r="D45" i="2"/>
  <c r="E45" i="2" s="1"/>
  <c r="D44" i="2"/>
  <c r="E44" i="2" s="1"/>
  <c r="D43" i="2"/>
  <c r="E43" i="2" s="1"/>
  <c r="D42" i="2"/>
  <c r="E42" i="2" s="1"/>
  <c r="D41" i="2"/>
  <c r="E41" i="2" s="1"/>
  <c r="D40" i="2"/>
  <c r="E40" i="2" s="1"/>
  <c r="D39" i="2"/>
  <c r="E39" i="2" s="1"/>
  <c r="D38" i="2"/>
  <c r="E38" i="2" s="1"/>
  <c r="D37" i="2"/>
  <c r="E37" i="2" s="1"/>
  <c r="D36" i="2"/>
  <c r="E36" i="2" s="1"/>
  <c r="D35" i="2"/>
  <c r="E35" i="2" s="1"/>
  <c r="D34" i="2"/>
  <c r="E34" i="2" s="1"/>
  <c r="D33" i="2"/>
  <c r="E33" i="2" s="1"/>
  <c r="D32" i="2"/>
  <c r="E32" i="2" s="1"/>
  <c r="D31" i="2"/>
  <c r="E31" i="2" s="1"/>
  <c r="D30" i="2"/>
  <c r="E30" i="2" s="1"/>
  <c r="D29" i="2"/>
  <c r="E29" i="2" s="1"/>
  <c r="D28" i="2"/>
  <c r="E28" i="2" s="1"/>
  <c r="D27" i="2"/>
  <c r="E27" i="2" s="1"/>
  <c r="D26" i="2"/>
  <c r="E26" i="2" s="1"/>
  <c r="D25" i="2"/>
  <c r="E25" i="2" s="1"/>
  <c r="D24" i="2"/>
  <c r="E24" i="2" s="1"/>
  <c r="D23" i="2"/>
  <c r="E23" i="2" s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C23" i="3" l="1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22" i="3"/>
  <c r="C11" i="2"/>
  <c r="E11" i="2" s="1"/>
  <c r="C10" i="2"/>
  <c r="E10" i="2" s="1"/>
  <c r="C9" i="2"/>
  <c r="E9" i="2" s="1"/>
  <c r="C8" i="2"/>
  <c r="E8" i="2" s="1"/>
  <c r="C7" i="2"/>
  <c r="E7" i="2" s="1"/>
  <c r="C6" i="2"/>
  <c r="E6" i="2" s="1"/>
  <c r="C5" i="2"/>
  <c r="E5" i="2" s="1"/>
  <c r="D2" i="1" l="1"/>
</calcChain>
</file>

<file path=xl/sharedStrings.xml><?xml version="1.0" encoding="utf-8"?>
<sst xmlns="http://schemas.openxmlformats.org/spreadsheetml/2006/main" count="272" uniqueCount="170">
  <si>
    <t>Numune Adı</t>
  </si>
  <si>
    <t>OSI</t>
  </si>
  <si>
    <t>TAS(mmol/L)</t>
  </si>
  <si>
    <t>TOS (µmol/L)</t>
  </si>
  <si>
    <t>Numune</t>
  </si>
  <si>
    <t>absorbans</t>
  </si>
  <si>
    <t>abs-blank</t>
  </si>
  <si>
    <t>expected</t>
  </si>
  <si>
    <t>result</t>
  </si>
  <si>
    <t>std1</t>
  </si>
  <si>
    <t>std2</t>
  </si>
  <si>
    <t>std3</t>
  </si>
  <si>
    <t>std4</t>
  </si>
  <si>
    <t>std5</t>
  </si>
  <si>
    <t>std6</t>
  </si>
  <si>
    <t>blank</t>
  </si>
  <si>
    <t>kons.</t>
  </si>
  <si>
    <t>std7</t>
  </si>
  <si>
    <t>Gallik asit konsantrasyon (mg/L)</t>
  </si>
  <si>
    <t>KİT ADI</t>
  </si>
  <si>
    <t>TÜR</t>
  </si>
  <si>
    <t>MARKA</t>
  </si>
  <si>
    <t>CAT. NO</t>
  </si>
  <si>
    <t>Yöntem</t>
  </si>
  <si>
    <t>Kullanılan Cihaz</t>
  </si>
  <si>
    <t>TAS(Total Antioxidant Status)</t>
  </si>
  <si>
    <t>Universal</t>
  </si>
  <si>
    <t>REL ASSAY</t>
  </si>
  <si>
    <t>RL0017</t>
  </si>
  <si>
    <t>Kolorimetrik</t>
  </si>
  <si>
    <t>MINDRAY-BS400</t>
  </si>
  <si>
    <t>TOS(Total Oxidant Status)</t>
  </si>
  <si>
    <t>RL0024</t>
  </si>
  <si>
    <t>MDA: Malondialdehit</t>
  </si>
  <si>
    <t>REL BIOCHEM-REL ASSAY</t>
  </si>
  <si>
    <t>*Bal örnekleri 1:3 oranında fosfat tamponu ile seyreltilerek çalışıldı.</t>
  </si>
  <si>
    <t>*Sıvı propolis  1:1 oranında distile su ile seyreltildi.</t>
  </si>
  <si>
    <t>Toplam Fenolik Madde Tayini</t>
  </si>
  <si>
    <t xml:space="preserve">Yöntem(Gallik Asit Standard) </t>
  </si>
  <si>
    <r>
      <t xml:space="preserve">TOTAL ANTIOXDANT STATUS (TAS)   </t>
    </r>
    <r>
      <rPr>
        <sz val="12"/>
        <color theme="1"/>
        <rFont val="Times New Roman"/>
        <family val="1"/>
        <charset val="162"/>
      </rPr>
      <t xml:space="preserve"> (mmol/L)</t>
    </r>
  </si>
  <si>
    <t>TAS levels were measured using commercially available kits (Relassay, Turkey). The novel</t>
  </si>
  <si>
    <t>automated method is based on the bleaching of characteristic color of a more stable ABTS</t>
  </si>
  <si>
    <t>(2,2 ′ - Azino-bis(3-ethylbenzothiazoline-6-sulfonic acid)) radical cation by antioxidants. The</t>
  </si>
  <si>
    <t>assay has excellent precision values, which are lower than 3%. The results were expressed as</t>
  </si>
  <si>
    <t>mmol Trolox equivalent/L (Erel O. A novel automated direct measurement method for total</t>
  </si>
  <si>
    <t>antioxidant capacity using a new generation, more stable ABTS radicalcation. Clin Biochem</t>
  </si>
  <si>
    <t>2004;37:277-85.)</t>
  </si>
  <si>
    <t>(Relassay,Turkey)</t>
  </si>
  <si>
    <r>
      <t xml:space="preserve">TOTAL OXIDANT STATUS (TOS)    </t>
    </r>
    <r>
      <rPr>
        <sz val="12"/>
        <color theme="1"/>
        <rFont val="Times New Roman"/>
        <family val="1"/>
        <charset val="162"/>
      </rPr>
      <t>(µmol/L)</t>
    </r>
  </si>
  <si>
    <t>TOS levels were measured using commercially available kits (Relassay, Turkey. In the new</t>
  </si>
  <si>
    <t>method, oxidants present in the sample oxidized the ferrous ion-o-dianisidine complex to</t>
  </si>
  <si>
    <t>ferric ion. The oxidation reaction was enhanced by glycerol molecules abundantly present in</t>
  </si>
  <si>
    <t>the reaction medium. The ferric ion produced a colored complex with xylenol orange in an</t>
  </si>
  <si>
    <t>acidic medium. The color intensity, which could be measured spectrophotometrically, was</t>
  </si>
  <si>
    <t>related to the total amount of oxidant molecules present in the sample. The assay was</t>
  </si>
  <si>
    <t>calibrated with hydrogen peroxide and the results were expressed in terms of</t>
  </si>
  <si>
    <t>micromolar hydrogen peroxide equivalent per liter (μmol H2O2 equivalent/L). ( Erel O. A</t>
  </si>
  <si>
    <t>new automated colorimetric method for measuringtotal oxidant status. Clin Biochem</t>
  </si>
  <si>
    <t>2005;38:1103-11. ).</t>
  </si>
  <si>
    <t>OXIDATIVE STRESS INDEX (OSI)</t>
  </si>
  <si>
    <t>The ratio of TOS to TAS was accepted as the oxidative stress index (OSI). For calculation, the</t>
  </si>
  <si>
    <t>resulting unit of TAS was converted to μmol/L, and the OSI value was calculated according to</t>
  </si>
  <si>
    <t>the following Formula : OSI (arbitrary unit) =</t>
  </si>
  <si>
    <t>TOS (μmol H2O2 equivalent/L) / TAC (μmol Trolox equivalent/L). (1-3).</t>
  </si>
  <si>
    <t>1. Yumru M, Savas HA, Kalenderoglu A, Bulut M, Celik H, Erel O. Oxidative imbalance in</t>
  </si>
  <si>
    <t>bipolar disorder subtypes: a comparative study. Prog Neuropsychopharmacol Biol Psychiatry.</t>
  </si>
  <si>
    <t>2009 Aug 31;33(6):1070-4.</t>
  </si>
  <si>
    <t>2. Kosecik M, Erel O, Sevinc E, Selek S. Increased oxidative stress in children exposed to</t>
  </si>
  <si>
    <t>passive smoking. Int J Cardiol 2005;100:61–4.</t>
  </si>
  <si>
    <t>3. (Harma M, Harma M, Erel O (2003) Increased oxidative stress in patients with</t>
  </si>
  <si>
    <t>hydatidiform mole. Swiss Med Wkly 133:563-536).</t>
  </si>
  <si>
    <r>
      <t xml:space="preserve">Malondialdehyde (MDA)   </t>
    </r>
    <r>
      <rPr>
        <sz val="12"/>
        <color theme="1"/>
        <rFont val="Times New Roman"/>
        <family val="1"/>
        <charset val="162"/>
      </rPr>
      <t>nmol/L</t>
    </r>
  </si>
  <si>
    <t>The MDA level was determined by a method based</t>
  </si>
  <si>
    <t>on the reaction with thiobarbituric acid (TBA) at 90–100_C</t>
  </si>
  <si>
    <t>. In the TBA test reaction, MDA or MDA-like</t>
  </si>
  <si>
    <t>substances and TBA react with the production of a pink</t>
  </si>
  <si>
    <t>pigment with a maximum absorption at 532 nm. The</t>
  </si>
  <si>
    <t>reaction was performed at pH 2–3 at 90_C for 15 min. The</t>
  </si>
  <si>
    <t>sample was mixed with two volumes of cold 10% (w/v)</t>
  </si>
  <si>
    <t>trichloroacetic acid for the precipitation of protein. The</t>
  </si>
  <si>
    <t>precipitate was pelleted by centrifugation, and an aliquot of</t>
  </si>
  <si>
    <t>the supernatant was reacted with an equal volume of 0.67%</t>
  </si>
  <si>
    <t>(w/v) TBA in a boiling water bath for 10 min. After</t>
  </si>
  <si>
    <t xml:space="preserve">cooling, the absorbance was read at 532 nm. </t>
  </si>
  <si>
    <t>FOLİN CİOCALTEU Yöntemi ile Fenolik Madde Tayini: Folin, O. And Ciocalteu, V. 1927. J. Biol. Chem., 73: 627.</t>
  </si>
  <si>
    <t xml:space="preserve">Kaynak: </t>
  </si>
  <si>
    <t>BAL-Çit-88</t>
  </si>
  <si>
    <t>BAL-Çit-90</t>
  </si>
  <si>
    <t>BAL-Çit-92</t>
  </si>
  <si>
    <t>BAL-Çat-209</t>
  </si>
  <si>
    <t>BAL-Çat-211</t>
  </si>
  <si>
    <t>BAL-Çat-213</t>
  </si>
  <si>
    <t>BAL-Çat-217</t>
  </si>
  <si>
    <t>BAL-Ket-42</t>
  </si>
  <si>
    <t>BAL-Ket-44</t>
  </si>
  <si>
    <t>BAL-ÇİÇ-90</t>
  </si>
  <si>
    <t>BAL-ÇİÇ-92</t>
  </si>
  <si>
    <t>BAL-Çac-209</t>
  </si>
  <si>
    <t>BAL-Çac-211</t>
  </si>
  <si>
    <t>BAL-Çac-213</t>
  </si>
  <si>
    <t>BAL-Çac-217</t>
  </si>
  <si>
    <t>BAL-KÇİ-88</t>
  </si>
  <si>
    <t>BAL-KÇİ-90</t>
  </si>
  <si>
    <t>BAL-KÇİ-92</t>
  </si>
  <si>
    <t>BAL-ÇAK-209</t>
  </si>
  <si>
    <t>BAL-ÇAK-211</t>
  </si>
  <si>
    <t>BAL-KEK-42</t>
  </si>
  <si>
    <t>BAL-KEK-44</t>
  </si>
  <si>
    <t>BAL-KEK-46</t>
  </si>
  <si>
    <t>BAL-ÇAK-213</t>
  </si>
  <si>
    <t>BAL-ÇAK-217</t>
  </si>
  <si>
    <t>BAL-A1</t>
  </si>
  <si>
    <t>BAL-A2</t>
  </si>
  <si>
    <t>BAL-A3</t>
  </si>
  <si>
    <t>BAL-A4</t>
  </si>
  <si>
    <t>BAL-A5</t>
  </si>
  <si>
    <t>BAL-A6</t>
  </si>
  <si>
    <t>BAL-B1</t>
  </si>
  <si>
    <t>BAL-B2</t>
  </si>
  <si>
    <t>BAL-B3</t>
  </si>
  <si>
    <t>BAL-B4</t>
  </si>
  <si>
    <t>BAL-B5</t>
  </si>
  <si>
    <t>BAL-B6</t>
  </si>
  <si>
    <t>SIVI PROPOLİS</t>
  </si>
  <si>
    <t>YUMURTA SARISI-H1-490</t>
  </si>
  <si>
    <t>YUMURTA SARISI-H1-493</t>
  </si>
  <si>
    <t>YUMURTA SARISI-H1-495</t>
  </si>
  <si>
    <t>YUMURTA SARISI-H1-500</t>
  </si>
  <si>
    <t>YUMURTA SARISI-H1-508</t>
  </si>
  <si>
    <t>YUMURTA SARISI-H1-510</t>
  </si>
  <si>
    <t>YUMURTA SARISI-H2-226</t>
  </si>
  <si>
    <t>YUMURTA SARISI-H2-227</t>
  </si>
  <si>
    <t>YUMURTA SARISI-H2-231</t>
  </si>
  <si>
    <t>YUMURTA SARISI-H2-232</t>
  </si>
  <si>
    <t>YUMURTA SARISI-H2-233</t>
  </si>
  <si>
    <t>YUMURTA SARISI-H2-234</t>
  </si>
  <si>
    <t>YUMURTA SARISI-H3-248</t>
  </si>
  <si>
    <t>YUMURTA SARISI-H3-250</t>
  </si>
  <si>
    <t>YUMURTA SARISI-H3-251</t>
  </si>
  <si>
    <t>YUMURTA SARISI-H3-700</t>
  </si>
  <si>
    <t>YUMURTA SARISI-H3-701</t>
  </si>
  <si>
    <t>YUMURTA SARISI-H3-702</t>
  </si>
  <si>
    <t>SERUM-1</t>
  </si>
  <si>
    <t>SERUM-2</t>
  </si>
  <si>
    <t>SERUM-4</t>
  </si>
  <si>
    <t>SERUM-5</t>
  </si>
  <si>
    <t>SERUM-6</t>
  </si>
  <si>
    <t>SERUM-7</t>
  </si>
  <si>
    <t>SERUM-8</t>
  </si>
  <si>
    <t>SERUM-9</t>
  </si>
  <si>
    <t>SERUM-10</t>
  </si>
  <si>
    <t>SERUM-11</t>
  </si>
  <si>
    <t>SERUM-12</t>
  </si>
  <si>
    <t>SERUM-13</t>
  </si>
  <si>
    <t>SERUM-14</t>
  </si>
  <si>
    <t>SERUM-15</t>
  </si>
  <si>
    <t>SERUM-16</t>
  </si>
  <si>
    <t>SERUM-17</t>
  </si>
  <si>
    <t>SERUM-18</t>
  </si>
  <si>
    <t>SERUM-19</t>
  </si>
  <si>
    <t>SERUM-20</t>
  </si>
  <si>
    <t>concentratıon (nmol/L)</t>
  </si>
  <si>
    <t>result(nmol/L)</t>
  </si>
  <si>
    <t>Otto Scientific</t>
  </si>
  <si>
    <t>Otto1001</t>
  </si>
  <si>
    <t>Yumurta Sarısında TAS-TOS Analizi:</t>
  </si>
  <si>
    <t>1- Çiğ yumurta sarısı 1:3 oranında( 300 Ul yumurta sarısı+ 900 Ul distile su) distile su ile dilüe edildi.</t>
  </si>
  <si>
    <t>2- Tüpteki karışım tamamen homojen bir çözelti olana kadar vorteks ile karıştırıldı.</t>
  </si>
  <si>
    <t>3- Tüpler 15 000 rpm' de +4°Cde 5 dk. santrifüj edildi..</t>
  </si>
  <si>
    <t>4-  Üstteki sıvı alınıp supernatan serum olarak tam otomatik cihazda çalışıldı.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</si>
</sst>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6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2"/>
      <color theme="1"/>
      <name val="Times New Roman"/>
      <family val="1"/>
      <charset val="162"/>
    </font>
    <font>
      <sz val="12"/>
      <color theme="1"/>
      <name val="Times New Roman"/>
      <family val="1"/>
      <charset val="162"/>
    </font>
    <font>
      <sz val="11"/>
      <color theme="1"/>
      <name val="Times New Roman"/>
      <family val="1"/>
      <charset val="16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450666829432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0" fillId="0" borderId="0" xfId="0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2" fontId="1" fillId="4" borderId="1" xfId="0" applyNumberFormat="1" applyFont="1" applyFill="1" applyBorder="1" applyAlignment="1">
      <alignment horizontal="center"/>
    </xf>
    <xf numFmtId="0" fontId="1" fillId="0" borderId="0" xfId="0" applyFont="1"/>
    <xf numFmtId="0" fontId="1" fillId="3" borderId="1" xfId="0" applyFon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2" fontId="0" fillId="0" borderId="1" xfId="0" applyNumberFormat="1" applyBorder="1" applyAlignment="1">
      <alignment horizontal="center"/>
    </xf>
    <xf numFmtId="0" fontId="1" fillId="4" borderId="0" xfId="0" applyFont="1" applyFill="1"/>
    <xf numFmtId="0" fontId="0" fillId="0" borderId="0" xfId="0"/>
    <xf numFmtId="0" fontId="1" fillId="5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164" fontId="5" fillId="0" borderId="0" xfId="0" applyNumberFormat="1" applyFont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0" fontId="0" fillId="0" borderId="0" xfId="0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9296391076115485"/>
                  <c:y val="-0.20237386993292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r-TR"/>
                </a:p>
              </c:txPr>
            </c:trendlineLbl>
          </c:trendline>
          <c:xVal>
            <c:numRef>
              <c:f>[1]MDA!$C$4:$C$10</c:f>
              <c:numCache>
                <c:formatCode>General</c:formatCode>
                <c:ptCount val="7"/>
                <c:pt idx="0">
                  <c:v>2.4810000000000003</c:v>
                </c:pt>
                <c:pt idx="1">
                  <c:v>1.673</c:v>
                </c:pt>
                <c:pt idx="2">
                  <c:v>0.99399999999999999</c:v>
                </c:pt>
                <c:pt idx="3">
                  <c:v>0.51300000000000001</c:v>
                </c:pt>
                <c:pt idx="4">
                  <c:v>0.28800000000000003</c:v>
                </c:pt>
                <c:pt idx="5">
                  <c:v>0.122</c:v>
                </c:pt>
                <c:pt idx="6">
                  <c:v>0</c:v>
                </c:pt>
              </c:numCache>
            </c:numRef>
          </c:xVal>
          <c:yVal>
            <c:numRef>
              <c:f>[1]MDA!$D$4:$D$10</c:f>
              <c:numCache>
                <c:formatCode>General</c:formatCode>
                <c:ptCount val="7"/>
                <c:pt idx="0">
                  <c:v>100</c:v>
                </c:pt>
                <c:pt idx="1">
                  <c:v>50</c:v>
                </c:pt>
                <c:pt idx="2">
                  <c:v>25</c:v>
                </c:pt>
                <c:pt idx="3">
                  <c:v>12.5</c:v>
                </c:pt>
                <c:pt idx="4">
                  <c:v>6.25</c:v>
                </c:pt>
                <c:pt idx="5">
                  <c:v>3.125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2D-4C94-837F-873397654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932672"/>
        <c:axId val="1018928928"/>
      </c:scatterChart>
      <c:valAx>
        <c:axId val="10189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18928928"/>
        <c:crosses val="autoZero"/>
        <c:crossBetween val="midCat"/>
      </c:valAx>
      <c:valAx>
        <c:axId val="101892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189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Toplam fenolik madde tayini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650043744531933"/>
                  <c:y val="-0.185601851851851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r-TR"/>
                </a:p>
              </c:txPr>
            </c:trendlineLbl>
          </c:trendline>
          <c:xVal>
            <c:numRef>
              <c:f>[2]Sayfa1!$B$2:$B$8</c:f>
              <c:numCache>
                <c:formatCode>General</c:formatCode>
                <c:ptCount val="7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</c:numCache>
            </c:numRef>
          </c:xVal>
          <c:yVal>
            <c:numRef>
              <c:f>[2]Sayfa1!$C$2:$C$8</c:f>
              <c:numCache>
                <c:formatCode>General</c:formatCode>
                <c:ptCount val="7"/>
                <c:pt idx="0">
                  <c:v>0.14899999999999999</c:v>
                </c:pt>
                <c:pt idx="1">
                  <c:v>0.22600000000000001</c:v>
                </c:pt>
                <c:pt idx="2">
                  <c:v>0.34499999999999997</c:v>
                </c:pt>
                <c:pt idx="3">
                  <c:v>0.46100000000000002</c:v>
                </c:pt>
                <c:pt idx="4">
                  <c:v>0.58699999999999997</c:v>
                </c:pt>
                <c:pt idx="5">
                  <c:v>0.70199999999999996</c:v>
                </c:pt>
                <c:pt idx="6">
                  <c:v>0.82799999999999996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C2-47DB-9BAC-6F18DF873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5832"/>
        <c:axId val="355986768"/>
      </c:scatterChart>
      <c:valAx>
        <c:axId val="11325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355986768"/>
        <c:crosses val="autoZero"/>
        <c:crossBetween val="midCat"/>
      </c:valAx>
      <c:valAx>
        <c:axId val="35598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325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2</xdr:row>
      <xdr:rowOff>133350</xdr:rowOff>
    </xdr:from>
    <xdr:to>
      <xdr:col>14</xdr:col>
      <xdr:colOff>104775</xdr:colOff>
      <xdr:row>16</xdr:row>
      <xdr:rowOff>19050</xdr:rowOff>
    </xdr:to>
    <xdr:graphicFrame macro="">
      <xdr:nvGraphicFramePr>
        <xdr:cNvPr id="2" name="Grafik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123825</xdr:rowOff>
    </xdr:from>
    <xdr:to>
      <xdr:col>13</xdr:col>
      <xdr:colOff>304800</xdr:colOff>
      <xdr:row>15</xdr:row>
      <xdr:rowOff>9525</xdr:rowOff>
    </xdr:to>
    <xdr:graphicFrame macro="">
      <xdr:nvGraphicFramePr>
        <xdr:cNvPr id="2" name="Grafik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30480</xdr:rowOff>
    </xdr:from>
    <xdr:to>
      <xdr:col>4</xdr:col>
      <xdr:colOff>58509</xdr:colOff>
      <xdr:row>38</xdr:row>
      <xdr:rowOff>22860</xdr:rowOff>
    </xdr:to>
    <xdr:pic>
      <xdr:nvPicPr>
        <xdr:cNvPr id="11" name="Resi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23260"/>
          <a:ext cx="6405969" cy="383286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16</xdr:row>
      <xdr:rowOff>171812</xdr:rowOff>
    </xdr:from>
    <xdr:to>
      <xdr:col>8</xdr:col>
      <xdr:colOff>508696</xdr:colOff>
      <xdr:row>37</xdr:row>
      <xdr:rowOff>152400</xdr:rowOff>
    </xdr:to>
    <xdr:pic>
      <xdr:nvPicPr>
        <xdr:cNvPr id="12" name="Resim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3180" y="3181712"/>
          <a:ext cx="7709596" cy="3821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15240</xdr:rowOff>
    </xdr:from>
    <xdr:to>
      <xdr:col>4</xdr:col>
      <xdr:colOff>130882</xdr:colOff>
      <xdr:row>58</xdr:row>
      <xdr:rowOff>80636</xdr:rowOff>
    </xdr:to>
    <xdr:pic>
      <xdr:nvPicPr>
        <xdr:cNvPr id="13" name="Resim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48500"/>
          <a:ext cx="6478342" cy="3722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96886</xdr:rowOff>
    </xdr:from>
    <xdr:to>
      <xdr:col>4</xdr:col>
      <xdr:colOff>129540</xdr:colOff>
      <xdr:row>93</xdr:row>
      <xdr:rowOff>160019</xdr:rowOff>
    </xdr:to>
    <xdr:pic>
      <xdr:nvPicPr>
        <xdr:cNvPr id="14" name="Resim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87746"/>
          <a:ext cx="6477000" cy="6463933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37</xdr:row>
      <xdr:rowOff>159409</xdr:rowOff>
    </xdr:from>
    <xdr:to>
      <xdr:col>8</xdr:col>
      <xdr:colOff>403860</xdr:colOff>
      <xdr:row>63</xdr:row>
      <xdr:rowOff>53296</xdr:rowOff>
    </xdr:to>
    <xdr:pic>
      <xdr:nvPicPr>
        <xdr:cNvPr id="15" name="Resim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1280" y="7009789"/>
          <a:ext cx="7566660" cy="4648767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63</xdr:row>
      <xdr:rowOff>70484</xdr:rowOff>
    </xdr:from>
    <xdr:to>
      <xdr:col>7</xdr:col>
      <xdr:colOff>419100</xdr:colOff>
      <xdr:row>89</xdr:row>
      <xdr:rowOff>72389</xdr:rowOff>
    </xdr:to>
    <xdr:pic>
      <xdr:nvPicPr>
        <xdr:cNvPr id="16" name="Resim 1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4620" y="11675744"/>
          <a:ext cx="6918960" cy="4756785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89</xdr:row>
      <xdr:rowOff>44700</xdr:rowOff>
    </xdr:from>
    <xdr:to>
      <xdr:col>7</xdr:col>
      <xdr:colOff>304800</xdr:colOff>
      <xdr:row>123</xdr:row>
      <xdr:rowOff>22860</xdr:rowOff>
    </xdr:to>
    <xdr:pic>
      <xdr:nvPicPr>
        <xdr:cNvPr id="17" name="Resim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4620" y="16404840"/>
          <a:ext cx="6804660" cy="619608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-SONU&#199;LAR/Gamze%20hoca-mda-nef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nfo/Desktop/2020-SONU&#199;LAR/Duygu%20A&#287;ag&#252;nd&#252;z-&#231;ay/Duygu%20A&#287;ag&#252;nd&#252;z-toplam%20fenolik%20madde%20tayin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FA"/>
      <sheetName val="MDA"/>
    </sheetNames>
    <sheetDataSet>
      <sheetData sheetId="0"/>
      <sheetData sheetId="1">
        <row r="4">
          <cell r="C4">
            <v>2.4810000000000003</v>
          </cell>
          <cell r="D4">
            <v>100</v>
          </cell>
        </row>
        <row r="5">
          <cell r="C5">
            <v>1.673</v>
          </cell>
          <cell r="D5">
            <v>50</v>
          </cell>
        </row>
        <row r="6">
          <cell r="C6">
            <v>0.99399999999999999</v>
          </cell>
          <cell r="D6">
            <v>25</v>
          </cell>
        </row>
        <row r="7">
          <cell r="C7">
            <v>0.51300000000000001</v>
          </cell>
          <cell r="D7">
            <v>12.5</v>
          </cell>
        </row>
        <row r="8">
          <cell r="C8">
            <v>0.28800000000000003</v>
          </cell>
          <cell r="D8">
            <v>6.25</v>
          </cell>
        </row>
        <row r="9">
          <cell r="C9">
            <v>0.122</v>
          </cell>
          <cell r="D9">
            <v>3.125</v>
          </cell>
        </row>
        <row r="10">
          <cell r="C10">
            <v>0</v>
          </cell>
          <cell r="D10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yfa1"/>
      <sheetName val="Sayfa2"/>
    </sheetNames>
    <sheetDataSet>
      <sheetData sheetId="0">
        <row r="2">
          <cell r="B2">
            <v>40</v>
          </cell>
          <cell r="C2">
            <v>0.14899999999999999</v>
          </cell>
        </row>
        <row r="3">
          <cell r="B3">
            <v>80</v>
          </cell>
          <cell r="C3">
            <v>0.22600000000000001</v>
          </cell>
        </row>
        <row r="4">
          <cell r="B4">
            <v>120</v>
          </cell>
          <cell r="C4">
            <v>0.34499999999999997</v>
          </cell>
        </row>
        <row r="5">
          <cell r="B5">
            <v>160</v>
          </cell>
          <cell r="C5">
            <v>0.46100000000000002</v>
          </cell>
        </row>
        <row r="6">
          <cell r="B6">
            <v>200</v>
          </cell>
          <cell r="C6">
            <v>0.58699999999999997</v>
          </cell>
        </row>
        <row r="7">
          <cell r="B7">
            <v>250</v>
          </cell>
          <cell r="C7">
            <v>0.70199999999999996</v>
          </cell>
        </row>
        <row r="8">
          <cell r="B8">
            <v>300</v>
          </cell>
          <cell r="C8">
            <v>0.82799999999999996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"/>
  <sheetViews>
    <sheetView tabSelected="1" workbookViewId="0">
      <selection activeCell="K25" sqref="K25"/>
    </sheetView>
  </sheetViews>
  <sheetFormatPr defaultRowHeight="15" x14ac:dyDescent="0.25"/>
  <cols>
    <col min="1" max="1" width="33.42578125" customWidth="1"/>
    <col min="2" max="2" width="12.85546875" style="1" customWidth="1"/>
    <col min="3" max="3" width="13.85546875" style="1" customWidth="1"/>
    <col min="4" max="4" width="10.28515625" style="1" customWidth="1"/>
    <col min="5" max="5" width="13.140625" style="1" customWidth="1"/>
    <col min="6" max="6" width="12.5703125" style="1" customWidth="1"/>
    <col min="7" max="7" width="15" style="1" customWidth="1"/>
    <col min="8" max="8" width="8.7109375" style="1"/>
    <col min="9" max="9" width="14.5703125" style="1" customWidth="1"/>
    <col min="10" max="10" width="11.42578125" style="1" customWidth="1"/>
    <col min="11" max="11" width="8.7109375" style="1"/>
  </cols>
  <sheetData>
    <row r="1" spans="1:11" x14ac:dyDescent="0.25">
      <c r="A1" s="7" t="s">
        <v>0</v>
      </c>
      <c r="B1" s="7" t="s">
        <v>2</v>
      </c>
      <c r="C1" s="7" t="s">
        <v>3</v>
      </c>
      <c r="D1" s="7" t="s">
        <v>1</v>
      </c>
      <c r="K1"/>
    </row>
    <row r="2" spans="1:11" x14ac:dyDescent="0.25">
      <c r="A2" s="10" t="s">
        <v>86</v>
      </c>
      <c r="B2" s="6">
        <v>1.49</v>
      </c>
      <c r="C2" s="6">
        <v>8.4600000000000009</v>
      </c>
      <c r="D2" s="11">
        <f t="shared" ref="D2:D65" si="0">(C2/(B2*1000))*100</f>
        <v>0.56778523489932886</v>
      </c>
      <c r="K2"/>
    </row>
    <row r="3" spans="1:11" x14ac:dyDescent="0.25">
      <c r="A3" s="10" t="s">
        <v>87</v>
      </c>
      <c r="B3" s="6">
        <v>1.69</v>
      </c>
      <c r="C3" s="6">
        <v>3.09</v>
      </c>
      <c r="D3" s="11">
        <f t="shared" si="0"/>
        <v>0.18284023668639052</v>
      </c>
      <c r="K3"/>
    </row>
    <row r="4" spans="1:11" x14ac:dyDescent="0.25">
      <c r="A4" s="10" t="s">
        <v>88</v>
      </c>
      <c r="B4" s="6">
        <v>1.74</v>
      </c>
      <c r="C4" s="6">
        <v>5.29</v>
      </c>
      <c r="D4" s="11">
        <f t="shared" si="0"/>
        <v>0.3040229885057471</v>
      </c>
      <c r="K4"/>
    </row>
    <row r="5" spans="1:11" x14ac:dyDescent="0.25">
      <c r="A5" s="10" t="s">
        <v>89</v>
      </c>
      <c r="B5" s="6">
        <v>2.37</v>
      </c>
      <c r="C5" s="6">
        <v>16.600000000000001</v>
      </c>
      <c r="D5" s="11">
        <f t="shared" si="0"/>
        <v>0.70042194092827015</v>
      </c>
      <c r="K5"/>
    </row>
    <row r="6" spans="1:11" x14ac:dyDescent="0.25">
      <c r="A6" s="10" t="s">
        <v>90</v>
      </c>
      <c r="B6" s="6">
        <v>2.33</v>
      </c>
      <c r="C6" s="6">
        <v>25.9</v>
      </c>
      <c r="D6" s="11">
        <f t="shared" si="0"/>
        <v>1.1115879828326178</v>
      </c>
      <c r="K6"/>
    </row>
    <row r="7" spans="1:11" x14ac:dyDescent="0.25">
      <c r="A7" s="10" t="s">
        <v>91</v>
      </c>
      <c r="B7" s="6">
        <v>3.13</v>
      </c>
      <c r="C7" s="6">
        <v>21.8</v>
      </c>
      <c r="D7" s="11">
        <f t="shared" si="0"/>
        <v>0.69648562300319494</v>
      </c>
      <c r="K7"/>
    </row>
    <row r="8" spans="1:11" x14ac:dyDescent="0.25">
      <c r="A8" s="10" t="s">
        <v>92</v>
      </c>
      <c r="B8" s="6">
        <v>2.57</v>
      </c>
      <c r="C8" s="6">
        <v>26.6</v>
      </c>
      <c r="D8" s="11">
        <f t="shared" si="0"/>
        <v>1.0350194552529184</v>
      </c>
      <c r="K8"/>
    </row>
    <row r="9" spans="1:11" x14ac:dyDescent="0.25">
      <c r="A9" s="10" t="s">
        <v>93</v>
      </c>
      <c r="B9" s="6">
        <v>1.42</v>
      </c>
      <c r="C9" s="6">
        <v>104.4</v>
      </c>
      <c r="D9" s="11">
        <f t="shared" si="0"/>
        <v>7.352112676056338</v>
      </c>
      <c r="K9"/>
    </row>
    <row r="10" spans="1:11" x14ac:dyDescent="0.25">
      <c r="A10" s="10" t="s">
        <v>94</v>
      </c>
      <c r="B10" s="6">
        <v>1.94</v>
      </c>
      <c r="C10" s="6">
        <v>16.7</v>
      </c>
      <c r="D10" s="11">
        <f t="shared" si="0"/>
        <v>0.86082474226804129</v>
      </c>
      <c r="K10"/>
    </row>
    <row r="11" spans="1:11" x14ac:dyDescent="0.25">
      <c r="A11" s="10" t="s">
        <v>95</v>
      </c>
      <c r="B11" s="6">
        <v>1.84</v>
      </c>
      <c r="C11" s="6">
        <v>5.81</v>
      </c>
      <c r="D11" s="11">
        <f t="shared" si="0"/>
        <v>0.31576086956521737</v>
      </c>
      <c r="K11"/>
    </row>
    <row r="12" spans="1:11" x14ac:dyDescent="0.25">
      <c r="A12" s="10" t="s">
        <v>96</v>
      </c>
      <c r="B12" s="6">
        <v>1.44</v>
      </c>
      <c r="C12" s="6">
        <v>10.1</v>
      </c>
      <c r="D12" s="11">
        <f t="shared" si="0"/>
        <v>0.70138888888888884</v>
      </c>
      <c r="K12"/>
    </row>
    <row r="13" spans="1:11" x14ac:dyDescent="0.25">
      <c r="A13" s="10" t="s">
        <v>97</v>
      </c>
      <c r="B13" s="6">
        <v>2.84</v>
      </c>
      <c r="C13" s="6">
        <v>12.05</v>
      </c>
      <c r="D13" s="11">
        <f t="shared" si="0"/>
        <v>0.42429577464788737</v>
      </c>
      <c r="K13"/>
    </row>
    <row r="14" spans="1:11" x14ac:dyDescent="0.25">
      <c r="A14" s="10" t="s">
        <v>98</v>
      </c>
      <c r="B14" s="6">
        <v>2.48</v>
      </c>
      <c r="C14" s="6">
        <v>26.5</v>
      </c>
      <c r="D14" s="11">
        <f t="shared" si="0"/>
        <v>1.0685483870967742</v>
      </c>
      <c r="K14"/>
    </row>
    <row r="15" spans="1:11" x14ac:dyDescent="0.25">
      <c r="A15" s="10" t="s">
        <v>99</v>
      </c>
      <c r="B15" s="6">
        <v>2.52</v>
      </c>
      <c r="C15" s="6">
        <v>10.3</v>
      </c>
      <c r="D15" s="11">
        <f t="shared" si="0"/>
        <v>0.40873015873015872</v>
      </c>
      <c r="K15"/>
    </row>
    <row r="16" spans="1:11" x14ac:dyDescent="0.25">
      <c r="A16" s="10" t="s">
        <v>100</v>
      </c>
      <c r="B16" s="6">
        <v>2.4900000000000002</v>
      </c>
      <c r="C16" s="6">
        <v>22.6</v>
      </c>
      <c r="D16" s="11">
        <f t="shared" si="0"/>
        <v>0.90763052208835349</v>
      </c>
      <c r="K16"/>
    </row>
    <row r="17" spans="1:11" x14ac:dyDescent="0.25">
      <c r="A17" s="10" t="s">
        <v>94</v>
      </c>
      <c r="B17" s="6">
        <v>2.1</v>
      </c>
      <c r="C17" s="6">
        <v>11.06</v>
      </c>
      <c r="D17" s="11">
        <f t="shared" si="0"/>
        <v>0.52666666666666673</v>
      </c>
      <c r="K17"/>
    </row>
    <row r="18" spans="1:11" x14ac:dyDescent="0.25">
      <c r="A18" s="10" t="s">
        <v>101</v>
      </c>
      <c r="B18" s="6">
        <v>0.94</v>
      </c>
      <c r="C18" s="6">
        <v>4.45</v>
      </c>
      <c r="D18" s="11">
        <f t="shared" si="0"/>
        <v>0.47340425531914898</v>
      </c>
      <c r="K18"/>
    </row>
    <row r="19" spans="1:11" x14ac:dyDescent="0.25">
      <c r="A19" s="10" t="s">
        <v>102</v>
      </c>
      <c r="B19" s="6">
        <v>1.28</v>
      </c>
      <c r="C19" s="6">
        <v>7.7</v>
      </c>
      <c r="D19" s="11">
        <f t="shared" si="0"/>
        <v>0.6015625</v>
      </c>
      <c r="G19" s="3"/>
      <c r="K19"/>
    </row>
    <row r="20" spans="1:11" x14ac:dyDescent="0.25">
      <c r="A20" s="10" t="s">
        <v>103</v>
      </c>
      <c r="B20" s="6">
        <v>1.62</v>
      </c>
      <c r="C20" s="6">
        <v>5.13</v>
      </c>
      <c r="D20" s="11">
        <f t="shared" si="0"/>
        <v>0.31666666666666665</v>
      </c>
      <c r="K20"/>
    </row>
    <row r="21" spans="1:11" x14ac:dyDescent="0.25">
      <c r="A21" s="10" t="s">
        <v>104</v>
      </c>
      <c r="B21" s="6">
        <v>2.57</v>
      </c>
      <c r="C21" s="6">
        <v>14.6</v>
      </c>
      <c r="D21" s="11">
        <f t="shared" si="0"/>
        <v>0.56809338521400776</v>
      </c>
      <c r="K21"/>
    </row>
    <row r="22" spans="1:11" x14ac:dyDescent="0.25">
      <c r="A22" s="10" t="s">
        <v>105</v>
      </c>
      <c r="B22" s="6">
        <v>1.89</v>
      </c>
      <c r="C22" s="6">
        <v>14.7</v>
      </c>
      <c r="D22" s="11">
        <f t="shared" si="0"/>
        <v>0.77777777777777779</v>
      </c>
      <c r="K22"/>
    </row>
    <row r="23" spans="1:11" x14ac:dyDescent="0.25">
      <c r="A23" s="10" t="s">
        <v>106</v>
      </c>
      <c r="B23" s="6">
        <v>1.85</v>
      </c>
      <c r="C23" s="6">
        <v>9.0500000000000007</v>
      </c>
      <c r="D23" s="11">
        <f t="shared" si="0"/>
        <v>0.48918918918918924</v>
      </c>
      <c r="K23"/>
    </row>
    <row r="24" spans="1:11" x14ac:dyDescent="0.25">
      <c r="A24" s="10" t="s">
        <v>107</v>
      </c>
      <c r="B24" s="6">
        <v>1.52</v>
      </c>
      <c r="C24" s="6">
        <v>18.399999999999999</v>
      </c>
      <c r="D24" s="11">
        <f t="shared" si="0"/>
        <v>1.2105263157894735</v>
      </c>
      <c r="K24"/>
    </row>
    <row r="25" spans="1:11" x14ac:dyDescent="0.25">
      <c r="A25" s="10" t="s">
        <v>108</v>
      </c>
      <c r="B25" s="6">
        <v>1.72</v>
      </c>
      <c r="C25" s="6">
        <v>83.1</v>
      </c>
      <c r="D25" s="11">
        <f t="shared" si="0"/>
        <v>4.8313953488372094</v>
      </c>
      <c r="K25"/>
    </row>
    <row r="26" spans="1:11" x14ac:dyDescent="0.25">
      <c r="A26" s="10" t="s">
        <v>109</v>
      </c>
      <c r="B26" s="6">
        <v>2.14</v>
      </c>
      <c r="C26" s="6">
        <v>15.2</v>
      </c>
      <c r="D26" s="11">
        <f t="shared" si="0"/>
        <v>0.71028037383177567</v>
      </c>
      <c r="K26"/>
    </row>
    <row r="27" spans="1:11" x14ac:dyDescent="0.25">
      <c r="A27" s="10" t="s">
        <v>110</v>
      </c>
      <c r="B27" s="6">
        <v>2.11</v>
      </c>
      <c r="C27" s="6">
        <v>12.5</v>
      </c>
      <c r="D27" s="11">
        <f t="shared" si="0"/>
        <v>0.59241706161137442</v>
      </c>
      <c r="K27"/>
    </row>
    <row r="28" spans="1:11" x14ac:dyDescent="0.25">
      <c r="A28" s="10" t="s">
        <v>111</v>
      </c>
      <c r="B28" s="6">
        <v>1.41</v>
      </c>
      <c r="C28" s="6">
        <v>56</v>
      </c>
      <c r="D28" s="11">
        <f t="shared" si="0"/>
        <v>3.9716312056737593</v>
      </c>
      <c r="K28"/>
    </row>
    <row r="29" spans="1:11" x14ac:dyDescent="0.25">
      <c r="A29" s="10" t="s">
        <v>112</v>
      </c>
      <c r="B29" s="6">
        <v>1.62</v>
      </c>
      <c r="C29" s="6">
        <v>70.08</v>
      </c>
      <c r="D29" s="11">
        <f t="shared" si="0"/>
        <v>4.325925925925926</v>
      </c>
      <c r="K29"/>
    </row>
    <row r="30" spans="1:11" x14ac:dyDescent="0.25">
      <c r="A30" s="10" t="s">
        <v>113</v>
      </c>
      <c r="B30" s="6">
        <v>0.94</v>
      </c>
      <c r="C30" s="6">
        <v>31.7</v>
      </c>
      <c r="D30" s="11">
        <f t="shared" si="0"/>
        <v>3.3723404255319145</v>
      </c>
      <c r="K30"/>
    </row>
    <row r="31" spans="1:11" x14ac:dyDescent="0.25">
      <c r="A31" s="10" t="s">
        <v>114</v>
      </c>
      <c r="B31" s="6">
        <v>0.88</v>
      </c>
      <c r="C31" s="6">
        <v>33.5</v>
      </c>
      <c r="D31" s="11">
        <f t="shared" si="0"/>
        <v>3.8068181818181821</v>
      </c>
      <c r="K31"/>
    </row>
    <row r="32" spans="1:11" x14ac:dyDescent="0.25">
      <c r="A32" s="10" t="s">
        <v>115</v>
      </c>
      <c r="B32" s="6">
        <v>1.1299999999999999</v>
      </c>
      <c r="C32" s="6">
        <v>18.100000000000001</v>
      </c>
      <c r="D32" s="11">
        <f t="shared" si="0"/>
        <v>1.6017699115044248</v>
      </c>
      <c r="K32"/>
    </row>
    <row r="33" spans="1:11" x14ac:dyDescent="0.25">
      <c r="A33" s="10" t="s">
        <v>116</v>
      </c>
      <c r="B33" s="6">
        <v>1.1299999999999999</v>
      </c>
      <c r="C33" s="6">
        <v>50.5</v>
      </c>
      <c r="D33" s="11">
        <f t="shared" si="0"/>
        <v>4.4690265486725664</v>
      </c>
      <c r="K33"/>
    </row>
    <row r="34" spans="1:11" x14ac:dyDescent="0.25">
      <c r="A34" s="10" t="s">
        <v>117</v>
      </c>
      <c r="B34" s="6">
        <v>2.06</v>
      </c>
      <c r="C34" s="6">
        <v>124.5</v>
      </c>
      <c r="D34" s="11">
        <f t="shared" si="0"/>
        <v>6.0436893203883493</v>
      </c>
      <c r="K34"/>
    </row>
    <row r="35" spans="1:11" x14ac:dyDescent="0.25">
      <c r="A35" s="10" t="s">
        <v>118</v>
      </c>
      <c r="B35" s="6">
        <v>2.46</v>
      </c>
      <c r="C35" s="6">
        <v>88.7</v>
      </c>
      <c r="D35" s="11">
        <f t="shared" si="0"/>
        <v>3.6056910569105689</v>
      </c>
      <c r="K35"/>
    </row>
    <row r="36" spans="1:11" x14ac:dyDescent="0.25">
      <c r="A36" s="10" t="s">
        <v>119</v>
      </c>
      <c r="B36" s="6">
        <v>2.1</v>
      </c>
      <c r="C36" s="6">
        <v>132.30000000000001</v>
      </c>
      <c r="D36" s="11">
        <f t="shared" si="0"/>
        <v>6.3</v>
      </c>
      <c r="K36"/>
    </row>
    <row r="37" spans="1:11" x14ac:dyDescent="0.25">
      <c r="A37" s="10" t="s">
        <v>120</v>
      </c>
      <c r="B37" s="6">
        <v>2.21</v>
      </c>
      <c r="C37" s="6">
        <v>45.04</v>
      </c>
      <c r="D37" s="11">
        <f t="shared" si="0"/>
        <v>2.0380090497737555</v>
      </c>
      <c r="K37"/>
    </row>
    <row r="38" spans="1:11" x14ac:dyDescent="0.25">
      <c r="A38" s="10" t="s">
        <v>121</v>
      </c>
      <c r="B38" s="6">
        <v>1.99</v>
      </c>
      <c r="C38" s="6">
        <v>111.4</v>
      </c>
      <c r="D38" s="11">
        <f t="shared" si="0"/>
        <v>5.5979899497487438</v>
      </c>
      <c r="K38"/>
    </row>
    <row r="39" spans="1:11" x14ac:dyDescent="0.25">
      <c r="A39" s="10" t="s">
        <v>122</v>
      </c>
      <c r="B39" s="6">
        <v>1.9</v>
      </c>
      <c r="C39" s="6">
        <v>91.2</v>
      </c>
      <c r="D39" s="11">
        <f t="shared" si="0"/>
        <v>4.8</v>
      </c>
      <c r="K39"/>
    </row>
    <row r="40" spans="1:11" x14ac:dyDescent="0.25">
      <c r="A40" s="10" t="s">
        <v>123</v>
      </c>
      <c r="B40" s="6">
        <v>3.23</v>
      </c>
      <c r="C40" s="6">
        <v>9.1</v>
      </c>
      <c r="D40" s="11">
        <f t="shared" si="0"/>
        <v>0.28173374613003094</v>
      </c>
      <c r="E40" s="2"/>
      <c r="K40"/>
    </row>
    <row r="41" spans="1:11" x14ac:dyDescent="0.25">
      <c r="A41" s="10" t="s">
        <v>124</v>
      </c>
      <c r="B41" s="6">
        <v>0.84</v>
      </c>
      <c r="C41" s="6">
        <v>5.96</v>
      </c>
      <c r="D41" s="11">
        <f t="shared" si="0"/>
        <v>0.70952380952380956</v>
      </c>
      <c r="K41"/>
    </row>
    <row r="42" spans="1:11" x14ac:dyDescent="0.25">
      <c r="A42" s="10" t="s">
        <v>125</v>
      </c>
      <c r="B42" s="6">
        <v>0.43</v>
      </c>
      <c r="C42" s="6">
        <v>13.9</v>
      </c>
      <c r="D42" s="11">
        <f t="shared" si="0"/>
        <v>3.2325581395348837</v>
      </c>
      <c r="K42"/>
    </row>
    <row r="43" spans="1:11" x14ac:dyDescent="0.25">
      <c r="A43" s="10" t="s">
        <v>126</v>
      </c>
      <c r="B43" s="6">
        <v>0.13</v>
      </c>
      <c r="C43" s="6">
        <v>12.6</v>
      </c>
      <c r="D43" s="11">
        <f t="shared" si="0"/>
        <v>9.6923076923076916</v>
      </c>
      <c r="K43"/>
    </row>
    <row r="44" spans="1:11" x14ac:dyDescent="0.25">
      <c r="A44" s="10" t="s">
        <v>127</v>
      </c>
      <c r="B44" s="6">
        <v>0.39</v>
      </c>
      <c r="C44" s="6">
        <v>4.13</v>
      </c>
      <c r="D44" s="11">
        <f t="shared" si="0"/>
        <v>1.058974358974359</v>
      </c>
      <c r="K44"/>
    </row>
    <row r="45" spans="1:11" x14ac:dyDescent="0.25">
      <c r="A45" s="10" t="s">
        <v>128</v>
      </c>
      <c r="B45" s="6">
        <v>0.16</v>
      </c>
      <c r="C45" s="6">
        <v>5.6</v>
      </c>
      <c r="D45" s="11">
        <f t="shared" si="0"/>
        <v>3.4999999999999996</v>
      </c>
      <c r="K45"/>
    </row>
    <row r="46" spans="1:11" x14ac:dyDescent="0.25">
      <c r="A46" s="10" t="s">
        <v>129</v>
      </c>
      <c r="B46" s="6">
        <v>0.114</v>
      </c>
      <c r="C46" s="6">
        <v>9.25</v>
      </c>
      <c r="D46" s="11">
        <f t="shared" si="0"/>
        <v>8.1140350877192979</v>
      </c>
      <c r="K46"/>
    </row>
    <row r="47" spans="1:11" x14ac:dyDescent="0.25">
      <c r="A47" s="10" t="s">
        <v>130</v>
      </c>
      <c r="B47" s="6">
        <v>0.37</v>
      </c>
      <c r="C47" s="6">
        <v>9.61</v>
      </c>
      <c r="D47" s="11">
        <f t="shared" si="0"/>
        <v>2.5972972972972972</v>
      </c>
      <c r="K47"/>
    </row>
    <row r="48" spans="1:11" x14ac:dyDescent="0.25">
      <c r="A48" s="10" t="s">
        <v>131</v>
      </c>
      <c r="B48" s="6">
        <v>0.92</v>
      </c>
      <c r="C48" s="6">
        <v>12.05</v>
      </c>
      <c r="D48" s="11">
        <f t="shared" si="0"/>
        <v>1.3097826086956521</v>
      </c>
      <c r="K48"/>
    </row>
    <row r="49" spans="1:11" x14ac:dyDescent="0.25">
      <c r="A49" s="10" t="s">
        <v>132</v>
      </c>
      <c r="B49" s="6">
        <v>0.14000000000000001</v>
      </c>
      <c r="C49" s="6">
        <v>6.81</v>
      </c>
      <c r="D49" s="11">
        <f t="shared" si="0"/>
        <v>4.8642857142857139</v>
      </c>
      <c r="K49"/>
    </row>
    <row r="50" spans="1:11" x14ac:dyDescent="0.25">
      <c r="A50" s="10" t="s">
        <v>133</v>
      </c>
      <c r="B50" s="6">
        <v>0.39</v>
      </c>
      <c r="C50" s="6">
        <v>16.600000000000001</v>
      </c>
      <c r="D50" s="11">
        <f t="shared" si="0"/>
        <v>4.2564102564102573</v>
      </c>
      <c r="K50"/>
    </row>
    <row r="51" spans="1:11" x14ac:dyDescent="0.25">
      <c r="A51" s="10" t="s">
        <v>134</v>
      </c>
      <c r="B51" s="6">
        <v>0.16</v>
      </c>
      <c r="C51" s="6">
        <v>11.04</v>
      </c>
      <c r="D51" s="11">
        <f t="shared" si="0"/>
        <v>6.8999999999999995</v>
      </c>
      <c r="E51" s="2"/>
      <c r="K51"/>
    </row>
    <row r="52" spans="1:11" x14ac:dyDescent="0.25">
      <c r="A52" s="10" t="s">
        <v>135</v>
      </c>
      <c r="B52" s="6">
        <v>0.35</v>
      </c>
      <c r="C52" s="6">
        <v>15.5</v>
      </c>
      <c r="D52" s="11">
        <f t="shared" si="0"/>
        <v>4.4285714285714279</v>
      </c>
      <c r="K52"/>
    </row>
    <row r="53" spans="1:11" x14ac:dyDescent="0.25">
      <c r="A53" s="10" t="s">
        <v>136</v>
      </c>
      <c r="B53" s="6">
        <v>0.1</v>
      </c>
      <c r="C53" s="6">
        <v>14.4</v>
      </c>
      <c r="D53" s="11">
        <f t="shared" si="0"/>
        <v>14.400000000000002</v>
      </c>
      <c r="K53"/>
    </row>
    <row r="54" spans="1:11" x14ac:dyDescent="0.25">
      <c r="A54" s="10" t="s">
        <v>137</v>
      </c>
      <c r="B54" s="6">
        <v>0.13</v>
      </c>
      <c r="C54" s="6">
        <v>5.19</v>
      </c>
      <c r="D54" s="11">
        <f t="shared" si="0"/>
        <v>3.9923076923076928</v>
      </c>
      <c r="K54"/>
    </row>
    <row r="55" spans="1:11" x14ac:dyDescent="0.25">
      <c r="A55" s="10" t="s">
        <v>138</v>
      </c>
      <c r="B55" s="6">
        <v>0.11</v>
      </c>
      <c r="C55" s="6">
        <v>8.3000000000000007</v>
      </c>
      <c r="D55" s="11">
        <f t="shared" si="0"/>
        <v>7.5454545454545459</v>
      </c>
      <c r="K55"/>
    </row>
    <row r="56" spans="1:11" x14ac:dyDescent="0.25">
      <c r="A56" s="10" t="s">
        <v>139</v>
      </c>
      <c r="B56" s="6">
        <v>0.53</v>
      </c>
      <c r="C56" s="6">
        <v>5.59</v>
      </c>
      <c r="D56" s="11">
        <f t="shared" si="0"/>
        <v>1.0547169811320753</v>
      </c>
      <c r="K56"/>
    </row>
    <row r="57" spans="1:11" x14ac:dyDescent="0.25">
      <c r="A57" s="10" t="s">
        <v>140</v>
      </c>
      <c r="B57" s="6">
        <v>0.34</v>
      </c>
      <c r="C57" s="6">
        <v>14.3</v>
      </c>
      <c r="D57" s="11">
        <f t="shared" si="0"/>
        <v>4.2058823529411766</v>
      </c>
      <c r="K57"/>
    </row>
    <row r="58" spans="1:11" x14ac:dyDescent="0.25">
      <c r="A58" s="10" t="s">
        <v>141</v>
      </c>
      <c r="B58" s="6">
        <v>0.39</v>
      </c>
      <c r="C58" s="6">
        <v>22.4</v>
      </c>
      <c r="D58" s="11">
        <f t="shared" si="0"/>
        <v>5.7435897435897427</v>
      </c>
      <c r="K58"/>
    </row>
    <row r="59" spans="1:11" x14ac:dyDescent="0.25">
      <c r="A59" s="10" t="s">
        <v>142</v>
      </c>
      <c r="B59" s="6">
        <v>1.46</v>
      </c>
      <c r="C59" s="6">
        <v>15.05</v>
      </c>
      <c r="D59" s="11">
        <f t="shared" si="0"/>
        <v>1.0308219178082192</v>
      </c>
      <c r="K59"/>
    </row>
    <row r="60" spans="1:11" x14ac:dyDescent="0.25">
      <c r="A60" s="10" t="s">
        <v>143</v>
      </c>
      <c r="B60" s="6">
        <v>1.28</v>
      </c>
      <c r="C60" s="6">
        <v>13.5</v>
      </c>
      <c r="D60" s="11">
        <f t="shared" si="0"/>
        <v>1.0546875</v>
      </c>
      <c r="K60"/>
    </row>
    <row r="61" spans="1:11" x14ac:dyDescent="0.25">
      <c r="A61" s="10" t="s">
        <v>144</v>
      </c>
      <c r="B61" s="6">
        <v>1.71</v>
      </c>
      <c r="C61" s="6">
        <v>27.1</v>
      </c>
      <c r="D61" s="11">
        <f t="shared" si="0"/>
        <v>1.5847953216374271</v>
      </c>
      <c r="K61"/>
    </row>
    <row r="62" spans="1:11" x14ac:dyDescent="0.25">
      <c r="A62" s="10" t="s">
        <v>145</v>
      </c>
      <c r="B62" s="6">
        <v>1.37</v>
      </c>
      <c r="C62" s="6">
        <v>5.88</v>
      </c>
      <c r="D62" s="11">
        <f t="shared" si="0"/>
        <v>0.42919708029197079</v>
      </c>
      <c r="K62"/>
    </row>
    <row r="63" spans="1:11" x14ac:dyDescent="0.25">
      <c r="A63" s="10" t="s">
        <v>146</v>
      </c>
      <c r="B63" s="6">
        <v>1.27</v>
      </c>
      <c r="C63" s="6">
        <v>8.1</v>
      </c>
      <c r="D63" s="11">
        <f t="shared" si="0"/>
        <v>0.63779527559055116</v>
      </c>
      <c r="K63"/>
    </row>
    <row r="64" spans="1:11" x14ac:dyDescent="0.25">
      <c r="A64" s="10" t="s">
        <v>147</v>
      </c>
      <c r="B64" s="6">
        <v>1.45</v>
      </c>
      <c r="C64" s="6">
        <v>12.4</v>
      </c>
      <c r="D64" s="11">
        <f t="shared" si="0"/>
        <v>0.85517241379310349</v>
      </c>
      <c r="K64"/>
    </row>
    <row r="65" spans="1:11" x14ac:dyDescent="0.25">
      <c r="A65" s="10" t="s">
        <v>148</v>
      </c>
      <c r="B65" s="6">
        <v>1.52</v>
      </c>
      <c r="C65" s="6">
        <v>11.9</v>
      </c>
      <c r="D65" s="11">
        <f t="shared" si="0"/>
        <v>0.78289473684210531</v>
      </c>
      <c r="K65"/>
    </row>
    <row r="66" spans="1:11" x14ac:dyDescent="0.25">
      <c r="A66" s="10" t="s">
        <v>149</v>
      </c>
      <c r="B66" s="6">
        <v>2.66</v>
      </c>
      <c r="C66" s="6">
        <v>10.9</v>
      </c>
      <c r="D66" s="11">
        <f t="shared" ref="D66:D77" si="1">(C66/(B66*1000))*100</f>
        <v>0.40977443609022557</v>
      </c>
      <c r="K66"/>
    </row>
    <row r="67" spans="1:11" x14ac:dyDescent="0.25">
      <c r="A67" s="10" t="s">
        <v>150</v>
      </c>
      <c r="B67" s="6">
        <v>1.61</v>
      </c>
      <c r="C67" s="6">
        <v>10.8</v>
      </c>
      <c r="D67" s="11">
        <f t="shared" si="1"/>
        <v>0.67080745341614911</v>
      </c>
      <c r="K67"/>
    </row>
    <row r="68" spans="1:11" x14ac:dyDescent="0.25">
      <c r="A68" s="10" t="s">
        <v>151</v>
      </c>
      <c r="B68" s="6">
        <v>2.04</v>
      </c>
      <c r="C68" s="6">
        <v>9.74</v>
      </c>
      <c r="D68" s="11">
        <f t="shared" si="1"/>
        <v>0.47745098039215689</v>
      </c>
      <c r="K68"/>
    </row>
    <row r="69" spans="1:11" x14ac:dyDescent="0.25">
      <c r="A69" s="10" t="s">
        <v>152</v>
      </c>
      <c r="B69" s="6">
        <v>1.54</v>
      </c>
      <c r="C69" s="6">
        <v>4.9400000000000004</v>
      </c>
      <c r="D69" s="11">
        <f t="shared" si="1"/>
        <v>0.32077922077922083</v>
      </c>
      <c r="K69"/>
    </row>
    <row r="70" spans="1:11" x14ac:dyDescent="0.25">
      <c r="A70" s="10" t="s">
        <v>153</v>
      </c>
      <c r="B70" s="6">
        <v>2.0299999999999998</v>
      </c>
      <c r="C70" s="6">
        <v>44.6</v>
      </c>
      <c r="D70" s="11">
        <f t="shared" si="1"/>
        <v>2.1970443349753697</v>
      </c>
      <c r="K70"/>
    </row>
    <row r="71" spans="1:11" x14ac:dyDescent="0.25">
      <c r="A71" s="10" t="s">
        <v>154</v>
      </c>
      <c r="B71" s="6">
        <v>1.64</v>
      </c>
      <c r="C71" s="6">
        <v>56.4</v>
      </c>
      <c r="D71" s="11">
        <f t="shared" si="1"/>
        <v>3.4390243902439019</v>
      </c>
      <c r="K71"/>
    </row>
    <row r="72" spans="1:11" x14ac:dyDescent="0.25">
      <c r="A72" s="10" t="s">
        <v>155</v>
      </c>
      <c r="B72" s="6">
        <v>1.75</v>
      </c>
      <c r="C72" s="6">
        <v>9.65</v>
      </c>
      <c r="D72" s="11">
        <f t="shared" si="1"/>
        <v>0.55142857142857149</v>
      </c>
      <c r="K72"/>
    </row>
    <row r="73" spans="1:11" x14ac:dyDescent="0.25">
      <c r="A73" s="10" t="s">
        <v>156</v>
      </c>
      <c r="B73" s="6">
        <v>1.6</v>
      </c>
      <c r="C73" s="6">
        <v>27.3</v>
      </c>
      <c r="D73" s="11">
        <f t="shared" si="1"/>
        <v>1.70625</v>
      </c>
      <c r="K73"/>
    </row>
    <row r="74" spans="1:11" x14ac:dyDescent="0.25">
      <c r="A74" s="10" t="s">
        <v>157</v>
      </c>
      <c r="B74" s="6">
        <v>1.7</v>
      </c>
      <c r="C74" s="6">
        <v>25.4</v>
      </c>
      <c r="D74" s="11">
        <f t="shared" si="1"/>
        <v>1.4941176470588233</v>
      </c>
      <c r="K74"/>
    </row>
    <row r="75" spans="1:11" x14ac:dyDescent="0.25">
      <c r="A75" s="10" t="s">
        <v>158</v>
      </c>
      <c r="B75" s="6">
        <v>1.36</v>
      </c>
      <c r="C75" s="6">
        <v>8.0399999999999991</v>
      </c>
      <c r="D75" s="11">
        <f t="shared" si="1"/>
        <v>0.59117647058823519</v>
      </c>
      <c r="K75"/>
    </row>
    <row r="76" spans="1:11" x14ac:dyDescent="0.25">
      <c r="A76" s="10" t="s">
        <v>159</v>
      </c>
      <c r="B76" s="6">
        <v>1.95</v>
      </c>
      <c r="C76" s="6">
        <v>13.4</v>
      </c>
      <c r="D76" s="11">
        <f t="shared" si="1"/>
        <v>0.68717948717948718</v>
      </c>
      <c r="K76"/>
    </row>
    <row r="77" spans="1:11" x14ac:dyDescent="0.25">
      <c r="A77" s="10" t="s">
        <v>160</v>
      </c>
      <c r="B77" s="6">
        <v>2.6</v>
      </c>
      <c r="C77" s="6">
        <v>24.7</v>
      </c>
      <c r="D77" s="11">
        <f t="shared" si="1"/>
        <v>0.95</v>
      </c>
      <c r="K77"/>
    </row>
    <row r="78" spans="1:11" x14ac:dyDescent="0.25">
      <c r="A78" s="1"/>
    </row>
    <row r="79" spans="1:11" x14ac:dyDescent="0.25">
      <c r="A79" s="1"/>
      <c r="G79"/>
      <c r="H79"/>
      <c r="I79"/>
      <c r="J79"/>
      <c r="K79"/>
    </row>
    <row r="80" spans="1:11" x14ac:dyDescent="0.25">
      <c r="A80" s="1"/>
      <c r="G80"/>
      <c r="H80"/>
      <c r="I80"/>
      <c r="J80"/>
      <c r="K80"/>
    </row>
    <row r="81" spans="1:11" x14ac:dyDescent="0.25">
      <c r="A81" s="1"/>
      <c r="G81"/>
      <c r="H81"/>
      <c r="I81"/>
      <c r="J81"/>
      <c r="K81"/>
    </row>
    <row r="82" spans="1:11" x14ac:dyDescent="0.25">
      <c r="A82" s="1"/>
      <c r="G82"/>
      <c r="H82"/>
      <c r="I82"/>
      <c r="J82"/>
      <c r="K82"/>
    </row>
    <row r="83" spans="1:11" x14ac:dyDescent="0.25">
      <c r="A83" s="1"/>
      <c r="G83"/>
      <c r="H83"/>
      <c r="I83"/>
      <c r="J83"/>
      <c r="K83"/>
    </row>
    <row r="84" spans="1:11" x14ac:dyDescent="0.25">
      <c r="A84" s="1"/>
      <c r="G84"/>
      <c r="H84"/>
      <c r="I84"/>
      <c r="J84"/>
      <c r="K84"/>
    </row>
    <row r="85" spans="1:11" x14ac:dyDescent="0.25">
      <c r="A85" s="1"/>
      <c r="G85"/>
      <c r="H85"/>
      <c r="I85"/>
      <c r="J85"/>
      <c r="K85"/>
    </row>
    <row r="86" spans="1:11" x14ac:dyDescent="0.25">
      <c r="A86" s="1"/>
      <c r="G86"/>
      <c r="H86"/>
      <c r="I86"/>
      <c r="J86"/>
      <c r="K86"/>
    </row>
    <row r="87" spans="1:11" x14ac:dyDescent="0.25">
      <c r="A87" s="1"/>
      <c r="G87"/>
      <c r="H87"/>
      <c r="I87"/>
      <c r="J87"/>
      <c r="K87"/>
    </row>
    <row r="88" spans="1:11" x14ac:dyDescent="0.25">
      <c r="A88" s="1"/>
      <c r="G88"/>
      <c r="H88"/>
      <c r="I88"/>
      <c r="J88"/>
      <c r="K88"/>
    </row>
    <row r="89" spans="1:11" x14ac:dyDescent="0.25">
      <c r="A89" s="1"/>
      <c r="G89"/>
      <c r="H89"/>
      <c r="I89"/>
      <c r="J89"/>
      <c r="K89"/>
    </row>
    <row r="90" spans="1:11" x14ac:dyDescent="0.25">
      <c r="A90" s="1"/>
      <c r="G90"/>
      <c r="H90"/>
      <c r="I90"/>
      <c r="J90"/>
      <c r="K90"/>
    </row>
    <row r="91" spans="1:11" x14ac:dyDescent="0.25">
      <c r="A91" s="1"/>
      <c r="G91"/>
      <c r="H91"/>
      <c r="I91"/>
      <c r="J91"/>
      <c r="K91"/>
    </row>
    <row r="92" spans="1:11" x14ac:dyDescent="0.25">
      <c r="A92" s="1"/>
      <c r="G92"/>
      <c r="H92"/>
      <c r="I92"/>
      <c r="J92"/>
      <c r="K92"/>
    </row>
    <row r="93" spans="1:11" x14ac:dyDescent="0.25">
      <c r="A93" s="1"/>
      <c r="G93"/>
      <c r="H93"/>
      <c r="I93"/>
      <c r="J93"/>
      <c r="K93"/>
    </row>
    <row r="94" spans="1:11" x14ac:dyDescent="0.25">
      <c r="G94"/>
      <c r="H94"/>
      <c r="I94"/>
      <c r="J94"/>
      <c r="K94"/>
    </row>
    <row r="95" spans="1:11" x14ac:dyDescent="0.25">
      <c r="G95"/>
      <c r="H95"/>
      <c r="I95"/>
      <c r="J95"/>
      <c r="K95"/>
    </row>
    <row r="96" spans="1:11" x14ac:dyDescent="0.25">
      <c r="G96"/>
      <c r="H96"/>
      <c r="I96"/>
      <c r="J96"/>
      <c r="K96"/>
    </row>
    <row r="97" spans="7:11" x14ac:dyDescent="0.25">
      <c r="G97"/>
      <c r="H97"/>
      <c r="I97"/>
      <c r="J97"/>
      <c r="K97"/>
    </row>
    <row r="98" spans="7:11" x14ac:dyDescent="0.25">
      <c r="G98"/>
      <c r="H98"/>
      <c r="I98"/>
      <c r="J98"/>
      <c r="K98"/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"/>
  <sheetViews>
    <sheetView workbookViewId="0">
      <selection activeCell="Q8" sqref="Q8"/>
    </sheetView>
  </sheetViews>
  <sheetFormatPr defaultRowHeight="15" x14ac:dyDescent="0.25"/>
  <cols>
    <col min="1" max="1" width="33.7109375" customWidth="1"/>
    <col min="2" max="2" width="11.28515625" customWidth="1"/>
    <col min="4" max="4" width="9.7109375" customWidth="1"/>
    <col min="5" max="5" width="18.85546875" customWidth="1"/>
  </cols>
  <sheetData>
    <row r="1" spans="1:16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spans="1:16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 x14ac:dyDescent="0.25">
      <c r="A4" s="4"/>
      <c r="B4" s="7" t="s">
        <v>5</v>
      </c>
      <c r="C4" s="7" t="s">
        <v>6</v>
      </c>
      <c r="D4" s="7" t="s">
        <v>7</v>
      </c>
      <c r="E4" s="7" t="s">
        <v>8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 x14ac:dyDescent="0.25">
      <c r="A5" s="4" t="s">
        <v>9</v>
      </c>
      <c r="B5" s="5">
        <v>2.5110000000000001</v>
      </c>
      <c r="C5" s="5">
        <f>B5-B11</f>
        <v>2.4810000000000003</v>
      </c>
      <c r="D5" s="5">
        <v>100</v>
      </c>
      <c r="E5" s="17">
        <f>(11.04*C5*C5)+(11.948*C5)+(1.5134)</f>
        <v>99.111573440000015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 x14ac:dyDescent="0.25">
      <c r="A6" s="4" t="s">
        <v>10</v>
      </c>
      <c r="B6" s="5">
        <v>1.7030000000000001</v>
      </c>
      <c r="C6" s="5">
        <f>B6-B11</f>
        <v>1.673</v>
      </c>
      <c r="D6" s="5">
        <v>50</v>
      </c>
      <c r="E6" s="17">
        <f t="shared" ref="E6:E11" si="0">(11.04*C6*C6)+(11.948*C6)+(1.5134)</f>
        <v>52.402580159999992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 x14ac:dyDescent="0.25">
      <c r="A7" s="4" t="s">
        <v>11</v>
      </c>
      <c r="B7" s="5">
        <v>1.024</v>
      </c>
      <c r="C7" s="5">
        <f>B7-B11</f>
        <v>0.99399999999999999</v>
      </c>
      <c r="D7" s="5">
        <v>25</v>
      </c>
      <c r="E7" s="17">
        <f t="shared" si="0"/>
        <v>24.297629439999998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6" x14ac:dyDescent="0.25">
      <c r="A8" s="4" t="s">
        <v>12</v>
      </c>
      <c r="B8" s="5">
        <v>0.54300000000000004</v>
      </c>
      <c r="C8" s="5">
        <f>B8-B11</f>
        <v>0.51300000000000001</v>
      </c>
      <c r="D8" s="5">
        <v>12.5</v>
      </c>
      <c r="E8" s="17">
        <f t="shared" si="0"/>
        <v>10.548109760000001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16" x14ac:dyDescent="0.25">
      <c r="A9" s="4" t="s">
        <v>13</v>
      </c>
      <c r="B9" s="5">
        <v>0.318</v>
      </c>
      <c r="C9" s="5">
        <f>B9-B11</f>
        <v>0.28800000000000003</v>
      </c>
      <c r="D9" s="5">
        <v>6.25</v>
      </c>
      <c r="E9" s="17">
        <f t="shared" si="0"/>
        <v>5.8701257600000005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spans="1:16" x14ac:dyDescent="0.25">
      <c r="A10" s="4" t="s">
        <v>14</v>
      </c>
      <c r="B10" s="5">
        <v>0.152</v>
      </c>
      <c r="C10" s="5">
        <f>B10-B11</f>
        <v>0.122</v>
      </c>
      <c r="D10" s="5">
        <v>3.125</v>
      </c>
      <c r="E10" s="17">
        <f t="shared" si="0"/>
        <v>3.1353753600000003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spans="1:16" x14ac:dyDescent="0.25">
      <c r="A11" s="4" t="s">
        <v>15</v>
      </c>
      <c r="B11" s="5">
        <v>0.03</v>
      </c>
      <c r="C11" s="5">
        <f>B11-B11</f>
        <v>0</v>
      </c>
      <c r="D11" s="5">
        <v>0</v>
      </c>
      <c r="E11" s="17">
        <f t="shared" si="0"/>
        <v>1.5134000000000001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spans="1:16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spans="1:16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spans="1:16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1:16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spans="1:16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spans="1:15" x14ac:dyDescent="0.25">
      <c r="A17" s="4"/>
      <c r="B17" s="4"/>
      <c r="C17" s="4"/>
      <c r="D17" s="4"/>
      <c r="E17" s="4"/>
      <c r="F17" s="4"/>
      <c r="G17" s="4"/>
      <c r="H17" s="4"/>
      <c r="J17" s="9" t="s">
        <v>161</v>
      </c>
      <c r="K17" s="9"/>
      <c r="L17" s="9"/>
      <c r="M17" s="4"/>
      <c r="N17" s="4"/>
      <c r="O17" s="4"/>
    </row>
    <row r="18" spans="1:15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spans="1:15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</row>
    <row r="20" spans="1:15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spans="1:15" x14ac:dyDescent="0.25">
      <c r="A21" s="4"/>
      <c r="B21" s="4"/>
      <c r="C21" s="4"/>
      <c r="D21" s="4"/>
      <c r="F21" s="4"/>
      <c r="G21" s="4"/>
      <c r="J21" s="29"/>
      <c r="K21" s="9"/>
      <c r="L21" s="9"/>
      <c r="M21" s="9"/>
    </row>
    <row r="22" spans="1:15" x14ac:dyDescent="0.25">
      <c r="A22" s="7" t="s">
        <v>4</v>
      </c>
      <c r="B22" s="7" t="s">
        <v>5</v>
      </c>
      <c r="C22" s="7" t="s">
        <v>15</v>
      </c>
      <c r="D22" s="7" t="s">
        <v>6</v>
      </c>
      <c r="E22" s="7" t="s">
        <v>162</v>
      </c>
      <c r="F22" s="9"/>
      <c r="G22" s="9"/>
      <c r="H22" s="9"/>
    </row>
    <row r="23" spans="1:15" x14ac:dyDescent="0.25">
      <c r="A23" s="10" t="s">
        <v>86</v>
      </c>
      <c r="B23" s="5">
        <v>1.304</v>
      </c>
      <c r="C23" s="5">
        <v>0.03</v>
      </c>
      <c r="D23" s="5">
        <f t="shared" ref="D23:D61" si="1">(B23-C23)</f>
        <v>1.274</v>
      </c>
      <c r="E23" s="8">
        <f t="shared" ref="E23:E61" si="2">(11.04*D23*D23)+(11.948*D23)+(1.5134)</f>
        <v>34.653911039999997</v>
      </c>
    </row>
    <row r="24" spans="1:15" x14ac:dyDescent="0.25">
      <c r="A24" s="10" t="s">
        <v>87</v>
      </c>
      <c r="B24" s="5">
        <v>2.2050000000000001</v>
      </c>
      <c r="C24" s="5">
        <v>0.03</v>
      </c>
      <c r="D24" s="5">
        <f t="shared" si="1"/>
        <v>2.1750000000000003</v>
      </c>
      <c r="E24" s="8">
        <f t="shared" si="2"/>
        <v>79.726400000000027</v>
      </c>
    </row>
    <row r="25" spans="1:15" x14ac:dyDescent="0.25">
      <c r="A25" s="10" t="s">
        <v>88</v>
      </c>
      <c r="B25" s="5">
        <v>2.444</v>
      </c>
      <c r="C25" s="5">
        <v>0.03</v>
      </c>
      <c r="D25" s="5">
        <f t="shared" si="1"/>
        <v>2.4140000000000001</v>
      </c>
      <c r="E25" s="8">
        <f t="shared" si="2"/>
        <v>94.690323840000005</v>
      </c>
    </row>
    <row r="26" spans="1:15" x14ac:dyDescent="0.25">
      <c r="A26" s="10" t="s">
        <v>89</v>
      </c>
      <c r="B26" s="5">
        <v>1.7509999999999999</v>
      </c>
      <c r="C26" s="5">
        <v>0.03</v>
      </c>
      <c r="D26" s="5">
        <f t="shared" si="1"/>
        <v>1.7209999999999999</v>
      </c>
      <c r="E26" s="8">
        <f t="shared" si="2"/>
        <v>54.774632639999986</v>
      </c>
    </row>
    <row r="27" spans="1:15" x14ac:dyDescent="0.25">
      <c r="A27" s="10" t="s">
        <v>90</v>
      </c>
      <c r="B27" s="5">
        <v>1.97</v>
      </c>
      <c r="C27" s="5">
        <v>0.03</v>
      </c>
      <c r="D27" s="5">
        <f t="shared" si="1"/>
        <v>1.94</v>
      </c>
      <c r="E27" s="8">
        <f t="shared" si="2"/>
        <v>66.242663999999991</v>
      </c>
    </row>
    <row r="28" spans="1:15" x14ac:dyDescent="0.25">
      <c r="A28" s="10" t="s">
        <v>91</v>
      </c>
      <c r="B28" s="5">
        <v>1.9370000000000001</v>
      </c>
      <c r="C28" s="5">
        <v>0.03</v>
      </c>
      <c r="D28" s="5">
        <f t="shared" si="1"/>
        <v>1.907</v>
      </c>
      <c r="E28" s="8">
        <f t="shared" si="2"/>
        <v>64.446840960000003</v>
      </c>
    </row>
    <row r="29" spans="1:15" x14ac:dyDescent="0.25">
      <c r="A29" s="10" t="s">
        <v>92</v>
      </c>
      <c r="B29" s="5">
        <v>1.909</v>
      </c>
      <c r="C29" s="5">
        <v>0.03</v>
      </c>
      <c r="D29" s="5">
        <f t="shared" si="1"/>
        <v>1.879</v>
      </c>
      <c r="E29" s="8">
        <f t="shared" si="2"/>
        <v>62.941968639999992</v>
      </c>
    </row>
    <row r="30" spans="1:15" x14ac:dyDescent="0.25">
      <c r="A30" s="10" t="s">
        <v>93</v>
      </c>
      <c r="B30" s="5">
        <v>1.502</v>
      </c>
      <c r="C30" s="5">
        <v>0.03</v>
      </c>
      <c r="D30" s="5">
        <f t="shared" si="1"/>
        <v>1.472</v>
      </c>
      <c r="E30" s="8">
        <f t="shared" si="2"/>
        <v>43.022151359999995</v>
      </c>
    </row>
    <row r="31" spans="1:15" x14ac:dyDescent="0.25">
      <c r="A31" s="10" t="s">
        <v>94</v>
      </c>
      <c r="B31" s="5">
        <v>2.0960000000000001</v>
      </c>
      <c r="C31" s="5">
        <v>0.03</v>
      </c>
      <c r="D31" s="5">
        <f t="shared" si="1"/>
        <v>2.0660000000000003</v>
      </c>
      <c r="E31" s="8">
        <f t="shared" si="2"/>
        <v>73.320618240000016</v>
      </c>
    </row>
    <row r="32" spans="1:15" x14ac:dyDescent="0.25">
      <c r="A32" s="10" t="s">
        <v>95</v>
      </c>
      <c r="B32" s="5">
        <v>2.0369999999999999</v>
      </c>
      <c r="C32" s="5">
        <v>0.03</v>
      </c>
      <c r="D32" s="5">
        <f t="shared" si="1"/>
        <v>2.0070000000000001</v>
      </c>
      <c r="E32" s="8">
        <f t="shared" si="2"/>
        <v>69.962696960000017</v>
      </c>
    </row>
    <row r="33" spans="1:5" x14ac:dyDescent="0.25">
      <c r="A33" s="10" t="s">
        <v>96</v>
      </c>
      <c r="B33" s="5">
        <v>2.2770000000000001</v>
      </c>
      <c r="C33" s="5">
        <v>0.03</v>
      </c>
      <c r="D33" s="5">
        <f t="shared" si="1"/>
        <v>2.2470000000000003</v>
      </c>
      <c r="E33" s="8">
        <f t="shared" si="2"/>
        <v>84.101615360000025</v>
      </c>
    </row>
    <row r="34" spans="1:5" x14ac:dyDescent="0.25">
      <c r="A34" s="10" t="s">
        <v>97</v>
      </c>
      <c r="B34" s="5">
        <v>1.9550000000000001</v>
      </c>
      <c r="C34" s="5">
        <v>0.03</v>
      </c>
      <c r="D34" s="5">
        <f t="shared" si="1"/>
        <v>1.925</v>
      </c>
      <c r="E34" s="8">
        <f t="shared" si="2"/>
        <v>65.423400000000001</v>
      </c>
    </row>
    <row r="35" spans="1:5" x14ac:dyDescent="0.25">
      <c r="A35" s="10" t="s">
        <v>98</v>
      </c>
      <c r="B35" s="5">
        <v>1.1220000000000001</v>
      </c>
      <c r="C35" s="5">
        <v>0.03</v>
      </c>
      <c r="D35" s="5">
        <f t="shared" si="1"/>
        <v>1.0920000000000001</v>
      </c>
      <c r="E35" s="8">
        <f t="shared" si="2"/>
        <v>27.725418560000005</v>
      </c>
    </row>
    <row r="36" spans="1:5" x14ac:dyDescent="0.25">
      <c r="A36" s="10" t="s">
        <v>99</v>
      </c>
      <c r="B36" s="5">
        <v>2.0409999999999999</v>
      </c>
      <c r="C36" s="5">
        <v>0.03</v>
      </c>
      <c r="D36" s="5">
        <f t="shared" si="1"/>
        <v>2.0110000000000001</v>
      </c>
      <c r="E36" s="8">
        <f t="shared" si="2"/>
        <v>70.187923840000011</v>
      </c>
    </row>
    <row r="37" spans="1:5" x14ac:dyDescent="0.25">
      <c r="A37" s="10" t="s">
        <v>100</v>
      </c>
      <c r="B37" s="5">
        <v>1.706</v>
      </c>
      <c r="C37" s="5">
        <v>0.03</v>
      </c>
      <c r="D37" s="5">
        <f t="shared" si="1"/>
        <v>1.6759999999999999</v>
      </c>
      <c r="E37" s="8">
        <f t="shared" si="2"/>
        <v>52.549343039999989</v>
      </c>
    </row>
    <row r="38" spans="1:5" x14ac:dyDescent="0.25">
      <c r="A38" s="10" t="s">
        <v>94</v>
      </c>
      <c r="B38" s="5">
        <v>1.6279999999999999</v>
      </c>
      <c r="C38" s="5">
        <v>0.03</v>
      </c>
      <c r="D38" s="5">
        <f t="shared" si="1"/>
        <v>1.5979999999999999</v>
      </c>
      <c r="E38" s="8">
        <f t="shared" si="2"/>
        <v>48.798092159999989</v>
      </c>
    </row>
    <row r="39" spans="1:5" x14ac:dyDescent="0.25">
      <c r="A39" s="10" t="s">
        <v>101</v>
      </c>
      <c r="B39" s="5">
        <v>2.044</v>
      </c>
      <c r="C39" s="5">
        <v>0.03</v>
      </c>
      <c r="D39" s="5">
        <f t="shared" si="1"/>
        <v>2.0140000000000002</v>
      </c>
      <c r="E39" s="8">
        <f t="shared" si="2"/>
        <v>70.357075840000022</v>
      </c>
    </row>
    <row r="40" spans="1:5" x14ac:dyDescent="0.25">
      <c r="A40" s="10" t="s">
        <v>102</v>
      </c>
      <c r="B40" s="5">
        <v>1.853</v>
      </c>
      <c r="C40" s="5">
        <v>0.03</v>
      </c>
      <c r="D40" s="5">
        <f t="shared" si="1"/>
        <v>1.823</v>
      </c>
      <c r="E40" s="8">
        <f t="shared" si="2"/>
        <v>59.984156159999991</v>
      </c>
    </row>
    <row r="41" spans="1:5" x14ac:dyDescent="0.25">
      <c r="A41" s="10" t="s">
        <v>103</v>
      </c>
      <c r="B41" s="5">
        <v>1.79</v>
      </c>
      <c r="C41" s="5">
        <v>0.03</v>
      </c>
      <c r="D41" s="5">
        <f t="shared" si="1"/>
        <v>1.76</v>
      </c>
      <c r="E41" s="8">
        <f t="shared" si="2"/>
        <v>56.739383999999994</v>
      </c>
    </row>
    <row r="42" spans="1:5" x14ac:dyDescent="0.25">
      <c r="A42" s="10" t="s">
        <v>104</v>
      </c>
      <c r="B42" s="5">
        <v>1.7210000000000001</v>
      </c>
      <c r="C42" s="5">
        <v>0.03</v>
      </c>
      <c r="D42" s="5">
        <f t="shared" si="1"/>
        <v>1.6910000000000001</v>
      </c>
      <c r="E42" s="8">
        <f t="shared" si="2"/>
        <v>53.28613824</v>
      </c>
    </row>
    <row r="43" spans="1:5" x14ac:dyDescent="0.25">
      <c r="A43" s="10" t="s">
        <v>105</v>
      </c>
      <c r="B43" s="5">
        <v>1.837</v>
      </c>
      <c r="C43" s="5">
        <v>0.03</v>
      </c>
      <c r="D43" s="5">
        <f t="shared" si="1"/>
        <v>1.8069999999999999</v>
      </c>
      <c r="E43" s="8">
        <f t="shared" si="2"/>
        <v>59.151784959999993</v>
      </c>
    </row>
    <row r="44" spans="1:5" x14ac:dyDescent="0.25">
      <c r="A44" s="10" t="s">
        <v>106</v>
      </c>
      <c r="B44" s="5">
        <v>1.69</v>
      </c>
      <c r="C44" s="5">
        <v>0.03</v>
      </c>
      <c r="D44" s="5">
        <f t="shared" si="1"/>
        <v>1.66</v>
      </c>
      <c r="E44" s="8">
        <f t="shared" si="2"/>
        <v>51.768903999999985</v>
      </c>
    </row>
    <row r="45" spans="1:5" x14ac:dyDescent="0.25">
      <c r="A45" s="10" t="s">
        <v>107</v>
      </c>
      <c r="B45" s="5">
        <v>1.5720000000000001</v>
      </c>
      <c r="C45" s="5">
        <v>0.03</v>
      </c>
      <c r="D45" s="5">
        <f t="shared" si="1"/>
        <v>1.542</v>
      </c>
      <c r="E45" s="8">
        <f t="shared" si="2"/>
        <v>46.187730559999999</v>
      </c>
    </row>
    <row r="46" spans="1:5" x14ac:dyDescent="0.25">
      <c r="A46" s="10" t="s">
        <v>108</v>
      </c>
      <c r="B46" s="5">
        <v>1.861</v>
      </c>
      <c r="C46" s="5">
        <v>0.03</v>
      </c>
      <c r="D46" s="5">
        <f t="shared" si="1"/>
        <v>1.831</v>
      </c>
      <c r="E46" s="8">
        <f t="shared" si="2"/>
        <v>60.402461439999989</v>
      </c>
    </row>
    <row r="47" spans="1:5" x14ac:dyDescent="0.25">
      <c r="A47" s="10" t="s">
        <v>109</v>
      </c>
      <c r="B47" s="5">
        <v>1.0189999999999999</v>
      </c>
      <c r="C47" s="5">
        <v>0.03</v>
      </c>
      <c r="D47" s="5">
        <f t="shared" si="1"/>
        <v>0.98899999999999988</v>
      </c>
      <c r="E47" s="8">
        <f t="shared" si="2"/>
        <v>24.128427839999997</v>
      </c>
    </row>
    <row r="48" spans="1:5" x14ac:dyDescent="0.25">
      <c r="A48" s="10" t="s">
        <v>110</v>
      </c>
      <c r="B48" s="5">
        <v>1.2090000000000001</v>
      </c>
      <c r="C48" s="5">
        <v>0.03</v>
      </c>
      <c r="D48" s="5">
        <f t="shared" si="1"/>
        <v>1.179</v>
      </c>
      <c r="E48" s="8">
        <f t="shared" si="2"/>
        <v>30.946144640000004</v>
      </c>
    </row>
    <row r="49" spans="1:5" x14ac:dyDescent="0.25">
      <c r="A49" s="10" t="s">
        <v>111</v>
      </c>
      <c r="B49" s="5">
        <v>1.661</v>
      </c>
      <c r="C49" s="5">
        <v>0.03</v>
      </c>
      <c r="D49" s="5">
        <f t="shared" si="1"/>
        <v>1.631</v>
      </c>
      <c r="E49" s="8">
        <f t="shared" si="2"/>
        <v>50.368765439999997</v>
      </c>
    </row>
    <row r="50" spans="1:5" x14ac:dyDescent="0.25">
      <c r="A50" s="10" t="s">
        <v>112</v>
      </c>
      <c r="B50" s="5">
        <v>1.849</v>
      </c>
      <c r="C50" s="5">
        <v>0.03</v>
      </c>
      <c r="D50" s="5">
        <f t="shared" si="1"/>
        <v>1.819</v>
      </c>
      <c r="E50" s="8">
        <f t="shared" si="2"/>
        <v>59.775533439999997</v>
      </c>
    </row>
    <row r="51" spans="1:5" x14ac:dyDescent="0.25">
      <c r="A51" s="10" t="s">
        <v>113</v>
      </c>
      <c r="B51" s="5">
        <v>1.3280000000000001</v>
      </c>
      <c r="C51" s="5">
        <v>0.03</v>
      </c>
      <c r="D51" s="5">
        <f t="shared" si="1"/>
        <v>1.298</v>
      </c>
      <c r="E51" s="8">
        <f t="shared" si="2"/>
        <v>35.622140160000001</v>
      </c>
    </row>
    <row r="52" spans="1:5" x14ac:dyDescent="0.25">
      <c r="A52" s="10" t="s">
        <v>114</v>
      </c>
      <c r="B52" s="5">
        <v>1.917</v>
      </c>
      <c r="C52" s="5">
        <v>0.03</v>
      </c>
      <c r="D52" s="5">
        <f t="shared" si="1"/>
        <v>1.887</v>
      </c>
      <c r="E52" s="8">
        <f t="shared" si="2"/>
        <v>63.370165759999992</v>
      </c>
    </row>
    <row r="53" spans="1:5" x14ac:dyDescent="0.25">
      <c r="A53" s="10" t="s">
        <v>115</v>
      </c>
      <c r="B53" s="5">
        <v>1.355</v>
      </c>
      <c r="C53" s="5">
        <v>0.03</v>
      </c>
      <c r="D53" s="5">
        <f t="shared" si="1"/>
        <v>1.325</v>
      </c>
      <c r="E53" s="8">
        <f t="shared" si="2"/>
        <v>36.726599999999998</v>
      </c>
    </row>
    <row r="54" spans="1:5" x14ac:dyDescent="0.25">
      <c r="A54" s="10" t="s">
        <v>116</v>
      </c>
      <c r="B54" s="5">
        <v>0.97</v>
      </c>
      <c r="C54" s="5">
        <v>0.03</v>
      </c>
      <c r="D54" s="5">
        <f t="shared" si="1"/>
        <v>0.94</v>
      </c>
      <c r="E54" s="8">
        <f t="shared" si="2"/>
        <v>22.499464</v>
      </c>
    </row>
    <row r="55" spans="1:5" x14ac:dyDescent="0.25">
      <c r="A55" s="10" t="s">
        <v>117</v>
      </c>
      <c r="B55" s="5">
        <v>1.6890000000000001</v>
      </c>
      <c r="C55" s="5">
        <v>0.03</v>
      </c>
      <c r="D55" s="5">
        <f t="shared" si="1"/>
        <v>1.659</v>
      </c>
      <c r="E55" s="8">
        <f t="shared" si="2"/>
        <v>51.72031424</v>
      </c>
    </row>
    <row r="56" spans="1:5" x14ac:dyDescent="0.25">
      <c r="A56" s="10" t="s">
        <v>118</v>
      </c>
      <c r="B56" s="5">
        <v>1.573</v>
      </c>
      <c r="C56" s="5">
        <v>0.03</v>
      </c>
      <c r="D56" s="5">
        <f t="shared" si="1"/>
        <v>1.5429999999999999</v>
      </c>
      <c r="E56" s="8">
        <f t="shared" si="2"/>
        <v>46.233736959999995</v>
      </c>
    </row>
    <row r="57" spans="1:5" x14ac:dyDescent="0.25">
      <c r="A57" s="10" t="s">
        <v>119</v>
      </c>
      <c r="B57" s="5">
        <v>1.542</v>
      </c>
      <c r="C57" s="5">
        <v>0.03</v>
      </c>
      <c r="D57" s="5">
        <f t="shared" si="1"/>
        <v>1.512</v>
      </c>
      <c r="E57" s="8">
        <f t="shared" si="2"/>
        <v>44.817805759999999</v>
      </c>
    </row>
    <row r="58" spans="1:5" x14ac:dyDescent="0.25">
      <c r="A58" s="10" t="s">
        <v>120</v>
      </c>
      <c r="B58" s="5">
        <v>1.486</v>
      </c>
      <c r="C58" s="5">
        <v>0.03</v>
      </c>
      <c r="D58" s="5">
        <f t="shared" si="1"/>
        <v>1.456</v>
      </c>
      <c r="E58" s="8">
        <f t="shared" si="2"/>
        <v>42.313781439999993</v>
      </c>
    </row>
    <row r="59" spans="1:5" x14ac:dyDescent="0.25">
      <c r="A59" s="10" t="s">
        <v>121</v>
      </c>
      <c r="B59" s="5">
        <v>1.5469999999999999</v>
      </c>
      <c r="C59" s="5">
        <v>0.03</v>
      </c>
      <c r="D59" s="5">
        <f t="shared" si="1"/>
        <v>1.5169999999999999</v>
      </c>
      <c r="E59" s="8">
        <f t="shared" si="2"/>
        <v>45.044746559999993</v>
      </c>
    </row>
    <row r="60" spans="1:5" x14ac:dyDescent="0.25">
      <c r="A60" s="10" t="s">
        <v>122</v>
      </c>
      <c r="B60" s="5">
        <v>1.7450000000000001</v>
      </c>
      <c r="C60" s="5">
        <v>0.03</v>
      </c>
      <c r="D60" s="5">
        <f t="shared" si="1"/>
        <v>1.7150000000000001</v>
      </c>
      <c r="E60" s="8">
        <f t="shared" si="2"/>
        <v>54.475344</v>
      </c>
    </row>
    <row r="61" spans="1:5" x14ac:dyDescent="0.25">
      <c r="A61" s="10" t="s">
        <v>123</v>
      </c>
      <c r="B61" s="5">
        <v>0.73299999999999998</v>
      </c>
      <c r="C61" s="5">
        <v>0.03</v>
      </c>
      <c r="D61" s="5">
        <f t="shared" si="1"/>
        <v>0.70299999999999996</v>
      </c>
      <c r="E61" s="8">
        <f t="shared" si="2"/>
        <v>15.368911359999998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0"/>
  <sheetViews>
    <sheetView workbookViewId="0">
      <selection activeCell="Q8" sqref="Q8"/>
    </sheetView>
  </sheetViews>
  <sheetFormatPr defaultRowHeight="15" x14ac:dyDescent="0.25"/>
  <cols>
    <col min="1" max="1" width="45.5703125" customWidth="1"/>
    <col min="2" max="2" width="11.7109375" customWidth="1"/>
    <col min="3" max="3" width="12" customWidth="1"/>
  </cols>
  <sheetData>
    <row r="1" spans="1:18" x14ac:dyDescent="0.25"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18" x14ac:dyDescent="0.25"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5"/>
      <c r="B4" s="7" t="s">
        <v>5</v>
      </c>
      <c r="C4" s="7" t="s">
        <v>16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5" t="s">
        <v>9</v>
      </c>
      <c r="B5" s="5">
        <v>40</v>
      </c>
      <c r="C5" s="5">
        <v>0.14899999999999999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spans="1:18" x14ac:dyDescent="0.25">
      <c r="A6" s="5" t="s">
        <v>10</v>
      </c>
      <c r="B6" s="5">
        <v>80</v>
      </c>
      <c r="C6" s="5">
        <v>0.22600000000000001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18" x14ac:dyDescent="0.25">
      <c r="A7" s="5" t="s">
        <v>11</v>
      </c>
      <c r="B7" s="5">
        <v>120</v>
      </c>
      <c r="C7" s="5">
        <v>0.34499999999999997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 x14ac:dyDescent="0.25">
      <c r="A8" s="5" t="s">
        <v>12</v>
      </c>
      <c r="B8" s="5">
        <v>160</v>
      </c>
      <c r="C8" s="5">
        <v>0.46100000000000002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 spans="1:18" x14ac:dyDescent="0.25">
      <c r="A9" s="5" t="s">
        <v>13</v>
      </c>
      <c r="B9" s="5">
        <v>200</v>
      </c>
      <c r="C9" s="5">
        <v>0.58699999999999997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 spans="1:18" x14ac:dyDescent="0.25">
      <c r="A10" s="5" t="s">
        <v>14</v>
      </c>
      <c r="B10" s="5">
        <v>250</v>
      </c>
      <c r="C10" s="5">
        <v>0.70199999999999996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18" x14ac:dyDescent="0.25">
      <c r="A11" s="5" t="s">
        <v>17</v>
      </c>
      <c r="B11" s="5">
        <v>300</v>
      </c>
      <c r="C11" s="5">
        <v>0.82799999999999996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18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18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18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 spans="1:18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 x14ac:dyDescent="0.25">
      <c r="A16" s="4"/>
      <c r="B16" s="4"/>
      <c r="C16" s="4"/>
      <c r="D16" s="4"/>
      <c r="E16" s="4"/>
      <c r="F16" s="4"/>
      <c r="I16" s="9" t="s">
        <v>18</v>
      </c>
      <c r="J16" s="9"/>
      <c r="K16" s="9"/>
      <c r="L16" s="9"/>
      <c r="M16" s="4"/>
      <c r="N16" s="4"/>
      <c r="O16" s="4"/>
      <c r="P16" s="4"/>
      <c r="Q16" s="4"/>
      <c r="R16" s="4"/>
    </row>
    <row r="17" spans="1:18" x14ac:dyDescent="0.25">
      <c r="A17" s="4"/>
      <c r="B17" s="4"/>
      <c r="C17" s="4"/>
      <c r="D17" s="4"/>
      <c r="E17" s="4"/>
      <c r="F17" s="4"/>
      <c r="G17" s="4"/>
      <c r="H17" s="4"/>
      <c r="M17" s="4"/>
      <c r="N17" s="4"/>
      <c r="O17" s="4"/>
      <c r="P17" s="4"/>
      <c r="Q17" s="4"/>
      <c r="R17" s="4"/>
    </row>
    <row r="18" spans="1:18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 spans="1:18" x14ac:dyDescent="0.25">
      <c r="A21" s="16" t="s">
        <v>4</v>
      </c>
      <c r="B21" s="16" t="s">
        <v>5</v>
      </c>
      <c r="C21" s="16" t="s">
        <v>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18" x14ac:dyDescent="0.25">
      <c r="A22" s="10" t="s">
        <v>86</v>
      </c>
      <c r="B22" s="6">
        <v>8.5999999999999993E-2</v>
      </c>
      <c r="C22" s="8">
        <f t="shared" ref="C22:C58" si="0">(B22-0.0293)/(0.0027)</f>
        <v>20.999999999999996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spans="1:18" x14ac:dyDescent="0.25">
      <c r="A23" s="10" t="s">
        <v>87</v>
      </c>
      <c r="B23" s="6">
        <v>9.7000000000000003E-2</v>
      </c>
      <c r="C23" s="8">
        <f t="shared" si="0"/>
        <v>25.074074074074076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spans="1:18" x14ac:dyDescent="0.25">
      <c r="A24" s="10" t="s">
        <v>88</v>
      </c>
      <c r="B24" s="6">
        <v>9.4E-2</v>
      </c>
      <c r="C24" s="8">
        <f t="shared" si="0"/>
        <v>23.962962962962965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spans="1:18" x14ac:dyDescent="0.25">
      <c r="A25" s="10" t="s">
        <v>89</v>
      </c>
      <c r="B25" s="6">
        <v>0.14299999999999999</v>
      </c>
      <c r="C25" s="8">
        <f t="shared" si="0"/>
        <v>42.111111111111107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spans="1:18" x14ac:dyDescent="0.25">
      <c r="A26" s="10" t="s">
        <v>90</v>
      </c>
      <c r="B26" s="6">
        <v>0.11600000000000001</v>
      </c>
      <c r="C26" s="8">
        <f t="shared" si="0"/>
        <v>32.111111111111107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spans="1:18" x14ac:dyDescent="0.25">
      <c r="A27" s="10" t="s">
        <v>91</v>
      </c>
      <c r="B27" s="6">
        <v>0.159</v>
      </c>
      <c r="C27" s="8">
        <f t="shared" si="0"/>
        <v>48.037037037037038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 x14ac:dyDescent="0.25">
      <c r="A28" s="10" t="s">
        <v>92</v>
      </c>
      <c r="B28" s="6">
        <v>0.13800000000000001</v>
      </c>
      <c r="C28" s="8">
        <f t="shared" si="0"/>
        <v>40.259259259259267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 x14ac:dyDescent="0.25">
      <c r="A29" s="10" t="s">
        <v>93</v>
      </c>
      <c r="B29" s="6">
        <v>0.104</v>
      </c>
      <c r="C29" s="8">
        <f t="shared" si="0"/>
        <v>27.666666666666661</v>
      </c>
    </row>
    <row r="30" spans="1:18" x14ac:dyDescent="0.25">
      <c r="A30" s="10" t="s">
        <v>94</v>
      </c>
      <c r="B30" s="6">
        <v>0.129</v>
      </c>
      <c r="C30" s="8">
        <f t="shared" si="0"/>
        <v>36.925925925925931</v>
      </c>
    </row>
    <row r="31" spans="1:18" x14ac:dyDescent="0.25">
      <c r="A31" s="10" t="s">
        <v>95</v>
      </c>
      <c r="B31" s="6">
        <v>8.8999999999999996E-2</v>
      </c>
      <c r="C31" s="8">
        <f t="shared" si="0"/>
        <v>22.111111111111107</v>
      </c>
    </row>
    <row r="32" spans="1:18" x14ac:dyDescent="0.25">
      <c r="A32" s="10" t="s">
        <v>96</v>
      </c>
      <c r="B32" s="6">
        <v>7.6999999999999999E-2</v>
      </c>
      <c r="C32" s="8">
        <f t="shared" si="0"/>
        <v>17.666666666666664</v>
      </c>
    </row>
    <row r="33" spans="1:3" x14ac:dyDescent="0.25">
      <c r="A33" s="10" t="s">
        <v>97</v>
      </c>
      <c r="B33" s="6">
        <v>0.16600000000000001</v>
      </c>
      <c r="C33" s="8">
        <f t="shared" si="0"/>
        <v>50.629629629629633</v>
      </c>
    </row>
    <row r="34" spans="1:3" x14ac:dyDescent="0.25">
      <c r="A34" s="10" t="s">
        <v>98</v>
      </c>
      <c r="B34" s="6">
        <v>0.13500000000000001</v>
      </c>
      <c r="C34" s="8">
        <f t="shared" si="0"/>
        <v>39.148148148148152</v>
      </c>
    </row>
    <row r="35" spans="1:3" x14ac:dyDescent="0.25">
      <c r="A35" s="10" t="s">
        <v>99</v>
      </c>
      <c r="B35" s="6">
        <v>0.14099999999999999</v>
      </c>
      <c r="C35" s="8">
        <f t="shared" si="0"/>
        <v>41.370370370370367</v>
      </c>
    </row>
    <row r="36" spans="1:3" x14ac:dyDescent="0.25">
      <c r="A36" s="10" t="s">
        <v>100</v>
      </c>
      <c r="B36" s="6">
        <v>0.13600000000000001</v>
      </c>
      <c r="C36" s="8">
        <f t="shared" si="0"/>
        <v>39.518518518518526</v>
      </c>
    </row>
    <row r="37" spans="1:3" x14ac:dyDescent="0.25">
      <c r="A37" s="10" t="s">
        <v>94</v>
      </c>
      <c r="B37" s="6">
        <v>0.114</v>
      </c>
      <c r="C37" s="8">
        <f t="shared" si="0"/>
        <v>31.370370370370367</v>
      </c>
    </row>
    <row r="38" spans="1:3" x14ac:dyDescent="0.25">
      <c r="A38" s="10" t="s">
        <v>101</v>
      </c>
      <c r="B38" s="6">
        <v>6.2E-2</v>
      </c>
      <c r="C38" s="8">
        <f t="shared" si="0"/>
        <v>12.111111111111111</v>
      </c>
    </row>
    <row r="39" spans="1:3" x14ac:dyDescent="0.25">
      <c r="A39" s="10" t="s">
        <v>102</v>
      </c>
      <c r="B39" s="6">
        <v>8.1000000000000003E-2</v>
      </c>
      <c r="C39" s="8">
        <f t="shared" si="0"/>
        <v>19.148148148148149</v>
      </c>
    </row>
    <row r="40" spans="1:3" x14ac:dyDescent="0.25">
      <c r="A40" s="10" t="s">
        <v>103</v>
      </c>
      <c r="B40" s="6">
        <v>9.2999999999999999E-2</v>
      </c>
      <c r="C40" s="8">
        <f t="shared" si="0"/>
        <v>23.592592592592595</v>
      </c>
    </row>
    <row r="41" spans="1:3" x14ac:dyDescent="0.25">
      <c r="A41" s="10" t="s">
        <v>104</v>
      </c>
      <c r="B41" s="6">
        <v>0.13500000000000001</v>
      </c>
      <c r="C41" s="8">
        <f t="shared" si="0"/>
        <v>39.148148148148152</v>
      </c>
    </row>
    <row r="42" spans="1:3" x14ac:dyDescent="0.25">
      <c r="A42" s="10" t="s">
        <v>105</v>
      </c>
      <c r="B42" s="6">
        <v>0.104</v>
      </c>
      <c r="C42" s="8">
        <f t="shared" si="0"/>
        <v>27.666666666666661</v>
      </c>
    </row>
    <row r="43" spans="1:3" x14ac:dyDescent="0.25">
      <c r="A43" s="10" t="s">
        <v>106</v>
      </c>
      <c r="B43" s="6">
        <v>0.156</v>
      </c>
      <c r="C43" s="8">
        <f t="shared" si="0"/>
        <v>46.925925925925924</v>
      </c>
    </row>
    <row r="44" spans="1:3" x14ac:dyDescent="0.25">
      <c r="A44" s="10" t="s">
        <v>107</v>
      </c>
      <c r="B44" s="6">
        <v>9.6000000000000002E-2</v>
      </c>
      <c r="C44" s="8">
        <f t="shared" si="0"/>
        <v>24.703703703703706</v>
      </c>
    </row>
    <row r="45" spans="1:3" x14ac:dyDescent="0.25">
      <c r="A45" s="10" t="s">
        <v>108</v>
      </c>
      <c r="B45" s="6">
        <v>9.9000000000000005E-2</v>
      </c>
      <c r="C45" s="8">
        <f t="shared" si="0"/>
        <v>25.814814814814817</v>
      </c>
    </row>
    <row r="46" spans="1:3" x14ac:dyDescent="0.25">
      <c r="A46" s="10" t="s">
        <v>109</v>
      </c>
      <c r="B46" s="6">
        <v>0.11700000000000001</v>
      </c>
      <c r="C46" s="8">
        <f t="shared" si="0"/>
        <v>32.481481481481481</v>
      </c>
    </row>
    <row r="47" spans="1:3" x14ac:dyDescent="0.25">
      <c r="A47" s="10" t="s">
        <v>110</v>
      </c>
      <c r="B47" s="6">
        <v>0.125</v>
      </c>
      <c r="C47" s="8">
        <f t="shared" si="0"/>
        <v>35.444444444444443</v>
      </c>
    </row>
    <row r="48" spans="1:3" x14ac:dyDescent="0.25">
      <c r="A48" s="10" t="s">
        <v>111</v>
      </c>
      <c r="B48" s="6">
        <v>7.3999999999999996E-2</v>
      </c>
      <c r="C48" s="8">
        <f t="shared" si="0"/>
        <v>16.555555555555554</v>
      </c>
    </row>
    <row r="49" spans="1:3" x14ac:dyDescent="0.25">
      <c r="A49" s="10" t="s">
        <v>112</v>
      </c>
      <c r="B49" s="6">
        <v>6.6000000000000003E-2</v>
      </c>
      <c r="C49" s="8">
        <f t="shared" si="0"/>
        <v>13.592592592592593</v>
      </c>
    </row>
    <row r="50" spans="1:3" x14ac:dyDescent="0.25">
      <c r="A50" s="10" t="s">
        <v>113</v>
      </c>
      <c r="B50" s="6">
        <v>6.3E-2</v>
      </c>
      <c r="C50" s="8">
        <f t="shared" si="0"/>
        <v>12.481481481481481</v>
      </c>
    </row>
    <row r="51" spans="1:3" x14ac:dyDescent="0.25">
      <c r="A51" s="10" t="s">
        <v>114</v>
      </c>
      <c r="B51" s="6">
        <v>3.6999999999999998E-2</v>
      </c>
      <c r="C51" s="8">
        <f t="shared" si="0"/>
        <v>2.8518518518518512</v>
      </c>
    </row>
    <row r="52" spans="1:3" x14ac:dyDescent="0.25">
      <c r="A52" s="10" t="s">
        <v>115</v>
      </c>
      <c r="B52" s="6">
        <v>6.5000000000000002E-2</v>
      </c>
      <c r="C52" s="8">
        <f t="shared" si="0"/>
        <v>13.222222222222223</v>
      </c>
    </row>
    <row r="53" spans="1:3" x14ac:dyDescent="0.25">
      <c r="A53" s="10" t="s">
        <v>116</v>
      </c>
      <c r="B53" s="6">
        <v>6.4000000000000001E-2</v>
      </c>
      <c r="C53" s="8">
        <f t="shared" si="0"/>
        <v>12.851851851851851</v>
      </c>
    </row>
    <row r="54" spans="1:3" x14ac:dyDescent="0.25">
      <c r="A54" s="10" t="s">
        <v>117</v>
      </c>
      <c r="B54" s="6">
        <v>9.7000000000000003E-2</v>
      </c>
      <c r="C54" s="8">
        <f t="shared" si="0"/>
        <v>25.074074074074076</v>
      </c>
    </row>
    <row r="55" spans="1:3" x14ac:dyDescent="0.25">
      <c r="A55" s="10" t="s">
        <v>118</v>
      </c>
      <c r="B55" s="6">
        <v>0.106</v>
      </c>
      <c r="C55" s="8">
        <f t="shared" si="0"/>
        <v>28.407407407407401</v>
      </c>
    </row>
    <row r="56" spans="1:3" x14ac:dyDescent="0.25">
      <c r="A56" s="10" t="s">
        <v>119</v>
      </c>
      <c r="B56" s="6">
        <v>9.1999999999999998E-2</v>
      </c>
      <c r="C56" s="8">
        <f t="shared" si="0"/>
        <v>23.222222222222221</v>
      </c>
    </row>
    <row r="57" spans="1:3" x14ac:dyDescent="0.25">
      <c r="A57" s="10" t="s">
        <v>120</v>
      </c>
      <c r="B57" s="6">
        <v>9.9000000000000005E-2</v>
      </c>
      <c r="C57" s="8">
        <f t="shared" si="0"/>
        <v>25.814814814814817</v>
      </c>
    </row>
    <row r="58" spans="1:3" x14ac:dyDescent="0.25">
      <c r="A58" s="10" t="s">
        <v>121</v>
      </c>
      <c r="B58" s="6">
        <v>9.6000000000000002E-2</v>
      </c>
      <c r="C58" s="8">
        <f t="shared" si="0"/>
        <v>24.703703703703706</v>
      </c>
    </row>
    <row r="59" spans="1:3" x14ac:dyDescent="0.25">
      <c r="A59" s="10" t="s">
        <v>122</v>
      </c>
      <c r="B59" s="6">
        <v>9.5000000000000001E-2</v>
      </c>
      <c r="C59" s="8">
        <f t="shared" ref="C59:C60" si="1">(B59-0.0293)/(0.0027)</f>
        <v>24.333333333333336</v>
      </c>
    </row>
    <row r="60" spans="1:3" x14ac:dyDescent="0.25">
      <c r="A60" s="10" t="s">
        <v>123</v>
      </c>
      <c r="B60" s="6">
        <v>0.74</v>
      </c>
      <c r="C60" s="8">
        <f t="shared" si="1"/>
        <v>263.22222222222223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2"/>
  <sheetViews>
    <sheetView workbookViewId="0">
      <selection activeCell="G7" sqref="G7"/>
    </sheetView>
  </sheetViews>
  <sheetFormatPr defaultRowHeight="15" x14ac:dyDescent="0.25"/>
  <cols>
    <col min="1" max="1" width="33.7109375" customWidth="1"/>
    <col min="2" max="2" width="16.5703125" customWidth="1"/>
    <col min="3" max="3" width="27.42578125" customWidth="1"/>
    <col min="4" max="4" width="14.85546875" customWidth="1"/>
    <col min="5" max="5" width="14.28515625" customWidth="1"/>
    <col min="6" max="6" width="30.7109375" customWidth="1"/>
    <col min="7" max="7" width="51.7109375" customWidth="1"/>
  </cols>
  <sheetData>
    <row r="1" spans="1:16" ht="16.5" thickTop="1" thickBot="1" x14ac:dyDescent="0.3">
      <c r="A1" s="12" t="s">
        <v>19</v>
      </c>
      <c r="B1" s="12" t="s">
        <v>20</v>
      </c>
      <c r="C1" s="12" t="s">
        <v>21</v>
      </c>
      <c r="D1" s="12" t="s">
        <v>22</v>
      </c>
      <c r="E1" s="12" t="s">
        <v>23</v>
      </c>
      <c r="F1" s="12" t="s">
        <v>24</v>
      </c>
    </row>
    <row r="2" spans="1:16" ht="16.5" thickTop="1" thickBot="1" x14ac:dyDescent="0.3">
      <c r="A2" s="13" t="s">
        <v>25</v>
      </c>
      <c r="B2" s="13" t="s">
        <v>26</v>
      </c>
      <c r="C2" s="14" t="s">
        <v>27</v>
      </c>
      <c r="D2" s="14" t="s">
        <v>28</v>
      </c>
      <c r="E2" s="14" t="s">
        <v>29</v>
      </c>
      <c r="F2" s="14" t="s">
        <v>30</v>
      </c>
    </row>
    <row r="3" spans="1:16" ht="16.5" thickTop="1" thickBot="1" x14ac:dyDescent="0.3">
      <c r="A3" s="13" t="s">
        <v>31</v>
      </c>
      <c r="B3" s="13" t="s">
        <v>26</v>
      </c>
      <c r="C3" s="14" t="s">
        <v>27</v>
      </c>
      <c r="D3" s="14" t="s">
        <v>32</v>
      </c>
      <c r="E3" s="14" t="s">
        <v>29</v>
      </c>
      <c r="F3" s="14" t="s">
        <v>30</v>
      </c>
    </row>
    <row r="4" spans="1:16" ht="16.5" thickTop="1" thickBot="1" x14ac:dyDescent="0.3">
      <c r="A4" s="15" t="s">
        <v>33</v>
      </c>
      <c r="B4" s="13" t="s">
        <v>26</v>
      </c>
      <c r="C4" s="21" t="s">
        <v>163</v>
      </c>
      <c r="D4" s="21" t="s">
        <v>164</v>
      </c>
      <c r="E4" s="14" t="s">
        <v>29</v>
      </c>
      <c r="F4" s="14" t="s">
        <v>34</v>
      </c>
    </row>
    <row r="5" spans="1:16" ht="16.5" thickTop="1" thickBot="1" x14ac:dyDescent="0.3">
      <c r="A5" s="22" t="s">
        <v>37</v>
      </c>
      <c r="B5" s="20" t="s">
        <v>26</v>
      </c>
      <c r="C5" s="21" t="s">
        <v>38</v>
      </c>
      <c r="D5" s="21"/>
      <c r="E5" s="21" t="s">
        <v>29</v>
      </c>
      <c r="F5" s="21" t="s">
        <v>34</v>
      </c>
    </row>
    <row r="6" spans="1:16" ht="15.75" thickTop="1" x14ac:dyDescent="0.25">
      <c r="A6" s="19"/>
      <c r="B6" s="1"/>
      <c r="C6" s="1"/>
      <c r="D6" s="3"/>
      <c r="E6" s="1"/>
      <c r="F6" s="1"/>
      <c r="G6" s="1"/>
    </row>
    <row r="7" spans="1:16" x14ac:dyDescent="0.25">
      <c r="A7" s="24"/>
      <c r="B7" s="25"/>
      <c r="C7" s="25"/>
      <c r="D7" s="3"/>
      <c r="E7" s="1"/>
      <c r="F7" s="1"/>
      <c r="G7" s="1"/>
    </row>
    <row r="8" spans="1:16" x14ac:dyDescent="0.25">
      <c r="A8" s="24" t="s">
        <v>35</v>
      </c>
      <c r="B8" s="1"/>
      <c r="C8" s="1"/>
      <c r="D8" s="26"/>
      <c r="E8" s="25"/>
      <c r="F8" s="25"/>
      <c r="G8" s="25"/>
      <c r="H8" s="1"/>
    </row>
    <row r="9" spans="1:16" x14ac:dyDescent="0.25">
      <c r="A9" s="24" t="s">
        <v>36</v>
      </c>
      <c r="B9" s="1"/>
      <c r="C9" s="1"/>
      <c r="D9" s="26"/>
      <c r="E9" s="25"/>
      <c r="F9" s="25"/>
      <c r="G9" s="25"/>
      <c r="H9" s="1"/>
      <c r="I9" s="19"/>
      <c r="J9" s="19"/>
      <c r="K9" s="19"/>
      <c r="L9" s="19"/>
      <c r="M9" s="19"/>
      <c r="N9" s="19"/>
      <c r="O9" s="19"/>
    </row>
    <row r="10" spans="1:16" x14ac:dyDescent="0.25">
      <c r="A10" s="19"/>
      <c r="B10" s="1"/>
      <c r="C10" s="1"/>
      <c r="D10" s="26"/>
      <c r="E10" s="25"/>
      <c r="F10" s="25"/>
      <c r="G10" s="25"/>
      <c r="H10" s="25"/>
      <c r="I10" s="19"/>
      <c r="J10" s="19"/>
      <c r="K10" s="19"/>
      <c r="L10" s="19"/>
      <c r="M10" s="19"/>
      <c r="N10" s="19"/>
      <c r="O10" s="19"/>
    </row>
    <row r="11" spans="1:16" x14ac:dyDescent="0.25">
      <c r="A11" s="18" t="s">
        <v>165</v>
      </c>
      <c r="B11" s="23"/>
      <c r="C11" s="1"/>
      <c r="D11" s="3"/>
      <c r="E11" s="1"/>
      <c r="F11" s="1"/>
      <c r="G11" s="1"/>
      <c r="H11" s="25"/>
      <c r="I11" s="19"/>
      <c r="J11" s="19"/>
      <c r="K11" s="19"/>
      <c r="L11" s="19"/>
      <c r="M11" s="19"/>
      <c r="N11" s="19"/>
      <c r="O11" s="19"/>
    </row>
    <row r="12" spans="1:16" x14ac:dyDescent="0.25">
      <c r="A12" s="24" t="s">
        <v>166</v>
      </c>
      <c r="B12" s="24"/>
      <c r="C12" s="29"/>
      <c r="D12" s="29"/>
      <c r="E12" s="1"/>
      <c r="F12" s="1"/>
      <c r="G12" s="1"/>
      <c r="H12" s="25"/>
      <c r="I12" s="19"/>
      <c r="J12" s="19"/>
      <c r="K12" s="19"/>
      <c r="L12" s="19"/>
      <c r="M12" s="19"/>
      <c r="N12" s="19"/>
      <c r="O12" s="19"/>
    </row>
    <row r="13" spans="1:16" x14ac:dyDescent="0.25">
      <c r="A13" s="24" t="s">
        <v>167</v>
      </c>
      <c r="B13" s="24"/>
      <c r="C13" s="29"/>
      <c r="D13" s="29"/>
      <c r="E13" s="1"/>
      <c r="F13" s="1"/>
      <c r="G13" s="1"/>
      <c r="H13" s="1"/>
    </row>
    <row r="14" spans="1:16" x14ac:dyDescent="0.25">
      <c r="A14" s="24" t="s">
        <v>168</v>
      </c>
      <c r="B14" s="24"/>
      <c r="C14" s="29"/>
      <c r="D14" s="29"/>
      <c r="H14" s="1"/>
    </row>
    <row r="15" spans="1:16" x14ac:dyDescent="0.25">
      <c r="A15" s="24" t="s">
        <v>169</v>
      </c>
      <c r="B15" s="24"/>
      <c r="C15" s="29"/>
      <c r="D15" s="29"/>
      <c r="H15" s="1"/>
      <c r="I15" s="1"/>
      <c r="J15" s="1"/>
      <c r="K15" s="1"/>
      <c r="L15" s="19"/>
      <c r="M15" s="19"/>
      <c r="N15" s="19"/>
      <c r="O15" s="19"/>
      <c r="P15" s="19"/>
    </row>
    <row r="16" spans="1:16" x14ac:dyDescent="0.25">
      <c r="I16" s="1"/>
      <c r="J16" s="1"/>
      <c r="K16" s="1"/>
      <c r="L16" s="19"/>
      <c r="M16" s="19"/>
      <c r="N16" s="19"/>
      <c r="O16" s="19"/>
      <c r="P16" s="19"/>
    </row>
    <row r="17" spans="9:16" x14ac:dyDescent="0.25">
      <c r="I17" s="25"/>
      <c r="J17" s="25"/>
      <c r="K17" s="25"/>
      <c r="L17" s="24"/>
      <c r="M17" s="19"/>
      <c r="N17" s="19"/>
      <c r="O17" s="19"/>
      <c r="P17" s="19"/>
    </row>
    <row r="18" spans="9:16" x14ac:dyDescent="0.25">
      <c r="I18" s="25"/>
      <c r="J18" s="25"/>
      <c r="K18" s="25"/>
      <c r="L18" s="24"/>
      <c r="M18" s="19"/>
      <c r="N18" s="19"/>
      <c r="O18" s="19"/>
      <c r="P18" s="19"/>
    </row>
    <row r="19" spans="9:16" x14ac:dyDescent="0.25">
      <c r="I19" s="25"/>
      <c r="J19" s="25"/>
      <c r="K19" s="25"/>
      <c r="L19" s="24"/>
      <c r="M19" s="19"/>
      <c r="N19" s="19"/>
      <c r="O19" s="19"/>
      <c r="P19" s="19"/>
    </row>
    <row r="20" spans="9:16" x14ac:dyDescent="0.25">
      <c r="I20" s="1"/>
      <c r="J20" s="1"/>
      <c r="K20" s="1"/>
      <c r="L20" s="19"/>
      <c r="M20" s="19"/>
      <c r="N20" s="19"/>
      <c r="O20" s="19"/>
      <c r="P20" s="19"/>
    </row>
    <row r="21" spans="9:16" x14ac:dyDescent="0.25">
      <c r="I21" s="1"/>
      <c r="J21" s="1"/>
      <c r="K21" s="1"/>
      <c r="L21" s="19"/>
      <c r="M21" s="19"/>
      <c r="N21" s="19"/>
      <c r="O21" s="19"/>
      <c r="P21" s="19"/>
    </row>
    <row r="22" spans="9:16" x14ac:dyDescent="0.25">
      <c r="I22" s="1"/>
      <c r="J22" s="1"/>
      <c r="K22" s="1"/>
      <c r="L22" s="19"/>
      <c r="M22" s="19"/>
      <c r="N22" s="19"/>
      <c r="O22" s="19"/>
      <c r="P22" s="19"/>
    </row>
    <row r="128" spans="1:3" ht="15.75" x14ac:dyDescent="0.25">
      <c r="A128" s="27" t="s">
        <v>39</v>
      </c>
      <c r="B128" s="28"/>
      <c r="C128" s="28"/>
    </row>
    <row r="129" spans="1:6" ht="15.75" x14ac:dyDescent="0.25">
      <c r="A129" s="28" t="s">
        <v>40</v>
      </c>
      <c r="B129" s="28"/>
      <c r="C129" s="28"/>
      <c r="D129" s="28"/>
      <c r="E129" s="28"/>
      <c r="F129" s="28"/>
    </row>
    <row r="130" spans="1:6" ht="15.75" x14ac:dyDescent="0.25">
      <c r="A130" s="28" t="s">
        <v>41</v>
      </c>
      <c r="B130" s="28"/>
      <c r="C130" s="28"/>
      <c r="D130" s="28"/>
      <c r="E130" s="28"/>
      <c r="F130" s="28"/>
    </row>
    <row r="131" spans="1:6" ht="15.75" x14ac:dyDescent="0.25">
      <c r="A131" s="28" t="s">
        <v>42</v>
      </c>
      <c r="B131" s="28"/>
      <c r="C131" s="28"/>
      <c r="D131" s="28"/>
      <c r="E131" s="28"/>
      <c r="F131" s="28"/>
    </row>
    <row r="132" spans="1:6" ht="15.75" x14ac:dyDescent="0.25">
      <c r="A132" s="28" t="s">
        <v>43</v>
      </c>
      <c r="B132" s="28"/>
      <c r="C132" s="28"/>
      <c r="D132" s="28"/>
      <c r="E132" s="28"/>
      <c r="F132" s="28"/>
    </row>
    <row r="133" spans="1:6" ht="15.75" x14ac:dyDescent="0.25">
      <c r="A133" s="28" t="s">
        <v>44</v>
      </c>
      <c r="B133" s="28"/>
      <c r="C133" s="28"/>
      <c r="D133" s="28"/>
      <c r="E133" s="28"/>
      <c r="F133" s="28"/>
    </row>
    <row r="134" spans="1:6" ht="15.75" x14ac:dyDescent="0.25">
      <c r="A134" s="28" t="s">
        <v>45</v>
      </c>
      <c r="B134" s="28"/>
      <c r="C134" s="28"/>
      <c r="D134" s="28"/>
      <c r="E134" s="28"/>
      <c r="F134" s="28"/>
    </row>
    <row r="135" spans="1:6" ht="15.75" x14ac:dyDescent="0.25">
      <c r="A135" s="28" t="s">
        <v>46</v>
      </c>
      <c r="B135" s="28"/>
      <c r="C135" s="28"/>
      <c r="D135" s="28"/>
      <c r="E135" s="28"/>
      <c r="F135" s="28"/>
    </row>
    <row r="136" spans="1:6" ht="15.75" x14ac:dyDescent="0.25">
      <c r="A136" s="28" t="s">
        <v>47</v>
      </c>
      <c r="B136" s="28"/>
      <c r="C136" s="28"/>
      <c r="D136" s="28"/>
      <c r="E136" s="28"/>
      <c r="F136" s="28"/>
    </row>
    <row r="137" spans="1:6" ht="15.75" x14ac:dyDescent="0.25">
      <c r="A137" s="28"/>
      <c r="B137" s="28"/>
      <c r="C137" s="28"/>
      <c r="D137" s="28"/>
      <c r="E137" s="28"/>
      <c r="F137" s="28"/>
    </row>
    <row r="138" spans="1:6" ht="15.75" x14ac:dyDescent="0.25">
      <c r="A138" s="27" t="s">
        <v>48</v>
      </c>
      <c r="B138" s="28"/>
      <c r="C138" s="28"/>
      <c r="D138" s="28"/>
      <c r="E138" s="28"/>
      <c r="F138" s="28"/>
    </row>
    <row r="139" spans="1:6" ht="15.75" x14ac:dyDescent="0.25">
      <c r="A139" s="28" t="s">
        <v>49</v>
      </c>
      <c r="B139" s="28"/>
      <c r="C139" s="28"/>
      <c r="D139" s="28"/>
      <c r="E139" s="28"/>
      <c r="F139" s="28"/>
    </row>
    <row r="140" spans="1:6" ht="15.75" x14ac:dyDescent="0.25">
      <c r="A140" s="28" t="s">
        <v>50</v>
      </c>
      <c r="B140" s="28"/>
      <c r="C140" s="28"/>
      <c r="D140" s="28"/>
      <c r="E140" s="28"/>
      <c r="F140" s="28"/>
    </row>
    <row r="141" spans="1:6" ht="15.75" x14ac:dyDescent="0.25">
      <c r="A141" s="28" t="s">
        <v>51</v>
      </c>
      <c r="B141" s="28"/>
      <c r="C141" s="28"/>
      <c r="D141" s="28"/>
      <c r="E141" s="28"/>
      <c r="F141" s="28"/>
    </row>
    <row r="142" spans="1:6" ht="15.75" x14ac:dyDescent="0.25">
      <c r="A142" s="28" t="s">
        <v>52</v>
      </c>
      <c r="B142" s="28"/>
      <c r="C142" s="28"/>
      <c r="D142" s="28"/>
      <c r="E142" s="28"/>
      <c r="F142" s="28"/>
    </row>
    <row r="143" spans="1:6" ht="15.75" x14ac:dyDescent="0.25">
      <c r="A143" s="28" t="s">
        <v>53</v>
      </c>
      <c r="B143" s="28"/>
      <c r="C143" s="28"/>
      <c r="D143" s="28"/>
      <c r="E143" s="28"/>
      <c r="F143" s="28"/>
    </row>
    <row r="144" spans="1:6" ht="15.75" x14ac:dyDescent="0.25">
      <c r="A144" s="28" t="s">
        <v>54</v>
      </c>
      <c r="B144" s="28"/>
      <c r="C144" s="28"/>
      <c r="D144" s="28"/>
      <c r="E144" s="28"/>
      <c r="F144" s="28"/>
    </row>
    <row r="145" spans="1:6" ht="15.75" x14ac:dyDescent="0.25">
      <c r="A145" s="28" t="s">
        <v>55</v>
      </c>
      <c r="B145" s="28"/>
      <c r="C145" s="28"/>
      <c r="D145" s="28"/>
      <c r="E145" s="28"/>
      <c r="F145" s="28"/>
    </row>
    <row r="146" spans="1:6" ht="15.75" x14ac:dyDescent="0.25">
      <c r="A146" s="28" t="s">
        <v>56</v>
      </c>
      <c r="B146" s="28"/>
      <c r="C146" s="28"/>
      <c r="D146" s="28"/>
      <c r="E146" s="28"/>
      <c r="F146" s="28"/>
    </row>
    <row r="147" spans="1:6" ht="15.75" x14ac:dyDescent="0.25">
      <c r="A147" s="28" t="s">
        <v>57</v>
      </c>
      <c r="B147" s="28"/>
      <c r="C147" s="28"/>
      <c r="D147" s="28"/>
      <c r="E147" s="28"/>
      <c r="F147" s="28"/>
    </row>
    <row r="148" spans="1:6" ht="15.75" x14ac:dyDescent="0.25">
      <c r="A148" s="28" t="s">
        <v>58</v>
      </c>
      <c r="B148" s="28"/>
      <c r="C148" s="28"/>
      <c r="D148" s="28"/>
      <c r="E148" s="28"/>
      <c r="F148" s="28"/>
    </row>
    <row r="149" spans="1:6" ht="15.75" x14ac:dyDescent="0.25">
      <c r="A149" s="28" t="s">
        <v>47</v>
      </c>
      <c r="B149" s="28"/>
      <c r="C149" s="28"/>
      <c r="D149" s="28"/>
      <c r="E149" s="28"/>
      <c r="F149" s="28"/>
    </row>
    <row r="150" spans="1:6" ht="15.75" x14ac:dyDescent="0.25">
      <c r="A150" s="28"/>
      <c r="B150" s="28"/>
      <c r="C150" s="28"/>
      <c r="D150" s="28"/>
      <c r="E150" s="28"/>
      <c r="F150" s="28"/>
    </row>
    <row r="151" spans="1:6" ht="15.75" x14ac:dyDescent="0.25">
      <c r="A151" s="27" t="s">
        <v>59</v>
      </c>
      <c r="B151" s="28"/>
      <c r="C151" s="28"/>
      <c r="D151" s="28"/>
      <c r="E151" s="28"/>
      <c r="F151" s="28"/>
    </row>
    <row r="152" spans="1:6" ht="15.75" x14ac:dyDescent="0.25">
      <c r="A152" s="28" t="s">
        <v>60</v>
      </c>
      <c r="B152" s="28"/>
      <c r="C152" s="28"/>
      <c r="D152" s="28"/>
      <c r="E152" s="28"/>
      <c r="F152" s="28"/>
    </row>
    <row r="153" spans="1:6" ht="15.75" x14ac:dyDescent="0.25">
      <c r="A153" s="28" t="s">
        <v>61</v>
      </c>
      <c r="B153" s="28"/>
      <c r="C153" s="28"/>
      <c r="D153" s="28"/>
      <c r="E153" s="28"/>
      <c r="F153" s="28"/>
    </row>
    <row r="154" spans="1:6" ht="15.75" x14ac:dyDescent="0.25">
      <c r="A154" s="28" t="s">
        <v>62</v>
      </c>
      <c r="B154" s="28"/>
      <c r="C154" s="28"/>
      <c r="D154" s="28"/>
      <c r="E154" s="28"/>
      <c r="F154" s="28"/>
    </row>
    <row r="155" spans="1:6" ht="15.75" x14ac:dyDescent="0.25">
      <c r="A155" s="28" t="s">
        <v>63</v>
      </c>
      <c r="B155" s="28"/>
      <c r="C155" s="28"/>
      <c r="D155" s="28"/>
      <c r="E155" s="28"/>
      <c r="F155" s="28"/>
    </row>
    <row r="156" spans="1:6" ht="15.75" x14ac:dyDescent="0.25">
      <c r="A156" s="28" t="s">
        <v>64</v>
      </c>
      <c r="B156" s="28"/>
      <c r="C156" s="28"/>
      <c r="D156" s="28"/>
      <c r="E156" s="28"/>
      <c r="F156" s="28"/>
    </row>
    <row r="157" spans="1:6" ht="15.75" x14ac:dyDescent="0.25">
      <c r="A157" s="28" t="s">
        <v>65</v>
      </c>
      <c r="B157" s="28"/>
      <c r="C157" s="28"/>
      <c r="D157" s="28"/>
      <c r="E157" s="28"/>
      <c r="F157" s="28"/>
    </row>
    <row r="158" spans="1:6" ht="15.75" x14ac:dyDescent="0.25">
      <c r="A158" s="28" t="s">
        <v>66</v>
      </c>
      <c r="B158" s="28"/>
      <c r="C158" s="28"/>
      <c r="D158" s="28"/>
      <c r="E158" s="28"/>
      <c r="F158" s="28"/>
    </row>
    <row r="159" spans="1:6" ht="15.75" x14ac:dyDescent="0.25">
      <c r="A159" s="28" t="s">
        <v>67</v>
      </c>
      <c r="B159" s="28"/>
      <c r="C159" s="28"/>
      <c r="D159" s="28"/>
      <c r="E159" s="28"/>
      <c r="F159" s="28"/>
    </row>
    <row r="160" spans="1:6" ht="15.75" x14ac:dyDescent="0.25">
      <c r="A160" s="28" t="s">
        <v>68</v>
      </c>
      <c r="B160" s="28"/>
      <c r="C160" s="28"/>
      <c r="D160" s="28"/>
      <c r="E160" s="28"/>
      <c r="F160" s="28"/>
    </row>
    <row r="161" spans="1:6" ht="15.75" x14ac:dyDescent="0.25">
      <c r="A161" s="28" t="s">
        <v>69</v>
      </c>
      <c r="B161" s="28"/>
      <c r="C161" s="28"/>
      <c r="D161" s="28"/>
      <c r="E161" s="28"/>
      <c r="F161" s="28"/>
    </row>
    <row r="162" spans="1:6" ht="15.75" x14ac:dyDescent="0.25">
      <c r="A162" s="28" t="s">
        <v>70</v>
      </c>
      <c r="B162" s="28"/>
      <c r="C162" s="28"/>
      <c r="D162" s="28"/>
      <c r="E162" s="28"/>
      <c r="F162" s="28"/>
    </row>
    <row r="163" spans="1:6" ht="15.75" x14ac:dyDescent="0.25">
      <c r="D163" s="28"/>
      <c r="E163" s="28"/>
      <c r="F163" s="28"/>
    </row>
    <row r="165" spans="1:6" ht="15.75" x14ac:dyDescent="0.25">
      <c r="A165" s="30"/>
      <c r="B165" s="31"/>
      <c r="C165" s="31"/>
    </row>
    <row r="166" spans="1:6" ht="15.75" x14ac:dyDescent="0.25">
      <c r="A166" s="30" t="s">
        <v>71</v>
      </c>
      <c r="B166" s="31"/>
      <c r="C166" s="31"/>
    </row>
    <row r="167" spans="1:6" ht="15.75" x14ac:dyDescent="0.25">
      <c r="A167" s="31" t="s">
        <v>72</v>
      </c>
      <c r="B167" s="31"/>
      <c r="C167" s="31"/>
    </row>
    <row r="168" spans="1:6" ht="15.75" x14ac:dyDescent="0.25">
      <c r="A168" s="31" t="s">
        <v>73</v>
      </c>
      <c r="B168" s="31"/>
      <c r="C168" s="31"/>
    </row>
    <row r="169" spans="1:6" ht="15.75" x14ac:dyDescent="0.25">
      <c r="A169" s="31" t="s">
        <v>74</v>
      </c>
      <c r="B169" s="31"/>
      <c r="C169" s="31"/>
    </row>
    <row r="170" spans="1:6" ht="15.75" x14ac:dyDescent="0.25">
      <c r="A170" s="31" t="s">
        <v>75</v>
      </c>
      <c r="B170" s="31"/>
      <c r="C170" s="31"/>
    </row>
    <row r="171" spans="1:6" ht="15.75" x14ac:dyDescent="0.25">
      <c r="A171" s="31" t="s">
        <v>76</v>
      </c>
      <c r="B171" s="31"/>
      <c r="C171" s="31"/>
    </row>
    <row r="172" spans="1:6" ht="15.75" x14ac:dyDescent="0.25">
      <c r="A172" s="31" t="s">
        <v>77</v>
      </c>
      <c r="B172" s="31"/>
      <c r="C172" s="31"/>
    </row>
    <row r="173" spans="1:6" ht="15.75" x14ac:dyDescent="0.25">
      <c r="A173" s="31" t="s">
        <v>78</v>
      </c>
      <c r="B173" s="31"/>
      <c r="C173" s="31"/>
    </row>
    <row r="174" spans="1:6" ht="15.75" x14ac:dyDescent="0.25">
      <c r="A174" s="31" t="s">
        <v>79</v>
      </c>
      <c r="B174" s="31"/>
      <c r="C174" s="31"/>
    </row>
    <row r="175" spans="1:6" ht="15.75" x14ac:dyDescent="0.25">
      <c r="A175" s="31" t="s">
        <v>80</v>
      </c>
      <c r="B175" s="31"/>
      <c r="C175" s="31"/>
    </row>
    <row r="176" spans="1:6" ht="15.75" x14ac:dyDescent="0.25">
      <c r="A176" s="31" t="s">
        <v>81</v>
      </c>
      <c r="B176" s="31"/>
      <c r="C176" s="31"/>
    </row>
    <row r="177" spans="1:3" ht="15.75" x14ac:dyDescent="0.25">
      <c r="A177" s="31" t="s">
        <v>82</v>
      </c>
      <c r="B177" s="31"/>
      <c r="C177" s="31"/>
    </row>
    <row r="178" spans="1:3" ht="15.75" x14ac:dyDescent="0.25">
      <c r="A178" s="31" t="s">
        <v>83</v>
      </c>
      <c r="B178" s="31"/>
      <c r="C178" s="31"/>
    </row>
    <row r="179" spans="1:3" x14ac:dyDescent="0.25">
      <c r="A179" s="29"/>
      <c r="B179" s="29"/>
      <c r="C179" s="29"/>
    </row>
    <row r="181" spans="1:3" ht="15.75" x14ac:dyDescent="0.25">
      <c r="A181" s="31" t="s">
        <v>85</v>
      </c>
    </row>
    <row r="182" spans="1:3" x14ac:dyDescent="0.25">
      <c r="A182" t="s">
        <v>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TAS-TOS-OSI</vt:lpstr>
      <vt:lpstr>MDA</vt:lpstr>
      <vt:lpstr>Toplam Fenolik Madde</vt:lpstr>
      <vt:lpstr>Materyal-metod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2019-01-09T08:42:21Z</dcterms:created>
  <dcterms:modified xsi:type="dcterms:W3CDTF">2022-05-09T14:57:40Z</dcterms:modified>
</cp:coreProperties>
</file>