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808" windowHeight="7776"/>
  </bookViews>
  <sheets>
    <sheet name="TNF-A" sheetId="1" r:id="rId1"/>
    <sheet name="IL-12" sheetId="2" r:id="rId2"/>
    <sheet name="IL-10" sheetId="3" r:id="rId3"/>
    <sheet name="IL-1BETA" sheetId="4" r:id="rId4"/>
    <sheet name="IL-6" sheetId="5" r:id="rId5"/>
    <sheet name="IL-2" sheetId="6" r:id="rId6"/>
    <sheet name="CRP" sheetId="7" r:id="rId7"/>
    <sheet name="CD4" sheetId="8" r:id="rId8"/>
    <sheet name="CD8" sheetId="9" r:id="rId9"/>
    <sheet name="IgA" sheetId="10" r:id="rId10"/>
    <sheet name="IgG" sheetId="11" r:id="rId11"/>
    <sheet name="IgM" sheetId="12" r:id="rId12"/>
    <sheet name="Materyal-metod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2" l="1"/>
  <c r="E121" i="12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121" i="12"/>
  <c r="D122" i="12"/>
  <c r="E122" i="12" s="1"/>
  <c r="D123" i="12"/>
  <c r="E123" i="12" s="1"/>
  <c r="D34" i="12"/>
  <c r="E34" i="12" s="1"/>
  <c r="E20" i="12"/>
  <c r="C21" i="12"/>
  <c r="C20" i="12"/>
  <c r="C19" i="12"/>
  <c r="E19" i="12" s="1"/>
  <c r="C18" i="12"/>
  <c r="E18" i="12" s="1"/>
  <c r="C17" i="12"/>
  <c r="E17" i="12" s="1"/>
  <c r="C16" i="12"/>
  <c r="E16" i="12" s="1"/>
  <c r="E64" i="11"/>
  <c r="E96" i="1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33" i="11"/>
  <c r="E33" i="11" s="1"/>
  <c r="E21" i="11"/>
  <c r="C22" i="11"/>
  <c r="C21" i="11"/>
  <c r="C20" i="11"/>
  <c r="E20" i="11" s="1"/>
  <c r="C19" i="11"/>
  <c r="E19" i="11" s="1"/>
  <c r="C18" i="11"/>
  <c r="E18" i="11" s="1"/>
  <c r="C17" i="11"/>
  <c r="E17" i="11" s="1"/>
  <c r="E45" i="10"/>
  <c r="E51" i="10"/>
  <c r="E53" i="10"/>
  <c r="E67" i="10"/>
  <c r="E75" i="10"/>
  <c r="E109" i="10"/>
  <c r="E117" i="10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D52" i="10"/>
  <c r="E52" i="10" s="1"/>
  <c r="D53" i="10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125" i="10"/>
  <c r="E125" i="10" s="1"/>
  <c r="D36" i="10"/>
  <c r="E36" i="10" s="1"/>
  <c r="E18" i="10"/>
  <c r="E21" i="10"/>
  <c r="E17" i="10"/>
  <c r="C22" i="10"/>
  <c r="C21" i="10"/>
  <c r="C20" i="10"/>
  <c r="E20" i="10" s="1"/>
  <c r="C19" i="10"/>
  <c r="E19" i="10" s="1"/>
  <c r="C18" i="10"/>
  <c r="C17" i="10"/>
  <c r="E41" i="9" l="1"/>
  <c r="E43" i="9"/>
  <c r="E65" i="9"/>
  <c r="E73" i="9"/>
  <c r="E75" i="9"/>
  <c r="E97" i="9"/>
  <c r="E105" i="9"/>
  <c r="E107" i="9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D42" i="9"/>
  <c r="E42" i="9" s="1"/>
  <c r="D43" i="9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D74" i="9"/>
  <c r="E74" i="9" s="1"/>
  <c r="D75" i="9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D106" i="9"/>
  <c r="E106" i="9" s="1"/>
  <c r="D107" i="9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122" i="9"/>
  <c r="E122" i="9" s="1"/>
  <c r="D123" i="9"/>
  <c r="E123" i="9" s="1"/>
  <c r="D34" i="9"/>
  <c r="E34" i="9" s="1"/>
  <c r="C21" i="9"/>
  <c r="E21" i="9" s="1"/>
  <c r="C20" i="9"/>
  <c r="E20" i="9" s="1"/>
  <c r="C19" i="9"/>
  <c r="E19" i="9" s="1"/>
  <c r="C18" i="9"/>
  <c r="E18" i="9" s="1"/>
  <c r="C17" i="9"/>
  <c r="E17" i="9" s="1"/>
  <c r="C16" i="9"/>
  <c r="E16" i="9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33" i="8"/>
  <c r="E3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E80" i="7"/>
  <c r="E88" i="7"/>
  <c r="E96" i="7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33" i="7"/>
  <c r="E33" i="7" s="1"/>
  <c r="E17" i="7"/>
  <c r="C21" i="7"/>
  <c r="E21" i="7" s="1"/>
  <c r="C20" i="7"/>
  <c r="E20" i="7" s="1"/>
  <c r="C19" i="7"/>
  <c r="E19" i="7" s="1"/>
  <c r="C18" i="7"/>
  <c r="E18" i="7" s="1"/>
  <c r="C17" i="7"/>
  <c r="C16" i="7"/>
  <c r="E16" i="7" s="1"/>
  <c r="E40" i="6"/>
  <c r="E56" i="6"/>
  <c r="E72" i="6"/>
  <c r="E88" i="6"/>
  <c r="E104" i="6"/>
  <c r="E120" i="6"/>
  <c r="D36" i="6"/>
  <c r="E36" i="6" s="1"/>
  <c r="D37" i="6"/>
  <c r="E37" i="6" s="1"/>
  <c r="D38" i="6"/>
  <c r="E38" i="6" s="1"/>
  <c r="D39" i="6"/>
  <c r="E39" i="6" s="1"/>
  <c r="D40" i="6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D121" i="6"/>
  <c r="E121" i="6" s="1"/>
  <c r="D122" i="6"/>
  <c r="E122" i="6" s="1"/>
  <c r="D123" i="6"/>
  <c r="E123" i="6" s="1"/>
  <c r="D124" i="6"/>
  <c r="E124" i="6" s="1"/>
  <c r="D35" i="6"/>
  <c r="E35" i="6" s="1"/>
  <c r="E20" i="6"/>
  <c r="C21" i="6"/>
  <c r="E21" i="6" s="1"/>
  <c r="C20" i="6"/>
  <c r="C19" i="6"/>
  <c r="E19" i="6" s="1"/>
  <c r="C18" i="6"/>
  <c r="E18" i="6" s="1"/>
  <c r="C17" i="6"/>
  <c r="E17" i="6" s="1"/>
  <c r="C16" i="6"/>
  <c r="E16" i="6" s="1"/>
  <c r="E73" i="5"/>
  <c r="E81" i="5"/>
  <c r="E97" i="5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34" i="5"/>
  <c r="E34" i="5" s="1"/>
  <c r="E20" i="5"/>
  <c r="E21" i="5"/>
  <c r="C22" i="5"/>
  <c r="E22" i="5" s="1"/>
  <c r="C21" i="5"/>
  <c r="C20" i="5"/>
  <c r="C19" i="5"/>
  <c r="E19" i="5" s="1"/>
  <c r="C18" i="5"/>
  <c r="E18" i="5" s="1"/>
  <c r="C17" i="5"/>
  <c r="E17" i="5" s="1"/>
  <c r="E96" i="4" l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33" i="4"/>
  <c r="E33" i="4" s="1"/>
  <c r="E20" i="4"/>
  <c r="E21" i="4"/>
  <c r="C22" i="4"/>
  <c r="E22" i="4" s="1"/>
  <c r="C21" i="4"/>
  <c r="C20" i="4"/>
  <c r="C19" i="4"/>
  <c r="E19" i="4" s="1"/>
  <c r="C18" i="4"/>
  <c r="E18" i="4" s="1"/>
  <c r="C17" i="4"/>
  <c r="E17" i="4" s="1"/>
  <c r="E48" i="3"/>
  <c r="E64" i="3"/>
  <c r="E80" i="3"/>
  <c r="E96" i="3"/>
  <c r="E112" i="3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33" i="3"/>
  <c r="E33" i="3" s="1"/>
  <c r="E19" i="3"/>
  <c r="E20" i="3"/>
  <c r="E21" i="3"/>
  <c r="C21" i="3"/>
  <c r="C20" i="3"/>
  <c r="C19" i="3"/>
  <c r="C18" i="3"/>
  <c r="E18" i="3" s="1"/>
  <c r="C17" i="3"/>
  <c r="E17" i="3" s="1"/>
  <c r="C16" i="3"/>
  <c r="E16" i="3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33" i="2"/>
  <c r="E33" i="2" s="1"/>
  <c r="E20" i="2"/>
  <c r="C22" i="2"/>
  <c r="E22" i="2" s="1"/>
  <c r="C21" i="2"/>
  <c r="E21" i="2" s="1"/>
  <c r="C20" i="2"/>
  <c r="C19" i="2"/>
  <c r="E19" i="2" s="1"/>
  <c r="C18" i="2"/>
  <c r="E18" i="2" s="1"/>
  <c r="C17" i="2"/>
  <c r="E17" i="2" s="1"/>
  <c r="E40" i="1"/>
  <c r="E64" i="1"/>
  <c r="E72" i="1"/>
  <c r="E80" i="1"/>
  <c r="E104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3" i="1"/>
  <c r="E33" i="1" s="1"/>
  <c r="C20" i="1" l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<sst xmlns="http://schemas.openxmlformats.org/spreadsheetml/2006/main" count="1424" uniqueCount="195">
  <si>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</si>
  <si>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</si>
  <si>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</si>
  <si>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</si>
  <si>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</si>
  <si>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</si>
  <si>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</si>
  <si>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</si>
  <si>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</si>
  <si>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</si>
  <si>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</si>
  <si>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(ng/L)</t>
  </si>
  <si>
    <t>Numune</t>
  </si>
  <si>
    <t>absorbans</t>
  </si>
  <si>
    <t>result(ng/L)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</si>
  <si>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</si>
  <si>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</si>
  <si>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</si>
  <si>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</si>
  <si>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</si>
  <si>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</si>
  <si>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</si>
  <si>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</si>
  <si>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</si>
  <si>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</si>
  <si>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</si>
  <si>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</si>
  <si>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</si>
  <si>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</si>
  <si>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</si>
  <si>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</si>
  <si>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</si>
  <si>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</si>
  <si>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</si>
  <si>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</si>
  <si>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</si>
  <si>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</si>
  <si>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</si>
  <si>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</si>
  <si>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</si>
  <si>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</si>
  <si>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</si>
  <si>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</si>
  <si>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</si>
  <si>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</si>
  <si>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</si>
  <si>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</si>
  <si>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</si>
  <si>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</si>
  <si>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</si>
  <si>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</si>
  <si>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</si>
  <si>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</si>
  <si>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</si>
  <si>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</si>
  <si>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</si>
  <si>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</si>
  <si>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</si>
  <si>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</si>
  <si>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</si>
  <si>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</si>
  <si>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</si>
  <si>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</si>
  <si>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</si>
  <si>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</si>
  <si>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</si>
  <si>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</si>
  <si>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</si>
  <si>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</si>
  <si>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</si>
  <si>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</si>
  <si>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</si>
  <si>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</si>
  <si>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</si>
  <si>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</si>
  <si>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</si>
  <si>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</si>
  <si>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</si>
  <si>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</si>
  <si>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</si>
  <si>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</si>
  <si>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</si>
  <si>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</si>
  <si>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</si>
  <si>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</si>
  <si>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</si>
  <si>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</si>
  <si>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</si>
  <si>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</si>
  <si>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</si>
  <si>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</si>
  <si>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</si>
  <si>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</si>
  <si>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</si>
  <si>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</si>
  <si>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</si>
  <si>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</si>
  <si>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</si>
  <si>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</si>
  <si>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</si>
  <si>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</si>
  <si>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</si>
  <si>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</si>
  <si>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</si>
  <si>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</si>
  <si>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concentration (pg/ml)</t>
  </si>
  <si>
    <t>result(pg/ml)</t>
  </si>
  <si>
    <t>concentration (ng/ml)</t>
  </si>
  <si>
    <t>result(ng/ml)</t>
  </si>
  <si>
    <t>Tumor necrosis factor-alfa</t>
  </si>
  <si>
    <t>Rat</t>
  </si>
  <si>
    <t>BT-lab</t>
  </si>
  <si>
    <t>E0764Ra</t>
  </si>
  <si>
    <t>ELİSA</t>
  </si>
  <si>
    <t>Mıcroplate reader: BIO-TEK EL X 800-Aotu strıp washer:BIO TEK EL X 50</t>
  </si>
  <si>
    <t>Interleukin-6</t>
  </si>
  <si>
    <t>E0135Ra</t>
  </si>
  <si>
    <t>KİT ADI</t>
  </si>
  <si>
    <t>TÜR</t>
  </si>
  <si>
    <t>MARKA</t>
  </si>
  <si>
    <t>CAT. NO</t>
  </si>
  <si>
    <t>Yöntem</t>
  </si>
  <si>
    <t>Kullanılan Cihaz</t>
  </si>
  <si>
    <t>Interleukin-12</t>
  </si>
  <si>
    <t>Interleukin-10</t>
  </si>
  <si>
    <t>Interleukin-1 Beta</t>
  </si>
  <si>
    <t>Interleukin-2</t>
  </si>
  <si>
    <t>C-Reaktive protein</t>
  </si>
  <si>
    <t>Cluster of differentiation 4</t>
  </si>
  <si>
    <t>Cluster of differentiation 8</t>
  </si>
  <si>
    <t>Immunoglobulin A</t>
  </si>
  <si>
    <t>Immunoglobulin G</t>
  </si>
  <si>
    <t>Immunoglobulin M</t>
  </si>
  <si>
    <t>E1911Ra</t>
  </si>
  <si>
    <t>E0045Ra</t>
  </si>
  <si>
    <t>E0053Ra</t>
  </si>
  <si>
    <t>EA0034Ra</t>
  </si>
  <si>
    <t>EA0032Ra</t>
  </si>
  <si>
    <t>EA0033Ra</t>
  </si>
  <si>
    <t>E0123Ra</t>
  </si>
  <si>
    <t>E0119Ra</t>
  </si>
  <si>
    <t>E0108Ra</t>
  </si>
  <si>
    <t>E1409Ra</t>
  </si>
  <si>
    <t>Numune Türü</t>
  </si>
  <si>
    <t>Serum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</si>
  <si>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</si>
  <si>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</si>
  <si>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</si>
  <si>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</si>
  <si>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</si>
  <si>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IL-6 Assay Principle</t>
  </si>
  <si>
    <t>This kit is an Enzyme-Linked Immunosorbent Assay (ELISA). The plate has been pre-coated with Rat IL-6 antibody. IL-6 present in the sample is added and binds to antibodies coated on the wells.</t>
  </si>
  <si>
    <t>And then biotinylated Rat IL-6 Antibody is added and binds to IL-6 in the sample. Then Streptavidin-HRP is added and binds to the Biotinylated IL-6 antibody.</t>
  </si>
  <si>
    <t>After incubation unbound Streptavidin-HRP is washed away during a washing step. Substrate solution is then added and color develops in proportion to the amount of Rat IL-6.</t>
  </si>
  <si>
    <t>IL-2 Assay Principle</t>
  </si>
  <si>
    <t>This kit is an Enzyme-Linked Immunosorbent Assay (ELISA). The plate has been pre-coated with Rat IL-2 antibody. IL-2 present in the sample is added and binds to antibodies coated on the wells.</t>
  </si>
  <si>
    <t>And then biotinylated Rat IL-2 Antibody is added and binds to IL-2  in the sample. Then Streptavidin-HRP is added and binds to the Biotinylated IL-2 antibody.</t>
  </si>
  <si>
    <t>After incubation unbound Streptavidin-HRP is washed away during a washing step. Substrate solution is then added and color develops in proportion to the amount of Rat IL-2.</t>
  </si>
  <si>
    <t>IL-10 Assay Principle</t>
  </si>
  <si>
    <t>This kit is an Enzyme-Linked Immunosorbent Assay (ELISA). The plate has been pre-coated with Rat IL-10 antibody. IL-10 present in the sample is added and binds to antibodies coated on the wells.</t>
  </si>
  <si>
    <t>And then biotinylated Rat IL-10 Antibody is added and binds to IL-10 in the sample. Then Streptavidin-HRP is added and binds to the Biotinylated IL-10 antibody.</t>
  </si>
  <si>
    <t>After incubation unbound Streptavidin-HRP is washed away during a washing step. Substrate solution is then added and color develops in proportion to the amount of Rat IL-10.</t>
  </si>
  <si>
    <t>IL-12 Assay Principle</t>
  </si>
  <si>
    <t>This kit is an Enzyme-Linked Immunosorbent Assay (ELISA). The plate has been pre-coated with Rat IL-12 antibody. IL-12 present in the sample is added and binds to antibodies coated on the wells.</t>
  </si>
  <si>
    <t>And then biotinylated Rat IL-12 Antibody is added and binds to IL-12 in the sample. Then Streptavidin-HRP is added and binds to the Biotinylated IL-12 antibody.</t>
  </si>
  <si>
    <t>After incubation unbound Streptavidin-HRP is washed away during a washing step. Substrate solution is then added and color develops in proportion to the amount of Rat IL-12.</t>
  </si>
  <si>
    <t>IL-1b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</si>
  <si>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</si>
  <si>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</si>
  <si>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</si>
  <si>
    <t>CRP Assay Principle</t>
  </si>
  <si>
    <t>This kit is an Enzyme-Linked Immunosorbent Assay (ELISA). The plate has been pre-coated with Rat CRP antibody. CRP present in the sample is added and binds to antibodies coated on the wells.</t>
  </si>
  <si>
    <t>And then biotinylated Rat CRP Antibody is added and binds to CRP in the sample. Then Streptavidin-HRP is added and binds to the Biotinylated CRP antibody.</t>
  </si>
  <si>
    <t>After incubation unbound Streptavidin-HRP is washed away during a washing step. Substrate solution is then added and color develops in proportion to the amount of Rat CRP.</t>
  </si>
  <si>
    <t>CD4 Assay Principle</t>
  </si>
  <si>
    <t>This kit is an Enzyme-Linked Immunosorbent Assay (ELISA). The plate has been pre-coated with Rat CD4 antibody. CD4 present in the sample is added and binds to antibodies coated on the wells.</t>
  </si>
  <si>
    <t>And then biotinylated Rat CD4 Antibody is added and binds to CD4 in the sample. Then Streptavidin-HRP is added and binds to the Biotinylated CD4 antibody.</t>
  </si>
  <si>
    <t>After incubation unbound Streptavidin-HRP is washed away during a washing step. Substrate solution is then added and color develops in proportion to the amount of Rat CD4.</t>
  </si>
  <si>
    <t>CD8 Assay Principle</t>
  </si>
  <si>
    <t>This kit is an Enzyme-Linked Immunosorbent Assay (ELISA). The plate has been pre-coated with Rat CD8 antibody. CD8 present in the sample is added and binds to antibodies coated on the wells.</t>
  </si>
  <si>
    <t>And then biotinylated Rat CD8 Antibody is added and binds to CD8 in the sample. Then Streptavidin-HRP is added and binds to the Biotinylated CD8 antibody.</t>
  </si>
  <si>
    <t>After incubation unbound Streptavidin-HRP is washed away during a washing step. Substrate solution is then added and color develops in proportion to the amount of Rat CD8.</t>
  </si>
  <si>
    <t xml:space="preserve">The reaction is terminated by addition of acidic stop solution and absorbance is measured at 450 nm. </t>
  </si>
  <si>
    <t xml:space="preserve"> IgG Assay Principle</t>
  </si>
  <si>
    <t xml:space="preserve">This kit is an Enzyme-Linked Immunosorbent Assay (ELISA). The plate has been pre-coated with Rat IgG antibody.  Rat IgG present in the sample is added and binds to antibodies coated on the wells. </t>
  </si>
  <si>
    <t>And then biotinylated  Rat IgG Antibody is added and binds to  Rat IgG in the sample. Then Streptavidin-HRP is added and binds to the Biotinylated  Rat IgG antibody.</t>
  </si>
  <si>
    <t>After incubation unbound Streptavidin-HRP is washed away during a washing step. Substrate solution is then added and color develops in proportion to the amount of  Rat IgG.</t>
  </si>
  <si>
    <t xml:space="preserve"> IgM Assay Principle</t>
  </si>
  <si>
    <t xml:space="preserve">This kit is an Enzyme-Linked Immunosorbent Assay (ELISA). The plate has been pre-coated with Rat IgM antibody.  Rat IgM present in the sample is added and binds to antibodies coated on the wells. </t>
  </si>
  <si>
    <t>And then biotinylated  Rat IgM Antibody is added and binds to  Rat IgM in the sample. Then Streptavidin-HRP is added and binds to the Biotinylated  Rat IgM antibody.</t>
  </si>
  <si>
    <t>After incubation unbound Streptavidin-HRP is washed away during a washing step. Substrate solution is then added and color develops in proportion to the amount of  Rat IgM.</t>
  </si>
  <si>
    <t xml:space="preserve"> IgA Assay Principle</t>
  </si>
  <si>
    <t xml:space="preserve">This kit is an Enzyme-Linked Immunosorbent Assay (ELISA). The plate has been pre-coated with Rat IgA antibody.  Rat IgA present in the sample is added and binds to antibodies coated on the wells. </t>
  </si>
  <si>
    <t>And then biotinylated  Rat IgA Antibody is added and binds to  Rat IgA in the sample. Then Streptavidin-HRP is added and binds to the Biotinylated  Rat IgA antibody.</t>
  </si>
  <si>
    <t>After incubation unbound Streptavidin-HRP is washed away during a washing step. Substrate solution is then added and color develops in proportion to the amount of  Rat 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</si>
</sst>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7" borderId="2" xfId="0" applyFont="1" applyFill="1" applyBorder="1" applyAlignment="1">
      <alignment horizontal="center"/>
    </xf>
    <xf numFmtId="0" fontId="0" fillId="0" borderId="0" xfId="0"/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774825021872265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'TNF-A'!$C$15:$C$20</c:f>
              <c:numCache>
                <c:formatCode>General</c:formatCode>
                <c:ptCount val="6"/>
                <c:pt idx="0">
                  <c:v>2.36</c:v>
                </c:pt>
                <c:pt idx="1">
                  <c:v>1.448</c:v>
                </c:pt>
                <c:pt idx="2">
                  <c:v>0.83600000000000008</c:v>
                </c:pt>
                <c:pt idx="3">
                  <c:v>0.47300000000000003</c:v>
                </c:pt>
                <c:pt idx="4">
                  <c:v>0.23799999999999999</c:v>
                </c:pt>
                <c:pt idx="5">
                  <c:v>0</c:v>
                </c:pt>
              </c:numCache>
            </c:numRef>
          </c:xVal>
          <c:yVal>
            <c:numRef>
              <c:f>'TNF-A'!$D$15:$D$20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B56-B03F-65AAA611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83680"/>
        <c:axId val="382076792"/>
      </c:scatterChart>
      <c:valAx>
        <c:axId val="3820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076792"/>
        <c:crosses val="autoZero"/>
        <c:crossBetween val="midCat"/>
      </c:valAx>
      <c:valAx>
        <c:axId val="3820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0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2228346456692915E-2"/>
                  <c:y val="-0.466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IgA!$C$17:$C$21</c:f>
              <c:numCache>
                <c:formatCode>General</c:formatCode>
                <c:ptCount val="5"/>
                <c:pt idx="0">
                  <c:v>0.20400000000000001</c:v>
                </c:pt>
                <c:pt idx="1">
                  <c:v>0.79400000000000004</c:v>
                </c:pt>
                <c:pt idx="2">
                  <c:v>1.212</c:v>
                </c:pt>
                <c:pt idx="3">
                  <c:v>1.482</c:v>
                </c:pt>
                <c:pt idx="4">
                  <c:v>1.917</c:v>
                </c:pt>
              </c:numCache>
            </c:numRef>
          </c:xVal>
          <c:yVal>
            <c:numRef>
              <c:f>IgA!$D$17:$D$21</c:f>
              <c:numCache>
                <c:formatCode>General</c:formatCode>
                <c:ptCount val="5"/>
                <c:pt idx="0">
                  <c:v>2400</c:v>
                </c:pt>
                <c:pt idx="1">
                  <c:v>1200</c:v>
                </c:pt>
                <c:pt idx="2">
                  <c:v>600</c:v>
                </c:pt>
                <c:pt idx="3">
                  <c:v>300</c:v>
                </c:pt>
                <c:pt idx="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2-4012-B232-A2481E39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56288"/>
        <c:axId val="578551696"/>
      </c:scatterChart>
      <c:valAx>
        <c:axId val="5785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8551696"/>
        <c:crosses val="autoZero"/>
        <c:crossBetween val="midCat"/>
      </c:valAx>
      <c:valAx>
        <c:axId val="5785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85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020975503062118"/>
                  <c:y val="-0.3908592155147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IgG!$C$17:$C$21</c:f>
              <c:numCache>
                <c:formatCode>General</c:formatCode>
                <c:ptCount val="5"/>
                <c:pt idx="0">
                  <c:v>0.185</c:v>
                </c:pt>
                <c:pt idx="1">
                  <c:v>0.63400000000000001</c:v>
                </c:pt>
                <c:pt idx="2">
                  <c:v>0.97199999999999998</c:v>
                </c:pt>
                <c:pt idx="3">
                  <c:v>1.3399999999999999</c:v>
                </c:pt>
                <c:pt idx="4">
                  <c:v>1.8149999999999999</c:v>
                </c:pt>
              </c:numCache>
            </c:numRef>
          </c:xVal>
          <c:yVal>
            <c:numRef>
              <c:f>IgG!$D$17:$D$21</c:f>
              <c:numCache>
                <c:formatCode>General</c:formatCode>
                <c:ptCount val="5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F-4EBA-BE9B-886F3073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55256"/>
        <c:axId val="339656568"/>
      </c:scatterChart>
      <c:valAx>
        <c:axId val="3396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656568"/>
        <c:crosses val="autoZero"/>
        <c:crossBetween val="midCat"/>
      </c:valAx>
      <c:valAx>
        <c:axId val="339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965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5570866141732288E-2"/>
                  <c:y val="-0.3492924321959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IgM!$C$16:$C$20</c:f>
              <c:numCache>
                <c:formatCode>General</c:formatCode>
                <c:ptCount val="5"/>
                <c:pt idx="0">
                  <c:v>0.21300000000000002</c:v>
                </c:pt>
                <c:pt idx="1">
                  <c:v>0.66199999999999992</c:v>
                </c:pt>
                <c:pt idx="2">
                  <c:v>1.0990000000000002</c:v>
                </c:pt>
                <c:pt idx="3">
                  <c:v>1.4240000000000002</c:v>
                </c:pt>
                <c:pt idx="4">
                  <c:v>2.0590000000000002</c:v>
                </c:pt>
              </c:numCache>
            </c:numRef>
          </c:xVal>
          <c:yVal>
            <c:numRef>
              <c:f>IgM!$D$16:$D$20</c:f>
              <c:numCache>
                <c:formatCode>General</c:formatCode>
                <c:ptCount val="5"/>
                <c:pt idx="0">
                  <c:v>1600</c:v>
                </c:pt>
                <c:pt idx="1">
                  <c:v>800</c:v>
                </c:pt>
                <c:pt idx="2">
                  <c:v>400</c:v>
                </c:pt>
                <c:pt idx="3">
                  <c:v>200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A-4025-AB69-8CE94733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67128"/>
        <c:axId val="372267456"/>
      </c:scatterChart>
      <c:valAx>
        <c:axId val="3722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267456"/>
        <c:crosses val="autoZero"/>
        <c:crossBetween val="midCat"/>
      </c:valAx>
      <c:valAx>
        <c:axId val="3722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26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174671916010499"/>
                  <c:y val="0.10438137941090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'IL-12'!$C$17:$C$22</c:f>
              <c:numCache>
                <c:formatCode>General</c:formatCode>
                <c:ptCount val="6"/>
                <c:pt idx="0">
                  <c:v>2.7770000000000001</c:v>
                </c:pt>
                <c:pt idx="1">
                  <c:v>1.9500000000000002</c:v>
                </c:pt>
                <c:pt idx="2">
                  <c:v>1.157</c:v>
                </c:pt>
                <c:pt idx="3">
                  <c:v>0.79</c:v>
                </c:pt>
                <c:pt idx="4">
                  <c:v>0.41499999999999998</c:v>
                </c:pt>
                <c:pt idx="5">
                  <c:v>0</c:v>
                </c:pt>
              </c:numCache>
            </c:numRef>
          </c:xVal>
          <c:yVal>
            <c:numRef>
              <c:f>'IL-12'!$D$17:$D$22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3-4B8B-A012-50DAA656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22048"/>
        <c:axId val="333819096"/>
      </c:scatterChart>
      <c:valAx>
        <c:axId val="3338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819096"/>
        <c:crosses val="autoZero"/>
        <c:crossBetween val="midCat"/>
      </c:valAx>
      <c:valAx>
        <c:axId val="3338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8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970844269466318"/>
                  <c:y val="4.6644429862933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'IL-10'!$C$16:$C$21</c:f>
              <c:numCache>
                <c:formatCode>General</c:formatCode>
                <c:ptCount val="6"/>
                <c:pt idx="0">
                  <c:v>2.7650000000000001</c:v>
                </c:pt>
                <c:pt idx="1">
                  <c:v>1.8099999999999998</c:v>
                </c:pt>
                <c:pt idx="2">
                  <c:v>1.1679999999999999</c:v>
                </c:pt>
                <c:pt idx="3">
                  <c:v>0.65</c:v>
                </c:pt>
                <c:pt idx="4">
                  <c:v>0.30299999999999999</c:v>
                </c:pt>
                <c:pt idx="5">
                  <c:v>0</c:v>
                </c:pt>
              </c:numCache>
            </c:numRef>
          </c:xVal>
          <c:yVal>
            <c:numRef>
              <c:f>'IL-10'!$D$16:$D$21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D-43E1-AA99-7FF37B24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21064"/>
        <c:axId val="333825328"/>
      </c:scatterChart>
      <c:valAx>
        <c:axId val="3338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825328"/>
        <c:crosses val="autoZero"/>
        <c:crossBetween val="midCat"/>
      </c:valAx>
      <c:valAx>
        <c:axId val="3338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8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387510936132985"/>
                  <c:y val="8.6096894138232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'IL-1BETA'!$C$17:$C$22</c:f>
              <c:numCache>
                <c:formatCode>General</c:formatCode>
                <c:ptCount val="6"/>
                <c:pt idx="0">
                  <c:v>2.1870000000000003</c:v>
                </c:pt>
                <c:pt idx="1">
                  <c:v>1.5820000000000001</c:v>
                </c:pt>
                <c:pt idx="2">
                  <c:v>0.95100000000000007</c:v>
                </c:pt>
                <c:pt idx="3">
                  <c:v>0.59200000000000008</c:v>
                </c:pt>
                <c:pt idx="4">
                  <c:v>0.38200000000000001</c:v>
                </c:pt>
                <c:pt idx="5">
                  <c:v>0</c:v>
                </c:pt>
              </c:numCache>
            </c:numRef>
          </c:xVal>
          <c:yVal>
            <c:numRef>
              <c:f>'IL-1BETA'!$D$17:$D$22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5-4A1B-9FD2-A6EE3DC7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162480"/>
        <c:axId val="334164120"/>
      </c:scatterChart>
      <c:valAx>
        <c:axId val="3341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4164120"/>
        <c:crosses val="autoZero"/>
        <c:crossBetween val="midCat"/>
      </c:valAx>
      <c:valAx>
        <c:axId val="3341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41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252143482064744"/>
                  <c:y val="1.4472149314668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'IL-6'!$C$17:$C$22</c:f>
              <c:numCache>
                <c:formatCode>General</c:formatCode>
                <c:ptCount val="6"/>
                <c:pt idx="0">
                  <c:v>2.0310000000000001</c:v>
                </c:pt>
                <c:pt idx="1">
                  <c:v>1.411</c:v>
                </c:pt>
                <c:pt idx="2">
                  <c:v>0.84499999999999997</c:v>
                </c:pt>
                <c:pt idx="3">
                  <c:v>0.57600000000000007</c:v>
                </c:pt>
                <c:pt idx="4">
                  <c:v>0.26200000000000001</c:v>
                </c:pt>
                <c:pt idx="5">
                  <c:v>0</c:v>
                </c:pt>
              </c:numCache>
            </c:numRef>
          </c:xVal>
          <c:yVal>
            <c:numRef>
              <c:f>'IL-6'!$D$17:$D$22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D-40A9-B31A-9FC795F7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71600"/>
        <c:axId val="518366024"/>
      </c:scatterChart>
      <c:valAx>
        <c:axId val="518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8366024"/>
        <c:crosses val="autoZero"/>
        <c:crossBetween val="midCat"/>
      </c:valAx>
      <c:valAx>
        <c:axId val="5183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8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'IL-2'!$C$16:$C$21</c:f>
              <c:numCache>
                <c:formatCode>General</c:formatCode>
                <c:ptCount val="6"/>
                <c:pt idx="0">
                  <c:v>2.8930000000000002</c:v>
                </c:pt>
                <c:pt idx="1">
                  <c:v>1.8129999999999999</c:v>
                </c:pt>
                <c:pt idx="2">
                  <c:v>1.1669999999999998</c:v>
                </c:pt>
                <c:pt idx="3">
                  <c:v>0.72800000000000009</c:v>
                </c:pt>
                <c:pt idx="4">
                  <c:v>0.32899999999999996</c:v>
                </c:pt>
                <c:pt idx="5">
                  <c:v>0</c:v>
                </c:pt>
              </c:numCache>
            </c:numRef>
          </c:xVal>
          <c:yVal>
            <c:numRef>
              <c:f>'IL-2'!$D$16:$D$21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3-4727-9DE6-A1EADFD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41872"/>
        <c:axId val="372246792"/>
      </c:scatterChart>
      <c:valAx>
        <c:axId val="3722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246792"/>
        <c:crosses val="autoZero"/>
        <c:crossBetween val="midCat"/>
      </c:valAx>
      <c:valAx>
        <c:axId val="3722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2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55227471566054"/>
                  <c:y val="2.845764071157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CRP!$C$16:$C$21</c:f>
              <c:numCache>
                <c:formatCode>General</c:formatCode>
                <c:ptCount val="6"/>
                <c:pt idx="0">
                  <c:v>2.657</c:v>
                </c:pt>
                <c:pt idx="1">
                  <c:v>1.877</c:v>
                </c:pt>
                <c:pt idx="2">
                  <c:v>1.2829999999999999</c:v>
                </c:pt>
                <c:pt idx="3">
                  <c:v>0.77400000000000002</c:v>
                </c:pt>
                <c:pt idx="4">
                  <c:v>0.45500000000000007</c:v>
                </c:pt>
                <c:pt idx="5">
                  <c:v>0</c:v>
                </c:pt>
              </c:numCache>
            </c:numRef>
          </c:xVal>
          <c:yVal>
            <c:numRef>
              <c:f>CRP!$D$16:$D$21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1.5</c:v>
                </c:pt>
                <c:pt idx="4">
                  <c:v>0.75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4-43F4-AD71-35CB0964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30016"/>
        <c:axId val="508730344"/>
      </c:scatterChart>
      <c:valAx>
        <c:axId val="5087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730344"/>
        <c:crosses val="autoZero"/>
        <c:crossBetween val="midCat"/>
      </c:valAx>
      <c:valAx>
        <c:axId val="5087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7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CD4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530314960629924"/>
                  <c:y val="2.1179279673374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'CD4'!$C$17:$C$22</c:f>
              <c:numCache>
                <c:formatCode>General</c:formatCode>
                <c:ptCount val="6"/>
                <c:pt idx="0">
                  <c:v>2.609</c:v>
                </c:pt>
                <c:pt idx="1">
                  <c:v>1.7289999999999999</c:v>
                </c:pt>
                <c:pt idx="2">
                  <c:v>1.1279999999999999</c:v>
                </c:pt>
                <c:pt idx="3">
                  <c:v>0.63800000000000001</c:v>
                </c:pt>
                <c:pt idx="4">
                  <c:v>0.39700000000000002</c:v>
                </c:pt>
                <c:pt idx="5">
                  <c:v>0</c:v>
                </c:pt>
              </c:numCache>
            </c:numRef>
          </c:xVal>
          <c:yVal>
            <c:numRef>
              <c:f>'CD4'!$D$17:$D$22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6-41AD-A2E2-F9D14BD7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87832"/>
        <c:axId val="522389800"/>
      </c:scatterChart>
      <c:valAx>
        <c:axId val="52238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2389800"/>
        <c:crosses val="autoZero"/>
        <c:crossBetween val="midCat"/>
      </c:valAx>
      <c:valAx>
        <c:axId val="5223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238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CD8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69958442694663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'CD8'!$C$16:$C$21</c:f>
              <c:numCache>
                <c:formatCode>General</c:formatCode>
                <c:ptCount val="6"/>
                <c:pt idx="0">
                  <c:v>2.5049999999999999</c:v>
                </c:pt>
                <c:pt idx="1">
                  <c:v>1.641</c:v>
                </c:pt>
                <c:pt idx="2">
                  <c:v>0.98799999999999999</c:v>
                </c:pt>
                <c:pt idx="3">
                  <c:v>0.57500000000000007</c:v>
                </c:pt>
                <c:pt idx="4">
                  <c:v>0.29800000000000004</c:v>
                </c:pt>
                <c:pt idx="5">
                  <c:v>0</c:v>
                </c:pt>
              </c:numCache>
            </c:numRef>
          </c:xVal>
          <c:yVal>
            <c:numRef>
              <c:f>'CD8'!$D$16:$D$21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6-4529-8AB3-EFDDEDBE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35088"/>
        <c:axId val="226833448"/>
      </c:scatterChart>
      <c:valAx>
        <c:axId val="2268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833448"/>
        <c:crosses val="autoZero"/>
        <c:crossBetween val="midCat"/>
      </c:valAx>
      <c:valAx>
        <c:axId val="22683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8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11</xdr:row>
      <xdr:rowOff>19050</xdr:rowOff>
    </xdr:from>
    <xdr:to>
      <xdr:col>14</xdr:col>
      <xdr:colOff>594360</xdr:colOff>
      <xdr:row>26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11</xdr:row>
      <xdr:rowOff>179070</xdr:rowOff>
    </xdr:from>
    <xdr:to>
      <xdr:col>13</xdr:col>
      <xdr:colOff>487680</xdr:colOff>
      <xdr:row>26</xdr:row>
      <xdr:rowOff>179070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11</xdr:row>
      <xdr:rowOff>34290</xdr:rowOff>
    </xdr:from>
    <xdr:to>
      <xdr:col>14</xdr:col>
      <xdr:colOff>502920</xdr:colOff>
      <xdr:row>26</xdr:row>
      <xdr:rowOff>34290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</xdr:row>
      <xdr:rowOff>3810</xdr:rowOff>
    </xdr:from>
    <xdr:to>
      <xdr:col>13</xdr:col>
      <xdr:colOff>533400</xdr:colOff>
      <xdr:row>26</xdr:row>
      <xdr:rowOff>3810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2872740</xdr:colOff>
      <xdr:row>51</xdr:row>
      <xdr:rowOff>93720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6060"/>
          <a:ext cx="10058400" cy="6860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26670</xdr:rowOff>
    </xdr:from>
    <xdr:to>
      <xdr:col>13</xdr:col>
      <xdr:colOff>457200</xdr:colOff>
      <xdr:row>26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11</xdr:row>
      <xdr:rowOff>41910</xdr:rowOff>
    </xdr:from>
    <xdr:to>
      <xdr:col>13</xdr:col>
      <xdr:colOff>541020</xdr:colOff>
      <xdr:row>26</xdr:row>
      <xdr:rowOff>41910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11</xdr:row>
      <xdr:rowOff>26670</xdr:rowOff>
    </xdr:from>
    <xdr:to>
      <xdr:col>13</xdr:col>
      <xdr:colOff>548640</xdr:colOff>
      <xdr:row>26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11</xdr:row>
      <xdr:rowOff>34290</xdr:rowOff>
    </xdr:from>
    <xdr:to>
      <xdr:col>13</xdr:col>
      <xdr:colOff>563880</xdr:colOff>
      <xdr:row>26</xdr:row>
      <xdr:rowOff>34290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</xdr:row>
      <xdr:rowOff>19050</xdr:rowOff>
    </xdr:from>
    <xdr:to>
      <xdr:col>13</xdr:col>
      <xdr:colOff>601980</xdr:colOff>
      <xdr:row>26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11</xdr:row>
      <xdr:rowOff>34290</xdr:rowOff>
    </xdr:from>
    <xdr:to>
      <xdr:col>13</xdr:col>
      <xdr:colOff>594360</xdr:colOff>
      <xdr:row>26</xdr:row>
      <xdr:rowOff>34290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10</xdr:row>
      <xdr:rowOff>179070</xdr:rowOff>
    </xdr:from>
    <xdr:to>
      <xdr:col>14</xdr:col>
      <xdr:colOff>22860</xdr:colOff>
      <xdr:row>25</xdr:row>
      <xdr:rowOff>179070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</xdr:row>
      <xdr:rowOff>3810</xdr:rowOff>
    </xdr:from>
    <xdr:to>
      <xdr:col>13</xdr:col>
      <xdr:colOff>533400</xdr:colOff>
      <xdr:row>26</xdr:row>
      <xdr:rowOff>3810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P3" sqref="P3"/>
    </sheetView>
  </sheetViews>
  <sheetFormatPr defaultRowHeight="14.4" x14ac:dyDescent="0.3"/>
  <cols>
    <col min="1" max="1" width="14.21875" customWidth="1"/>
    <col min="2" max="2" width="11.77734375" customWidth="1"/>
    <col min="3" max="3" width="11.44140625" customWidth="1"/>
    <col min="4" max="4" width="12.5546875" customWidth="1"/>
    <col min="5" max="5" width="19.109375" customWidth="1"/>
  </cols>
  <sheetData>
    <row r="2" spans="1:12" x14ac:dyDescent="0.3">
      <c r="A2" s="2">
        <v>2.4430000000000001</v>
      </c>
      <c r="B2" s="7">
        <v>1.865</v>
      </c>
      <c r="C2" s="7">
        <v>1.865</v>
      </c>
      <c r="D2" s="7">
        <v>2.5070000000000001</v>
      </c>
      <c r="E2" s="7">
        <v>0.86599999999999999</v>
      </c>
      <c r="F2" s="7">
        <v>0.874</v>
      </c>
      <c r="G2" s="7">
        <v>0.69199999999999995</v>
      </c>
      <c r="H2" s="7">
        <v>0.82400000000000007</v>
      </c>
      <c r="I2" s="7">
        <v>0.76300000000000001</v>
      </c>
      <c r="J2" s="7">
        <v>0.68600000000000005</v>
      </c>
      <c r="K2" s="7">
        <v>0.85</v>
      </c>
      <c r="L2" s="7">
        <v>0.64900000000000002</v>
      </c>
    </row>
    <row r="3" spans="1:12" x14ac:dyDescent="0.3">
      <c r="A3" s="2">
        <v>1.5309999999999999</v>
      </c>
      <c r="B3" s="7">
        <v>1.974</v>
      </c>
      <c r="C3" s="7">
        <v>1.6539999999999999</v>
      </c>
      <c r="D3" s="7">
        <v>2.16</v>
      </c>
      <c r="E3" s="7">
        <v>0.85699999999999998</v>
      </c>
      <c r="F3" s="7">
        <v>0.89</v>
      </c>
      <c r="G3" s="7">
        <v>0.78100000000000003</v>
      </c>
      <c r="H3" s="7">
        <v>0.80500000000000005</v>
      </c>
      <c r="I3" s="7">
        <v>0.78800000000000003</v>
      </c>
      <c r="J3" s="7">
        <v>0.55800000000000005</v>
      </c>
      <c r="K3" s="7">
        <v>0.71</v>
      </c>
      <c r="L3" s="7">
        <v>0.60499999999999998</v>
      </c>
    </row>
    <row r="4" spans="1:12" x14ac:dyDescent="0.3">
      <c r="A4" s="2">
        <v>0.91900000000000004</v>
      </c>
      <c r="B4" s="7">
        <v>1.988</v>
      </c>
      <c r="C4" s="7">
        <v>1.2530000000000001</v>
      </c>
      <c r="D4" s="7">
        <v>2.3319999999999999</v>
      </c>
      <c r="E4" s="7">
        <v>0.86</v>
      </c>
      <c r="F4" s="7">
        <v>0.85499999999999998</v>
      </c>
      <c r="G4" s="7">
        <v>0.79100000000000004</v>
      </c>
      <c r="H4" s="7">
        <v>0.70799999999999996</v>
      </c>
      <c r="I4" s="7">
        <v>0.755</v>
      </c>
      <c r="J4" s="7">
        <v>0.55200000000000005</v>
      </c>
      <c r="K4" s="7">
        <v>0.755</v>
      </c>
      <c r="L4" s="7">
        <v>0.65100000000000002</v>
      </c>
    </row>
    <row r="5" spans="1:12" x14ac:dyDescent="0.3">
      <c r="A5" s="2">
        <v>0.55600000000000005</v>
      </c>
      <c r="B5" s="7">
        <v>1.8759999999999999</v>
      </c>
      <c r="C5" s="7">
        <v>1.3220000000000001</v>
      </c>
      <c r="D5" s="7">
        <v>1.5920000000000001</v>
      </c>
      <c r="E5" s="7">
        <v>0.78600000000000003</v>
      </c>
      <c r="F5" s="7">
        <v>0.871</v>
      </c>
      <c r="G5" s="7">
        <v>0.79400000000000004</v>
      </c>
      <c r="H5" s="7">
        <v>1.3120000000000001</v>
      </c>
      <c r="I5" s="7">
        <v>0.77400000000000002</v>
      </c>
      <c r="J5" s="7">
        <v>0.53800000000000003</v>
      </c>
      <c r="K5" s="7">
        <v>0.72399999999999998</v>
      </c>
      <c r="L5" s="7">
        <v>0.67500000000000004</v>
      </c>
    </row>
    <row r="6" spans="1:12" x14ac:dyDescent="0.3">
      <c r="A6" s="2">
        <v>0.32100000000000001</v>
      </c>
      <c r="B6" s="7">
        <v>1.8920000000000001</v>
      </c>
      <c r="C6" s="7">
        <v>1.2110000000000001</v>
      </c>
      <c r="D6" s="7">
        <v>1.6739999999999999</v>
      </c>
      <c r="E6" s="7">
        <v>0.85399999999999998</v>
      </c>
      <c r="F6" s="7">
        <v>0.89300000000000002</v>
      </c>
      <c r="G6" s="7">
        <v>0.78200000000000003</v>
      </c>
      <c r="H6" s="7">
        <v>0.93400000000000005</v>
      </c>
      <c r="I6" s="7">
        <v>0.77600000000000002</v>
      </c>
      <c r="J6" s="7">
        <v>0.61599999999999999</v>
      </c>
      <c r="K6" s="7">
        <v>0.76700000000000002</v>
      </c>
      <c r="L6" s="7">
        <v>0.68500000000000005</v>
      </c>
    </row>
    <row r="7" spans="1:12" x14ac:dyDescent="0.3">
      <c r="A7" s="5">
        <v>8.3000000000000004E-2</v>
      </c>
      <c r="B7" s="7">
        <v>1.766</v>
      </c>
      <c r="C7" s="7">
        <v>1.21</v>
      </c>
      <c r="D7" s="7">
        <v>1.4219999999999999</v>
      </c>
      <c r="E7" s="7">
        <v>0.79900000000000004</v>
      </c>
      <c r="F7" s="7">
        <v>0.79100000000000004</v>
      </c>
      <c r="G7" s="7">
        <v>0.97199999999999998</v>
      </c>
      <c r="H7" s="7">
        <v>1.1399999999999999</v>
      </c>
      <c r="I7" s="7">
        <v>0.77100000000000002</v>
      </c>
      <c r="J7" s="7">
        <v>0.61399999999999999</v>
      </c>
      <c r="K7" s="7">
        <v>0.76900000000000002</v>
      </c>
      <c r="L7" s="7">
        <v>0.70399999999999996</v>
      </c>
    </row>
    <row r="8" spans="1:12" x14ac:dyDescent="0.3">
      <c r="A8" s="7">
        <v>1.581</v>
      </c>
      <c r="B8" s="7">
        <v>1.7829999999999999</v>
      </c>
      <c r="C8" s="7">
        <v>1.28</v>
      </c>
      <c r="D8" s="7">
        <v>1.403</v>
      </c>
      <c r="E8" s="7">
        <v>0.85099999999999998</v>
      </c>
      <c r="F8" s="7">
        <v>0.80900000000000005</v>
      </c>
      <c r="G8" s="7">
        <v>0.97699999999999998</v>
      </c>
      <c r="H8" s="7">
        <v>0.89400000000000002</v>
      </c>
      <c r="I8" s="7">
        <v>0.60799999999999998</v>
      </c>
      <c r="J8" s="7">
        <v>0.59599999999999997</v>
      </c>
      <c r="K8" s="7">
        <v>0.79100000000000004</v>
      </c>
      <c r="L8" s="7">
        <v>0.753</v>
      </c>
    </row>
    <row r="9" spans="1:12" x14ac:dyDescent="0.3">
      <c r="A9" s="7">
        <v>1.429</v>
      </c>
      <c r="B9" s="7">
        <v>1.806</v>
      </c>
      <c r="C9" s="7">
        <v>1.2130000000000001</v>
      </c>
      <c r="D9" s="7">
        <v>0.89400000000000002</v>
      </c>
      <c r="E9" s="7">
        <v>0.82300000000000006</v>
      </c>
      <c r="F9" s="7">
        <v>0.755</v>
      </c>
      <c r="G9" s="7">
        <v>0.93899999999999995</v>
      </c>
      <c r="H9" s="7">
        <v>0.82800000000000007</v>
      </c>
      <c r="I9" s="7">
        <v>0.435</v>
      </c>
      <c r="J9" s="7">
        <v>0.44600000000000001</v>
      </c>
      <c r="K9" s="7">
        <v>0.68400000000000005</v>
      </c>
      <c r="L9" s="7">
        <v>0.69700000000000006</v>
      </c>
    </row>
    <row r="12" spans="1:12" x14ac:dyDescent="0.3">
      <c r="A12" t="s">
        <v>0</v>
      </c>
    </row>
    <row r="14" spans="1:12" x14ac:dyDescent="0.3">
      <c r="B14" s="1" t="s">
        <v>1</v>
      </c>
      <c r="C14" s="1" t="s">
        <v>2</v>
      </c>
      <c r="D14" s="1" t="s">
        <v>3</v>
      </c>
      <c r="E14" s="1" t="s">
        <v>4</v>
      </c>
    </row>
    <row r="15" spans="1:12" x14ac:dyDescent="0.3">
      <c r="A15" t="s">
        <v>5</v>
      </c>
      <c r="B15" s="2">
        <v>2.4430000000000001</v>
      </c>
      <c r="C15" s="3">
        <f>B15-B20</f>
        <v>2.36</v>
      </c>
      <c r="D15" s="3">
        <v>640</v>
      </c>
      <c r="E15" s="4">
        <f>(54.062*C15*C15)+(142.92*C15)+(1.22123)</f>
        <v>639.61614519999989</v>
      </c>
    </row>
    <row r="16" spans="1:12" x14ac:dyDescent="0.3">
      <c r="A16" t="s">
        <v>6</v>
      </c>
      <c r="B16" s="2">
        <v>1.5309999999999999</v>
      </c>
      <c r="C16" s="3">
        <f>B16-B20</f>
        <v>1.448</v>
      </c>
      <c r="D16" s="3">
        <v>320</v>
      </c>
      <c r="E16" s="4">
        <f t="shared" ref="E16:E79" si="0">(54.062*C16*C16)+(142.92*C16)+(1.22123)</f>
        <v>321.52140164799994</v>
      </c>
    </row>
    <row r="17" spans="1:12" x14ac:dyDescent="0.3">
      <c r="A17" t="s">
        <v>7</v>
      </c>
      <c r="B17" s="2">
        <v>0.91900000000000004</v>
      </c>
      <c r="C17" s="3">
        <f>B17-B20</f>
        <v>0.83600000000000008</v>
      </c>
      <c r="D17" s="3">
        <v>160</v>
      </c>
      <c r="E17" s="4">
        <f t="shared" si="0"/>
        <v>158.48606555200001</v>
      </c>
    </row>
    <row r="18" spans="1:12" x14ac:dyDescent="0.3">
      <c r="A18" t="s">
        <v>8</v>
      </c>
      <c r="B18" s="2">
        <v>0.55600000000000005</v>
      </c>
      <c r="C18" s="3">
        <f>B18-B20</f>
        <v>0.47300000000000003</v>
      </c>
      <c r="D18" s="3">
        <v>80</v>
      </c>
      <c r="E18" s="4">
        <f t="shared" si="0"/>
        <v>80.917627198000005</v>
      </c>
    </row>
    <row r="19" spans="1:12" x14ac:dyDescent="0.3">
      <c r="A19" t="s">
        <v>9</v>
      </c>
      <c r="B19" s="2">
        <v>0.32100000000000001</v>
      </c>
      <c r="C19" s="3">
        <f>B19-B20</f>
        <v>0.23799999999999999</v>
      </c>
      <c r="D19" s="3">
        <v>40</v>
      </c>
      <c r="E19" s="4">
        <f t="shared" si="0"/>
        <v>38.29847792799999</v>
      </c>
    </row>
    <row r="20" spans="1:12" x14ac:dyDescent="0.3">
      <c r="A20" t="s">
        <v>10</v>
      </c>
      <c r="B20" s="5">
        <v>8.3000000000000004E-2</v>
      </c>
      <c r="C20" s="3">
        <f>B20-B20</f>
        <v>0</v>
      </c>
      <c r="D20" s="3">
        <v>0</v>
      </c>
      <c r="E20" s="4">
        <f t="shared" si="0"/>
        <v>1.22123</v>
      </c>
    </row>
    <row r="27" spans="1:12" x14ac:dyDescent="0.3">
      <c r="K27" s="8" t="s">
        <v>11</v>
      </c>
      <c r="L27" s="8"/>
    </row>
    <row r="32" spans="1:12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14</v>
      </c>
    </row>
    <row r="33" spans="1:5" x14ac:dyDescent="0.3">
      <c r="A33" s="9" t="s">
        <v>15</v>
      </c>
      <c r="B33" s="7">
        <v>1.581</v>
      </c>
      <c r="C33" s="5">
        <v>8.3000000000000004E-2</v>
      </c>
      <c r="D33" s="3">
        <f>(B33-C33)</f>
        <v>1.498</v>
      </c>
      <c r="E33" s="4">
        <f>(54.062*D33*D33)+(142.92*D33)+(1.22123)</f>
        <v>336.63073424799995</v>
      </c>
    </row>
    <row r="34" spans="1:5" x14ac:dyDescent="0.3">
      <c r="A34" s="9" t="s">
        <v>16</v>
      </c>
      <c r="B34" s="7">
        <v>1.429</v>
      </c>
      <c r="C34" s="5">
        <v>8.3000000000000004E-2</v>
      </c>
      <c r="D34" s="3">
        <f>(B34-C34)</f>
        <v>1.3460000000000001</v>
      </c>
      <c r="E34" s="4">
        <f>(54.062*D34*D34)+(142.92*D34)+(1.22123)</f>
        <v>291.53654039200001</v>
      </c>
    </row>
    <row r="35" spans="1:5" x14ac:dyDescent="0.3">
      <c r="A35" s="9" t="s">
        <v>17</v>
      </c>
      <c r="B35" s="7">
        <v>1.865</v>
      </c>
      <c r="C35" s="5">
        <v>8.3000000000000004E-2</v>
      </c>
      <c r="D35" s="3">
        <f>(B35-C35)</f>
        <v>1.782</v>
      </c>
      <c r="E35" s="4">
        <f>(54.062*D35*D35)+(142.92*D35)+(1.22123)</f>
        <v>427.57984848799998</v>
      </c>
    </row>
    <row r="36" spans="1:5" x14ac:dyDescent="0.3">
      <c r="A36" s="9" t="s">
        <v>18</v>
      </c>
      <c r="B36" s="7">
        <v>1.974</v>
      </c>
      <c r="C36" s="5">
        <v>8.3000000000000004E-2</v>
      </c>
      <c r="D36" s="3">
        <f>(B36-C36)</f>
        <v>1.891</v>
      </c>
      <c r="E36" s="4">
        <f>(54.062*D36*D36)+(142.92*D36)+(1.22123)</f>
        <v>464.80222862199992</v>
      </c>
    </row>
    <row r="37" spans="1:5" x14ac:dyDescent="0.3">
      <c r="A37" s="9" t="s">
        <v>19</v>
      </c>
      <c r="B37" s="7">
        <v>1.988</v>
      </c>
      <c r="C37" s="5">
        <v>8.3000000000000004E-2</v>
      </c>
      <c r="D37" s="3">
        <f>(B37-C37)</f>
        <v>1.905</v>
      </c>
      <c r="E37" s="4">
        <f>(54.062*D37*D37)+(142.92*D37)+(1.22123)</f>
        <v>469.67617954999992</v>
      </c>
    </row>
    <row r="38" spans="1:5" x14ac:dyDescent="0.3">
      <c r="A38" s="9" t="s">
        <v>20</v>
      </c>
      <c r="B38" s="7">
        <v>1.8759999999999999</v>
      </c>
      <c r="C38" s="5">
        <v>8.3000000000000004E-2</v>
      </c>
      <c r="D38" s="3">
        <f>(B38-C38)</f>
        <v>1.7929999999999999</v>
      </c>
      <c r="E38" s="4">
        <f>(54.062*D38*D38)+(142.92*D38)+(1.22123)</f>
        <v>431.27795663799986</v>
      </c>
    </row>
    <row r="39" spans="1:5" x14ac:dyDescent="0.3">
      <c r="A39" s="9" t="s">
        <v>21</v>
      </c>
      <c r="B39" s="7">
        <v>1.8920000000000001</v>
      </c>
      <c r="C39" s="5">
        <v>8.3000000000000004E-2</v>
      </c>
      <c r="D39" s="3">
        <f>(B39-C39)</f>
        <v>1.8090000000000002</v>
      </c>
      <c r="E39" s="4">
        <f>(54.062*D39*D39)+(142.92*D39)+(1.22123)</f>
        <v>436.68037782200003</v>
      </c>
    </row>
    <row r="40" spans="1:5" x14ac:dyDescent="0.3">
      <c r="A40" s="9" t="s">
        <v>22</v>
      </c>
      <c r="B40" s="7">
        <v>1.766</v>
      </c>
      <c r="C40" s="5">
        <v>8.3000000000000004E-2</v>
      </c>
      <c r="D40" s="3">
        <f>(B40-C40)</f>
        <v>1.6830000000000001</v>
      </c>
      <c r="E40" s="4">
        <f>(54.062*D40*D40)+(142.92*D40)+(1.22123)</f>
        <v>394.88561031799998</v>
      </c>
    </row>
    <row r="41" spans="1:5" x14ac:dyDescent="0.3">
      <c r="A41" s="9" t="s">
        <v>23</v>
      </c>
      <c r="B41" s="7">
        <v>1.7829999999999999</v>
      </c>
      <c r="C41" s="5">
        <v>8.3000000000000004E-2</v>
      </c>
      <c r="D41" s="3">
        <f>(B41-C41)</f>
        <v>1.7</v>
      </c>
      <c r="E41" s="4">
        <f>(54.062*D41*D41)+(142.92*D41)+(1.22123)</f>
        <v>400.42440999999997</v>
      </c>
    </row>
    <row r="42" spans="1:5" x14ac:dyDescent="0.3">
      <c r="A42" s="9" t="s">
        <v>24</v>
      </c>
      <c r="B42" s="7">
        <v>1.806</v>
      </c>
      <c r="C42" s="5">
        <v>8.3000000000000004E-2</v>
      </c>
      <c r="D42" s="3">
        <f>(B42-C42)</f>
        <v>1.7230000000000001</v>
      </c>
      <c r="E42" s="4">
        <f>(54.062*D42*D42)+(142.92*D42)+(1.22123)</f>
        <v>407.96781719800003</v>
      </c>
    </row>
    <row r="43" spans="1:5" x14ac:dyDescent="0.3">
      <c r="A43" s="9" t="s">
        <v>25</v>
      </c>
      <c r="B43" s="7">
        <v>1.865</v>
      </c>
      <c r="C43" s="5">
        <v>8.3000000000000004E-2</v>
      </c>
      <c r="D43" s="3">
        <f>(B43-C43)</f>
        <v>1.782</v>
      </c>
      <c r="E43" s="4">
        <f>(54.062*D43*D43)+(142.92*D43)+(1.22123)</f>
        <v>427.57984848799998</v>
      </c>
    </row>
    <row r="44" spans="1:5" x14ac:dyDescent="0.3">
      <c r="A44" s="9" t="s">
        <v>26</v>
      </c>
      <c r="B44" s="7">
        <v>1.6539999999999999</v>
      </c>
      <c r="C44" s="5">
        <v>8.3000000000000004E-2</v>
      </c>
      <c r="D44" s="3">
        <f>(B44-C44)</f>
        <v>1.571</v>
      </c>
      <c r="E44" s="4">
        <f>(54.062*D44*D44)+(142.92*D44)+(1.22123)</f>
        <v>359.17578254199998</v>
      </c>
    </row>
    <row r="45" spans="1:5" x14ac:dyDescent="0.3">
      <c r="A45" s="9" t="s">
        <v>27</v>
      </c>
      <c r="B45" s="7">
        <v>1.2530000000000001</v>
      </c>
      <c r="C45" s="5">
        <v>8.3000000000000004E-2</v>
      </c>
      <c r="D45" s="3">
        <f>(B45-C45)</f>
        <v>1.1700000000000002</v>
      </c>
      <c r="E45" s="4">
        <f>(54.062*D45*D45)+(142.92*D45)+(1.22123)</f>
        <v>242.44310179999999</v>
      </c>
    </row>
    <row r="46" spans="1:5" x14ac:dyDescent="0.3">
      <c r="A46" s="9" t="s">
        <v>28</v>
      </c>
      <c r="B46" s="7">
        <v>1.3220000000000001</v>
      </c>
      <c r="C46" s="5">
        <v>8.3000000000000004E-2</v>
      </c>
      <c r="D46" s="3">
        <f>(B46-C46)</f>
        <v>1.2390000000000001</v>
      </c>
      <c r="E46" s="4">
        <f>(54.062*D46*D46)+(142.92*D46)+(1.22123)</f>
        <v>261.29082150199997</v>
      </c>
    </row>
    <row r="47" spans="1:5" x14ac:dyDescent="0.3">
      <c r="A47" s="9" t="s">
        <v>29</v>
      </c>
      <c r="B47" s="7">
        <v>1.2110000000000001</v>
      </c>
      <c r="C47" s="5">
        <v>8.3000000000000004E-2</v>
      </c>
      <c r="D47" s="3">
        <f>(B47-C47)</f>
        <v>1.1280000000000001</v>
      </c>
      <c r="E47" s="4">
        <f>(54.062*D47*D47)+(142.92*D47)+(1.22123)</f>
        <v>231.22261380800001</v>
      </c>
    </row>
    <row r="48" spans="1:5" x14ac:dyDescent="0.3">
      <c r="A48" s="9" t="s">
        <v>30</v>
      </c>
      <c r="B48" s="7">
        <v>1.21</v>
      </c>
      <c r="C48" s="5">
        <v>8.3000000000000004E-2</v>
      </c>
      <c r="D48" s="3">
        <f>(B48-C48)</f>
        <v>1.127</v>
      </c>
      <c r="E48" s="4">
        <f>(54.062*D48*D48)+(142.92*D48)+(1.22123)</f>
        <v>230.95778399799997</v>
      </c>
    </row>
    <row r="49" spans="1:5" x14ac:dyDescent="0.3">
      <c r="A49" s="9" t="s">
        <v>31</v>
      </c>
      <c r="B49" s="7">
        <v>1.28</v>
      </c>
      <c r="C49" s="5">
        <v>8.3000000000000004E-2</v>
      </c>
      <c r="D49" s="3">
        <f>(B49-C49)</f>
        <v>1.1970000000000001</v>
      </c>
      <c r="E49" s="4">
        <f>(54.062*D49*D49)+(142.92*D49)+(1.22123)</f>
        <v>249.75699015800001</v>
      </c>
    </row>
    <row r="50" spans="1:5" x14ac:dyDescent="0.3">
      <c r="A50" s="9" t="s">
        <v>32</v>
      </c>
      <c r="B50" s="7">
        <v>1.2130000000000001</v>
      </c>
      <c r="C50" s="5">
        <v>8.3000000000000004E-2</v>
      </c>
      <c r="D50" s="3">
        <f>(B50-C50)</f>
        <v>1.1300000000000001</v>
      </c>
      <c r="E50" s="4">
        <f>(54.062*D50*D50)+(142.92*D50)+(1.22123)</f>
        <v>231.75259780000002</v>
      </c>
    </row>
    <row r="51" spans="1:5" x14ac:dyDescent="0.3">
      <c r="A51" s="9" t="s">
        <v>33</v>
      </c>
      <c r="B51" s="7">
        <v>2.5070000000000001</v>
      </c>
      <c r="C51" s="5">
        <v>8.3000000000000004E-2</v>
      </c>
      <c r="D51" s="3">
        <f>(B51-C51)</f>
        <v>2.4239999999999999</v>
      </c>
      <c r="E51" s="4">
        <f>(54.062*D51*D51)+(142.92*D51)+(1.22123)</f>
        <v>665.31551211199996</v>
      </c>
    </row>
    <row r="52" spans="1:5" x14ac:dyDescent="0.3">
      <c r="A52" s="9" t="s">
        <v>34</v>
      </c>
      <c r="B52" s="7">
        <v>2.16</v>
      </c>
      <c r="C52" s="5">
        <v>8.3000000000000004E-2</v>
      </c>
      <c r="D52" s="3">
        <f>(B52-C52)</f>
        <v>2.077</v>
      </c>
      <c r="E52" s="4">
        <f>(54.062*D52*D52)+(142.92*D52)+(1.22123)</f>
        <v>531.28569959799995</v>
      </c>
    </row>
    <row r="53" spans="1:5" x14ac:dyDescent="0.3">
      <c r="A53" s="9" t="s">
        <v>35</v>
      </c>
      <c r="B53" s="7">
        <v>2.3319999999999999</v>
      </c>
      <c r="C53" s="5">
        <v>8.3000000000000004E-2</v>
      </c>
      <c r="D53" s="3">
        <f>(B53-C53)</f>
        <v>2.2489999999999997</v>
      </c>
      <c r="E53" s="4">
        <f>(54.062*D53*D53)+(142.92*D53)+(1.22123)</f>
        <v>596.09396006199984</v>
      </c>
    </row>
    <row r="54" spans="1:5" x14ac:dyDescent="0.3">
      <c r="A54" s="9" t="s">
        <v>36</v>
      </c>
      <c r="B54" s="7">
        <v>1.5920000000000001</v>
      </c>
      <c r="C54" s="5">
        <v>8.3000000000000004E-2</v>
      </c>
      <c r="D54" s="3">
        <f>(B54-C54)</f>
        <v>1.5090000000000001</v>
      </c>
      <c r="E54" s="4">
        <f>(54.062*D54*D54)+(142.92*D54)+(1.22123)</f>
        <v>339.99106302199999</v>
      </c>
    </row>
    <row r="55" spans="1:5" x14ac:dyDescent="0.3">
      <c r="A55" s="9" t="s">
        <v>37</v>
      </c>
      <c r="B55" s="7">
        <v>1.6739999999999999</v>
      </c>
      <c r="C55" s="5">
        <v>8.3000000000000004E-2</v>
      </c>
      <c r="D55" s="3">
        <f>(B55-C55)</f>
        <v>1.591</v>
      </c>
      <c r="E55" s="4">
        <f>(54.062*D55*D55)+(142.92*D55)+(1.22123)</f>
        <v>365.45306342199996</v>
      </c>
    </row>
    <row r="56" spans="1:5" x14ac:dyDescent="0.3">
      <c r="A56" s="9" t="s">
        <v>38</v>
      </c>
      <c r="B56" s="7">
        <v>1.4219999999999999</v>
      </c>
      <c r="C56" s="5">
        <v>8.3000000000000004E-2</v>
      </c>
      <c r="D56" s="3">
        <f>(B56-C56)</f>
        <v>1.339</v>
      </c>
      <c r="E56" s="4">
        <f>(54.062*D56*D56)+(142.92*D56)+(1.22123)</f>
        <v>289.52000510199991</v>
      </c>
    </row>
    <row r="57" spans="1:5" x14ac:dyDescent="0.3">
      <c r="A57" s="9" t="s">
        <v>39</v>
      </c>
      <c r="B57" s="7">
        <v>1.403</v>
      </c>
      <c r="C57" s="5">
        <v>8.3000000000000004E-2</v>
      </c>
      <c r="D57" s="3">
        <f>(B57-C57)</f>
        <v>1.32</v>
      </c>
      <c r="E57" s="4">
        <f>(54.062*D57*D57)+(142.92*D57)+(1.22123)</f>
        <v>284.07325879999996</v>
      </c>
    </row>
    <row r="58" spans="1:5" x14ac:dyDescent="0.3">
      <c r="A58" s="9" t="s">
        <v>40</v>
      </c>
      <c r="B58" s="7">
        <v>0.89400000000000002</v>
      </c>
      <c r="C58" s="5">
        <v>8.3000000000000004E-2</v>
      </c>
      <c r="D58" s="3">
        <f>(B58-C58)</f>
        <v>0.81100000000000005</v>
      </c>
      <c r="E58" s="4">
        <f>(54.062*D58*D58)+(142.92*D58)+(1.22123)</f>
        <v>152.68706270199999</v>
      </c>
    </row>
    <row r="59" spans="1:5" x14ac:dyDescent="0.3">
      <c r="A59" s="9" t="s">
        <v>41</v>
      </c>
      <c r="B59" s="7">
        <v>0.86599999999999999</v>
      </c>
      <c r="C59" s="5">
        <v>8.3000000000000004E-2</v>
      </c>
      <c r="D59" s="3">
        <f>(B59-C59)</f>
        <v>0.78300000000000003</v>
      </c>
      <c r="E59" s="4">
        <f>(54.062*D59*D59)+(142.92*D59)+(1.22123)</f>
        <v>146.27240751799997</v>
      </c>
    </row>
    <row r="60" spans="1:5" x14ac:dyDescent="0.3">
      <c r="A60" s="9" t="s">
        <v>42</v>
      </c>
      <c r="B60" s="7">
        <v>0.85699999999999998</v>
      </c>
      <c r="C60" s="5">
        <v>8.3000000000000004E-2</v>
      </c>
      <c r="D60" s="3">
        <f>(B60-C60)</f>
        <v>0.77400000000000002</v>
      </c>
      <c r="E60" s="4">
        <f>(54.062*D60*D60)+(142.92*D60)+(1.22123)</f>
        <v>144.22855671199997</v>
      </c>
    </row>
    <row r="61" spans="1:5" x14ac:dyDescent="0.3">
      <c r="A61" s="9" t="s">
        <v>43</v>
      </c>
      <c r="B61" s="7">
        <v>0.86</v>
      </c>
      <c r="C61" s="5">
        <v>8.3000000000000004E-2</v>
      </c>
      <c r="D61" s="3">
        <f>(B61-C61)</f>
        <v>0.77700000000000002</v>
      </c>
      <c r="E61" s="4">
        <f>(54.062*D61*D61)+(142.92*D61)+(1.22123)</f>
        <v>144.908867198</v>
      </c>
    </row>
    <row r="62" spans="1:5" x14ac:dyDescent="0.3">
      <c r="A62" s="9" t="s">
        <v>44</v>
      </c>
      <c r="B62" s="7">
        <v>0.78600000000000003</v>
      </c>
      <c r="C62" s="5">
        <v>8.3000000000000004E-2</v>
      </c>
      <c r="D62" s="3">
        <f>(B62-C62)</f>
        <v>0.70300000000000007</v>
      </c>
      <c r="E62" s="4">
        <f>(54.062*D62*D62)+(142.92*D62)+(1.22123)</f>
        <v>128.41191695800001</v>
      </c>
    </row>
    <row r="63" spans="1:5" x14ac:dyDescent="0.3">
      <c r="A63" s="9" t="s">
        <v>45</v>
      </c>
      <c r="B63" s="7">
        <v>0.85399999999999998</v>
      </c>
      <c r="C63" s="5">
        <v>8.3000000000000004E-2</v>
      </c>
      <c r="D63" s="3">
        <f>(B63-C63)</f>
        <v>0.77100000000000002</v>
      </c>
      <c r="E63" s="4">
        <f>(54.062*D63*D63)+(142.92*D63)+(1.22123)</f>
        <v>143.54921934199999</v>
      </c>
    </row>
    <row r="64" spans="1:5" x14ac:dyDescent="0.3">
      <c r="A64" s="9" t="s">
        <v>46</v>
      </c>
      <c r="B64" s="7">
        <v>0.79900000000000004</v>
      </c>
      <c r="C64" s="5">
        <v>8.3000000000000004E-2</v>
      </c>
      <c r="D64" s="3">
        <f>(B64-C64)</f>
        <v>0.71600000000000008</v>
      </c>
      <c r="E64" s="4">
        <f>(54.062*D64*D64)+(142.92*D64)+(1.22123)</f>
        <v>131.26715867199999</v>
      </c>
    </row>
    <row r="65" spans="1:5" x14ac:dyDescent="0.3">
      <c r="A65" s="9" t="s">
        <v>47</v>
      </c>
      <c r="B65" s="7">
        <v>0.85099999999999998</v>
      </c>
      <c r="C65" s="5">
        <v>8.3000000000000004E-2</v>
      </c>
      <c r="D65" s="3">
        <f>(B65-C65)</f>
        <v>0.76800000000000002</v>
      </c>
      <c r="E65" s="4">
        <f>(54.062*D65*D65)+(142.92*D65)+(1.22123)</f>
        <v>142.87085508799998</v>
      </c>
    </row>
    <row r="66" spans="1:5" x14ac:dyDescent="0.3">
      <c r="A66" s="9" t="s">
        <v>48</v>
      </c>
      <c r="B66" s="7">
        <v>0.82300000000000006</v>
      </c>
      <c r="C66" s="5">
        <v>8.3000000000000004E-2</v>
      </c>
      <c r="D66" s="3">
        <f>(B66-C66)</f>
        <v>0.7400000000000001</v>
      </c>
      <c r="E66" s="4">
        <f>(54.062*D66*D66)+(142.92*D66)+(1.22123)</f>
        <v>136.58638120000001</v>
      </c>
    </row>
    <row r="67" spans="1:5" x14ac:dyDescent="0.3">
      <c r="A67" s="9" t="s">
        <v>49</v>
      </c>
      <c r="B67" s="7">
        <v>0.874</v>
      </c>
      <c r="C67" s="5">
        <v>8.3000000000000004E-2</v>
      </c>
      <c r="D67" s="3">
        <f>(B67-C67)</f>
        <v>0.79100000000000004</v>
      </c>
      <c r="E67" s="4">
        <f>(54.062*D67*D67)+(142.92*D67)+(1.22123)</f>
        <v>148.09651622199999</v>
      </c>
    </row>
    <row r="68" spans="1:5" x14ac:dyDescent="0.3">
      <c r="A68" s="9" t="s">
        <v>50</v>
      </c>
      <c r="B68" s="7">
        <v>0.89</v>
      </c>
      <c r="C68" s="5">
        <v>8.3000000000000004E-2</v>
      </c>
      <c r="D68" s="3">
        <f>(B68-C68)</f>
        <v>0.80700000000000005</v>
      </c>
      <c r="E68" s="4">
        <f>(54.062*D68*D68)+(142.92*D68)+(1.22123)</f>
        <v>151.76549343799999</v>
      </c>
    </row>
    <row r="69" spans="1:5" x14ac:dyDescent="0.3">
      <c r="A69" s="9" t="s">
        <v>51</v>
      </c>
      <c r="B69" s="7">
        <v>0.85499999999999998</v>
      </c>
      <c r="C69" s="5">
        <v>8.3000000000000004E-2</v>
      </c>
      <c r="D69" s="3">
        <f>(B69-C69)</f>
        <v>0.77200000000000002</v>
      </c>
      <c r="E69" s="4">
        <f>(54.062*D69*D69)+(142.92*D69)+(1.22123)</f>
        <v>143.77555700799999</v>
      </c>
    </row>
    <row r="70" spans="1:5" x14ac:dyDescent="0.3">
      <c r="A70" s="9" t="s">
        <v>52</v>
      </c>
      <c r="B70" s="7">
        <v>0.871</v>
      </c>
      <c r="C70" s="5">
        <v>8.3000000000000004E-2</v>
      </c>
      <c r="D70" s="3">
        <f>(B70-C70)</f>
        <v>0.78800000000000003</v>
      </c>
      <c r="E70" s="4">
        <f>(54.062*D70*D70)+(142.92*D70)+(1.22123)</f>
        <v>147.41166452799999</v>
      </c>
    </row>
    <row r="71" spans="1:5" x14ac:dyDescent="0.3">
      <c r="A71" s="9" t="s">
        <v>53</v>
      </c>
      <c r="B71" s="7">
        <v>0.89300000000000002</v>
      </c>
      <c r="C71" s="5">
        <v>8.3000000000000004E-2</v>
      </c>
      <c r="D71" s="3">
        <f>(B71-C71)</f>
        <v>0.81</v>
      </c>
      <c r="E71" s="4">
        <f>(54.062*D71*D71)+(142.92*D71)+(1.22123)</f>
        <v>152.45650819999997</v>
      </c>
    </row>
    <row r="72" spans="1:5" x14ac:dyDescent="0.3">
      <c r="A72" s="9" t="s">
        <v>54</v>
      </c>
      <c r="B72" s="7">
        <v>0.79100000000000004</v>
      </c>
      <c r="C72" s="5">
        <v>8.3000000000000004E-2</v>
      </c>
      <c r="D72" s="3">
        <f>(B72-C72)</f>
        <v>0.70800000000000007</v>
      </c>
      <c r="E72" s="4">
        <f>(54.062*D72*D72)+(142.92*D72)+(1.22123)</f>
        <v>129.507924368</v>
      </c>
    </row>
    <row r="73" spans="1:5" x14ac:dyDescent="0.3">
      <c r="A73" s="9" t="s">
        <v>55</v>
      </c>
      <c r="B73" s="7">
        <v>0.80900000000000005</v>
      </c>
      <c r="C73" s="5">
        <v>8.3000000000000004E-2</v>
      </c>
      <c r="D73" s="3">
        <f>(B73-C73)</f>
        <v>0.72600000000000009</v>
      </c>
      <c r="E73" s="4">
        <f>(54.062*D73*D73)+(142.92*D73)+(1.22123)</f>
        <v>133.475932712</v>
      </c>
    </row>
    <row r="74" spans="1:5" x14ac:dyDescent="0.3">
      <c r="A74" s="9" t="s">
        <v>56</v>
      </c>
      <c r="B74" s="7">
        <v>0.755</v>
      </c>
      <c r="C74" s="5">
        <v>8.3000000000000004E-2</v>
      </c>
      <c r="D74" s="3">
        <f>(B74-C74)</f>
        <v>0.67200000000000004</v>
      </c>
      <c r="E74" s="4">
        <f>(54.062*D74*D74)+(142.92*D74)+(1.22123)</f>
        <v>121.677004208</v>
      </c>
    </row>
    <row r="75" spans="1:5" x14ac:dyDescent="0.3">
      <c r="A75" s="9" t="s">
        <v>57</v>
      </c>
      <c r="B75" s="7">
        <v>0.69199999999999995</v>
      </c>
      <c r="C75" s="5">
        <v>8.3000000000000004E-2</v>
      </c>
      <c r="D75" s="3">
        <f>(B75-C75)</f>
        <v>0.60899999999999999</v>
      </c>
      <c r="E75" s="4">
        <f>(54.062*D75*D75)+(142.92*D75)+(1.22123)</f>
        <v>108.31007862199999</v>
      </c>
    </row>
    <row r="76" spans="1:5" x14ac:dyDescent="0.3">
      <c r="A76" s="9" t="s">
        <v>58</v>
      </c>
      <c r="B76" s="7">
        <v>0.78100000000000003</v>
      </c>
      <c r="C76" s="5">
        <v>8.3000000000000004E-2</v>
      </c>
      <c r="D76" s="3">
        <f>(B76-C76)</f>
        <v>0.69800000000000006</v>
      </c>
      <c r="E76" s="4">
        <f>(54.062*D76*D76)+(142.92*D76)+(1.22123)</f>
        <v>127.31861264800001</v>
      </c>
    </row>
    <row r="77" spans="1:5" x14ac:dyDescent="0.3">
      <c r="A77" s="9" t="s">
        <v>59</v>
      </c>
      <c r="B77" s="7">
        <v>0.79100000000000004</v>
      </c>
      <c r="C77" s="5">
        <v>8.3000000000000004E-2</v>
      </c>
      <c r="D77" s="3">
        <f>(B77-C77)</f>
        <v>0.70800000000000007</v>
      </c>
      <c r="E77" s="4">
        <f>(54.062*D77*D77)+(142.92*D77)+(1.22123)</f>
        <v>129.507924368</v>
      </c>
    </row>
    <row r="78" spans="1:5" x14ac:dyDescent="0.3">
      <c r="A78" s="9" t="s">
        <v>60</v>
      </c>
      <c r="B78" s="7">
        <v>0.79400000000000004</v>
      </c>
      <c r="C78" s="5">
        <v>8.3000000000000004E-2</v>
      </c>
      <c r="D78" s="3">
        <f>(B78-C78)</f>
        <v>0.71100000000000008</v>
      </c>
      <c r="E78" s="4">
        <f>(54.062*D78*D78)+(142.92*D78)+(1.22123)</f>
        <v>130.166826302</v>
      </c>
    </row>
    <row r="79" spans="1:5" x14ac:dyDescent="0.3">
      <c r="A79" s="9" t="s">
        <v>61</v>
      </c>
      <c r="B79" s="7">
        <v>0.78200000000000003</v>
      </c>
      <c r="C79" s="5">
        <v>8.3000000000000004E-2</v>
      </c>
      <c r="D79" s="3">
        <f>(B79-C79)</f>
        <v>0.69900000000000007</v>
      </c>
      <c r="E79" s="4">
        <f>(54.062*D79*D79)+(142.92*D79)+(1.22123)</f>
        <v>127.53705726200002</v>
      </c>
    </row>
    <row r="80" spans="1:5" x14ac:dyDescent="0.3">
      <c r="A80" s="9" t="s">
        <v>62</v>
      </c>
      <c r="B80" s="7">
        <v>0.97199999999999998</v>
      </c>
      <c r="C80" s="5">
        <v>8.3000000000000004E-2</v>
      </c>
      <c r="D80" s="3">
        <f>(B80-C80)</f>
        <v>0.88900000000000001</v>
      </c>
      <c r="E80" s="4">
        <f>(54.062*D80*D80)+(142.92*D80)+(1.22123)</f>
        <v>171.00344390199999</v>
      </c>
    </row>
    <row r="81" spans="1:5" x14ac:dyDescent="0.3">
      <c r="A81" s="9" t="s">
        <v>63</v>
      </c>
      <c r="B81" s="7">
        <v>0.97699999999999998</v>
      </c>
      <c r="C81" s="5">
        <v>8.3000000000000004E-2</v>
      </c>
      <c r="D81" s="3">
        <f>(B81-C81)</f>
        <v>0.89400000000000002</v>
      </c>
      <c r="E81" s="4">
        <f>(54.062*D81*D81)+(142.92*D81)+(1.22123)</f>
        <v>172.200006632</v>
      </c>
    </row>
    <row r="82" spans="1:5" x14ac:dyDescent="0.3">
      <c r="A82" s="9" t="s">
        <v>64</v>
      </c>
      <c r="B82" s="7">
        <v>0.93899999999999995</v>
      </c>
      <c r="C82" s="5">
        <v>8.3000000000000004E-2</v>
      </c>
      <c r="D82" s="3">
        <f>(B82-C82)</f>
        <v>0.85599999999999998</v>
      </c>
      <c r="E82" s="4">
        <f>(54.062*D82*D82)+(142.92*D82)+(1.22123)</f>
        <v>163.17392363199997</v>
      </c>
    </row>
    <row r="83" spans="1:5" x14ac:dyDescent="0.3">
      <c r="A83" s="9" t="s">
        <v>65</v>
      </c>
      <c r="B83" s="7">
        <v>0.82400000000000007</v>
      </c>
      <c r="C83" s="5">
        <v>8.3000000000000004E-2</v>
      </c>
      <c r="D83" s="3">
        <f>(B83-C83)</f>
        <v>0.7410000000000001</v>
      </c>
      <c r="E83" s="4">
        <f>(54.062*D83*D83)+(142.92*D83)+(1.22123)</f>
        <v>136.809367022</v>
      </c>
    </row>
    <row r="84" spans="1:5" x14ac:dyDescent="0.3">
      <c r="A84" s="9" t="s">
        <v>66</v>
      </c>
      <c r="B84" s="7">
        <v>0.80500000000000005</v>
      </c>
      <c r="C84" s="5">
        <v>8.3000000000000004E-2</v>
      </c>
      <c r="D84" s="3">
        <f>(B84-C84)</f>
        <v>0.72200000000000009</v>
      </c>
      <c r="E84" s="4">
        <f>(54.062*D84*D84)+(142.92*D84)+(1.22123)</f>
        <v>132.591125608</v>
      </c>
    </row>
    <row r="85" spans="1:5" x14ac:dyDescent="0.3">
      <c r="A85" s="9" t="s">
        <v>67</v>
      </c>
      <c r="B85" s="7">
        <v>0.70799999999999996</v>
      </c>
      <c r="C85" s="5">
        <v>8.3000000000000004E-2</v>
      </c>
      <c r="D85" s="3">
        <f>(B85-C85)</f>
        <v>0.625</v>
      </c>
      <c r="E85" s="4">
        <f>(54.062*D85*D85)+(142.92*D85)+(1.22123)</f>
        <v>111.66419875</v>
      </c>
    </row>
    <row r="86" spans="1:5" x14ac:dyDescent="0.3">
      <c r="A86" s="9" t="s">
        <v>68</v>
      </c>
      <c r="B86" s="7">
        <v>1.3120000000000001</v>
      </c>
      <c r="C86" s="5">
        <v>8.3000000000000004E-2</v>
      </c>
      <c r="D86" s="3">
        <f>(B86-C86)</f>
        <v>1.2290000000000001</v>
      </c>
      <c r="E86" s="4">
        <f>(54.062*D86*D86)+(142.92*D86)+(1.22123)</f>
        <v>258.52737134199998</v>
      </c>
    </row>
    <row r="87" spans="1:5" x14ac:dyDescent="0.3">
      <c r="A87" s="9" t="s">
        <v>69</v>
      </c>
      <c r="B87" s="7">
        <v>0.93400000000000005</v>
      </c>
      <c r="C87" s="5">
        <v>8.3000000000000004E-2</v>
      </c>
      <c r="D87" s="3">
        <f>(B87-C87)</f>
        <v>0.85100000000000009</v>
      </c>
      <c r="E87" s="4">
        <f>(54.062*D87*D87)+(142.92*D87)+(1.22123)</f>
        <v>161.99790446200001</v>
      </c>
    </row>
    <row r="88" spans="1:5" x14ac:dyDescent="0.3">
      <c r="A88" s="9" t="s">
        <v>70</v>
      </c>
      <c r="B88" s="7">
        <v>1.1399999999999999</v>
      </c>
      <c r="C88" s="5">
        <v>8.3000000000000004E-2</v>
      </c>
      <c r="D88" s="3">
        <f>(B88-C88)</f>
        <v>1.0569999999999999</v>
      </c>
      <c r="E88" s="4">
        <f>(54.062*D88*D88)+(142.92*D88)+(1.22123)</f>
        <v>212.68838543799995</v>
      </c>
    </row>
    <row r="89" spans="1:5" x14ac:dyDescent="0.3">
      <c r="A89" s="9" t="s">
        <v>71</v>
      </c>
      <c r="B89" s="7">
        <v>0.89400000000000002</v>
      </c>
      <c r="C89" s="5">
        <v>8.3000000000000004E-2</v>
      </c>
      <c r="D89" s="3">
        <f>(B89-C89)</f>
        <v>0.81100000000000005</v>
      </c>
      <c r="E89" s="4">
        <f>(54.062*D89*D89)+(142.92*D89)+(1.22123)</f>
        <v>152.68706270199999</v>
      </c>
    </row>
    <row r="90" spans="1:5" x14ac:dyDescent="0.3">
      <c r="A90" s="9" t="s">
        <v>72</v>
      </c>
      <c r="B90" s="7">
        <v>0.82800000000000007</v>
      </c>
      <c r="C90" s="5">
        <v>8.3000000000000004E-2</v>
      </c>
      <c r="D90" s="3">
        <f>(B90-C90)</f>
        <v>0.74500000000000011</v>
      </c>
      <c r="E90" s="4">
        <f>(54.062*D90*D90)+(142.92*D90)+(1.22123)</f>
        <v>137.70239155000002</v>
      </c>
    </row>
    <row r="91" spans="1:5" x14ac:dyDescent="0.3">
      <c r="A91" s="9" t="s">
        <v>73</v>
      </c>
      <c r="B91" s="7">
        <v>0.76300000000000001</v>
      </c>
      <c r="C91" s="5">
        <v>8.3000000000000004E-2</v>
      </c>
      <c r="D91" s="3">
        <f>(B91-C91)</f>
        <v>0.68</v>
      </c>
      <c r="E91" s="4">
        <f>(54.062*D91*D91)+(142.92*D91)+(1.22123)</f>
        <v>123.4050988</v>
      </c>
    </row>
    <row r="92" spans="1:5" x14ac:dyDescent="0.3">
      <c r="A92" s="9" t="s">
        <v>74</v>
      </c>
      <c r="B92" s="7">
        <v>0.78800000000000003</v>
      </c>
      <c r="C92" s="5">
        <v>8.3000000000000004E-2</v>
      </c>
      <c r="D92" s="3">
        <f>(B92-C92)</f>
        <v>0.70500000000000007</v>
      </c>
      <c r="E92" s="4">
        <f>(54.062*D92*D92)+(142.92*D92)+(1.22123)</f>
        <v>128.84999555000002</v>
      </c>
    </row>
    <row r="93" spans="1:5" x14ac:dyDescent="0.3">
      <c r="A93" s="9" t="s">
        <v>75</v>
      </c>
      <c r="B93" s="7">
        <v>0.755</v>
      </c>
      <c r="C93" s="5">
        <v>8.3000000000000004E-2</v>
      </c>
      <c r="D93" s="3">
        <f>(B93-C93)</f>
        <v>0.67200000000000004</v>
      </c>
      <c r="E93" s="4">
        <f>(54.062*D93*D93)+(142.92*D93)+(1.22123)</f>
        <v>121.677004208</v>
      </c>
    </row>
    <row r="94" spans="1:5" x14ac:dyDescent="0.3">
      <c r="A94" s="9" t="s">
        <v>76</v>
      </c>
      <c r="B94" s="7">
        <v>0.77400000000000002</v>
      </c>
      <c r="C94" s="5">
        <v>8.3000000000000004E-2</v>
      </c>
      <c r="D94" s="3">
        <f>(B94-C94)</f>
        <v>0.69100000000000006</v>
      </c>
      <c r="E94" s="4">
        <f>(54.062*D94*D94)+(142.92*D94)+(1.22123)</f>
        <v>125.79252782200001</v>
      </c>
    </row>
    <row r="95" spans="1:5" x14ac:dyDescent="0.3">
      <c r="A95" s="9" t="s">
        <v>77</v>
      </c>
      <c r="B95" s="7">
        <v>0.77600000000000002</v>
      </c>
      <c r="C95" s="5">
        <v>8.3000000000000004E-2</v>
      </c>
      <c r="D95" s="3">
        <f>(B95-C95)</f>
        <v>0.69300000000000006</v>
      </c>
      <c r="E95" s="4">
        <f>(54.062*D95*D95)+(142.92*D95)+(1.22123)</f>
        <v>126.22801143800001</v>
      </c>
    </row>
    <row r="96" spans="1:5" x14ac:dyDescent="0.3">
      <c r="A96" s="9" t="s">
        <v>78</v>
      </c>
      <c r="B96" s="7">
        <v>0.77100000000000002</v>
      </c>
      <c r="C96" s="5">
        <v>8.3000000000000004E-2</v>
      </c>
      <c r="D96" s="3">
        <f>(B96-C96)</f>
        <v>0.68800000000000006</v>
      </c>
      <c r="E96" s="4">
        <f>(54.062*D96*D96)+(142.92*D96)+(1.22123)</f>
        <v>125.140113328</v>
      </c>
    </row>
    <row r="97" spans="1:5" x14ac:dyDescent="0.3">
      <c r="A97" s="9" t="s">
        <v>79</v>
      </c>
      <c r="B97" s="7">
        <v>0.60799999999999998</v>
      </c>
      <c r="C97" s="5">
        <v>8.3000000000000004E-2</v>
      </c>
      <c r="D97" s="3">
        <f>(B97-C97)</f>
        <v>0.52500000000000002</v>
      </c>
      <c r="E97" s="4">
        <f>(54.062*D97*D97)+(142.92*D97)+(1.22123)</f>
        <v>91.155068750000012</v>
      </c>
    </row>
    <row r="98" spans="1:5" x14ac:dyDescent="0.3">
      <c r="A98" s="9" t="s">
        <v>80</v>
      </c>
      <c r="B98" s="7">
        <v>0.435</v>
      </c>
      <c r="C98" s="5">
        <v>8.3000000000000004E-2</v>
      </c>
      <c r="D98" s="3">
        <f>(B98-C98)</f>
        <v>0.35199999999999998</v>
      </c>
      <c r="E98" s="4">
        <f>(54.062*D98*D98)+(142.92*D98)+(1.22123)</f>
        <v>58.227568047999988</v>
      </c>
    </row>
    <row r="99" spans="1:5" x14ac:dyDescent="0.3">
      <c r="A99" s="9" t="s">
        <v>81</v>
      </c>
      <c r="B99" s="7">
        <v>0.68600000000000005</v>
      </c>
      <c r="C99" s="5">
        <v>8.3000000000000004E-2</v>
      </c>
      <c r="D99" s="3">
        <f>(B99-C99)</f>
        <v>0.60300000000000009</v>
      </c>
      <c r="E99" s="4">
        <f>(54.062*D99*D99)+(142.92*D99)+(1.22123)</f>
        <v>107.05941975800002</v>
      </c>
    </row>
    <row r="100" spans="1:5" x14ac:dyDescent="0.3">
      <c r="A100" s="9" t="s">
        <v>82</v>
      </c>
      <c r="B100" s="7">
        <v>0.55800000000000005</v>
      </c>
      <c r="C100" s="5">
        <v>8.3000000000000004E-2</v>
      </c>
      <c r="D100" s="3">
        <f>(B100-C100)</f>
        <v>0.47500000000000003</v>
      </c>
      <c r="E100" s="4">
        <f>(54.062*D100*D100)+(142.92*D100)+(1.22123)</f>
        <v>81.305968750000005</v>
      </c>
    </row>
    <row r="101" spans="1:5" x14ac:dyDescent="0.3">
      <c r="A101" s="9" t="s">
        <v>83</v>
      </c>
      <c r="B101" s="7">
        <v>0.55200000000000005</v>
      </c>
      <c r="C101" s="5">
        <v>8.3000000000000004E-2</v>
      </c>
      <c r="D101" s="3">
        <f>(B101-C101)</f>
        <v>0.46900000000000003</v>
      </c>
      <c r="E101" s="4">
        <f>(54.062*D101*D101)+(142.92*D101)+(1.22123)</f>
        <v>80.142241581999997</v>
      </c>
    </row>
    <row r="102" spans="1:5" x14ac:dyDescent="0.3">
      <c r="A102" s="9" t="s">
        <v>84</v>
      </c>
      <c r="B102" s="7">
        <v>0.53800000000000003</v>
      </c>
      <c r="C102" s="5">
        <v>8.3000000000000004E-2</v>
      </c>
      <c r="D102" s="3">
        <f>(B102-C102)</f>
        <v>0.45500000000000002</v>
      </c>
      <c r="E102" s="4">
        <f>(54.062*D102*D102)+(142.92*D102)+(1.22123)</f>
        <v>77.442015550000008</v>
      </c>
    </row>
    <row r="103" spans="1:5" x14ac:dyDescent="0.3">
      <c r="A103" s="9" t="s">
        <v>85</v>
      </c>
      <c r="B103" s="7">
        <v>0.61599999999999999</v>
      </c>
      <c r="C103" s="5">
        <v>8.3000000000000004E-2</v>
      </c>
      <c r="D103" s="3">
        <f>(B103-C103)</f>
        <v>0.53300000000000003</v>
      </c>
      <c r="E103" s="4">
        <f>(54.062*D103*D103)+(142.92*D103)+(1.22123)</f>
        <v>92.756009518000013</v>
      </c>
    </row>
    <row r="104" spans="1:5" x14ac:dyDescent="0.3">
      <c r="A104" s="9" t="s">
        <v>86</v>
      </c>
      <c r="B104" s="7">
        <v>0.61399999999999999</v>
      </c>
      <c r="C104" s="5">
        <v>8.3000000000000004E-2</v>
      </c>
      <c r="D104" s="3">
        <f>(B104-C104)</f>
        <v>0.53100000000000003</v>
      </c>
      <c r="E104" s="4">
        <f>(54.062*D104*D104)+(142.92*D104)+(1.22123)</f>
        <v>92.355125581999999</v>
      </c>
    </row>
    <row r="105" spans="1:5" x14ac:dyDescent="0.3">
      <c r="A105" s="9" t="s">
        <v>87</v>
      </c>
      <c r="B105" s="7">
        <v>0.59599999999999997</v>
      </c>
      <c r="C105" s="5">
        <v>8.3000000000000004E-2</v>
      </c>
      <c r="D105" s="3">
        <f>(B105-C105)</f>
        <v>0.51300000000000001</v>
      </c>
      <c r="E105" s="4">
        <f>(54.062*D105*D105)+(142.92*D105)+(1.22123)</f>
        <v>88.766632478000005</v>
      </c>
    </row>
    <row r="106" spans="1:5" x14ac:dyDescent="0.3">
      <c r="A106" s="9" t="s">
        <v>88</v>
      </c>
      <c r="B106" s="7">
        <v>0.44600000000000001</v>
      </c>
      <c r="C106" s="5">
        <v>8.3000000000000004E-2</v>
      </c>
      <c r="D106" s="3">
        <f>(B106-C106)</f>
        <v>0.36299999999999999</v>
      </c>
      <c r="E106" s="4">
        <f>(54.062*D106*D106)+(142.92*D106)+(1.22123)</f>
        <v>60.224885677999993</v>
      </c>
    </row>
    <row r="107" spans="1:5" x14ac:dyDescent="0.3">
      <c r="A107" s="9" t="s">
        <v>89</v>
      </c>
      <c r="B107" s="7">
        <v>0.85</v>
      </c>
      <c r="C107" s="5">
        <v>8.3000000000000004E-2</v>
      </c>
      <c r="D107" s="3">
        <f>(B107-C107)</f>
        <v>0.76700000000000002</v>
      </c>
      <c r="E107" s="4">
        <f>(54.062*D107*D107)+(142.92*D107)+(1.22123)</f>
        <v>142.64494991799998</v>
      </c>
    </row>
    <row r="108" spans="1:5" x14ac:dyDescent="0.3">
      <c r="A108" s="9" t="s">
        <v>90</v>
      </c>
      <c r="B108" s="7">
        <v>0.71</v>
      </c>
      <c r="C108" s="5">
        <v>8.3000000000000004E-2</v>
      </c>
      <c r="D108" s="3">
        <f>(B108-C108)</f>
        <v>0.627</v>
      </c>
      <c r="E108" s="4">
        <f>(54.062*D108*D108)+(142.92*D108)+(1.22123)</f>
        <v>112.085409998</v>
      </c>
    </row>
    <row r="109" spans="1:5" x14ac:dyDescent="0.3">
      <c r="A109" s="9" t="s">
        <v>91</v>
      </c>
      <c r="B109" s="7">
        <v>0.755</v>
      </c>
      <c r="C109" s="5">
        <v>8.3000000000000004E-2</v>
      </c>
      <c r="D109" s="3">
        <f>(B109-C109)</f>
        <v>0.67200000000000004</v>
      </c>
      <c r="E109" s="4">
        <f>(54.062*D109*D109)+(142.92*D109)+(1.22123)</f>
        <v>121.677004208</v>
      </c>
    </row>
    <row r="110" spans="1:5" x14ac:dyDescent="0.3">
      <c r="A110" s="9" t="s">
        <v>92</v>
      </c>
      <c r="B110" s="7">
        <v>0.72399999999999998</v>
      </c>
      <c r="C110" s="5">
        <v>8.3000000000000004E-2</v>
      </c>
      <c r="D110" s="3">
        <f>(B110-C110)</f>
        <v>0.64100000000000001</v>
      </c>
      <c r="E110" s="4">
        <f>(54.062*D110*D110)+(142.92*D110)+(1.22123)</f>
        <v>115.045998622</v>
      </c>
    </row>
    <row r="111" spans="1:5" x14ac:dyDescent="0.3">
      <c r="A111" s="9" t="s">
        <v>93</v>
      </c>
      <c r="B111" s="7">
        <v>0.76700000000000002</v>
      </c>
      <c r="C111" s="5">
        <v>8.3000000000000004E-2</v>
      </c>
      <c r="D111" s="3">
        <f>(B111-C111)</f>
        <v>0.68400000000000005</v>
      </c>
      <c r="E111" s="4">
        <f>(54.062*D111*D111)+(142.92*D111)+(1.22123)</f>
        <v>124.27174107200001</v>
      </c>
    </row>
    <row r="112" spans="1:5" x14ac:dyDescent="0.3">
      <c r="A112" s="9" t="s">
        <v>94</v>
      </c>
      <c r="B112" s="7">
        <v>0.76900000000000002</v>
      </c>
      <c r="C112" s="5">
        <v>8.3000000000000004E-2</v>
      </c>
      <c r="D112" s="3">
        <f>(B112-C112)</f>
        <v>0.68600000000000005</v>
      </c>
      <c r="E112" s="4">
        <f>(54.062*D112*D112)+(142.92*D112)+(1.22123)</f>
        <v>124.705710952</v>
      </c>
    </row>
    <row r="113" spans="1:5" x14ac:dyDescent="0.3">
      <c r="A113" s="9" t="s">
        <v>95</v>
      </c>
      <c r="B113" s="7">
        <v>0.79100000000000004</v>
      </c>
      <c r="C113" s="5">
        <v>8.3000000000000004E-2</v>
      </c>
      <c r="D113" s="3">
        <f>(B113-C113)</f>
        <v>0.70800000000000007</v>
      </c>
      <c r="E113" s="4">
        <f>(54.062*D113*D113)+(142.92*D113)+(1.22123)</f>
        <v>129.507924368</v>
      </c>
    </row>
    <row r="114" spans="1:5" x14ac:dyDescent="0.3">
      <c r="A114" s="9" t="s">
        <v>96</v>
      </c>
      <c r="B114" s="7">
        <v>0.68400000000000005</v>
      </c>
      <c r="C114" s="5">
        <v>8.3000000000000004E-2</v>
      </c>
      <c r="D114" s="3">
        <f>(B114-C114)</f>
        <v>0.60100000000000009</v>
      </c>
      <c r="E114" s="4">
        <f>(54.062*D114*D114)+(142.92*D114)+(1.22123)</f>
        <v>106.64339846200001</v>
      </c>
    </row>
    <row r="115" spans="1:5" x14ac:dyDescent="0.3">
      <c r="A115" s="9" t="s">
        <v>97</v>
      </c>
      <c r="B115" s="7">
        <v>0.64900000000000002</v>
      </c>
      <c r="C115" s="5">
        <v>8.3000000000000004E-2</v>
      </c>
      <c r="D115" s="3">
        <f>(B115-C115)</f>
        <v>0.56600000000000006</v>
      </c>
      <c r="E115" s="4">
        <f>(54.062*D115*D115)+(142.92*D115)+(1.22123)</f>
        <v>99.433036072000007</v>
      </c>
    </row>
    <row r="116" spans="1:5" x14ac:dyDescent="0.3">
      <c r="A116" s="9" t="s">
        <v>98</v>
      </c>
      <c r="B116" s="7">
        <v>0.60499999999999998</v>
      </c>
      <c r="C116" s="5">
        <v>8.3000000000000004E-2</v>
      </c>
      <c r="D116" s="3">
        <f>(B116-C116)</f>
        <v>0.52200000000000002</v>
      </c>
      <c r="E116" s="4">
        <f>(54.062*D116*D116)+(142.92*D116)+(1.22123)</f>
        <v>90.556500008</v>
      </c>
    </row>
    <row r="117" spans="1:5" x14ac:dyDescent="0.3">
      <c r="A117" s="9" t="s">
        <v>99</v>
      </c>
      <c r="B117" s="7">
        <v>0.65100000000000002</v>
      </c>
      <c r="C117" s="5">
        <v>8.3000000000000004E-2</v>
      </c>
      <c r="D117" s="3">
        <f>(B117-C117)</f>
        <v>0.56800000000000006</v>
      </c>
      <c r="E117" s="4">
        <f>(54.062*D117*D117)+(142.92*D117)+(1.22123)</f>
        <v>99.841488688000013</v>
      </c>
    </row>
    <row r="118" spans="1:5" x14ac:dyDescent="0.3">
      <c r="A118" s="9" t="s">
        <v>100</v>
      </c>
      <c r="B118" s="7">
        <v>0.67500000000000004</v>
      </c>
      <c r="C118" s="5">
        <v>8.3000000000000004E-2</v>
      </c>
      <c r="D118" s="3">
        <f>(B118-C118)</f>
        <v>0.59200000000000008</v>
      </c>
      <c r="E118" s="4">
        <f>(54.062*D118*D118)+(142.92*D118)+(1.22123)</f>
        <v>104.77665476800001</v>
      </c>
    </row>
    <row r="119" spans="1:5" x14ac:dyDescent="0.3">
      <c r="A119" s="9" t="s">
        <v>101</v>
      </c>
      <c r="B119" s="7">
        <v>0.68500000000000005</v>
      </c>
      <c r="C119" s="5">
        <v>8.3000000000000004E-2</v>
      </c>
      <c r="D119" s="3">
        <f>(B119-C119)</f>
        <v>0.60200000000000009</v>
      </c>
      <c r="E119" s="4">
        <f>(54.062*D119*D119)+(142.92*D119)+(1.22123)</f>
        <v>106.85135504800002</v>
      </c>
    </row>
    <row r="120" spans="1:5" x14ac:dyDescent="0.3">
      <c r="A120" s="9" t="s">
        <v>102</v>
      </c>
      <c r="B120" s="7">
        <v>0.70399999999999996</v>
      </c>
      <c r="C120" s="5">
        <v>8.3000000000000004E-2</v>
      </c>
      <c r="D120" s="3">
        <f>(B120-C120)</f>
        <v>0.621</v>
      </c>
      <c r="E120" s="4">
        <f>(54.062*D120*D120)+(142.92*D120)+(1.22123)</f>
        <v>110.82307374199999</v>
      </c>
    </row>
    <row r="121" spans="1:5" x14ac:dyDescent="0.3">
      <c r="A121" s="9" t="s">
        <v>103</v>
      </c>
      <c r="B121" s="7">
        <v>0.753</v>
      </c>
      <c r="C121" s="5">
        <v>8.3000000000000004E-2</v>
      </c>
      <c r="D121" s="3">
        <f>(B121-C121)</f>
        <v>0.67</v>
      </c>
      <c r="E121" s="4">
        <f>(54.062*D121*D121)+(142.92*D121)+(1.22123)</f>
        <v>121.24606180000001</v>
      </c>
    </row>
    <row r="122" spans="1:5" x14ac:dyDescent="0.3">
      <c r="A122" s="9" t="s">
        <v>104</v>
      </c>
      <c r="B122" s="7">
        <v>0.69700000000000006</v>
      </c>
      <c r="C122" s="5">
        <v>8.3000000000000004E-2</v>
      </c>
      <c r="D122" s="3">
        <f>(B122-C122)</f>
        <v>0.6140000000000001</v>
      </c>
      <c r="E122" s="4">
        <f>(54.062*D122*D122)+(142.92*D122)+(1.22123)</f>
        <v>109.35526775200002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5"/>
  <sheetViews>
    <sheetView workbookViewId="0">
      <selection activeCell="P5" sqref="P5"/>
    </sheetView>
  </sheetViews>
  <sheetFormatPr defaultRowHeight="14.4" x14ac:dyDescent="0.3"/>
  <cols>
    <col min="1" max="1" width="18" customWidth="1"/>
    <col min="2" max="2" width="12.44140625" customWidth="1"/>
    <col min="3" max="3" width="12.21875" customWidth="1"/>
    <col min="4" max="4" width="13" customWidth="1"/>
    <col min="5" max="5" width="17.44140625" customWidth="1"/>
  </cols>
  <sheetData>
    <row r="2" spans="1:12" x14ac:dyDescent="0.3">
      <c r="A2" s="2">
        <v>0.27900000000000003</v>
      </c>
      <c r="B2" s="7">
        <v>2.4209999999999998</v>
      </c>
      <c r="C2" s="7">
        <v>2.9950000000000001</v>
      </c>
      <c r="D2" s="7">
        <v>2.48</v>
      </c>
      <c r="E2" s="7">
        <v>2.5960000000000001</v>
      </c>
      <c r="F2" s="7">
        <v>2.552</v>
      </c>
      <c r="G2" s="7">
        <v>2.448</v>
      </c>
      <c r="H2" s="7">
        <v>2.29</v>
      </c>
      <c r="I2" s="7">
        <v>2.347</v>
      </c>
      <c r="J2" s="7">
        <v>2.5089999999999999</v>
      </c>
      <c r="K2" s="7">
        <v>2.2000000000000002</v>
      </c>
      <c r="L2" s="7">
        <v>2.1190000000000002</v>
      </c>
    </row>
    <row r="3" spans="1:12" x14ac:dyDescent="0.3">
      <c r="A3" s="2">
        <v>0.86899999999999999</v>
      </c>
      <c r="B3" s="7">
        <v>2.6859999999999999</v>
      </c>
      <c r="C3" s="7">
        <v>2.6520000000000001</v>
      </c>
      <c r="D3" s="7">
        <v>2.62</v>
      </c>
      <c r="E3" s="7">
        <v>2.589</v>
      </c>
      <c r="F3" s="7">
        <v>2.593</v>
      </c>
      <c r="G3" s="7">
        <v>2.3000000000000003</v>
      </c>
      <c r="H3" s="7">
        <v>2.4290000000000003</v>
      </c>
      <c r="I3" s="7">
        <v>2.5819999999999999</v>
      </c>
      <c r="J3" s="7">
        <v>2.3570000000000002</v>
      </c>
      <c r="K3" s="7">
        <v>2.4580000000000002</v>
      </c>
      <c r="L3" s="7">
        <v>2.15</v>
      </c>
    </row>
    <row r="4" spans="1:12" x14ac:dyDescent="0.3">
      <c r="A4" s="2">
        <v>1.2869999999999999</v>
      </c>
      <c r="B4" s="7">
        <v>2.6949999999999998</v>
      </c>
      <c r="C4" s="7">
        <v>2.5590000000000002</v>
      </c>
      <c r="D4" s="7">
        <v>2.4830000000000001</v>
      </c>
      <c r="E4" s="7">
        <v>2.3620000000000001</v>
      </c>
      <c r="F4" s="7">
        <v>2.2269999999999999</v>
      </c>
      <c r="G4" s="7">
        <v>2.5649999999999999</v>
      </c>
      <c r="H4" s="7">
        <v>1.9590000000000001</v>
      </c>
      <c r="I4" s="7">
        <v>2.339</v>
      </c>
      <c r="J4" s="7">
        <v>2.37</v>
      </c>
      <c r="K4" s="7">
        <v>2.4870000000000001</v>
      </c>
      <c r="L4" s="7">
        <v>2.1750000000000003</v>
      </c>
    </row>
    <row r="5" spans="1:12" x14ac:dyDescent="0.3">
      <c r="A5" s="2">
        <v>1.5569999999999999</v>
      </c>
      <c r="B5" s="7">
        <v>2.544</v>
      </c>
      <c r="C5" s="7">
        <v>2.5630000000000002</v>
      </c>
      <c r="D5" s="7">
        <v>2.516</v>
      </c>
      <c r="E5" s="7">
        <v>2.5220000000000002</v>
      </c>
      <c r="F5" s="7">
        <v>2.5300000000000002</v>
      </c>
      <c r="G5" s="7">
        <v>2.3570000000000002</v>
      </c>
      <c r="H5" s="7">
        <v>2.4969999999999999</v>
      </c>
      <c r="I5" s="7">
        <v>2.423</v>
      </c>
      <c r="J5" s="7">
        <v>2.3980000000000001</v>
      </c>
      <c r="K5" s="7">
        <v>2.3340000000000001</v>
      </c>
      <c r="L5" s="7">
        <v>2.5590000000000002</v>
      </c>
    </row>
    <row r="6" spans="1:12" x14ac:dyDescent="0.3">
      <c r="A6" s="2">
        <v>1.992</v>
      </c>
      <c r="B6" s="7">
        <v>2.7770000000000001</v>
      </c>
      <c r="C6" s="7">
        <v>2.7149999999999999</v>
      </c>
      <c r="D6" s="7">
        <v>2.6539999999999999</v>
      </c>
      <c r="E6" s="7">
        <v>2.6110000000000002</v>
      </c>
      <c r="F6" s="7">
        <v>2.4950000000000001</v>
      </c>
      <c r="G6" s="7">
        <v>2.4569999999999999</v>
      </c>
      <c r="H6" s="7">
        <v>2.5270000000000001</v>
      </c>
      <c r="I6" s="7">
        <v>2.6219999999999999</v>
      </c>
      <c r="J6" s="7">
        <v>2.3770000000000002</v>
      </c>
      <c r="K6" s="7">
        <v>2.7850000000000001</v>
      </c>
      <c r="L6" s="7">
        <v>1.984</v>
      </c>
    </row>
    <row r="7" spans="1:12" x14ac:dyDescent="0.3">
      <c r="A7" s="5">
        <v>7.4999999999999997E-2</v>
      </c>
      <c r="B7" s="7">
        <v>2.609</v>
      </c>
      <c r="C7" s="7">
        <v>2.5390000000000001</v>
      </c>
      <c r="D7" s="7">
        <v>2.5750000000000002</v>
      </c>
      <c r="E7" s="7">
        <v>2.452</v>
      </c>
      <c r="F7" s="7">
        <v>2.4590000000000001</v>
      </c>
      <c r="G7" s="7">
        <v>2.3420000000000001</v>
      </c>
      <c r="H7" s="7">
        <v>2.282</v>
      </c>
      <c r="I7" s="7">
        <v>2.2650000000000001</v>
      </c>
      <c r="J7" s="7">
        <v>2.3260000000000001</v>
      </c>
      <c r="K7" s="7">
        <v>2.3580000000000001</v>
      </c>
      <c r="L7" s="7">
        <v>2.2709999999999999</v>
      </c>
    </row>
    <row r="8" spans="1:12" x14ac:dyDescent="0.3">
      <c r="A8" s="7">
        <v>2.7120000000000002</v>
      </c>
      <c r="B8" s="7">
        <v>2.6890000000000001</v>
      </c>
      <c r="C8" s="7">
        <v>2.5380000000000003</v>
      </c>
      <c r="D8" s="7">
        <v>2.577</v>
      </c>
      <c r="E8" s="7">
        <v>2.66</v>
      </c>
      <c r="F8" s="7">
        <v>2.488</v>
      </c>
      <c r="G8" s="7">
        <v>2.4609999999999999</v>
      </c>
      <c r="H8" s="7">
        <v>2.4540000000000002</v>
      </c>
      <c r="I8" s="7">
        <v>2.4350000000000001</v>
      </c>
      <c r="J8" s="7">
        <v>2.4409999999999998</v>
      </c>
      <c r="K8" s="7">
        <v>2.7930000000000001</v>
      </c>
      <c r="L8" s="7">
        <v>2.149</v>
      </c>
    </row>
    <row r="9" spans="1:12" x14ac:dyDescent="0.3">
      <c r="A9" s="7">
        <v>2.6779999999999999</v>
      </c>
      <c r="B9" s="7">
        <v>2.7410000000000001</v>
      </c>
      <c r="C9" s="7">
        <v>2.6960000000000002</v>
      </c>
      <c r="D9" s="7">
        <v>2.569</v>
      </c>
      <c r="E9" s="7">
        <v>2.5070000000000001</v>
      </c>
      <c r="F9" s="7">
        <v>2.319</v>
      </c>
      <c r="G9" s="7">
        <v>2.3610000000000002</v>
      </c>
      <c r="H9" s="7">
        <v>2.3780000000000001</v>
      </c>
      <c r="I9" s="7">
        <v>2.5619999999999998</v>
      </c>
      <c r="J9" s="7">
        <v>2.6019999999999999</v>
      </c>
      <c r="K9" s="7">
        <v>2.9449999999999998</v>
      </c>
      <c r="L9" s="7">
        <v>2.177</v>
      </c>
    </row>
    <row r="16" spans="1:12" x14ac:dyDescent="0.3">
      <c r="A16" s="20"/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3">
      <c r="A17" s="6" t="s">
        <v>5</v>
      </c>
      <c r="B17" s="2">
        <v>0.27900000000000003</v>
      </c>
      <c r="C17" s="3">
        <f>B17-B22</f>
        <v>0.20400000000000001</v>
      </c>
      <c r="D17" s="3">
        <v>2400</v>
      </c>
      <c r="E17" s="4">
        <f>(674.73*C17*C17)-(2758.3*C17)+(2943)</f>
        <v>2408.3863636799997</v>
      </c>
    </row>
    <row r="18" spans="1:11" x14ac:dyDescent="0.3">
      <c r="A18" s="6" t="s">
        <v>6</v>
      </c>
      <c r="B18" s="2">
        <v>0.86899999999999999</v>
      </c>
      <c r="C18" s="3">
        <f>B18-B22</f>
        <v>0.79400000000000004</v>
      </c>
      <c r="D18" s="3">
        <v>1200</v>
      </c>
      <c r="E18" s="4">
        <f t="shared" ref="E18:E81" si="0">(674.73*C18*C18)-(2758.3*C18)+(2943)</f>
        <v>1178.2838822799999</v>
      </c>
    </row>
    <row r="19" spans="1:11" x14ac:dyDescent="0.3">
      <c r="A19" s="6" t="s">
        <v>7</v>
      </c>
      <c r="B19" s="2">
        <v>1.2869999999999999</v>
      </c>
      <c r="C19" s="3">
        <f>B19-B22</f>
        <v>1.212</v>
      </c>
      <c r="D19" s="3">
        <v>600</v>
      </c>
      <c r="E19" s="4">
        <f t="shared" si="0"/>
        <v>591.0809851199997</v>
      </c>
    </row>
    <row r="20" spans="1:11" x14ac:dyDescent="0.3">
      <c r="A20" s="6" t="s">
        <v>8</v>
      </c>
      <c r="B20" s="2">
        <v>1.5569999999999999</v>
      </c>
      <c r="C20" s="3">
        <f>B20-B22</f>
        <v>1.482</v>
      </c>
      <c r="D20" s="3">
        <v>300</v>
      </c>
      <c r="E20" s="4">
        <f t="shared" si="0"/>
        <v>337.12509252000018</v>
      </c>
    </row>
    <row r="21" spans="1:11" x14ac:dyDescent="0.3">
      <c r="A21" s="6" t="s">
        <v>9</v>
      </c>
      <c r="B21" s="2">
        <v>1.992</v>
      </c>
      <c r="C21" s="3">
        <f>B21-B22</f>
        <v>1.917</v>
      </c>
      <c r="D21" s="3">
        <v>150</v>
      </c>
      <c r="E21" s="4">
        <f t="shared" si="0"/>
        <v>134.89675496999962</v>
      </c>
    </row>
    <row r="22" spans="1:11" x14ac:dyDescent="0.3">
      <c r="A22" s="6" t="s">
        <v>10</v>
      </c>
      <c r="B22" s="5">
        <v>7.4999999999999997E-2</v>
      </c>
      <c r="C22" s="3">
        <f>B22-B22</f>
        <v>0</v>
      </c>
      <c r="D22" s="3">
        <v>0</v>
      </c>
      <c r="E22" s="4">
        <v>0</v>
      </c>
    </row>
    <row r="28" spans="1:11" x14ac:dyDescent="0.3">
      <c r="H28" s="20"/>
      <c r="J28" s="8" t="s">
        <v>107</v>
      </c>
      <c r="K28" s="8"/>
    </row>
    <row r="35" spans="1:5" x14ac:dyDescent="0.3">
      <c r="A35" s="9" t="s">
        <v>12</v>
      </c>
      <c r="B35" s="7" t="s">
        <v>13</v>
      </c>
      <c r="C35" s="10" t="s">
        <v>10</v>
      </c>
      <c r="D35" s="3" t="s">
        <v>2</v>
      </c>
      <c r="E35" s="11" t="s">
        <v>108</v>
      </c>
    </row>
    <row r="36" spans="1:5" x14ac:dyDescent="0.3">
      <c r="A36" s="9" t="s">
        <v>15</v>
      </c>
      <c r="B36" s="7">
        <v>2.7120000000000002</v>
      </c>
      <c r="C36" s="5">
        <v>7.4999999999999997E-2</v>
      </c>
      <c r="D36" s="3">
        <f>(B36-C36)</f>
        <v>2.637</v>
      </c>
      <c r="E36" s="4">
        <f>(674.73*D36*D36)-(2758.3*D36)+(2943)</f>
        <v>361.27945736999936</v>
      </c>
    </row>
    <row r="37" spans="1:5" x14ac:dyDescent="0.3">
      <c r="A37" s="9" t="s">
        <v>16</v>
      </c>
      <c r="B37" s="7">
        <v>2.6779999999999999</v>
      </c>
      <c r="C37" s="5">
        <v>7.4999999999999997E-2</v>
      </c>
      <c r="D37" s="3">
        <f>(B37-C37)</f>
        <v>2.6029999999999998</v>
      </c>
      <c r="E37" s="4">
        <f>(674.73*D37*D37)-(2758.3*D37)+(2943)</f>
        <v>334.8517605699999</v>
      </c>
    </row>
    <row r="38" spans="1:5" x14ac:dyDescent="0.3">
      <c r="A38" s="9" t="s">
        <v>17</v>
      </c>
      <c r="B38" s="7">
        <v>2.4209999999999998</v>
      </c>
      <c r="C38" s="5">
        <v>7.4999999999999997E-2</v>
      </c>
      <c r="D38" s="3">
        <f>(B38-C38)</f>
        <v>2.3459999999999996</v>
      </c>
      <c r="E38" s="4">
        <f>(674.73*D38*D38)-(2758.3*D38)+(2943)</f>
        <v>185.55049667999992</v>
      </c>
    </row>
    <row r="39" spans="1:5" x14ac:dyDescent="0.3">
      <c r="A39" s="9" t="s">
        <v>18</v>
      </c>
      <c r="B39" s="7">
        <v>2.6859999999999999</v>
      </c>
      <c r="C39" s="5">
        <v>7.4999999999999997E-2</v>
      </c>
      <c r="D39" s="3">
        <f>(B39-C39)</f>
        <v>2.6109999999999998</v>
      </c>
      <c r="E39" s="4">
        <f>(674.73*D39*D39)-(2758.3*D39)+(2943)</f>
        <v>340.92969832999916</v>
      </c>
    </row>
    <row r="40" spans="1:5" x14ac:dyDescent="0.3">
      <c r="A40" s="9" t="s">
        <v>19</v>
      </c>
      <c r="B40" s="7">
        <v>2.6949999999999998</v>
      </c>
      <c r="C40" s="5">
        <v>7.4999999999999997E-2</v>
      </c>
      <c r="D40" s="3">
        <f>(B40-C40)</f>
        <v>2.6199999999999997</v>
      </c>
      <c r="E40" s="4">
        <f>(674.73*D40*D40)-(2758.3*D40)+(2943)</f>
        <v>347.87061199999971</v>
      </c>
    </row>
    <row r="41" spans="1:5" x14ac:dyDescent="0.3">
      <c r="A41" s="9" t="s">
        <v>20</v>
      </c>
      <c r="B41" s="7">
        <v>2.544</v>
      </c>
      <c r="C41" s="5">
        <v>7.4999999999999997E-2</v>
      </c>
      <c r="D41" s="3">
        <f>(B41-C41)</f>
        <v>2.4689999999999999</v>
      </c>
      <c r="E41" s="4">
        <f>(674.73*D41*D41)-(2758.3*D41)+(2943)</f>
        <v>245.88506552999934</v>
      </c>
    </row>
    <row r="42" spans="1:5" x14ac:dyDescent="0.3">
      <c r="A42" s="9" t="s">
        <v>21</v>
      </c>
      <c r="B42" s="7">
        <v>2.7770000000000001</v>
      </c>
      <c r="C42" s="5">
        <v>7.4999999999999997E-2</v>
      </c>
      <c r="D42" s="3">
        <f>(B42-C42)</f>
        <v>2.702</v>
      </c>
      <c r="E42" s="4">
        <f>(674.73*D42*D42)-(2758.3*D42)+(2943)</f>
        <v>416.14488291999987</v>
      </c>
    </row>
    <row r="43" spans="1:5" x14ac:dyDescent="0.3">
      <c r="A43" s="9" t="s">
        <v>22</v>
      </c>
      <c r="B43" s="7">
        <v>2.609</v>
      </c>
      <c r="C43" s="5">
        <v>7.4999999999999997E-2</v>
      </c>
      <c r="D43" s="3">
        <f>(B43-C43)</f>
        <v>2.5339999999999998</v>
      </c>
      <c r="E43" s="4">
        <f>(674.73*D43*D43)-(2758.3*D43)+(2943)</f>
        <v>286.01438787999996</v>
      </c>
    </row>
    <row r="44" spans="1:5" x14ac:dyDescent="0.3">
      <c r="A44" s="9" t="s">
        <v>23</v>
      </c>
      <c r="B44" s="7">
        <v>2.6890000000000001</v>
      </c>
      <c r="C44" s="5">
        <v>7.4999999999999997E-2</v>
      </c>
      <c r="D44" s="3">
        <f>(B44-C44)</f>
        <v>2.6139999999999999</v>
      </c>
      <c r="E44" s="4">
        <f>(674.73*D44*D44)-(2758.3*D44)+(2943)</f>
        <v>343.23119107999992</v>
      </c>
    </row>
    <row r="45" spans="1:5" x14ac:dyDescent="0.3">
      <c r="A45" s="9" t="s">
        <v>24</v>
      </c>
      <c r="B45" s="7">
        <v>2.7410000000000001</v>
      </c>
      <c r="C45" s="5">
        <v>7.4999999999999997E-2</v>
      </c>
      <c r="D45" s="3">
        <f>(B45-C45)</f>
        <v>2.6659999999999999</v>
      </c>
      <c r="E45" s="4">
        <f>(674.73*D45*D45)-(2758.3*D45)+(2943)</f>
        <v>385.05345987999954</v>
      </c>
    </row>
    <row r="46" spans="1:5" x14ac:dyDescent="0.3">
      <c r="A46" s="9" t="s">
        <v>25</v>
      </c>
      <c r="B46" s="7">
        <v>2.9950000000000001</v>
      </c>
      <c r="C46" s="5">
        <v>7.4999999999999997E-2</v>
      </c>
      <c r="D46" s="3">
        <f>(B46-C46)</f>
        <v>2.92</v>
      </c>
      <c r="E46" s="4">
        <f>(674.73*D46*D46)-(2758.3*D46)+(2943)</f>
        <v>641.78187199999957</v>
      </c>
    </row>
    <row r="47" spans="1:5" x14ac:dyDescent="0.3">
      <c r="A47" s="9" t="s">
        <v>26</v>
      </c>
      <c r="B47" s="7">
        <v>2.6520000000000001</v>
      </c>
      <c r="C47" s="5">
        <v>7.4999999999999997E-2</v>
      </c>
      <c r="D47" s="3">
        <f>(B47-C47)</f>
        <v>2.577</v>
      </c>
      <c r="E47" s="4">
        <f>(674.73*D47*D47)-(2758.3*D47)+(2943)</f>
        <v>315.69492416999947</v>
      </c>
    </row>
    <row r="48" spans="1:5" x14ac:dyDescent="0.3">
      <c r="A48" s="9" t="s">
        <v>27</v>
      </c>
      <c r="B48" s="7">
        <v>2.5590000000000002</v>
      </c>
      <c r="C48" s="5">
        <v>7.4999999999999997E-2</v>
      </c>
      <c r="D48" s="3">
        <f>(B48-C48)</f>
        <v>2.484</v>
      </c>
      <c r="E48" s="4">
        <f>(674.73*D48*D48)-(2758.3*D48)+(2943)</f>
        <v>254.63963087999946</v>
      </c>
    </row>
    <row r="49" spans="1:5" x14ac:dyDescent="0.3">
      <c r="A49" s="9" t="s">
        <v>28</v>
      </c>
      <c r="B49" s="7">
        <v>2.5630000000000002</v>
      </c>
      <c r="C49" s="5">
        <v>7.4999999999999997E-2</v>
      </c>
      <c r="D49" s="3">
        <f>(B49-C49)</f>
        <v>2.488</v>
      </c>
      <c r="E49" s="4">
        <f>(674.73*D49*D49)-(2758.3*D49)+(2943)</f>
        <v>257.02546111999982</v>
      </c>
    </row>
    <row r="50" spans="1:5" x14ac:dyDescent="0.3">
      <c r="A50" s="9" t="s">
        <v>29</v>
      </c>
      <c r="B50" s="7">
        <v>2.7149999999999999</v>
      </c>
      <c r="C50" s="5">
        <v>7.4999999999999997E-2</v>
      </c>
      <c r="D50" s="3">
        <f>(B50-C50)</f>
        <v>2.6399999999999997</v>
      </c>
      <c r="E50" s="4">
        <f>(674.73*D50*D50)-(2758.3*D50)+(2943)</f>
        <v>363.68620799999917</v>
      </c>
    </row>
    <row r="51" spans="1:5" x14ac:dyDescent="0.3">
      <c r="A51" s="9" t="s">
        <v>30</v>
      </c>
      <c r="B51" s="7">
        <v>2.5390000000000001</v>
      </c>
      <c r="C51" s="5">
        <v>7.4999999999999997E-2</v>
      </c>
      <c r="D51" s="3">
        <f>(B51-C51)</f>
        <v>2.464</v>
      </c>
      <c r="E51" s="4">
        <f>(674.73*D51*D51)-(2758.3*D51)+(2943)</f>
        <v>243.03435007999997</v>
      </c>
    </row>
    <row r="52" spans="1:5" x14ac:dyDescent="0.3">
      <c r="A52" s="9" t="s">
        <v>31</v>
      </c>
      <c r="B52" s="7">
        <v>2.5380000000000003</v>
      </c>
      <c r="C52" s="5">
        <v>7.4999999999999997E-2</v>
      </c>
      <c r="D52" s="3">
        <f>(B52-C52)</f>
        <v>2.4630000000000001</v>
      </c>
      <c r="E52" s="4">
        <f>(674.73*D52*D52)-(2758.3*D52)+(2943)</f>
        <v>242.4682553699995</v>
      </c>
    </row>
    <row r="53" spans="1:5" x14ac:dyDescent="0.3">
      <c r="A53" s="9" t="s">
        <v>32</v>
      </c>
      <c r="B53" s="7">
        <v>2.6960000000000002</v>
      </c>
      <c r="C53" s="5">
        <v>7.4999999999999997E-2</v>
      </c>
      <c r="D53" s="3">
        <f>(B53-C53)</f>
        <v>2.621</v>
      </c>
      <c r="E53" s="4">
        <f>(674.73*D53*D53)-(2758.3*D53)+(2943)</f>
        <v>348.64857192999898</v>
      </c>
    </row>
    <row r="54" spans="1:5" x14ac:dyDescent="0.3">
      <c r="A54" s="9" t="s">
        <v>33</v>
      </c>
      <c r="B54" s="7">
        <v>2.48</v>
      </c>
      <c r="C54" s="5">
        <v>7.4999999999999997E-2</v>
      </c>
      <c r="D54" s="3">
        <f>(B54-C54)</f>
        <v>2.4049999999999998</v>
      </c>
      <c r="E54" s="4">
        <f>(674.73*D54*D54)-(2758.3*D54)+(2943)</f>
        <v>211.94368824999901</v>
      </c>
    </row>
    <row r="55" spans="1:5" x14ac:dyDescent="0.3">
      <c r="A55" s="9" t="s">
        <v>34</v>
      </c>
      <c r="B55" s="7">
        <v>2.62</v>
      </c>
      <c r="C55" s="5">
        <v>7.4999999999999997E-2</v>
      </c>
      <c r="D55" s="3">
        <f>(B55-C55)</f>
        <v>2.5449999999999999</v>
      </c>
      <c r="E55" s="4">
        <f>(674.73*D55*D55)-(2758.3*D55)+(2943)</f>
        <v>293.36957824999899</v>
      </c>
    </row>
    <row r="56" spans="1:5" x14ac:dyDescent="0.3">
      <c r="A56" s="9" t="s">
        <v>35</v>
      </c>
      <c r="B56" s="7">
        <v>2.4830000000000001</v>
      </c>
      <c r="C56" s="5">
        <v>7.4999999999999997E-2</v>
      </c>
      <c r="D56" s="3">
        <f>(B56-C56)</f>
        <v>2.4079999999999999</v>
      </c>
      <c r="E56" s="4">
        <f>(674.73*D56*D56)-(2758.3*D56)+(2943)</f>
        <v>213.41121471999986</v>
      </c>
    </row>
    <row r="57" spans="1:5" x14ac:dyDescent="0.3">
      <c r="A57" s="9" t="s">
        <v>36</v>
      </c>
      <c r="B57" s="7">
        <v>2.516</v>
      </c>
      <c r="C57" s="5">
        <v>7.4999999999999997E-2</v>
      </c>
      <c r="D57" s="3">
        <f>(B57-C57)</f>
        <v>2.4409999999999998</v>
      </c>
      <c r="E57" s="4">
        <f>(674.73*D57*D57)-(2758.3*D57)+(2943)</f>
        <v>230.35558512999978</v>
      </c>
    </row>
    <row r="58" spans="1:5" x14ac:dyDescent="0.3">
      <c r="A58" s="9" t="s">
        <v>37</v>
      </c>
      <c r="B58" s="7">
        <v>2.6539999999999999</v>
      </c>
      <c r="C58" s="5">
        <v>7.4999999999999997E-2</v>
      </c>
      <c r="D58" s="3">
        <f>(B58-C58)</f>
        <v>2.5789999999999997</v>
      </c>
      <c r="E58" s="4">
        <f>(674.73*D58*D58)-(2758.3*D58)+(2943)</f>
        <v>317.13613992999944</v>
      </c>
    </row>
    <row r="59" spans="1:5" x14ac:dyDescent="0.3">
      <c r="A59" s="9" t="s">
        <v>38</v>
      </c>
      <c r="B59" s="7">
        <v>2.5750000000000002</v>
      </c>
      <c r="C59" s="5">
        <v>7.4999999999999997E-2</v>
      </c>
      <c r="D59" s="3">
        <f>(B59-C59)</f>
        <v>2.5</v>
      </c>
      <c r="E59" s="4">
        <f>(674.73*D59*D59)-(2758.3*D59)+(2943)</f>
        <v>264.3125</v>
      </c>
    </row>
    <row r="60" spans="1:5" x14ac:dyDescent="0.3">
      <c r="A60" s="9" t="s">
        <v>39</v>
      </c>
      <c r="B60" s="7">
        <v>2.577</v>
      </c>
      <c r="C60" s="5">
        <v>7.4999999999999997E-2</v>
      </c>
      <c r="D60" s="3">
        <f>(B60-C60)</f>
        <v>2.5019999999999998</v>
      </c>
      <c r="E60" s="4">
        <f>(674.73*D60*D60)-(2758.3*D60)+(2943)</f>
        <v>265.54589891999967</v>
      </c>
    </row>
    <row r="61" spans="1:5" x14ac:dyDescent="0.3">
      <c r="A61" s="9" t="s">
        <v>40</v>
      </c>
      <c r="B61" s="7">
        <v>2.569</v>
      </c>
      <c r="C61" s="5">
        <v>7.4999999999999997E-2</v>
      </c>
      <c r="D61" s="3">
        <f>(B61-C61)</f>
        <v>2.4939999999999998</v>
      </c>
      <c r="E61" s="4">
        <f>(674.73*D61*D61)-(2758.3*D61)+(2943)</f>
        <v>260.64469027999894</v>
      </c>
    </row>
    <row r="62" spans="1:5" x14ac:dyDescent="0.3">
      <c r="A62" s="9" t="s">
        <v>41</v>
      </c>
      <c r="B62" s="7">
        <v>2.5960000000000001</v>
      </c>
      <c r="C62" s="5">
        <v>7.4999999999999997E-2</v>
      </c>
      <c r="D62" s="3">
        <f>(B62-C62)</f>
        <v>2.5209999999999999</v>
      </c>
      <c r="E62" s="4">
        <f>(674.73*D62*D62)-(2758.3*D62)+(2943)</f>
        <v>277.53240592999919</v>
      </c>
    </row>
    <row r="63" spans="1:5" x14ac:dyDescent="0.3">
      <c r="A63" s="9" t="s">
        <v>42</v>
      </c>
      <c r="B63" s="7">
        <v>2.589</v>
      </c>
      <c r="C63" s="5">
        <v>7.4999999999999997E-2</v>
      </c>
      <c r="D63" s="3">
        <f>(B63-C63)</f>
        <v>2.5139999999999998</v>
      </c>
      <c r="E63" s="4">
        <f>(674.73*D63*D63)-(2758.3*D63)+(2943)</f>
        <v>273.0596470800001</v>
      </c>
    </row>
    <row r="64" spans="1:5" x14ac:dyDescent="0.3">
      <c r="A64" s="9" t="s">
        <v>43</v>
      </c>
      <c r="B64" s="7">
        <v>2.3620000000000001</v>
      </c>
      <c r="C64" s="5">
        <v>7.4999999999999997E-2</v>
      </c>
      <c r="D64" s="3">
        <f>(B64-C64)</f>
        <v>2.2869999999999999</v>
      </c>
      <c r="E64" s="4">
        <f>(674.73*D64*D64)-(2758.3*D64)+(2943)</f>
        <v>163.85477536999997</v>
      </c>
    </row>
    <row r="65" spans="1:5" x14ac:dyDescent="0.3">
      <c r="A65" s="9" t="s">
        <v>44</v>
      </c>
      <c r="B65" s="7">
        <v>2.5220000000000002</v>
      </c>
      <c r="C65" s="5">
        <v>7.4999999999999997E-2</v>
      </c>
      <c r="D65" s="3">
        <f>(B65-C65)</f>
        <v>2.4470000000000001</v>
      </c>
      <c r="E65" s="4">
        <f>(674.73*D65*D65)-(2758.3*D65)+(2943)</f>
        <v>233.59426656999949</v>
      </c>
    </row>
    <row r="66" spans="1:5" x14ac:dyDescent="0.3">
      <c r="A66" s="9" t="s">
        <v>45</v>
      </c>
      <c r="B66" s="7">
        <v>2.6110000000000002</v>
      </c>
      <c r="C66" s="5">
        <v>7.4999999999999997E-2</v>
      </c>
      <c r="D66" s="3">
        <f>(B66-C66)</f>
        <v>2.536</v>
      </c>
      <c r="E66" s="4">
        <f>(674.73*D66*D66)-(2758.3*D66)+(2943)</f>
        <v>287.33955007999975</v>
      </c>
    </row>
    <row r="67" spans="1:5" x14ac:dyDescent="0.3">
      <c r="A67" s="9" t="s">
        <v>46</v>
      </c>
      <c r="B67" s="7">
        <v>2.452</v>
      </c>
      <c r="C67" s="5">
        <v>7.4999999999999997E-2</v>
      </c>
      <c r="D67" s="3">
        <f>(B67-C67)</f>
        <v>2.3769999999999998</v>
      </c>
      <c r="E67" s="4">
        <f>(674.73*D67*D67)-(2758.3*D67)+(2943)</f>
        <v>198.83244017000015</v>
      </c>
    </row>
    <row r="68" spans="1:5" x14ac:dyDescent="0.3">
      <c r="A68" s="9" t="s">
        <v>47</v>
      </c>
      <c r="B68" s="7">
        <v>2.66</v>
      </c>
      <c r="C68" s="5">
        <v>7.4999999999999997E-2</v>
      </c>
      <c r="D68" s="3">
        <f>(B68-C68)</f>
        <v>2.585</v>
      </c>
      <c r="E68" s="4">
        <f>(674.73*D68*D68)-(2758.3*D68)+(2943)</f>
        <v>321.49217425000006</v>
      </c>
    </row>
    <row r="69" spans="1:5" x14ac:dyDescent="0.3">
      <c r="A69" s="9" t="s">
        <v>48</v>
      </c>
      <c r="B69" s="7">
        <v>2.5070000000000001</v>
      </c>
      <c r="C69" s="5">
        <v>7.4999999999999997E-2</v>
      </c>
      <c r="D69" s="3">
        <f>(B69-C69)</f>
        <v>2.4319999999999999</v>
      </c>
      <c r="E69" s="4">
        <f>(674.73*D69*D69)-(2758.3*D69)+(2943)</f>
        <v>225.58865151999908</v>
      </c>
    </row>
    <row r="70" spans="1:5" x14ac:dyDescent="0.3">
      <c r="A70" s="9" t="s">
        <v>49</v>
      </c>
      <c r="B70" s="7">
        <v>2.552</v>
      </c>
      <c r="C70" s="5">
        <v>7.4999999999999997E-2</v>
      </c>
      <c r="D70" s="3">
        <f>(B70-C70)</f>
        <v>2.4769999999999999</v>
      </c>
      <c r="E70" s="4">
        <f>(674.73*D70*D70)-(2758.3*D70)+(2943)</f>
        <v>250.51638216999891</v>
      </c>
    </row>
    <row r="71" spans="1:5" x14ac:dyDescent="0.3">
      <c r="A71" s="9" t="s">
        <v>50</v>
      </c>
      <c r="B71" s="7">
        <v>2.593</v>
      </c>
      <c r="C71" s="5">
        <v>7.4999999999999997E-2</v>
      </c>
      <c r="D71" s="3">
        <f>(B71-C71)</f>
        <v>2.5179999999999998</v>
      </c>
      <c r="E71" s="4">
        <f>(674.73*D71*D71)-(2758.3*D71)+(2943)</f>
        <v>275.60741251999934</v>
      </c>
    </row>
    <row r="72" spans="1:5" x14ac:dyDescent="0.3">
      <c r="A72" s="9" t="s">
        <v>51</v>
      </c>
      <c r="B72" s="7">
        <v>2.2269999999999999</v>
      </c>
      <c r="C72" s="5">
        <v>7.4999999999999997E-2</v>
      </c>
      <c r="D72" s="3">
        <f>(B72-C72)</f>
        <v>2.1519999999999997</v>
      </c>
      <c r="E72" s="4">
        <f>(674.73*D72*D72)-(2758.3*D72)+(2943)</f>
        <v>131.88320191999992</v>
      </c>
    </row>
    <row r="73" spans="1:5" x14ac:dyDescent="0.3">
      <c r="A73" s="9" t="s">
        <v>52</v>
      </c>
      <c r="B73" s="7">
        <v>2.5300000000000002</v>
      </c>
      <c r="C73" s="5">
        <v>7.4999999999999997E-2</v>
      </c>
      <c r="D73" s="3">
        <f>(B73-C73)</f>
        <v>2.4550000000000001</v>
      </c>
      <c r="E73" s="4">
        <f>(674.73*D73*D73)-(2758.3*D73)+(2943)</f>
        <v>237.98807824999994</v>
      </c>
    </row>
    <row r="74" spans="1:5" x14ac:dyDescent="0.3">
      <c r="A74" s="9" t="s">
        <v>53</v>
      </c>
      <c r="B74" s="7">
        <v>2.4950000000000001</v>
      </c>
      <c r="C74" s="5">
        <v>7.4999999999999997E-2</v>
      </c>
      <c r="D74" s="3">
        <f>(B74-C74)</f>
        <v>2.42</v>
      </c>
      <c r="E74" s="4">
        <f>(674.73*D74*D74)-(2758.3*D74)+(2943)</f>
        <v>219.40277199999991</v>
      </c>
    </row>
    <row r="75" spans="1:5" x14ac:dyDescent="0.3">
      <c r="A75" s="9" t="s">
        <v>54</v>
      </c>
      <c r="B75" s="7">
        <v>2.4590000000000001</v>
      </c>
      <c r="C75" s="5">
        <v>7.4999999999999997E-2</v>
      </c>
      <c r="D75" s="3">
        <f>(B75-C75)</f>
        <v>2.3839999999999999</v>
      </c>
      <c r="E75" s="4">
        <f>(674.73*D75*D75)-(2758.3*D75)+(2943)</f>
        <v>202.01106687999982</v>
      </c>
    </row>
    <row r="76" spans="1:5" x14ac:dyDescent="0.3">
      <c r="A76" s="9" t="s">
        <v>55</v>
      </c>
      <c r="B76" s="7">
        <v>2.488</v>
      </c>
      <c r="C76" s="5">
        <v>7.4999999999999997E-2</v>
      </c>
      <c r="D76" s="3">
        <f>(B76-C76)</f>
        <v>2.4129999999999998</v>
      </c>
      <c r="E76" s="4">
        <f>(674.73*D76*D76)-(2758.3*D76)+(2943)</f>
        <v>215.88408136999942</v>
      </c>
    </row>
    <row r="77" spans="1:5" x14ac:dyDescent="0.3">
      <c r="A77" s="9" t="s">
        <v>56</v>
      </c>
      <c r="B77" s="7">
        <v>2.319</v>
      </c>
      <c r="C77" s="5">
        <v>7.4999999999999997E-2</v>
      </c>
      <c r="D77" s="3">
        <f>(B77-C77)</f>
        <v>2.2439999999999998</v>
      </c>
      <c r="E77" s="4">
        <f>(674.73*D77*D77)-(2758.3*D77)+(2943)</f>
        <v>151.00200528000005</v>
      </c>
    </row>
    <row r="78" spans="1:5" x14ac:dyDescent="0.3">
      <c r="A78" s="9" t="s">
        <v>57</v>
      </c>
      <c r="B78" s="7">
        <v>2.448</v>
      </c>
      <c r="C78" s="5">
        <v>7.4999999999999997E-2</v>
      </c>
      <c r="D78" s="3">
        <f>(B78-C78)</f>
        <v>2.3729999999999998</v>
      </c>
      <c r="E78" s="4">
        <f>(674.73*D78*D78)-(2758.3*D78)+(2943)</f>
        <v>197.04577016999974</v>
      </c>
    </row>
    <row r="79" spans="1:5" x14ac:dyDescent="0.3">
      <c r="A79" s="9" t="s">
        <v>58</v>
      </c>
      <c r="B79" s="7">
        <v>2.3000000000000003</v>
      </c>
      <c r="C79" s="5">
        <v>7.4999999999999997E-2</v>
      </c>
      <c r="D79" s="3">
        <f>(B79-C79)</f>
        <v>2.2250000000000001</v>
      </c>
      <c r="E79" s="4">
        <f>(674.73*D79*D79)-(2758.3*D79)+(2943)</f>
        <v>146.11770624999963</v>
      </c>
    </row>
    <row r="80" spans="1:5" x14ac:dyDescent="0.3">
      <c r="A80" s="9" t="s">
        <v>59</v>
      </c>
      <c r="B80" s="7">
        <v>2.5649999999999999</v>
      </c>
      <c r="C80" s="5">
        <v>7.4999999999999997E-2</v>
      </c>
      <c r="D80" s="3">
        <f>(B80-C80)</f>
        <v>2.4899999999999998</v>
      </c>
      <c r="E80" s="4">
        <f>(674.73*D80*D80)-(2758.3*D80)+(2943)</f>
        <v>258.22647299999971</v>
      </c>
    </row>
    <row r="81" spans="1:5" x14ac:dyDescent="0.3">
      <c r="A81" s="9" t="s">
        <v>60</v>
      </c>
      <c r="B81" s="7">
        <v>2.3570000000000002</v>
      </c>
      <c r="C81" s="5">
        <v>7.4999999999999997E-2</v>
      </c>
      <c r="D81" s="3">
        <f>(B81-C81)</f>
        <v>2.282</v>
      </c>
      <c r="E81" s="4">
        <f>(674.73*D81*D81)-(2758.3*D81)+(2943)</f>
        <v>162.2320685199993</v>
      </c>
    </row>
    <row r="82" spans="1:5" x14ac:dyDescent="0.3">
      <c r="A82" s="9" t="s">
        <v>61</v>
      </c>
      <c r="B82" s="7">
        <v>2.4569999999999999</v>
      </c>
      <c r="C82" s="5">
        <v>7.4999999999999997E-2</v>
      </c>
      <c r="D82" s="3">
        <f>(B82-C82)</f>
        <v>2.3819999999999997</v>
      </c>
      <c r="E82" s="4">
        <f>(674.73*D82*D82)-(2758.3*D82)+(2943)</f>
        <v>201.09614051999915</v>
      </c>
    </row>
    <row r="83" spans="1:5" x14ac:dyDescent="0.3">
      <c r="A83" s="9" t="s">
        <v>62</v>
      </c>
      <c r="B83" s="7">
        <v>2.3420000000000001</v>
      </c>
      <c r="C83" s="5">
        <v>7.4999999999999997E-2</v>
      </c>
      <c r="D83" s="3">
        <f>(B83-C83)</f>
        <v>2.2669999999999999</v>
      </c>
      <c r="E83" s="4">
        <f>(674.73*D83*D83)-(2758.3*D83)+(2943)</f>
        <v>157.56636696999976</v>
      </c>
    </row>
    <row r="84" spans="1:5" x14ac:dyDescent="0.3">
      <c r="A84" s="9" t="s">
        <v>63</v>
      </c>
      <c r="B84" s="7">
        <v>2.4609999999999999</v>
      </c>
      <c r="C84" s="5">
        <v>7.4999999999999997E-2</v>
      </c>
      <c r="D84" s="3">
        <f>(B84-C84)</f>
        <v>2.3859999999999997</v>
      </c>
      <c r="E84" s="4">
        <f>(674.73*D84*D84)-(2758.3*D84)+(2943)</f>
        <v>202.93139107999923</v>
      </c>
    </row>
    <row r="85" spans="1:5" x14ac:dyDescent="0.3">
      <c r="A85" s="9" t="s">
        <v>64</v>
      </c>
      <c r="B85" s="7">
        <v>2.3610000000000002</v>
      </c>
      <c r="C85" s="5">
        <v>7.4999999999999997E-2</v>
      </c>
      <c r="D85" s="3">
        <f>(B85-C85)</f>
        <v>2.286</v>
      </c>
      <c r="E85" s="4">
        <f>(674.73*D85*D85)-(2758.3*D85)+(2943)</f>
        <v>163.52753507999978</v>
      </c>
    </row>
    <row r="86" spans="1:5" x14ac:dyDescent="0.3">
      <c r="A86" s="9" t="s">
        <v>65</v>
      </c>
      <c r="B86" s="7">
        <v>2.29</v>
      </c>
      <c r="C86" s="5">
        <v>7.4999999999999997E-2</v>
      </c>
      <c r="D86" s="3">
        <f>(B86-C86)</f>
        <v>2.2149999999999999</v>
      </c>
      <c r="E86" s="4">
        <f>(674.73*D86*D86)-(2758.3*D86)+(2943)</f>
        <v>143.74269424999966</v>
      </c>
    </row>
    <row r="87" spans="1:5" x14ac:dyDescent="0.3">
      <c r="A87" s="9" t="s">
        <v>66</v>
      </c>
      <c r="B87" s="7">
        <v>2.4290000000000003</v>
      </c>
      <c r="C87" s="5">
        <v>7.4999999999999997E-2</v>
      </c>
      <c r="D87" s="3">
        <f>(B87-C87)</f>
        <v>2.3540000000000001</v>
      </c>
      <c r="E87" s="4">
        <f>(674.73*D87*D87)-(2758.3*D87)+(2943)</f>
        <v>188.85394467999959</v>
      </c>
    </row>
    <row r="88" spans="1:5" x14ac:dyDescent="0.3">
      <c r="A88" s="9" t="s">
        <v>67</v>
      </c>
      <c r="B88" s="7">
        <v>1.9590000000000001</v>
      </c>
      <c r="C88" s="5">
        <v>7.4999999999999997E-2</v>
      </c>
      <c r="D88" s="3">
        <f>(B88-C88)</f>
        <v>1.8840000000000001</v>
      </c>
      <c r="E88" s="4">
        <f>(674.73*D88*D88)-(2758.3*D88)+(2943)</f>
        <v>141.2872468799992</v>
      </c>
    </row>
    <row r="89" spans="1:5" x14ac:dyDescent="0.3">
      <c r="A89" s="9" t="s">
        <v>68</v>
      </c>
      <c r="B89" s="7">
        <v>2.4969999999999999</v>
      </c>
      <c r="C89" s="5">
        <v>7.4999999999999997E-2</v>
      </c>
      <c r="D89" s="3">
        <f>(B89-C89)</f>
        <v>2.4219999999999997</v>
      </c>
      <c r="E89" s="4">
        <f>(674.73*D89*D89)-(2758.3*D89)+(2943)</f>
        <v>220.42025731999956</v>
      </c>
    </row>
    <row r="90" spans="1:5" x14ac:dyDescent="0.3">
      <c r="A90" s="9" t="s">
        <v>69</v>
      </c>
      <c r="B90" s="7">
        <v>2.5270000000000001</v>
      </c>
      <c r="C90" s="5">
        <v>7.4999999999999997E-2</v>
      </c>
      <c r="D90" s="3">
        <f>(B90-C90)</f>
        <v>2.452</v>
      </c>
      <c r="E90" s="4">
        <f>(674.73*D90*D90)-(2758.3*D90)+(2943)</f>
        <v>236.33027791999984</v>
      </c>
    </row>
    <row r="91" spans="1:5" x14ac:dyDescent="0.3">
      <c r="A91" s="9" t="s">
        <v>70</v>
      </c>
      <c r="B91" s="7">
        <v>2.282</v>
      </c>
      <c r="C91" s="5">
        <v>7.4999999999999997E-2</v>
      </c>
      <c r="D91" s="3">
        <f>(B91-C91)</f>
        <v>2.2069999999999999</v>
      </c>
      <c r="E91" s="4">
        <f>(674.73*D91*D91)-(2758.3*D91)+(2943)</f>
        <v>141.93984576999901</v>
      </c>
    </row>
    <row r="92" spans="1:5" x14ac:dyDescent="0.3">
      <c r="A92" s="9" t="s">
        <v>71</v>
      </c>
      <c r="B92" s="7">
        <v>2.4540000000000002</v>
      </c>
      <c r="C92" s="5">
        <v>7.4999999999999997E-2</v>
      </c>
      <c r="D92" s="3">
        <f>(B92-C92)</f>
        <v>2.379</v>
      </c>
      <c r="E92" s="4">
        <f>(674.73*D92*D92)-(2758.3*D92)+(2943)</f>
        <v>199.73387193000008</v>
      </c>
    </row>
    <row r="93" spans="1:5" x14ac:dyDescent="0.3">
      <c r="A93" s="9" t="s">
        <v>72</v>
      </c>
      <c r="B93" s="7">
        <v>2.3780000000000001</v>
      </c>
      <c r="C93" s="5">
        <v>7.4999999999999997E-2</v>
      </c>
      <c r="D93" s="3">
        <f>(B93-C93)</f>
        <v>2.3029999999999999</v>
      </c>
      <c r="E93" s="4">
        <f>(674.73*D93*D93)-(2758.3*D93)+(2943)</f>
        <v>169.27414656999917</v>
      </c>
    </row>
    <row r="94" spans="1:5" x14ac:dyDescent="0.3">
      <c r="A94" s="9" t="s">
        <v>73</v>
      </c>
      <c r="B94" s="7">
        <v>2.347</v>
      </c>
      <c r="C94" s="5">
        <v>7.4999999999999997E-2</v>
      </c>
      <c r="D94" s="3">
        <f>(B94-C94)</f>
        <v>2.2719999999999998</v>
      </c>
      <c r="E94" s="4">
        <f>(674.73*D94*D94)-(2758.3*D94)+(2943)</f>
        <v>159.08786431999897</v>
      </c>
    </row>
    <row r="95" spans="1:5" x14ac:dyDescent="0.3">
      <c r="A95" s="9" t="s">
        <v>74</v>
      </c>
      <c r="B95" s="7">
        <v>2.5819999999999999</v>
      </c>
      <c r="C95" s="5">
        <v>7.4999999999999997E-2</v>
      </c>
      <c r="D95" s="3">
        <f>(B95-C95)</f>
        <v>2.5069999999999997</v>
      </c>
      <c r="E95" s="4">
        <f>(674.73*D95*D95)-(2758.3*D95)+(2943)</f>
        <v>268.65301176999947</v>
      </c>
    </row>
    <row r="96" spans="1:5" x14ac:dyDescent="0.3">
      <c r="A96" s="9" t="s">
        <v>75</v>
      </c>
      <c r="B96" s="7">
        <v>2.339</v>
      </c>
      <c r="C96" s="5">
        <v>7.4999999999999997E-2</v>
      </c>
      <c r="D96" s="3">
        <f>(B96-C96)</f>
        <v>2.2639999999999998</v>
      </c>
      <c r="E96" s="4">
        <f>(674.73*D96*D96)-(2758.3*D96)+(2943)</f>
        <v>156.66966207999985</v>
      </c>
    </row>
    <row r="97" spans="1:5" x14ac:dyDescent="0.3">
      <c r="A97" s="9" t="s">
        <v>76</v>
      </c>
      <c r="B97" s="7">
        <v>2.423</v>
      </c>
      <c r="C97" s="5">
        <v>7.4999999999999997E-2</v>
      </c>
      <c r="D97" s="3">
        <f>(B97-C97)</f>
        <v>2.3479999999999999</v>
      </c>
      <c r="E97" s="4">
        <f>(674.73*D97*D97)-(2758.3*D97)+(2943)</f>
        <v>186.36826191999944</v>
      </c>
    </row>
    <row r="98" spans="1:5" x14ac:dyDescent="0.3">
      <c r="A98" s="9" t="s">
        <v>77</v>
      </c>
      <c r="B98" s="7">
        <v>2.6219999999999999</v>
      </c>
      <c r="C98" s="5">
        <v>7.4999999999999997E-2</v>
      </c>
      <c r="D98" s="3">
        <f>(B98-C98)</f>
        <v>2.5469999999999997</v>
      </c>
      <c r="E98" s="4">
        <f>(674.73*D98*D98)-(2758.3*D98)+(2943)</f>
        <v>294.72442856999987</v>
      </c>
    </row>
    <row r="99" spans="1:5" x14ac:dyDescent="0.3">
      <c r="A99" s="9" t="s">
        <v>78</v>
      </c>
      <c r="B99" s="7">
        <v>2.2650000000000001</v>
      </c>
      <c r="C99" s="5">
        <v>7.4999999999999997E-2</v>
      </c>
      <c r="D99" s="3">
        <f>(B99-C99)</f>
        <v>2.19</v>
      </c>
      <c r="E99" s="4">
        <f>(674.73*D99*D99)-(2758.3*D99)+(2943)</f>
        <v>138.39555299999938</v>
      </c>
    </row>
    <row r="100" spans="1:5" x14ac:dyDescent="0.3">
      <c r="A100" s="9" t="s">
        <v>79</v>
      </c>
      <c r="B100" s="7">
        <v>2.4350000000000001</v>
      </c>
      <c r="C100" s="5">
        <v>7.4999999999999997E-2</v>
      </c>
      <c r="D100" s="3">
        <f>(B100-C100)</f>
        <v>2.36</v>
      </c>
      <c r="E100" s="4">
        <f>(674.73*D100*D100)-(2758.3*D100)+(2943)</f>
        <v>191.38820799999985</v>
      </c>
    </row>
    <row r="101" spans="1:5" x14ac:dyDescent="0.3">
      <c r="A101" s="9" t="s">
        <v>80</v>
      </c>
      <c r="B101" s="7">
        <v>2.5619999999999998</v>
      </c>
      <c r="C101" s="5">
        <v>7.4999999999999997E-2</v>
      </c>
      <c r="D101" s="3">
        <f>(B101-C101)</f>
        <v>2.4869999999999997</v>
      </c>
      <c r="E101" s="4">
        <f>(674.73*D101*D101)-(2758.3*D101)+(2943)</f>
        <v>256.42697936999957</v>
      </c>
    </row>
    <row r="102" spans="1:5" x14ac:dyDescent="0.3">
      <c r="A102" s="9" t="s">
        <v>81</v>
      </c>
      <c r="B102" s="7">
        <v>2.5089999999999999</v>
      </c>
      <c r="C102" s="5">
        <v>7.4999999999999997E-2</v>
      </c>
      <c r="D102" s="3">
        <f>(B102-C102)</f>
        <v>2.4339999999999997</v>
      </c>
      <c r="E102" s="4">
        <f>(674.73*D102*D102)-(2758.3*D102)+(2943)</f>
        <v>226.63852387999941</v>
      </c>
    </row>
    <row r="103" spans="1:5" x14ac:dyDescent="0.3">
      <c r="A103" s="9" t="s">
        <v>82</v>
      </c>
      <c r="B103" s="7">
        <v>2.3570000000000002</v>
      </c>
      <c r="C103" s="5">
        <v>7.4999999999999997E-2</v>
      </c>
      <c r="D103" s="3">
        <f>(B103-C103)</f>
        <v>2.282</v>
      </c>
      <c r="E103" s="4">
        <f>(674.73*D103*D103)-(2758.3*D103)+(2943)</f>
        <v>162.2320685199993</v>
      </c>
    </row>
    <row r="104" spans="1:5" x14ac:dyDescent="0.3">
      <c r="A104" s="9" t="s">
        <v>83</v>
      </c>
      <c r="B104" s="7">
        <v>2.37</v>
      </c>
      <c r="C104" s="5">
        <v>7.4999999999999997E-2</v>
      </c>
      <c r="D104" s="3">
        <f>(B104-C104)</f>
        <v>2.2949999999999999</v>
      </c>
      <c r="E104" s="4">
        <f>(674.73*D104*D104)-(2758.3*D104)+(2943)</f>
        <v>166.5212782499998</v>
      </c>
    </row>
    <row r="105" spans="1:5" x14ac:dyDescent="0.3">
      <c r="A105" s="9" t="s">
        <v>84</v>
      </c>
      <c r="B105" s="7">
        <v>2.3980000000000001</v>
      </c>
      <c r="C105" s="5">
        <v>7.4999999999999997E-2</v>
      </c>
      <c r="D105" s="3">
        <f>(B105-C105)</f>
        <v>2.323</v>
      </c>
      <c r="E105" s="4">
        <f>(674.73*D105*D105)-(2758.3*D105)+(2943)</f>
        <v>176.53416616999903</v>
      </c>
    </row>
    <row r="106" spans="1:5" x14ac:dyDescent="0.3">
      <c r="A106" s="9" t="s">
        <v>85</v>
      </c>
      <c r="B106" s="7">
        <v>2.3770000000000002</v>
      </c>
      <c r="C106" s="5">
        <v>7.4999999999999997E-2</v>
      </c>
      <c r="D106" s="3">
        <f>(B106-C106)</f>
        <v>2.302</v>
      </c>
      <c r="E106" s="4">
        <f>(674.73*D106*D106)-(2758.3*D106)+(2943)</f>
        <v>168.92531491999898</v>
      </c>
    </row>
    <row r="107" spans="1:5" x14ac:dyDescent="0.3">
      <c r="A107" s="9" t="s">
        <v>86</v>
      </c>
      <c r="B107" s="7">
        <v>2.3260000000000001</v>
      </c>
      <c r="C107" s="5">
        <v>7.4999999999999997E-2</v>
      </c>
      <c r="D107" s="3">
        <f>(B107-C107)</f>
        <v>2.2509999999999999</v>
      </c>
      <c r="E107" s="4">
        <f>(674.73*D107*D107)-(2758.3*D107)+(2943)</f>
        <v>152.92428472999973</v>
      </c>
    </row>
    <row r="108" spans="1:5" x14ac:dyDescent="0.3">
      <c r="A108" s="9" t="s">
        <v>87</v>
      </c>
      <c r="B108" s="7">
        <v>2.4409999999999998</v>
      </c>
      <c r="C108" s="5">
        <v>7.4999999999999997E-2</v>
      </c>
      <c r="D108" s="3">
        <f>(B108-C108)</f>
        <v>2.3659999999999997</v>
      </c>
      <c r="E108" s="4">
        <f>(674.73*D108*D108)-(2758.3*D108)+(2943)</f>
        <v>193.97105187999932</v>
      </c>
    </row>
    <row r="109" spans="1:5" x14ac:dyDescent="0.3">
      <c r="A109" s="9" t="s">
        <v>88</v>
      </c>
      <c r="B109" s="7">
        <v>2.6019999999999999</v>
      </c>
      <c r="C109" s="5">
        <v>7.4999999999999997E-2</v>
      </c>
      <c r="D109" s="3">
        <f>(B109-C109)</f>
        <v>2.5269999999999997</v>
      </c>
      <c r="E109" s="4">
        <f>(674.73*D109*D109)-(2758.3*D109)+(2943)</f>
        <v>281.41882816999987</v>
      </c>
    </row>
    <row r="110" spans="1:5" x14ac:dyDescent="0.3">
      <c r="A110" s="9" t="s">
        <v>89</v>
      </c>
      <c r="B110" s="7">
        <v>2.2000000000000002</v>
      </c>
      <c r="C110" s="5">
        <v>7.4999999999999997E-2</v>
      </c>
      <c r="D110" s="3">
        <f>(B110-C110)</f>
        <v>2.125</v>
      </c>
      <c r="E110" s="4">
        <f>(674.73*D110*D110)-(2758.3*D110)+(2943)</f>
        <v>128.44015624999929</v>
      </c>
    </row>
    <row r="111" spans="1:5" x14ac:dyDescent="0.3">
      <c r="A111" s="9" t="s">
        <v>90</v>
      </c>
      <c r="B111" s="7">
        <v>2.4580000000000002</v>
      </c>
      <c r="C111" s="5">
        <v>7.4999999999999997E-2</v>
      </c>
      <c r="D111" s="3">
        <f>(B111-C111)</f>
        <v>2.383</v>
      </c>
      <c r="E111" s="4">
        <f>(674.73*D111*D111)-(2758.3*D111)+(2943)</f>
        <v>201.55292896999981</v>
      </c>
    </row>
    <row r="112" spans="1:5" x14ac:dyDescent="0.3">
      <c r="A112" s="9" t="s">
        <v>91</v>
      </c>
      <c r="B112" s="7">
        <v>2.4870000000000001</v>
      </c>
      <c r="C112" s="5">
        <v>7.4999999999999997E-2</v>
      </c>
      <c r="D112" s="3">
        <f>(B112-C112)</f>
        <v>2.4119999999999999</v>
      </c>
      <c r="E112" s="4">
        <f>(674.73*D112*D112)-(2758.3*D112)+(2943)</f>
        <v>215.38680911999927</v>
      </c>
    </row>
    <row r="113" spans="1:5" x14ac:dyDescent="0.3">
      <c r="A113" s="9" t="s">
        <v>92</v>
      </c>
      <c r="B113" s="7">
        <v>2.3340000000000001</v>
      </c>
      <c r="C113" s="5">
        <v>7.4999999999999997E-2</v>
      </c>
      <c r="D113" s="3">
        <f>(B113-C113)</f>
        <v>2.2589999999999999</v>
      </c>
      <c r="E113" s="4">
        <f>(674.73*D113*D113)-(2758.3*D113)+(2943)</f>
        <v>155.20214312999951</v>
      </c>
    </row>
    <row r="114" spans="1:5" x14ac:dyDescent="0.3">
      <c r="A114" s="9" t="s">
        <v>93</v>
      </c>
      <c r="B114" s="7">
        <v>2.7850000000000001</v>
      </c>
      <c r="C114" s="5">
        <v>7.4999999999999997E-2</v>
      </c>
      <c r="D114" s="3">
        <f>(B114-C114)</f>
        <v>2.71</v>
      </c>
      <c r="E114" s="4">
        <f>(674.73*D114*D114)-(2758.3*D114)+(2943)</f>
        <v>423.29159299999901</v>
      </c>
    </row>
    <row r="115" spans="1:5" x14ac:dyDescent="0.3">
      <c r="A115" s="9" t="s">
        <v>94</v>
      </c>
      <c r="B115" s="7">
        <v>2.3580000000000001</v>
      </c>
      <c r="C115" s="5">
        <v>7.4999999999999997E-2</v>
      </c>
      <c r="D115" s="3">
        <f>(B115-C115)</f>
        <v>2.2829999999999999</v>
      </c>
      <c r="E115" s="4">
        <f>(674.73*D115*D115)-(2758.3*D115)+(2943)</f>
        <v>162.55391096999938</v>
      </c>
    </row>
    <row r="116" spans="1:5" x14ac:dyDescent="0.3">
      <c r="A116" s="9" t="s">
        <v>95</v>
      </c>
      <c r="B116" s="7">
        <v>2.7930000000000001</v>
      </c>
      <c r="C116" s="5">
        <v>7.4999999999999997E-2</v>
      </c>
      <c r="D116" s="3">
        <f>(B116-C116)</f>
        <v>2.718</v>
      </c>
      <c r="E116" s="4">
        <f>(674.73*D116*D116)-(2758.3*D116)+(2943)</f>
        <v>430.52466851999998</v>
      </c>
    </row>
    <row r="117" spans="1:5" x14ac:dyDescent="0.3">
      <c r="A117" s="9" t="s">
        <v>96</v>
      </c>
      <c r="B117" s="7">
        <v>2.9449999999999998</v>
      </c>
      <c r="C117" s="5">
        <v>7.4999999999999997E-2</v>
      </c>
      <c r="D117" s="3">
        <f>(B117-C117)</f>
        <v>2.8699999999999997</v>
      </c>
      <c r="E117" s="4">
        <f>(674.73*D117*D117)-(2758.3*D117)+(2943)</f>
        <v>584.36253699999907</v>
      </c>
    </row>
    <row r="118" spans="1:5" x14ac:dyDescent="0.3">
      <c r="A118" s="9" t="s">
        <v>97</v>
      </c>
      <c r="B118" s="7">
        <v>2.1190000000000002</v>
      </c>
      <c r="C118" s="5">
        <v>7.4999999999999997E-2</v>
      </c>
      <c r="D118" s="3">
        <f>(B118-C118)</f>
        <v>2.044</v>
      </c>
      <c r="E118" s="4">
        <f>(674.73*D118*D118)-(2758.3*D118)+(2943)</f>
        <v>124.01355727999953</v>
      </c>
    </row>
    <row r="119" spans="1:5" x14ac:dyDescent="0.3">
      <c r="A119" s="9" t="s">
        <v>98</v>
      </c>
      <c r="B119" s="7">
        <v>2.15</v>
      </c>
      <c r="C119" s="5">
        <v>7.4999999999999997E-2</v>
      </c>
      <c r="D119" s="3">
        <f>(B119-C119)</f>
        <v>2.0749999999999997</v>
      </c>
      <c r="E119" s="4">
        <f>(674.73*D119*D119)-(2758.3*D119)+(2943)</f>
        <v>124.66185624999935</v>
      </c>
    </row>
    <row r="120" spans="1:5" x14ac:dyDescent="0.3">
      <c r="A120" s="9" t="s">
        <v>99</v>
      </c>
      <c r="B120" s="7">
        <v>2.1750000000000003</v>
      </c>
      <c r="C120" s="5">
        <v>7.4999999999999997E-2</v>
      </c>
      <c r="D120" s="3">
        <f>(B120-C120)</f>
        <v>2.1</v>
      </c>
      <c r="E120" s="4">
        <f>(674.73*D120*D120)-(2758.3*D120)+(2943)</f>
        <v>126.1292999999996</v>
      </c>
    </row>
    <row r="121" spans="1:5" x14ac:dyDescent="0.3">
      <c r="A121" s="9" t="s">
        <v>100</v>
      </c>
      <c r="B121" s="7">
        <v>2.5590000000000002</v>
      </c>
      <c r="C121" s="5">
        <v>7.4999999999999997E-2</v>
      </c>
      <c r="D121" s="3">
        <f>(B121-C121)</f>
        <v>2.484</v>
      </c>
      <c r="E121" s="4">
        <f>(674.73*D121*D121)-(2758.3*D121)+(2943)</f>
        <v>254.63963087999946</v>
      </c>
    </row>
    <row r="122" spans="1:5" x14ac:dyDescent="0.3">
      <c r="A122" s="9" t="s">
        <v>101</v>
      </c>
      <c r="B122" s="7">
        <v>1.984</v>
      </c>
      <c r="C122" s="5">
        <v>7.4999999999999997E-2</v>
      </c>
      <c r="D122" s="3">
        <f>(B122-C122)</f>
        <v>1.909</v>
      </c>
      <c r="E122" s="4">
        <f>(674.73*D122*D122)-(2758.3*D122)+(2943)</f>
        <v>136.31101912999975</v>
      </c>
    </row>
    <row r="123" spans="1:5" x14ac:dyDescent="0.3">
      <c r="A123" s="9" t="s">
        <v>102</v>
      </c>
      <c r="B123" s="7">
        <v>2.2709999999999999</v>
      </c>
      <c r="C123" s="5">
        <v>7.4999999999999997E-2</v>
      </c>
      <c r="D123" s="3">
        <f>(B123-C123)</f>
        <v>2.1959999999999997</v>
      </c>
      <c r="E123" s="4">
        <f>(674.73*D123*D123)-(2758.3*D123)+(2943)</f>
        <v>139.60194767999974</v>
      </c>
    </row>
    <row r="124" spans="1:5" x14ac:dyDescent="0.3">
      <c r="A124" s="9" t="s">
        <v>103</v>
      </c>
      <c r="B124" s="7">
        <v>2.149</v>
      </c>
      <c r="C124" s="5">
        <v>7.4999999999999997E-2</v>
      </c>
      <c r="D124" s="3">
        <f>(B124-C124)</f>
        <v>2.0739999999999998</v>
      </c>
      <c r="E124" s="4">
        <f>(674.73*D124*D124)-(2758.3*D124)+(2943)</f>
        <v>124.62070147999884</v>
      </c>
    </row>
    <row r="125" spans="1:5" x14ac:dyDescent="0.3">
      <c r="A125" s="9" t="s">
        <v>104</v>
      </c>
      <c r="B125" s="7">
        <v>2.177</v>
      </c>
      <c r="C125" s="5">
        <v>7.4999999999999997E-2</v>
      </c>
      <c r="D125" s="3">
        <f>(B125-C125)</f>
        <v>2.1019999999999999</v>
      </c>
      <c r="E125" s="4">
        <f>(674.73*D125*D125)-(2758.3*D125)+(2943)</f>
        <v>126.28313091999917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Q7" sqref="Q7"/>
    </sheetView>
  </sheetViews>
  <sheetFormatPr defaultRowHeight="14.4" x14ac:dyDescent="0.3"/>
  <cols>
    <col min="1" max="1" width="14.109375" customWidth="1"/>
    <col min="2" max="2" width="11.77734375" customWidth="1"/>
    <col min="3" max="3" width="11.33203125" customWidth="1"/>
    <col min="4" max="4" width="11.6640625" customWidth="1"/>
    <col min="5" max="5" width="15.21875" customWidth="1"/>
  </cols>
  <sheetData>
    <row r="2" spans="1:12" x14ac:dyDescent="0.3">
      <c r="A2" s="2">
        <v>0.23499999999999999</v>
      </c>
      <c r="B2" s="7">
        <v>2.532</v>
      </c>
      <c r="C2" s="7">
        <v>2.6709999999999998</v>
      </c>
      <c r="D2" s="7">
        <v>2.6859999999999999</v>
      </c>
      <c r="E2" s="7">
        <v>2.444</v>
      </c>
      <c r="F2" s="7">
        <v>2.548</v>
      </c>
      <c r="G2" s="7">
        <v>2.9039999999999999</v>
      </c>
      <c r="H2" s="7">
        <v>2.915</v>
      </c>
      <c r="I2" s="7">
        <v>2.9550000000000001</v>
      </c>
      <c r="J2" s="7">
        <v>2.839</v>
      </c>
      <c r="K2" s="7">
        <v>2.8570000000000002</v>
      </c>
      <c r="L2" s="7">
        <v>2.6429999999999998</v>
      </c>
    </row>
    <row r="3" spans="1:12" x14ac:dyDescent="0.3">
      <c r="A3" s="2">
        <v>0.68400000000000005</v>
      </c>
      <c r="B3" s="7">
        <v>2.581</v>
      </c>
      <c r="C3" s="7">
        <v>2.855</v>
      </c>
      <c r="D3" s="7">
        <v>2.7240000000000002</v>
      </c>
      <c r="E3" s="7">
        <v>2.7800000000000002</v>
      </c>
      <c r="F3" s="7">
        <v>2.5649999999999999</v>
      </c>
      <c r="G3" s="7">
        <v>2.8109999999999999</v>
      </c>
      <c r="H3" s="7">
        <v>2.665</v>
      </c>
      <c r="I3" s="7">
        <v>2.714</v>
      </c>
      <c r="J3" s="7">
        <v>2.59</v>
      </c>
      <c r="K3" s="7">
        <v>2.8319999999999999</v>
      </c>
      <c r="L3" s="7">
        <v>2.91</v>
      </c>
    </row>
    <row r="4" spans="1:12" x14ac:dyDescent="0.3">
      <c r="A4" s="2">
        <v>1.022</v>
      </c>
      <c r="B4" s="7">
        <v>2.593</v>
      </c>
      <c r="C4" s="7">
        <v>2.8130000000000002</v>
      </c>
      <c r="D4" s="7">
        <v>2.4540000000000002</v>
      </c>
      <c r="E4" s="7">
        <v>2.8010000000000002</v>
      </c>
      <c r="F4" s="7">
        <v>2.383</v>
      </c>
      <c r="G4" s="7">
        <v>2.6419999999999999</v>
      </c>
      <c r="H4" s="7">
        <v>2.5009999999999999</v>
      </c>
      <c r="I4" s="7">
        <v>2.6619999999999999</v>
      </c>
      <c r="J4" s="7">
        <v>2.7440000000000002</v>
      </c>
      <c r="K4" s="7">
        <v>2.4649999999999999</v>
      </c>
      <c r="L4" s="7">
        <v>2.7480000000000002</v>
      </c>
    </row>
    <row r="5" spans="1:12" x14ac:dyDescent="0.3">
      <c r="A5" s="2">
        <v>1.39</v>
      </c>
      <c r="B5" s="7">
        <v>2.593</v>
      </c>
      <c r="C5" s="7">
        <v>2.577</v>
      </c>
      <c r="D5" s="7">
        <v>2.6510000000000002</v>
      </c>
      <c r="E5" s="7">
        <v>2.5910000000000002</v>
      </c>
      <c r="F5" s="7">
        <v>2.5950000000000002</v>
      </c>
      <c r="G5" s="7">
        <v>2.5590000000000002</v>
      </c>
      <c r="H5" s="7">
        <v>2.73</v>
      </c>
      <c r="I5" s="7">
        <v>2.5569999999999999</v>
      </c>
      <c r="J5" s="7">
        <v>2.673</v>
      </c>
      <c r="K5" s="7">
        <v>2.7109999999999999</v>
      </c>
      <c r="L5" s="7">
        <v>2.7120000000000002</v>
      </c>
    </row>
    <row r="6" spans="1:12" x14ac:dyDescent="0.3">
      <c r="A6" s="2">
        <v>1.865</v>
      </c>
      <c r="B6" s="7">
        <v>2.6350000000000002</v>
      </c>
      <c r="C6" s="7">
        <v>2.7290000000000001</v>
      </c>
      <c r="D6" s="7">
        <v>2.5659999999999998</v>
      </c>
      <c r="E6" s="7">
        <v>2.8290000000000002</v>
      </c>
      <c r="F6" s="7">
        <v>2.6310000000000002</v>
      </c>
      <c r="G6" s="7">
        <v>2.6080000000000001</v>
      </c>
      <c r="H6" s="7">
        <v>2.6739999999999999</v>
      </c>
      <c r="I6" s="7">
        <v>2.7160000000000002</v>
      </c>
      <c r="J6" s="7">
        <v>2.8109999999999999</v>
      </c>
      <c r="K6" s="7">
        <v>2.75</v>
      </c>
      <c r="L6" s="7">
        <v>2.8109999999999999</v>
      </c>
    </row>
    <row r="7" spans="1:12" x14ac:dyDescent="0.3">
      <c r="A7" s="5">
        <v>0.05</v>
      </c>
      <c r="B7" s="7">
        <v>2.5420000000000003</v>
      </c>
      <c r="C7" s="7">
        <v>2.6</v>
      </c>
      <c r="D7" s="7">
        <v>2.665</v>
      </c>
      <c r="E7" s="7">
        <v>2.8559999999999999</v>
      </c>
      <c r="F7" s="7">
        <v>2.62</v>
      </c>
      <c r="G7" s="7">
        <v>2.7069999999999999</v>
      </c>
      <c r="H7" s="7">
        <v>2.7349999999999999</v>
      </c>
      <c r="I7" s="7">
        <v>2.74</v>
      </c>
      <c r="J7" s="7">
        <v>2.69</v>
      </c>
      <c r="K7" s="7">
        <v>2.379</v>
      </c>
      <c r="L7" s="7">
        <v>2.8879999999999999</v>
      </c>
    </row>
    <row r="8" spans="1:12" x14ac:dyDescent="0.3">
      <c r="A8" s="7">
        <v>2.5470000000000002</v>
      </c>
      <c r="B8" s="7">
        <v>2.8319999999999999</v>
      </c>
      <c r="C8" s="7">
        <v>2.7789999999999999</v>
      </c>
      <c r="D8" s="7">
        <v>2.5720000000000001</v>
      </c>
      <c r="E8" s="7">
        <v>2.782</v>
      </c>
      <c r="F8" s="7">
        <v>2.6890000000000001</v>
      </c>
      <c r="G8" s="7">
        <v>2.7610000000000001</v>
      </c>
      <c r="H8" s="7">
        <v>2.9140000000000001</v>
      </c>
      <c r="I8" s="7">
        <v>2.915</v>
      </c>
      <c r="J8" s="7">
        <v>2.7210000000000001</v>
      </c>
      <c r="K8" s="7">
        <v>2.66</v>
      </c>
      <c r="L8" s="7">
        <v>2.71</v>
      </c>
    </row>
    <row r="9" spans="1:12" x14ac:dyDescent="0.3">
      <c r="A9" s="7">
        <v>2.6480000000000001</v>
      </c>
      <c r="B9" s="7">
        <v>2.819</v>
      </c>
      <c r="C9" s="7">
        <v>2.4910000000000001</v>
      </c>
      <c r="D9" s="7">
        <v>2.7690000000000001</v>
      </c>
      <c r="E9" s="7">
        <v>2.9910000000000001</v>
      </c>
      <c r="F9" s="7">
        <v>2.6840000000000002</v>
      </c>
      <c r="G9" s="7">
        <v>2.819</v>
      </c>
      <c r="H9" s="7">
        <v>2.79</v>
      </c>
      <c r="I9" s="7">
        <v>2.9750000000000001</v>
      </c>
      <c r="J9" s="7">
        <v>2.9090000000000003</v>
      </c>
      <c r="K9" s="7">
        <v>2.65</v>
      </c>
      <c r="L9" s="7">
        <v>2.76</v>
      </c>
    </row>
    <row r="16" spans="1:12" x14ac:dyDescent="0.3">
      <c r="A16" s="21"/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3">
      <c r="A17" s="6" t="s">
        <v>5</v>
      </c>
      <c r="B17" s="2">
        <v>0.23499999999999999</v>
      </c>
      <c r="C17" s="3">
        <f>B17-B22</f>
        <v>0.185</v>
      </c>
      <c r="D17" s="3">
        <v>8000</v>
      </c>
      <c r="E17" s="4">
        <f>(3462.9*C17*C17)-(11457*C17)+(9951.3)</f>
        <v>7950.2727524999991</v>
      </c>
    </row>
    <row r="18" spans="1:12" x14ac:dyDescent="0.3">
      <c r="A18" s="6" t="s">
        <v>6</v>
      </c>
      <c r="B18" s="2">
        <v>0.68400000000000005</v>
      </c>
      <c r="C18" s="3">
        <f>B18-B22</f>
        <v>0.63400000000000001</v>
      </c>
      <c r="D18" s="3">
        <v>4000</v>
      </c>
      <c r="E18" s="4">
        <f t="shared" ref="E18:E81" si="0">(3462.9*C18*C18)-(11457*C18)+(9951.3)</f>
        <v>4079.4954323999991</v>
      </c>
    </row>
    <row r="19" spans="1:12" x14ac:dyDescent="0.3">
      <c r="A19" s="6" t="s">
        <v>7</v>
      </c>
      <c r="B19" s="2">
        <v>1.022</v>
      </c>
      <c r="C19" s="3">
        <f>B19-B22</f>
        <v>0.97199999999999998</v>
      </c>
      <c r="D19" s="3">
        <v>2000</v>
      </c>
      <c r="E19" s="4">
        <f t="shared" si="0"/>
        <v>2086.7885135999995</v>
      </c>
    </row>
    <row r="20" spans="1:12" x14ac:dyDescent="0.3">
      <c r="A20" s="6" t="s">
        <v>8</v>
      </c>
      <c r="B20" s="2">
        <v>1.39</v>
      </c>
      <c r="C20" s="3">
        <f>B20-B22</f>
        <v>1.3399999999999999</v>
      </c>
      <c r="D20" s="3">
        <v>1000</v>
      </c>
      <c r="E20" s="4">
        <f t="shared" si="0"/>
        <v>816.90323999999964</v>
      </c>
    </row>
    <row r="21" spans="1:12" x14ac:dyDescent="0.3">
      <c r="A21" s="6" t="s">
        <v>9</v>
      </c>
      <c r="B21" s="2">
        <v>1.865</v>
      </c>
      <c r="C21" s="3">
        <f>B21-B22</f>
        <v>1.8149999999999999</v>
      </c>
      <c r="D21" s="3">
        <v>500</v>
      </c>
      <c r="E21" s="4">
        <f t="shared" si="0"/>
        <v>564.41675249999935</v>
      </c>
    </row>
    <row r="22" spans="1:12" x14ac:dyDescent="0.3">
      <c r="A22" s="6" t="s">
        <v>10</v>
      </c>
      <c r="B22" s="5">
        <v>0.05</v>
      </c>
      <c r="C22" s="3">
        <f>B22-B22</f>
        <v>0</v>
      </c>
      <c r="D22" s="3">
        <v>0</v>
      </c>
      <c r="E22" s="4">
        <v>0</v>
      </c>
    </row>
    <row r="27" spans="1:12" x14ac:dyDescent="0.3">
      <c r="I27" s="21"/>
      <c r="K27" s="8" t="s">
        <v>107</v>
      </c>
      <c r="L27" s="8"/>
    </row>
    <row r="32" spans="1:12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108</v>
      </c>
    </row>
    <row r="33" spans="1:5" x14ac:dyDescent="0.3">
      <c r="A33" s="9" t="s">
        <v>15</v>
      </c>
      <c r="B33" s="7">
        <v>2.5470000000000002</v>
      </c>
      <c r="C33" s="5">
        <v>0.05</v>
      </c>
      <c r="D33" s="3">
        <f>(B33-C33)</f>
        <v>2.4970000000000003</v>
      </c>
      <c r="E33" s="4">
        <f>(3462.9*D33*D33)-(11457*D33)+(9951.3)</f>
        <v>2934.3836660999987</v>
      </c>
    </row>
    <row r="34" spans="1:5" x14ac:dyDescent="0.3">
      <c r="A34" s="9" t="s">
        <v>16</v>
      </c>
      <c r="B34" s="7">
        <v>2.6480000000000001</v>
      </c>
      <c r="C34" s="5">
        <v>0.05</v>
      </c>
      <c r="D34" s="3">
        <f>(B34-C34)</f>
        <v>2.5980000000000003</v>
      </c>
      <c r="E34" s="4">
        <f>(3462.9*D34*D34)-(11457*D34)+(9951.3)</f>
        <v>3559.2176916000026</v>
      </c>
    </row>
    <row r="35" spans="1:5" x14ac:dyDescent="0.3">
      <c r="A35" s="9" t="s">
        <v>17</v>
      </c>
      <c r="B35" s="7">
        <v>2.532</v>
      </c>
      <c r="C35" s="5">
        <v>0.05</v>
      </c>
      <c r="D35" s="3">
        <f>(B35-C35)</f>
        <v>2.4820000000000002</v>
      </c>
      <c r="E35" s="4">
        <f>(3462.9*D35*D35)-(11457*D35)+(9951.3)</f>
        <v>2847.6119796000021</v>
      </c>
    </row>
    <row r="36" spans="1:5" x14ac:dyDescent="0.3">
      <c r="A36" s="9" t="s">
        <v>18</v>
      </c>
      <c r="B36" s="7">
        <v>2.581</v>
      </c>
      <c r="C36" s="5">
        <v>0.05</v>
      </c>
      <c r="D36" s="3">
        <f>(B36-C36)</f>
        <v>2.5310000000000001</v>
      </c>
      <c r="E36" s="4">
        <f>(3462.9*D36*D36)-(11457*D36)+(9951.3)</f>
        <v>3136.8353469000031</v>
      </c>
    </row>
    <row r="37" spans="1:5" x14ac:dyDescent="0.3">
      <c r="A37" s="9" t="s">
        <v>19</v>
      </c>
      <c r="B37" s="7">
        <v>2.593</v>
      </c>
      <c r="C37" s="5">
        <v>0.05</v>
      </c>
      <c r="D37" s="3">
        <f>(B37-C37)</f>
        <v>2.5430000000000001</v>
      </c>
      <c r="E37" s="4">
        <f>(3462.9*D37*D37)-(11457*D37)+(9951.3)</f>
        <v>3210.200402100003</v>
      </c>
    </row>
    <row r="38" spans="1:5" x14ac:dyDescent="0.3">
      <c r="A38" s="9" t="s">
        <v>20</v>
      </c>
      <c r="B38" s="7">
        <v>2.593</v>
      </c>
      <c r="C38" s="5">
        <v>0.05</v>
      </c>
      <c r="D38" s="3">
        <f>(B38-C38)</f>
        <v>2.5430000000000001</v>
      </c>
      <c r="E38" s="4">
        <f>(3462.9*D38*D38)-(11457*D38)+(9951.3)</f>
        <v>3210.200402100003</v>
      </c>
    </row>
    <row r="39" spans="1:5" x14ac:dyDescent="0.3">
      <c r="A39" s="9" t="s">
        <v>21</v>
      </c>
      <c r="B39" s="7">
        <v>2.6350000000000002</v>
      </c>
      <c r="C39" s="5">
        <v>0.05</v>
      </c>
      <c r="D39" s="3">
        <f>(B39-C39)</f>
        <v>2.5850000000000004</v>
      </c>
      <c r="E39" s="4">
        <f>(3462.9*D39*D39)-(11457*D39)+(9951.3)</f>
        <v>3474.8319525000006</v>
      </c>
    </row>
    <row r="40" spans="1:5" x14ac:dyDescent="0.3">
      <c r="A40" s="9" t="s">
        <v>22</v>
      </c>
      <c r="B40" s="7">
        <v>2.5420000000000003</v>
      </c>
      <c r="C40" s="5">
        <v>0.05</v>
      </c>
      <c r="D40" s="3">
        <f>(B40-C40)</f>
        <v>2.4920000000000004</v>
      </c>
      <c r="E40" s="4">
        <f>(3462.9*D40*D40)-(11457*D40)+(9951.3)</f>
        <v>2905.2866256000016</v>
      </c>
    </row>
    <row r="41" spans="1:5" x14ac:dyDescent="0.3">
      <c r="A41" s="9" t="s">
        <v>23</v>
      </c>
      <c r="B41" s="7">
        <v>2.8319999999999999</v>
      </c>
      <c r="C41" s="5">
        <v>0.05</v>
      </c>
      <c r="D41" s="3">
        <f>(B41-C41)</f>
        <v>2.782</v>
      </c>
      <c r="E41" s="4">
        <f>(3462.9*D41*D41)-(11457*D41)+(9951.3)</f>
        <v>4879.1236596000017</v>
      </c>
    </row>
    <row r="42" spans="1:5" x14ac:dyDescent="0.3">
      <c r="A42" s="9" t="s">
        <v>24</v>
      </c>
      <c r="B42" s="7">
        <v>2.819</v>
      </c>
      <c r="C42" s="5">
        <v>0.05</v>
      </c>
      <c r="D42" s="3">
        <f>(B42-C42)</f>
        <v>2.7690000000000001</v>
      </c>
      <c r="E42" s="4">
        <f>(3462.9*D42*D42)-(11457*D42)+(9951.3)</f>
        <v>4778.1714069000045</v>
      </c>
    </row>
    <row r="43" spans="1:5" x14ac:dyDescent="0.3">
      <c r="A43" s="9" t="s">
        <v>25</v>
      </c>
      <c r="B43" s="7">
        <v>2.6709999999999998</v>
      </c>
      <c r="C43" s="5">
        <v>0.05</v>
      </c>
      <c r="D43" s="3">
        <f>(B43-C43)</f>
        <v>2.621</v>
      </c>
      <c r="E43" s="4">
        <f>(3462.9*D43*D43)-(11457*D43)+(9951.3)</f>
        <v>3711.3828189000051</v>
      </c>
    </row>
    <row r="44" spans="1:5" x14ac:dyDescent="0.3">
      <c r="A44" s="9" t="s">
        <v>26</v>
      </c>
      <c r="B44" s="7">
        <v>2.855</v>
      </c>
      <c r="C44" s="5">
        <v>0.05</v>
      </c>
      <c r="D44" s="3">
        <f>(B44-C44)</f>
        <v>2.8050000000000002</v>
      </c>
      <c r="E44" s="4">
        <f>(3462.9*D44*D44)-(11457*D44)+(9951.3)</f>
        <v>5060.5987725000014</v>
      </c>
    </row>
    <row r="45" spans="1:5" x14ac:dyDescent="0.3">
      <c r="A45" s="9" t="s">
        <v>27</v>
      </c>
      <c r="B45" s="7">
        <v>2.8130000000000002</v>
      </c>
      <c r="C45" s="5">
        <v>0.05</v>
      </c>
      <c r="D45" s="3">
        <f>(B45-C45)</f>
        <v>2.7630000000000003</v>
      </c>
      <c r="E45" s="4">
        <f>(3462.9*D45*D45)-(11457*D45)+(9951.3)</f>
        <v>4731.9728301000032</v>
      </c>
    </row>
    <row r="46" spans="1:5" x14ac:dyDescent="0.3">
      <c r="A46" s="9" t="s">
        <v>28</v>
      </c>
      <c r="B46" s="7">
        <v>2.577</v>
      </c>
      <c r="C46" s="5">
        <v>0.05</v>
      </c>
      <c r="D46" s="3">
        <f>(B46-C46)</f>
        <v>2.5270000000000001</v>
      </c>
      <c r="E46" s="4">
        <f>(3462.9*D46*D46)-(11457*D46)+(9951.3)</f>
        <v>3112.6019541000023</v>
      </c>
    </row>
    <row r="47" spans="1:5" x14ac:dyDescent="0.3">
      <c r="A47" s="9" t="s">
        <v>29</v>
      </c>
      <c r="B47" s="7">
        <v>2.7290000000000001</v>
      </c>
      <c r="C47" s="5">
        <v>0.05</v>
      </c>
      <c r="D47" s="3">
        <f>(B47-C47)</f>
        <v>2.6790000000000003</v>
      </c>
      <c r="E47" s="4">
        <f>(3462.9*D47*D47)-(11457*D47)+(9951.3)</f>
        <v>4111.3722789000021</v>
      </c>
    </row>
    <row r="48" spans="1:5" x14ac:dyDescent="0.3">
      <c r="A48" s="9" t="s">
        <v>30</v>
      </c>
      <c r="B48" s="7">
        <v>2.6</v>
      </c>
      <c r="C48" s="5">
        <v>0.05</v>
      </c>
      <c r="D48" s="3">
        <f>(B48-C48)</f>
        <v>2.5500000000000003</v>
      </c>
      <c r="E48" s="4">
        <f>(3462.9*D48*D48)-(11457*D48)+(9951.3)</f>
        <v>3253.4572499999995</v>
      </c>
    </row>
    <row r="49" spans="1:5" x14ac:dyDescent="0.3">
      <c r="A49" s="9" t="s">
        <v>31</v>
      </c>
      <c r="B49" s="7">
        <v>2.7789999999999999</v>
      </c>
      <c r="C49" s="5">
        <v>0.05</v>
      </c>
      <c r="D49" s="3">
        <f>(B49-C49)</f>
        <v>2.7290000000000001</v>
      </c>
      <c r="E49" s="4">
        <f>(3462.9*D49*D49)-(11457*D49)+(9951.3)</f>
        <v>4474.8904388999981</v>
      </c>
    </row>
    <row r="50" spans="1:5" x14ac:dyDescent="0.3">
      <c r="A50" s="9" t="s">
        <v>32</v>
      </c>
      <c r="B50" s="7">
        <v>2.4910000000000001</v>
      </c>
      <c r="C50" s="5">
        <v>0.05</v>
      </c>
      <c r="D50" s="3">
        <f>(B50-C50)</f>
        <v>2.4410000000000003</v>
      </c>
      <c r="E50" s="4">
        <f>(3462.9*D50*D50)-(11457*D50)+(9951.3)</f>
        <v>2618.3868548999999</v>
      </c>
    </row>
    <row r="51" spans="1:5" x14ac:dyDescent="0.3">
      <c r="A51" s="9" t="s">
        <v>33</v>
      </c>
      <c r="B51" s="7">
        <v>2.6859999999999999</v>
      </c>
      <c r="C51" s="5">
        <v>0.05</v>
      </c>
      <c r="D51" s="3">
        <f>(B51-C51)</f>
        <v>2.6360000000000001</v>
      </c>
      <c r="E51" s="4">
        <f>(3462.9*D51*D51)-(11457*D51)+(9951.3)</f>
        <v>3812.5947984000013</v>
      </c>
    </row>
    <row r="52" spans="1:5" x14ac:dyDescent="0.3">
      <c r="A52" s="9" t="s">
        <v>34</v>
      </c>
      <c r="B52" s="7">
        <v>2.7240000000000002</v>
      </c>
      <c r="C52" s="5">
        <v>0.05</v>
      </c>
      <c r="D52" s="3">
        <f>(B52-C52)</f>
        <v>2.6740000000000004</v>
      </c>
      <c r="E52" s="4">
        <f>(3462.9*D52*D52)-(11457*D52)+(9951.3)</f>
        <v>4075.9727604000036</v>
      </c>
    </row>
    <row r="53" spans="1:5" x14ac:dyDescent="0.3">
      <c r="A53" s="9" t="s">
        <v>35</v>
      </c>
      <c r="B53" s="7">
        <v>2.4540000000000002</v>
      </c>
      <c r="C53" s="5">
        <v>0.05</v>
      </c>
      <c r="D53" s="3">
        <f>(B53-C53)</f>
        <v>2.4040000000000004</v>
      </c>
      <c r="E53" s="4">
        <f>(3462.9*D53*D53)-(11457*D53)+(9951.3)</f>
        <v>2421.5190863999997</v>
      </c>
    </row>
    <row r="54" spans="1:5" x14ac:dyDescent="0.3">
      <c r="A54" s="9" t="s">
        <v>36</v>
      </c>
      <c r="B54" s="7">
        <v>2.6510000000000002</v>
      </c>
      <c r="C54" s="5">
        <v>0.05</v>
      </c>
      <c r="D54" s="3">
        <f>(B54-C54)</f>
        <v>2.6010000000000004</v>
      </c>
      <c r="E54" s="4">
        <f>(3462.9*D54*D54)-(11457*D54)+(9951.3)</f>
        <v>3578.8575429000011</v>
      </c>
    </row>
    <row r="55" spans="1:5" x14ac:dyDescent="0.3">
      <c r="A55" s="9" t="s">
        <v>37</v>
      </c>
      <c r="B55" s="7">
        <v>2.5659999999999998</v>
      </c>
      <c r="C55" s="5">
        <v>0.05</v>
      </c>
      <c r="D55" s="3">
        <f>(B55-C55)</f>
        <v>2.516</v>
      </c>
      <c r="E55" s="4">
        <f>(3462.9*D55*D55)-(11457*D55)+(9951.3)</f>
        <v>3046.5315023999974</v>
      </c>
    </row>
    <row r="56" spans="1:5" x14ac:dyDescent="0.3">
      <c r="A56" s="9" t="s">
        <v>38</v>
      </c>
      <c r="B56" s="7">
        <v>2.665</v>
      </c>
      <c r="C56" s="5">
        <v>0.05</v>
      </c>
      <c r="D56" s="3">
        <f>(B56-C56)</f>
        <v>2.6150000000000002</v>
      </c>
      <c r="E56" s="4">
        <f>(3462.9*D56*D56)-(11457*D56)+(9951.3)</f>
        <v>3671.3343524999982</v>
      </c>
    </row>
    <row r="57" spans="1:5" x14ac:dyDescent="0.3">
      <c r="A57" s="9" t="s">
        <v>39</v>
      </c>
      <c r="B57" s="7">
        <v>2.5720000000000001</v>
      </c>
      <c r="C57" s="5">
        <v>0.05</v>
      </c>
      <c r="D57" s="3">
        <f>(B57-C57)</f>
        <v>2.5220000000000002</v>
      </c>
      <c r="E57" s="4">
        <f>(3462.9*D57*D57)-(11457*D57)+(9951.3)</f>
        <v>3082.4660435999976</v>
      </c>
    </row>
    <row r="58" spans="1:5" x14ac:dyDescent="0.3">
      <c r="A58" s="9" t="s">
        <v>40</v>
      </c>
      <c r="B58" s="7">
        <v>2.7690000000000001</v>
      </c>
      <c r="C58" s="5">
        <v>0.05</v>
      </c>
      <c r="D58" s="3">
        <f>(B58-C58)</f>
        <v>2.7190000000000003</v>
      </c>
      <c r="E58" s="4">
        <f>(3462.9*D58*D58)-(11457*D58)+(9951.3)</f>
        <v>4400.8016469000031</v>
      </c>
    </row>
    <row r="59" spans="1:5" x14ac:dyDescent="0.3">
      <c r="A59" s="9" t="s">
        <v>41</v>
      </c>
      <c r="B59" s="7">
        <v>2.444</v>
      </c>
      <c r="C59" s="5">
        <v>0.05</v>
      </c>
      <c r="D59" s="3">
        <f>(B59-C59)</f>
        <v>2.3940000000000001</v>
      </c>
      <c r="E59" s="4">
        <f>(3462.9*D59*D59)-(11457*D59)+(9951.3)</f>
        <v>2369.9391443999993</v>
      </c>
    </row>
    <row r="60" spans="1:5" x14ac:dyDescent="0.3">
      <c r="A60" s="9" t="s">
        <v>42</v>
      </c>
      <c r="B60" s="7">
        <v>2.7800000000000002</v>
      </c>
      <c r="C60" s="5">
        <v>0.05</v>
      </c>
      <c r="D60" s="3">
        <f>(B60-C60)</f>
        <v>2.7300000000000004</v>
      </c>
      <c r="E60" s="4">
        <f>(3462.9*D60*D60)-(11457*D60)+(9951.3)</f>
        <v>4482.3374100000074</v>
      </c>
    </row>
    <row r="61" spans="1:5" x14ac:dyDescent="0.3">
      <c r="A61" s="9" t="s">
        <v>43</v>
      </c>
      <c r="B61" s="7">
        <v>2.8010000000000002</v>
      </c>
      <c r="C61" s="5">
        <v>0.05</v>
      </c>
      <c r="D61" s="3">
        <f>(B61-C61)</f>
        <v>2.7510000000000003</v>
      </c>
      <c r="E61" s="4">
        <f>(3462.9*D61*D61)-(11457*D61)+(9951.3)</f>
        <v>4640.3236629000021</v>
      </c>
    </row>
    <row r="62" spans="1:5" x14ac:dyDescent="0.3">
      <c r="A62" s="9" t="s">
        <v>44</v>
      </c>
      <c r="B62" s="7">
        <v>2.5910000000000002</v>
      </c>
      <c r="C62" s="5">
        <v>0.05</v>
      </c>
      <c r="D62" s="3">
        <f>(B62-C62)</f>
        <v>2.5410000000000004</v>
      </c>
      <c r="E62" s="4">
        <f>(3462.9*D62*D62)-(11457*D62)+(9951.3)</f>
        <v>3197.9036349000016</v>
      </c>
    </row>
    <row r="63" spans="1:5" x14ac:dyDescent="0.3">
      <c r="A63" s="9" t="s">
        <v>45</v>
      </c>
      <c r="B63" s="7">
        <v>2.8290000000000002</v>
      </c>
      <c r="C63" s="5">
        <v>0.05</v>
      </c>
      <c r="D63" s="3">
        <f>(B63-C63)</f>
        <v>2.7790000000000004</v>
      </c>
      <c r="E63" s="4">
        <f>(3462.9*D63*D63)-(11457*D63)+(9951.3)</f>
        <v>4855.7230989000054</v>
      </c>
    </row>
    <row r="64" spans="1:5" x14ac:dyDescent="0.3">
      <c r="A64" s="9" t="s">
        <v>46</v>
      </c>
      <c r="B64" s="7">
        <v>2.8559999999999999</v>
      </c>
      <c r="C64" s="5">
        <v>0.05</v>
      </c>
      <c r="D64" s="3">
        <f>(B64-C64)</f>
        <v>2.806</v>
      </c>
      <c r="E64" s="4">
        <f>(3462.9*D64*D64)-(11457*D64)+(9951.3)</f>
        <v>5068.5721043999984</v>
      </c>
    </row>
    <row r="65" spans="1:5" x14ac:dyDescent="0.3">
      <c r="A65" s="9" t="s">
        <v>47</v>
      </c>
      <c r="B65" s="7">
        <v>2.782</v>
      </c>
      <c r="C65" s="5">
        <v>0.05</v>
      </c>
      <c r="D65" s="3">
        <f>(B65-C65)</f>
        <v>2.7320000000000002</v>
      </c>
      <c r="E65" s="4">
        <f>(3462.9*D65*D65)-(11457*D65)+(9951.3)</f>
        <v>4497.252129600005</v>
      </c>
    </row>
    <row r="66" spans="1:5" x14ac:dyDescent="0.3">
      <c r="A66" s="9" t="s">
        <v>48</v>
      </c>
      <c r="B66" s="7">
        <v>2.9910000000000001</v>
      </c>
      <c r="C66" s="5">
        <v>0.05</v>
      </c>
      <c r="D66" s="3">
        <f>(B66-C66)</f>
        <v>2.9410000000000003</v>
      </c>
      <c r="E66" s="4">
        <f>(3462.9*D66*D66)-(11457*D66)+(9951.3)</f>
        <v>6208.5507549000031</v>
      </c>
    </row>
    <row r="67" spans="1:5" x14ac:dyDescent="0.3">
      <c r="A67" s="9" t="s">
        <v>49</v>
      </c>
      <c r="B67" s="7">
        <v>2.548</v>
      </c>
      <c r="C67" s="5">
        <v>0.05</v>
      </c>
      <c r="D67" s="3">
        <f>(B67-C67)</f>
        <v>2.4980000000000002</v>
      </c>
      <c r="E67" s="4">
        <f>(3462.9*D67*D67)-(11457*D67)+(9951.3)</f>
        <v>2940.2238515999998</v>
      </c>
    </row>
    <row r="68" spans="1:5" x14ac:dyDescent="0.3">
      <c r="A68" s="9" t="s">
        <v>50</v>
      </c>
      <c r="B68" s="7">
        <v>2.5649999999999999</v>
      </c>
      <c r="C68" s="5">
        <v>0.05</v>
      </c>
      <c r="D68" s="3">
        <f>(B68-C68)</f>
        <v>2.5150000000000001</v>
      </c>
      <c r="E68" s="4">
        <f>(3462.9*D68*D68)-(11457*D68)+(9951.3)</f>
        <v>3040.5666525000015</v>
      </c>
    </row>
    <row r="69" spans="1:5" x14ac:dyDescent="0.3">
      <c r="A69" s="9" t="s">
        <v>51</v>
      </c>
      <c r="B69" s="7">
        <v>2.383</v>
      </c>
      <c r="C69" s="5">
        <v>0.05</v>
      </c>
      <c r="D69" s="3">
        <f>(B69-C69)</f>
        <v>2.3330000000000002</v>
      </c>
      <c r="E69" s="4">
        <f>(3462.9*D69*D69)-(11457*D69)+(9951.3)</f>
        <v>2070.299318100002</v>
      </c>
    </row>
    <row r="70" spans="1:5" x14ac:dyDescent="0.3">
      <c r="A70" s="9" t="s">
        <v>52</v>
      </c>
      <c r="B70" s="7">
        <v>2.5950000000000002</v>
      </c>
      <c r="C70" s="5">
        <v>0.05</v>
      </c>
      <c r="D70" s="3">
        <f>(B70-C70)</f>
        <v>2.5450000000000004</v>
      </c>
      <c r="E70" s="4">
        <f>(3462.9*D70*D70)-(11457*D70)+(9951.3)</f>
        <v>3222.5248725000019</v>
      </c>
    </row>
    <row r="71" spans="1:5" x14ac:dyDescent="0.3">
      <c r="A71" s="9" t="s">
        <v>53</v>
      </c>
      <c r="B71" s="7">
        <v>2.6310000000000002</v>
      </c>
      <c r="C71" s="5">
        <v>0.05</v>
      </c>
      <c r="D71" s="3">
        <f>(B71-C71)</f>
        <v>2.5810000000000004</v>
      </c>
      <c r="E71" s="4">
        <f>(3462.9*D71*D71)-(11457*D71)+(9951.3)</f>
        <v>3449.1025869000041</v>
      </c>
    </row>
    <row r="72" spans="1:5" x14ac:dyDescent="0.3">
      <c r="A72" s="9" t="s">
        <v>54</v>
      </c>
      <c r="B72" s="7">
        <v>2.62</v>
      </c>
      <c r="C72" s="5">
        <v>0.05</v>
      </c>
      <c r="D72" s="3">
        <f>(B72-C72)</f>
        <v>2.5700000000000003</v>
      </c>
      <c r="E72" s="4">
        <f>(3462.9*D72*D72)-(11457*D72)+(9951.3)</f>
        <v>3378.9182100000071</v>
      </c>
    </row>
    <row r="73" spans="1:5" x14ac:dyDescent="0.3">
      <c r="A73" s="9" t="s">
        <v>55</v>
      </c>
      <c r="B73" s="7">
        <v>2.6890000000000001</v>
      </c>
      <c r="C73" s="5">
        <v>0.05</v>
      </c>
      <c r="D73" s="3">
        <f>(B73-C73)</f>
        <v>2.6390000000000002</v>
      </c>
      <c r="E73" s="4">
        <f>(3462.9*D73*D73)-(11457*D73)+(9951.3)</f>
        <v>3833.0241909000069</v>
      </c>
    </row>
    <row r="74" spans="1:5" x14ac:dyDescent="0.3">
      <c r="A74" s="9" t="s">
        <v>56</v>
      </c>
      <c r="B74" s="7">
        <v>2.6840000000000002</v>
      </c>
      <c r="C74" s="5">
        <v>0.05</v>
      </c>
      <c r="D74" s="3">
        <f>(B74-C74)</f>
        <v>2.6340000000000003</v>
      </c>
      <c r="E74" s="4">
        <f>(3462.9*D74*D74)-(11457*D74)+(9951.3)</f>
        <v>3799.0098324000028</v>
      </c>
    </row>
    <row r="75" spans="1:5" x14ac:dyDescent="0.3">
      <c r="A75" s="9" t="s">
        <v>57</v>
      </c>
      <c r="B75" s="7">
        <v>2.9039999999999999</v>
      </c>
      <c r="C75" s="5">
        <v>0.05</v>
      </c>
      <c r="D75" s="3">
        <f>(B75-C75)</f>
        <v>2.8540000000000001</v>
      </c>
      <c r="E75" s="4">
        <f>(3462.9*D75*D75)-(11457*D75)+(9951.3)</f>
        <v>5459.4367764000017</v>
      </c>
    </row>
    <row r="76" spans="1:5" x14ac:dyDescent="0.3">
      <c r="A76" s="9" t="s">
        <v>58</v>
      </c>
      <c r="B76" s="7">
        <v>2.8109999999999999</v>
      </c>
      <c r="C76" s="5">
        <v>0.05</v>
      </c>
      <c r="D76" s="3">
        <f>(B76-C76)</f>
        <v>2.7610000000000001</v>
      </c>
      <c r="E76" s="4">
        <f>(3462.9*D76*D76)-(11457*D76)+(9951.3)</f>
        <v>4716.6287108999968</v>
      </c>
    </row>
    <row r="77" spans="1:5" x14ac:dyDescent="0.3">
      <c r="A77" s="9" t="s">
        <v>59</v>
      </c>
      <c r="B77" s="7">
        <v>2.6419999999999999</v>
      </c>
      <c r="C77" s="5">
        <v>0.05</v>
      </c>
      <c r="D77" s="3">
        <f>(B77-C77)</f>
        <v>2.5920000000000001</v>
      </c>
      <c r="E77" s="4">
        <f>(3462.9*D77*D77)-(11457*D77)+(9951.3)</f>
        <v>3520.1249855999995</v>
      </c>
    </row>
    <row r="78" spans="1:5" x14ac:dyDescent="0.3">
      <c r="A78" s="9" t="s">
        <v>60</v>
      </c>
      <c r="B78" s="7">
        <v>2.5590000000000002</v>
      </c>
      <c r="C78" s="5">
        <v>0.05</v>
      </c>
      <c r="D78" s="3">
        <f>(B78-C78)</f>
        <v>2.5090000000000003</v>
      </c>
      <c r="E78" s="4">
        <f>(3462.9*D78*D78)-(11457*D78)+(9951.3)</f>
        <v>3004.9229949000037</v>
      </c>
    </row>
    <row r="79" spans="1:5" x14ac:dyDescent="0.3">
      <c r="A79" s="9" t="s">
        <v>61</v>
      </c>
      <c r="B79" s="7">
        <v>2.6080000000000001</v>
      </c>
      <c r="C79" s="5">
        <v>0.05</v>
      </c>
      <c r="D79" s="3">
        <f>(B79-C79)</f>
        <v>2.5580000000000003</v>
      </c>
      <c r="E79" s="4">
        <f>(3462.9*D79*D79)-(11457*D79)+(9951.3)</f>
        <v>3303.3091955999989</v>
      </c>
    </row>
    <row r="80" spans="1:5" x14ac:dyDescent="0.3">
      <c r="A80" s="9" t="s">
        <v>62</v>
      </c>
      <c r="B80" s="7">
        <v>2.7069999999999999</v>
      </c>
      <c r="C80" s="5">
        <v>0.05</v>
      </c>
      <c r="D80" s="3">
        <f>(B80-C80)</f>
        <v>2.657</v>
      </c>
      <c r="E80" s="4">
        <f>(3462.9*D80*D80)-(11457*D80)+(9951.3)</f>
        <v>3956.9095221000025</v>
      </c>
    </row>
    <row r="81" spans="1:5" x14ac:dyDescent="0.3">
      <c r="A81" s="9" t="s">
        <v>63</v>
      </c>
      <c r="B81" s="7">
        <v>2.7610000000000001</v>
      </c>
      <c r="C81" s="5">
        <v>0.05</v>
      </c>
      <c r="D81" s="3">
        <f>(B81-C81)</f>
        <v>2.7110000000000003</v>
      </c>
      <c r="E81" s="4">
        <f>(3462.9*D81*D81)-(11457*D81)+(9951.3)</f>
        <v>4342.0292709000023</v>
      </c>
    </row>
    <row r="82" spans="1:5" x14ac:dyDescent="0.3">
      <c r="A82" s="9" t="s">
        <v>64</v>
      </c>
      <c r="B82" s="7">
        <v>2.819</v>
      </c>
      <c r="C82" s="5">
        <v>0.05</v>
      </c>
      <c r="D82" s="3">
        <f>(B82-C82)</f>
        <v>2.7690000000000001</v>
      </c>
      <c r="E82" s="4">
        <f>(3462.9*D82*D82)-(11457*D82)+(9951.3)</f>
        <v>4778.1714069000045</v>
      </c>
    </row>
    <row r="83" spans="1:5" x14ac:dyDescent="0.3">
      <c r="A83" s="9" t="s">
        <v>65</v>
      </c>
      <c r="B83" s="7">
        <v>2.915</v>
      </c>
      <c r="C83" s="5">
        <v>0.05</v>
      </c>
      <c r="D83" s="3">
        <f>(B83-C83)</f>
        <v>2.8650000000000002</v>
      </c>
      <c r="E83" s="4">
        <f>(3462.9*D83*D83)-(11457*D83)+(9951.3)</f>
        <v>5551.2573525000043</v>
      </c>
    </row>
    <row r="84" spans="1:5" x14ac:dyDescent="0.3">
      <c r="A84" s="9" t="s">
        <v>66</v>
      </c>
      <c r="B84" s="7">
        <v>2.665</v>
      </c>
      <c r="C84" s="5">
        <v>0.05</v>
      </c>
      <c r="D84" s="3">
        <f>(B84-C84)</f>
        <v>2.6150000000000002</v>
      </c>
      <c r="E84" s="4">
        <f>(3462.9*D84*D84)-(11457*D84)+(9951.3)</f>
        <v>3671.3343524999982</v>
      </c>
    </row>
    <row r="85" spans="1:5" x14ac:dyDescent="0.3">
      <c r="A85" s="9" t="s">
        <v>67</v>
      </c>
      <c r="B85" s="7">
        <v>2.5009999999999999</v>
      </c>
      <c r="C85" s="5">
        <v>0.05</v>
      </c>
      <c r="D85" s="3">
        <f>(B85-C85)</f>
        <v>2.4510000000000001</v>
      </c>
      <c r="E85" s="4">
        <f>(3462.9*D85*D85)-(11457*D85)+(9951.3)</f>
        <v>2673.2219229000002</v>
      </c>
    </row>
    <row r="86" spans="1:5" x14ac:dyDescent="0.3">
      <c r="A86" s="9" t="s">
        <v>68</v>
      </c>
      <c r="B86" s="7">
        <v>2.73</v>
      </c>
      <c r="C86" s="5">
        <v>0.05</v>
      </c>
      <c r="D86" s="3">
        <f>(B86-C86)</f>
        <v>2.68</v>
      </c>
      <c r="E86" s="4">
        <f>(3462.9*D86*D86)-(11457*D86)+(9951.3)</f>
        <v>4118.4729599999991</v>
      </c>
    </row>
    <row r="87" spans="1:5" x14ac:dyDescent="0.3">
      <c r="A87" s="9" t="s">
        <v>69</v>
      </c>
      <c r="B87" s="7">
        <v>2.6739999999999999</v>
      </c>
      <c r="C87" s="5">
        <v>0.05</v>
      </c>
      <c r="D87" s="3">
        <f>(B87-C87)</f>
        <v>2.6240000000000001</v>
      </c>
      <c r="E87" s="4">
        <f>(3462.9*D87*D87)-(11457*D87)+(9951.3)</f>
        <v>3731.5005504000001</v>
      </c>
    </row>
    <row r="88" spans="1:5" x14ac:dyDescent="0.3">
      <c r="A88" s="9" t="s">
        <v>70</v>
      </c>
      <c r="B88" s="7">
        <v>2.7349999999999999</v>
      </c>
      <c r="C88" s="5">
        <v>0.05</v>
      </c>
      <c r="D88" s="3">
        <f>(B88-C88)</f>
        <v>2.6850000000000001</v>
      </c>
      <c r="E88" s="4">
        <f>(3462.9*D88*D88)-(11457*D88)+(9951.3)</f>
        <v>4154.0802524999999</v>
      </c>
    </row>
    <row r="89" spans="1:5" x14ac:dyDescent="0.3">
      <c r="A89" s="9" t="s">
        <v>71</v>
      </c>
      <c r="B89" s="7">
        <v>2.9140000000000001</v>
      </c>
      <c r="C89" s="5">
        <v>0.05</v>
      </c>
      <c r="D89" s="3">
        <f>(B89-C89)</f>
        <v>2.8640000000000003</v>
      </c>
      <c r="E89" s="4">
        <f>(3462.9*D89*D89)-(11457*D89)+(9951.3)</f>
        <v>5542.8753984000032</v>
      </c>
    </row>
    <row r="90" spans="1:5" x14ac:dyDescent="0.3">
      <c r="A90" s="9" t="s">
        <v>72</v>
      </c>
      <c r="B90" s="7">
        <v>2.79</v>
      </c>
      <c r="C90" s="5">
        <v>0.05</v>
      </c>
      <c r="D90" s="3">
        <f>(B90-C90)</f>
        <v>2.74</v>
      </c>
      <c r="E90" s="4">
        <f>(3462.9*D90*D90)-(11457*D90)+(9951.3)</f>
        <v>4557.1880400000009</v>
      </c>
    </row>
    <row r="91" spans="1:5" x14ac:dyDescent="0.3">
      <c r="A91" s="9" t="s">
        <v>73</v>
      </c>
      <c r="B91" s="7">
        <v>2.9550000000000001</v>
      </c>
      <c r="C91" s="5">
        <v>0.05</v>
      </c>
      <c r="D91" s="3">
        <f>(B91-C91)</f>
        <v>2.9050000000000002</v>
      </c>
      <c r="E91" s="4">
        <f>(3462.9*D91*D91)-(11457*D91)+(9951.3)</f>
        <v>5892.2146724999948</v>
      </c>
    </row>
    <row r="92" spans="1:5" x14ac:dyDescent="0.3">
      <c r="A92" s="9" t="s">
        <v>74</v>
      </c>
      <c r="B92" s="7">
        <v>2.714</v>
      </c>
      <c r="C92" s="5">
        <v>0.05</v>
      </c>
      <c r="D92" s="3">
        <f>(B92-C92)</f>
        <v>2.6640000000000001</v>
      </c>
      <c r="E92" s="4">
        <f>(3462.9*D92*D92)-(11457*D92)+(9951.3)</f>
        <v>4005.6931584000013</v>
      </c>
    </row>
    <row r="93" spans="1:5" x14ac:dyDescent="0.3">
      <c r="A93" s="9" t="s">
        <v>75</v>
      </c>
      <c r="B93" s="7">
        <v>2.6619999999999999</v>
      </c>
      <c r="C93" s="5">
        <v>0.05</v>
      </c>
      <c r="D93" s="3">
        <f>(B93-C93)</f>
        <v>2.6120000000000001</v>
      </c>
      <c r="E93" s="4">
        <f>(3462.9*D93*D93)-(11457*D93)+(9951.3)</f>
        <v>3651.4036176000009</v>
      </c>
    </row>
    <row r="94" spans="1:5" x14ac:dyDescent="0.3">
      <c r="A94" s="9" t="s">
        <v>76</v>
      </c>
      <c r="B94" s="7">
        <v>2.5569999999999999</v>
      </c>
      <c r="C94" s="5">
        <v>0.05</v>
      </c>
      <c r="D94" s="3">
        <f>(B94-C94)</f>
        <v>2.5070000000000001</v>
      </c>
      <c r="E94" s="4">
        <f>(3462.9*D94*D94)-(11457*D94)+(9951.3)</f>
        <v>2993.0971821000021</v>
      </c>
    </row>
    <row r="95" spans="1:5" x14ac:dyDescent="0.3">
      <c r="A95" s="9" t="s">
        <v>77</v>
      </c>
      <c r="B95" s="7">
        <v>2.7160000000000002</v>
      </c>
      <c r="C95" s="5">
        <v>0.05</v>
      </c>
      <c r="D95" s="3">
        <f>(B95-C95)</f>
        <v>2.6660000000000004</v>
      </c>
      <c r="E95" s="4">
        <f>(3462.9*D95*D95)-(11457*D95)+(9951.3)</f>
        <v>4019.6936724000007</v>
      </c>
    </row>
    <row r="96" spans="1:5" x14ac:dyDescent="0.3">
      <c r="A96" s="9" t="s">
        <v>78</v>
      </c>
      <c r="B96" s="7">
        <v>2.74</v>
      </c>
      <c r="C96" s="5">
        <v>0.05</v>
      </c>
      <c r="D96" s="3">
        <f>(B96-C96)</f>
        <v>2.6900000000000004</v>
      </c>
      <c r="E96" s="4">
        <f>(3462.9*D96*D96)-(11457*D96)+(9951.3)</f>
        <v>4189.8606900000013</v>
      </c>
    </row>
    <row r="97" spans="1:5" x14ac:dyDescent="0.3">
      <c r="A97" s="9" t="s">
        <v>79</v>
      </c>
      <c r="B97" s="7">
        <v>2.915</v>
      </c>
      <c r="C97" s="5">
        <v>0.05</v>
      </c>
      <c r="D97" s="3">
        <f>(B97-C97)</f>
        <v>2.8650000000000002</v>
      </c>
      <c r="E97" s="4">
        <f>(3462.9*D97*D97)-(11457*D97)+(9951.3)</f>
        <v>5551.2573525000043</v>
      </c>
    </row>
    <row r="98" spans="1:5" x14ac:dyDescent="0.3">
      <c r="A98" s="9" t="s">
        <v>80</v>
      </c>
      <c r="B98" s="7">
        <v>2.9750000000000001</v>
      </c>
      <c r="C98" s="5">
        <v>0.05</v>
      </c>
      <c r="D98" s="3">
        <f>(B98-C98)</f>
        <v>2.9250000000000003</v>
      </c>
      <c r="E98" s="4">
        <f>(3462.9*D98*D98)-(11457*D98)+(9951.3)</f>
        <v>6066.8488125000003</v>
      </c>
    </row>
    <row r="99" spans="1:5" x14ac:dyDescent="0.3">
      <c r="A99" s="9" t="s">
        <v>81</v>
      </c>
      <c r="B99" s="7">
        <v>2.839</v>
      </c>
      <c r="C99" s="5">
        <v>0.05</v>
      </c>
      <c r="D99" s="3">
        <f>(B99-C99)</f>
        <v>2.7890000000000001</v>
      </c>
      <c r="E99" s="4">
        <f>(3462.9*D99*D99)-(11457*D99)+(9951.3)</f>
        <v>4933.9673709000053</v>
      </c>
    </row>
    <row r="100" spans="1:5" x14ac:dyDescent="0.3">
      <c r="A100" s="9" t="s">
        <v>82</v>
      </c>
      <c r="B100" s="7">
        <v>2.59</v>
      </c>
      <c r="C100" s="5">
        <v>0.05</v>
      </c>
      <c r="D100" s="3">
        <f>(B100-C100)</f>
        <v>2.54</v>
      </c>
      <c r="E100" s="4">
        <f>(3462.9*D100*D100)-(11457*D100)+(9951.3)</f>
        <v>3191.7656400000014</v>
      </c>
    </row>
    <row r="101" spans="1:5" x14ac:dyDescent="0.3">
      <c r="A101" s="9" t="s">
        <v>83</v>
      </c>
      <c r="B101" s="7">
        <v>2.7440000000000002</v>
      </c>
      <c r="C101" s="5">
        <v>0.05</v>
      </c>
      <c r="D101" s="3">
        <f>(B101-C101)</f>
        <v>2.6940000000000004</v>
      </c>
      <c r="E101" s="4">
        <f>(3462.9*D101*D101)-(11457*D101)+(9951.3)</f>
        <v>4218.6097044000016</v>
      </c>
    </row>
    <row r="102" spans="1:5" x14ac:dyDescent="0.3">
      <c r="A102" s="9" t="s">
        <v>84</v>
      </c>
      <c r="B102" s="7">
        <v>2.673</v>
      </c>
      <c r="C102" s="5">
        <v>0.05</v>
      </c>
      <c r="D102" s="3">
        <f>(B102-C102)</f>
        <v>2.6230000000000002</v>
      </c>
      <c r="E102" s="4">
        <f>(3462.9*D102*D102)-(11457*D102)+(9951.3)</f>
        <v>3724.787714099999</v>
      </c>
    </row>
    <row r="103" spans="1:5" x14ac:dyDescent="0.3">
      <c r="A103" s="9" t="s">
        <v>85</v>
      </c>
      <c r="B103" s="7">
        <v>2.8109999999999999</v>
      </c>
      <c r="C103" s="5">
        <v>0.05</v>
      </c>
      <c r="D103" s="3">
        <f>(B103-C103)</f>
        <v>2.7610000000000001</v>
      </c>
      <c r="E103" s="4">
        <f>(3462.9*D103*D103)-(11457*D103)+(9951.3)</f>
        <v>4716.6287108999968</v>
      </c>
    </row>
    <row r="104" spans="1:5" x14ac:dyDescent="0.3">
      <c r="A104" s="9" t="s">
        <v>86</v>
      </c>
      <c r="B104" s="7">
        <v>2.69</v>
      </c>
      <c r="C104" s="5">
        <v>0.05</v>
      </c>
      <c r="D104" s="3">
        <f>(B104-C104)</f>
        <v>2.64</v>
      </c>
      <c r="E104" s="4">
        <f>(3462.9*D104*D104)-(11457*D104)+(9951.3)</f>
        <v>3839.8478399999985</v>
      </c>
    </row>
    <row r="105" spans="1:5" x14ac:dyDescent="0.3">
      <c r="A105" s="9" t="s">
        <v>87</v>
      </c>
      <c r="B105" s="7">
        <v>2.7210000000000001</v>
      </c>
      <c r="C105" s="5">
        <v>0.05</v>
      </c>
      <c r="D105" s="3">
        <f>(B105-C105)</f>
        <v>2.6710000000000003</v>
      </c>
      <c r="E105" s="4">
        <f>(3462.9*D105*D105)-(11457*D105)+(9951.3)</f>
        <v>4054.816158900001</v>
      </c>
    </row>
    <row r="106" spans="1:5" x14ac:dyDescent="0.3">
      <c r="A106" s="9" t="s">
        <v>88</v>
      </c>
      <c r="B106" s="7">
        <v>2.9090000000000003</v>
      </c>
      <c r="C106" s="5">
        <v>0.05</v>
      </c>
      <c r="D106" s="3">
        <f>(B106-C106)</f>
        <v>2.8590000000000004</v>
      </c>
      <c r="E106" s="4">
        <f>(3462.9*D106*D106)-(11457*D106)+(9951.3)</f>
        <v>5501.0695149000021</v>
      </c>
    </row>
    <row r="107" spans="1:5" x14ac:dyDescent="0.3">
      <c r="A107" s="9" t="s">
        <v>89</v>
      </c>
      <c r="B107" s="7">
        <v>2.8570000000000002</v>
      </c>
      <c r="C107" s="5">
        <v>0.05</v>
      </c>
      <c r="D107" s="3">
        <f>(B107-C107)</f>
        <v>2.8070000000000004</v>
      </c>
      <c r="E107" s="4">
        <f>(3462.9*D107*D107)-(11457*D107)+(9951.3)</f>
        <v>5076.5523621000066</v>
      </c>
    </row>
    <row r="108" spans="1:5" x14ac:dyDescent="0.3">
      <c r="A108" s="9" t="s">
        <v>90</v>
      </c>
      <c r="B108" s="7">
        <v>2.8319999999999999</v>
      </c>
      <c r="C108" s="5">
        <v>0.05</v>
      </c>
      <c r="D108" s="3">
        <f>(B108-C108)</f>
        <v>2.782</v>
      </c>
      <c r="E108" s="4">
        <f>(3462.9*D108*D108)-(11457*D108)+(9951.3)</f>
        <v>4879.1236596000017</v>
      </c>
    </row>
    <row r="109" spans="1:5" x14ac:dyDescent="0.3">
      <c r="A109" s="9" t="s">
        <v>91</v>
      </c>
      <c r="B109" s="7">
        <v>2.4649999999999999</v>
      </c>
      <c r="C109" s="5">
        <v>0.05</v>
      </c>
      <c r="D109" s="3">
        <f>(B109-C109)</f>
        <v>2.415</v>
      </c>
      <c r="E109" s="4">
        <f>(3462.9*D109*D109)-(11457*D109)+(9951.3)</f>
        <v>2479.0569525000028</v>
      </c>
    </row>
    <row r="110" spans="1:5" x14ac:dyDescent="0.3">
      <c r="A110" s="9" t="s">
        <v>92</v>
      </c>
      <c r="B110" s="7">
        <v>2.7109999999999999</v>
      </c>
      <c r="C110" s="5">
        <v>0.05</v>
      </c>
      <c r="D110" s="3">
        <f>(B110-C110)</f>
        <v>2.661</v>
      </c>
      <c r="E110" s="4">
        <f>(3462.9*D110*D110)-(11457*D110)+(9951.3)</f>
        <v>3984.7443309000009</v>
      </c>
    </row>
    <row r="111" spans="1:5" x14ac:dyDescent="0.3">
      <c r="A111" s="9" t="s">
        <v>93</v>
      </c>
      <c r="B111" s="7">
        <v>2.75</v>
      </c>
      <c r="C111" s="5">
        <v>0.05</v>
      </c>
      <c r="D111" s="3">
        <f>(B111-C111)</f>
        <v>2.7</v>
      </c>
      <c r="E111" s="4">
        <f>(3462.9*D111*D111)-(11457*D111)+(9951.3)</f>
        <v>4261.9410000000025</v>
      </c>
    </row>
    <row r="112" spans="1:5" x14ac:dyDescent="0.3">
      <c r="A112" s="9" t="s">
        <v>94</v>
      </c>
      <c r="B112" s="7">
        <v>2.379</v>
      </c>
      <c r="C112" s="5">
        <v>0.05</v>
      </c>
      <c r="D112" s="3">
        <f>(B112-C112)</f>
        <v>2.3290000000000002</v>
      </c>
      <c r="E112" s="4">
        <f>(3462.9*D112*D112)-(11457*D112)+(9951.3)</f>
        <v>2051.5511589000016</v>
      </c>
    </row>
    <row r="113" spans="1:5" x14ac:dyDescent="0.3">
      <c r="A113" s="9" t="s">
        <v>95</v>
      </c>
      <c r="B113" s="7">
        <v>2.66</v>
      </c>
      <c r="C113" s="5">
        <v>0.05</v>
      </c>
      <c r="D113" s="3">
        <f>(B113-C113)</f>
        <v>2.6100000000000003</v>
      </c>
      <c r="E113" s="4">
        <f>(3462.9*D113*D113)-(11457*D113)+(9951.3)</f>
        <v>3638.151090000003</v>
      </c>
    </row>
    <row r="114" spans="1:5" x14ac:dyDescent="0.3">
      <c r="A114" s="9" t="s">
        <v>96</v>
      </c>
      <c r="B114" s="7">
        <v>2.65</v>
      </c>
      <c r="C114" s="5">
        <v>0.05</v>
      </c>
      <c r="D114" s="3">
        <f>(B114-C114)</f>
        <v>2.6</v>
      </c>
      <c r="E114" s="4">
        <f>(3462.9*D114*D114)-(11457*D114)+(9951.3)</f>
        <v>3572.3040000000001</v>
      </c>
    </row>
    <row r="115" spans="1:5" x14ac:dyDescent="0.3">
      <c r="A115" s="9" t="s">
        <v>97</v>
      </c>
      <c r="B115" s="7">
        <v>2.6429999999999998</v>
      </c>
      <c r="C115" s="5">
        <v>0.05</v>
      </c>
      <c r="D115" s="3">
        <f>(B115-C115)</f>
        <v>2.593</v>
      </c>
      <c r="E115" s="4">
        <f>(3462.9*D115*D115)-(11457*D115)+(9951.3)</f>
        <v>3526.623122099998</v>
      </c>
    </row>
    <row r="116" spans="1:5" x14ac:dyDescent="0.3">
      <c r="A116" s="9" t="s">
        <v>98</v>
      </c>
      <c r="B116" s="7">
        <v>2.91</v>
      </c>
      <c r="C116" s="5">
        <v>0.05</v>
      </c>
      <c r="D116" s="3">
        <f>(B116-C116)</f>
        <v>2.8600000000000003</v>
      </c>
      <c r="E116" s="4">
        <f>(3462.9*D116*D116)-(11457*D116)+(9951.3)</f>
        <v>5509.4168400000053</v>
      </c>
    </row>
    <row r="117" spans="1:5" x14ac:dyDescent="0.3">
      <c r="A117" s="9" t="s">
        <v>99</v>
      </c>
      <c r="B117" s="7">
        <v>2.7480000000000002</v>
      </c>
      <c r="C117" s="5">
        <v>0.05</v>
      </c>
      <c r="D117" s="3">
        <f>(B117-C117)</f>
        <v>2.6980000000000004</v>
      </c>
      <c r="E117" s="4">
        <f>(3462.9*D117*D117)-(11457*D117)+(9951.3)</f>
        <v>4247.4695315999998</v>
      </c>
    </row>
    <row r="118" spans="1:5" x14ac:dyDescent="0.3">
      <c r="A118" s="9" t="s">
        <v>100</v>
      </c>
      <c r="B118" s="7">
        <v>2.7120000000000002</v>
      </c>
      <c r="C118" s="5">
        <v>0.05</v>
      </c>
      <c r="D118" s="3">
        <f>(B118-C118)</f>
        <v>2.6620000000000004</v>
      </c>
      <c r="E118" s="4">
        <f>(3462.9*D118*D118)-(11457*D118)+(9951.3)</f>
        <v>3991.7203476000032</v>
      </c>
    </row>
    <row r="119" spans="1:5" x14ac:dyDescent="0.3">
      <c r="A119" s="9" t="s">
        <v>101</v>
      </c>
      <c r="B119" s="7">
        <v>2.8109999999999999</v>
      </c>
      <c r="C119" s="5">
        <v>0.05</v>
      </c>
      <c r="D119" s="3">
        <f>(B119-C119)</f>
        <v>2.7610000000000001</v>
      </c>
      <c r="E119" s="4">
        <f>(3462.9*D119*D119)-(11457*D119)+(9951.3)</f>
        <v>4716.6287108999968</v>
      </c>
    </row>
    <row r="120" spans="1:5" x14ac:dyDescent="0.3">
      <c r="A120" s="9" t="s">
        <v>102</v>
      </c>
      <c r="B120" s="7">
        <v>2.8879999999999999</v>
      </c>
      <c r="C120" s="5">
        <v>0.05</v>
      </c>
      <c r="D120" s="3">
        <f>(B120-C120)</f>
        <v>2.8380000000000001</v>
      </c>
      <c r="E120" s="4">
        <f>(3462.9*D120*D120)-(11457*D120)+(9951.3)</f>
        <v>5327.3755476000042</v>
      </c>
    </row>
    <row r="121" spans="1:5" x14ac:dyDescent="0.3">
      <c r="A121" s="9" t="s">
        <v>103</v>
      </c>
      <c r="B121" s="7">
        <v>2.71</v>
      </c>
      <c r="C121" s="5">
        <v>0.05</v>
      </c>
      <c r="D121" s="3">
        <f>(B121-C121)</f>
        <v>2.66</v>
      </c>
      <c r="E121" s="4">
        <f>(3462.9*D121*D121)-(11457*D121)+(9951.3)</f>
        <v>3977.775239999999</v>
      </c>
    </row>
    <row r="122" spans="1:5" x14ac:dyDescent="0.3">
      <c r="A122" s="9" t="s">
        <v>104</v>
      </c>
      <c r="B122" s="7">
        <v>2.76</v>
      </c>
      <c r="C122" s="5">
        <v>0.05</v>
      </c>
      <c r="D122" s="3">
        <f>(B122-C122)</f>
        <v>2.71</v>
      </c>
      <c r="E122" s="4">
        <f>(3462.9*D122*D122)-(11457*D122)+(9951.3)</f>
        <v>4334.7138899999991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P5" sqref="P5"/>
    </sheetView>
  </sheetViews>
  <sheetFormatPr defaultRowHeight="14.4" x14ac:dyDescent="0.3"/>
  <cols>
    <col min="1" max="1" width="14.77734375" customWidth="1"/>
    <col min="2" max="2" width="11.21875" customWidth="1"/>
    <col min="3" max="3" width="12.109375" customWidth="1"/>
    <col min="4" max="4" width="12.5546875" customWidth="1"/>
    <col min="5" max="5" width="19.33203125" customWidth="1"/>
  </cols>
  <sheetData>
    <row r="2" spans="1:12" x14ac:dyDescent="0.3">
      <c r="A2" s="2">
        <v>0.26200000000000001</v>
      </c>
      <c r="B2" s="7">
        <v>2.44</v>
      </c>
      <c r="C2" s="7">
        <v>2.5470000000000002</v>
      </c>
      <c r="D2" s="7">
        <v>2.4319999999999999</v>
      </c>
      <c r="E2" s="7">
        <v>2.3079999999999998</v>
      </c>
      <c r="F2" s="7">
        <v>2.4239999999999999</v>
      </c>
      <c r="G2" s="7">
        <v>2.19</v>
      </c>
      <c r="H2" s="7">
        <v>2.198</v>
      </c>
      <c r="I2" s="7">
        <v>2.218</v>
      </c>
      <c r="J2" s="7">
        <v>2.3029999999999999</v>
      </c>
      <c r="K2" s="7">
        <v>2.4590000000000001</v>
      </c>
      <c r="L2" s="7">
        <v>1.9970000000000001</v>
      </c>
    </row>
    <row r="3" spans="1:12" x14ac:dyDescent="0.3">
      <c r="A3" s="2">
        <v>0.71099999999999997</v>
      </c>
      <c r="B3" s="7">
        <v>2.4820000000000002</v>
      </c>
      <c r="C3" s="7">
        <v>2.3119999999999998</v>
      </c>
      <c r="D3" s="7">
        <v>2.508</v>
      </c>
      <c r="E3" s="7">
        <v>2.41</v>
      </c>
      <c r="F3" s="7">
        <v>2.2400000000000002</v>
      </c>
      <c r="G3" s="7">
        <v>2.1829999999999998</v>
      </c>
      <c r="H3" s="7">
        <v>2.286</v>
      </c>
      <c r="I3" s="7">
        <v>2.3210000000000002</v>
      </c>
      <c r="J3" s="7">
        <v>2.2280000000000002</v>
      </c>
      <c r="K3" s="7">
        <v>2.3199999999999998</v>
      </c>
      <c r="L3" s="7">
        <v>2.0960000000000001</v>
      </c>
    </row>
    <row r="4" spans="1:12" x14ac:dyDescent="0.3">
      <c r="A4" s="2">
        <v>1.1480000000000001</v>
      </c>
      <c r="B4" s="7">
        <v>2.375</v>
      </c>
      <c r="C4" s="7">
        <v>2.3149999999999999</v>
      </c>
      <c r="D4" s="7">
        <v>2.3159999999999998</v>
      </c>
      <c r="E4" s="7">
        <v>2.323</v>
      </c>
      <c r="F4" s="7">
        <v>2.1659999999999999</v>
      </c>
      <c r="G4" s="7">
        <v>2.1</v>
      </c>
      <c r="H4" s="7">
        <v>2.0920000000000001</v>
      </c>
      <c r="I4" s="7">
        <v>2.1760000000000002</v>
      </c>
      <c r="J4" s="7">
        <v>2.2090000000000001</v>
      </c>
      <c r="K4" s="7">
        <v>2.14</v>
      </c>
      <c r="L4" s="7">
        <v>2.3290000000000002</v>
      </c>
    </row>
    <row r="5" spans="1:12" x14ac:dyDescent="0.3">
      <c r="A5" s="2">
        <v>1.4730000000000001</v>
      </c>
      <c r="B5" s="7">
        <v>2.4569999999999999</v>
      </c>
      <c r="C5" s="7">
        <v>2.6350000000000002</v>
      </c>
      <c r="D5" s="7">
        <v>2.4170000000000003</v>
      </c>
      <c r="E5" s="7">
        <v>2.3479999999999999</v>
      </c>
      <c r="F5" s="7">
        <v>2.2770000000000001</v>
      </c>
      <c r="G5" s="7">
        <v>2.2970000000000002</v>
      </c>
      <c r="H5" s="7">
        <v>2.1350000000000002</v>
      </c>
      <c r="I5" s="7">
        <v>2.4090000000000003</v>
      </c>
      <c r="J5" s="7">
        <v>2.472</v>
      </c>
      <c r="K5" s="7">
        <v>2.4990000000000001</v>
      </c>
      <c r="L5" s="7">
        <v>2.073</v>
      </c>
    </row>
    <row r="6" spans="1:12" x14ac:dyDescent="0.3">
      <c r="A6" s="2">
        <v>2.1080000000000001</v>
      </c>
      <c r="B6" s="7">
        <v>2.1949999999999998</v>
      </c>
      <c r="C6" s="7">
        <v>2.3239999999999998</v>
      </c>
      <c r="D6" s="7">
        <v>2.2840000000000003</v>
      </c>
      <c r="E6" s="7">
        <v>2.1920000000000002</v>
      </c>
      <c r="F6" s="7">
        <v>2.093</v>
      </c>
      <c r="G6" s="7">
        <v>2.2240000000000002</v>
      </c>
      <c r="H6" s="7">
        <v>2.2330000000000001</v>
      </c>
      <c r="I6" s="7">
        <v>2.399</v>
      </c>
      <c r="J6" s="7">
        <v>2.1850000000000001</v>
      </c>
      <c r="K6" s="7">
        <v>2.1720000000000002</v>
      </c>
      <c r="L6" s="7">
        <v>2.1869999999999998</v>
      </c>
    </row>
    <row r="7" spans="1:12" x14ac:dyDescent="0.3">
      <c r="A7" s="5">
        <v>4.9000000000000002E-2</v>
      </c>
      <c r="B7" s="7">
        <v>2.2269999999999999</v>
      </c>
      <c r="C7" s="7">
        <v>2.2480000000000002</v>
      </c>
      <c r="D7" s="7">
        <v>2.3109999999999999</v>
      </c>
      <c r="E7" s="7">
        <v>2.383</v>
      </c>
      <c r="F7" s="7">
        <v>2.25</v>
      </c>
      <c r="G7" s="7">
        <v>2.1789999999999998</v>
      </c>
      <c r="H7" s="7">
        <v>2.3239999999999998</v>
      </c>
      <c r="I7" s="7">
        <v>2.3210000000000002</v>
      </c>
      <c r="J7" s="7">
        <v>2.2480000000000002</v>
      </c>
      <c r="K7" s="7">
        <v>2.44</v>
      </c>
      <c r="L7" s="7">
        <v>2.2069999999999999</v>
      </c>
    </row>
    <row r="8" spans="1:12" x14ac:dyDescent="0.3">
      <c r="A8" s="7">
        <v>2.4500000000000002</v>
      </c>
      <c r="B8" s="7">
        <v>2.391</v>
      </c>
      <c r="C8" s="7">
        <v>2.4849999999999999</v>
      </c>
      <c r="D8" s="7">
        <v>2.4430000000000001</v>
      </c>
      <c r="E8" s="7">
        <v>2.4140000000000001</v>
      </c>
      <c r="F8" s="7">
        <v>2.2909999999999999</v>
      </c>
      <c r="G8" s="7">
        <v>2.3330000000000002</v>
      </c>
      <c r="H8" s="7">
        <v>2.3980000000000001</v>
      </c>
      <c r="I8" s="7">
        <v>2.3610000000000002</v>
      </c>
      <c r="J8" s="7">
        <v>2.4500000000000002</v>
      </c>
      <c r="K8" s="7">
        <v>2.4039999999999999</v>
      </c>
      <c r="L8" s="7">
        <v>2.1120000000000001</v>
      </c>
    </row>
    <row r="9" spans="1:12" x14ac:dyDescent="0.3">
      <c r="A9" s="7">
        <v>2.484</v>
      </c>
      <c r="B9" s="7">
        <v>2.6379999999999999</v>
      </c>
      <c r="C9" s="7">
        <v>2.9510000000000001</v>
      </c>
      <c r="D9" s="7">
        <v>2.4790000000000001</v>
      </c>
      <c r="E9" s="7">
        <v>2.536</v>
      </c>
      <c r="F9" s="7">
        <v>2.4409999999999998</v>
      </c>
      <c r="G9" s="7">
        <v>2.4470000000000001</v>
      </c>
      <c r="H9" s="7">
        <v>2.5449999999999999</v>
      </c>
      <c r="I9" s="7">
        <v>2.383</v>
      </c>
      <c r="J9" s="7">
        <v>2.5289999999999999</v>
      </c>
      <c r="K9" s="7">
        <v>2.3170000000000002</v>
      </c>
      <c r="L9" s="7">
        <v>2.681</v>
      </c>
    </row>
    <row r="15" spans="1:12" x14ac:dyDescent="0.3">
      <c r="A15" s="23"/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3">
      <c r="A16" s="6" t="s">
        <v>5</v>
      </c>
      <c r="B16" s="2">
        <v>0.26200000000000001</v>
      </c>
      <c r="C16" s="3">
        <f>B16-B21</f>
        <v>0.21300000000000002</v>
      </c>
      <c r="D16" s="3">
        <v>1600</v>
      </c>
      <c r="E16" s="4">
        <f>(576.61*C16*C16)-(2102.3*C16)+(1996.6)</f>
        <v>1574.9703190899997</v>
      </c>
    </row>
    <row r="17" spans="1:12" x14ac:dyDescent="0.3">
      <c r="A17" s="6" t="s">
        <v>6</v>
      </c>
      <c r="B17" s="2">
        <v>0.71099999999999997</v>
      </c>
      <c r="C17" s="3">
        <f>B17-B21</f>
        <v>0.66199999999999992</v>
      </c>
      <c r="D17" s="3">
        <v>800</v>
      </c>
      <c r="E17" s="4">
        <f t="shared" ref="E17:E80" si="0">(576.61*C17*C17)-(2102.3*C17)+(1996.6)</f>
        <v>857.57327283999985</v>
      </c>
    </row>
    <row r="18" spans="1:12" x14ac:dyDescent="0.3">
      <c r="A18" s="6" t="s">
        <v>7</v>
      </c>
      <c r="B18" s="2">
        <v>1.1480000000000001</v>
      </c>
      <c r="C18" s="3">
        <f>B18-B21</f>
        <v>1.0990000000000002</v>
      </c>
      <c r="D18" s="3">
        <v>400</v>
      </c>
      <c r="E18" s="4">
        <f t="shared" si="0"/>
        <v>382.60243460999936</v>
      </c>
    </row>
    <row r="19" spans="1:12" x14ac:dyDescent="0.3">
      <c r="A19" s="6" t="s">
        <v>8</v>
      </c>
      <c r="B19" s="2">
        <v>1.4730000000000001</v>
      </c>
      <c r="C19" s="3">
        <f>B19-B21</f>
        <v>1.4240000000000002</v>
      </c>
      <c r="D19" s="3">
        <v>200</v>
      </c>
      <c r="E19" s="4">
        <f t="shared" si="0"/>
        <v>172.16071935999958</v>
      </c>
    </row>
    <row r="20" spans="1:12" x14ac:dyDescent="0.3">
      <c r="A20" s="6" t="s">
        <v>9</v>
      </c>
      <c r="B20" s="2">
        <v>2.1080000000000001</v>
      </c>
      <c r="C20" s="3">
        <f>B20-B21</f>
        <v>2.0590000000000002</v>
      </c>
      <c r="D20" s="3">
        <v>100</v>
      </c>
      <c r="E20" s="4">
        <f t="shared" si="0"/>
        <v>112.49143940999966</v>
      </c>
    </row>
    <row r="21" spans="1:12" x14ac:dyDescent="0.3">
      <c r="A21" s="6" t="s">
        <v>10</v>
      </c>
      <c r="B21" s="5">
        <v>4.9000000000000002E-2</v>
      </c>
      <c r="C21" s="3">
        <f>B21-B21</f>
        <v>0</v>
      </c>
      <c r="D21" s="3">
        <v>0</v>
      </c>
      <c r="E21" s="4">
        <v>0</v>
      </c>
    </row>
    <row r="27" spans="1:12" x14ac:dyDescent="0.3">
      <c r="H27" s="23"/>
      <c r="J27" s="8" t="s">
        <v>107</v>
      </c>
      <c r="K27" s="8"/>
      <c r="L27" s="23"/>
    </row>
    <row r="33" spans="1:5" x14ac:dyDescent="0.3">
      <c r="A33" s="9" t="s">
        <v>12</v>
      </c>
      <c r="B33" s="7" t="s">
        <v>13</v>
      </c>
      <c r="C33" s="10" t="s">
        <v>10</v>
      </c>
      <c r="D33" s="3" t="s">
        <v>2</v>
      </c>
      <c r="E33" s="11" t="s">
        <v>108</v>
      </c>
    </row>
    <row r="34" spans="1:5" x14ac:dyDescent="0.3">
      <c r="A34" s="9" t="s">
        <v>15</v>
      </c>
      <c r="B34" s="7">
        <v>2.4500000000000002</v>
      </c>
      <c r="C34" s="5">
        <v>4.9000000000000002E-2</v>
      </c>
      <c r="D34" s="3">
        <f>(B34-C34)</f>
        <v>2.4010000000000002</v>
      </c>
      <c r="E34" s="4">
        <f>(576.61*D34*D34)-(2102.3*D34)+(1996.6)</f>
        <v>273.01960460999953</v>
      </c>
    </row>
    <row r="35" spans="1:5" x14ac:dyDescent="0.3">
      <c r="A35" s="9" t="s">
        <v>16</v>
      </c>
      <c r="B35" s="7">
        <v>2.484</v>
      </c>
      <c r="C35" s="5">
        <v>4.9000000000000002E-2</v>
      </c>
      <c r="D35" s="3">
        <f>(B35-C35)</f>
        <v>2.4350000000000001</v>
      </c>
      <c r="E35" s="4">
        <f>(576.61*D35*D35)-(2102.3*D35)+(1996.6)</f>
        <v>296.34992724999984</v>
      </c>
    </row>
    <row r="36" spans="1:5" x14ac:dyDescent="0.3">
      <c r="A36" s="9" t="s">
        <v>17</v>
      </c>
      <c r="B36" s="7">
        <v>2.44</v>
      </c>
      <c r="C36" s="5">
        <v>4.9000000000000002E-2</v>
      </c>
      <c r="D36" s="3">
        <f>(B36-C36)</f>
        <v>2.391</v>
      </c>
      <c r="E36" s="4">
        <f>(576.61*D36*D36)-(2102.3*D36)+(1996.6)</f>
        <v>266.41145340999947</v>
      </c>
    </row>
    <row r="37" spans="1:5" x14ac:dyDescent="0.3">
      <c r="A37" s="9" t="s">
        <v>18</v>
      </c>
      <c r="B37" s="7">
        <v>2.4820000000000002</v>
      </c>
      <c r="C37" s="5">
        <v>4.9000000000000002E-2</v>
      </c>
      <c r="D37" s="3">
        <f>(B37-C37)</f>
        <v>2.4330000000000003</v>
      </c>
      <c r="E37" s="4">
        <f>(576.61*D37*D37)-(2102.3*D37)+(1996.6)</f>
        <v>294.94065228999943</v>
      </c>
    </row>
    <row r="38" spans="1:5" x14ac:dyDescent="0.3">
      <c r="A38" s="9" t="s">
        <v>19</v>
      </c>
      <c r="B38" s="7">
        <v>2.375</v>
      </c>
      <c r="C38" s="5">
        <v>4.9000000000000002E-2</v>
      </c>
      <c r="D38" s="3">
        <f>(B38-C38)</f>
        <v>2.3260000000000001</v>
      </c>
      <c r="E38" s="4">
        <f>(576.61*D38*D38)-(2102.3*D38)+(1996.6)</f>
        <v>226.26944435999985</v>
      </c>
    </row>
    <row r="39" spans="1:5" x14ac:dyDescent="0.3">
      <c r="A39" s="9" t="s">
        <v>20</v>
      </c>
      <c r="B39" s="7">
        <v>2.4569999999999999</v>
      </c>
      <c r="C39" s="5">
        <v>4.9000000000000002E-2</v>
      </c>
      <c r="D39" s="3">
        <f>(B39-C39)</f>
        <v>2.4079999999999999</v>
      </c>
      <c r="E39" s="4">
        <f>(576.61*D39*D39)-(2102.3*D39)+(1996.6)</f>
        <v>277.71392703999891</v>
      </c>
    </row>
    <row r="40" spans="1:5" x14ac:dyDescent="0.3">
      <c r="A40" s="9" t="s">
        <v>21</v>
      </c>
      <c r="B40" s="7">
        <v>2.1949999999999998</v>
      </c>
      <c r="C40" s="5">
        <v>4.9000000000000002E-2</v>
      </c>
      <c r="D40" s="3">
        <f>(B40-C40)</f>
        <v>2.1459999999999999</v>
      </c>
      <c r="E40" s="4">
        <f>(576.61*D40*D40)-(2102.3*D40)+(1996.6)</f>
        <v>140.53545875999953</v>
      </c>
    </row>
    <row r="41" spans="1:5" x14ac:dyDescent="0.3">
      <c r="A41" s="9" t="s">
        <v>22</v>
      </c>
      <c r="B41" s="7">
        <v>2.2269999999999999</v>
      </c>
      <c r="C41" s="5">
        <v>4.9000000000000002E-2</v>
      </c>
      <c r="D41" s="3">
        <f>(B41-C41)</f>
        <v>2.1779999999999999</v>
      </c>
      <c r="E41" s="4">
        <f>(576.61*D41*D41)-(2102.3*D41)+(1996.6)</f>
        <v>153.04623123999954</v>
      </c>
    </row>
    <row r="42" spans="1:5" x14ac:dyDescent="0.3">
      <c r="A42" s="9" t="s">
        <v>23</v>
      </c>
      <c r="B42" s="7">
        <v>2.391</v>
      </c>
      <c r="C42" s="5">
        <v>4.9000000000000002E-2</v>
      </c>
      <c r="D42" s="3">
        <f>(B42-C42)</f>
        <v>2.3420000000000001</v>
      </c>
      <c r="E42" s="4">
        <f>(576.61*D42*D42)-(2102.3*D42)+(1996.6)</f>
        <v>235.69849203999956</v>
      </c>
    </row>
    <row r="43" spans="1:5" x14ac:dyDescent="0.3">
      <c r="A43" s="9" t="s">
        <v>24</v>
      </c>
      <c r="B43" s="7">
        <v>2.6379999999999999</v>
      </c>
      <c r="C43" s="5">
        <v>4.9000000000000002E-2</v>
      </c>
      <c r="D43" s="3">
        <f>(B43-C43)</f>
        <v>2.589</v>
      </c>
      <c r="E43" s="4">
        <f>(576.61*D43*D43)-(2102.3*D43)+(1996.6)</f>
        <v>418.71657780999931</v>
      </c>
    </row>
    <row r="44" spans="1:5" x14ac:dyDescent="0.3">
      <c r="A44" s="9" t="s">
        <v>25</v>
      </c>
      <c r="B44" s="7">
        <v>2.5470000000000002</v>
      </c>
      <c r="C44" s="5">
        <v>4.9000000000000002E-2</v>
      </c>
      <c r="D44" s="3">
        <f>(B44-C44)</f>
        <v>2.4980000000000002</v>
      </c>
      <c r="E44" s="4">
        <f>(576.61*D44*D44)-(2102.3*D44)+(1996.6)</f>
        <v>343.10330643999987</v>
      </c>
    </row>
    <row r="45" spans="1:5" x14ac:dyDescent="0.3">
      <c r="A45" s="9" t="s">
        <v>26</v>
      </c>
      <c r="B45" s="7">
        <v>2.3119999999999998</v>
      </c>
      <c r="C45" s="5">
        <v>4.9000000000000002E-2</v>
      </c>
      <c r="D45" s="3">
        <f>(B45-C45)</f>
        <v>2.2629999999999999</v>
      </c>
      <c r="E45" s="4">
        <f>(576.61*D45*D45)-(2102.3*D45)+(1996.6)</f>
        <v>192.01235709000002</v>
      </c>
    </row>
    <row r="46" spans="1:5" x14ac:dyDescent="0.3">
      <c r="A46" s="9" t="s">
        <v>27</v>
      </c>
      <c r="B46" s="7">
        <v>2.3149999999999999</v>
      </c>
      <c r="C46" s="5">
        <v>4.9000000000000002E-2</v>
      </c>
      <c r="D46" s="3">
        <f>(B46-C46)</f>
        <v>2.266</v>
      </c>
      <c r="E46" s="4">
        <f>(576.61*D46*D46)-(2102.3*D46)+(1996.6)</f>
        <v>193.53985715999943</v>
      </c>
    </row>
    <row r="47" spans="1:5" x14ac:dyDescent="0.3">
      <c r="A47" s="9" t="s">
        <v>28</v>
      </c>
      <c r="B47" s="7">
        <v>2.6350000000000002</v>
      </c>
      <c r="C47" s="5">
        <v>4.9000000000000002E-2</v>
      </c>
      <c r="D47" s="3">
        <f>(B47-C47)</f>
        <v>2.5860000000000003</v>
      </c>
      <c r="E47" s="4">
        <f>(576.61*D47*D47)-(2102.3*D47)+(1996.6)</f>
        <v>416.07160755999985</v>
      </c>
    </row>
    <row r="48" spans="1:5" x14ac:dyDescent="0.3">
      <c r="A48" s="9" t="s">
        <v>29</v>
      </c>
      <c r="B48" s="7">
        <v>2.3239999999999998</v>
      </c>
      <c r="C48" s="5">
        <v>4.9000000000000002E-2</v>
      </c>
      <c r="D48" s="3">
        <f>(B48-C48)</f>
        <v>2.2749999999999999</v>
      </c>
      <c r="E48" s="4">
        <f>(576.61*D48*D48)-(2102.3*D48)+(1996.6)</f>
        <v>198.18463124999971</v>
      </c>
    </row>
    <row r="49" spans="1:5" x14ac:dyDescent="0.3">
      <c r="A49" s="9" t="s">
        <v>30</v>
      </c>
      <c r="B49" s="7">
        <v>2.2480000000000002</v>
      </c>
      <c r="C49" s="5">
        <v>4.9000000000000002E-2</v>
      </c>
      <c r="D49" s="3">
        <f>(B49-C49)</f>
        <v>2.1990000000000003</v>
      </c>
      <c r="E49" s="4">
        <f>(576.61*D49*D49)-(2102.3*D49)+(1996.6)</f>
        <v>161.89819261000002</v>
      </c>
    </row>
    <row r="50" spans="1:5" x14ac:dyDescent="0.3">
      <c r="A50" s="9" t="s">
        <v>31</v>
      </c>
      <c r="B50" s="7">
        <v>2.4849999999999999</v>
      </c>
      <c r="C50" s="5">
        <v>4.9000000000000002E-2</v>
      </c>
      <c r="D50" s="3">
        <f>(B50-C50)</f>
        <v>2.4359999999999999</v>
      </c>
      <c r="E50" s="4">
        <f>(576.61*D50*D50)-(2102.3*D50)+(1996.6)</f>
        <v>297.05629455999951</v>
      </c>
    </row>
    <row r="51" spans="1:5" x14ac:dyDescent="0.3">
      <c r="A51" s="9" t="s">
        <v>32</v>
      </c>
      <c r="B51" s="7">
        <v>2.9510000000000001</v>
      </c>
      <c r="C51" s="5">
        <v>4.9000000000000002E-2</v>
      </c>
      <c r="D51" s="3">
        <f>(B51-C51)</f>
        <v>2.9020000000000001</v>
      </c>
      <c r="E51" s="4">
        <f>(576.61*D51*D51)-(2102.3*D51)+(1996.6)</f>
        <v>751.70648243999904</v>
      </c>
    </row>
    <row r="52" spans="1:5" x14ac:dyDescent="0.3">
      <c r="A52" s="9" t="s">
        <v>33</v>
      </c>
      <c r="B52" s="7">
        <v>2.4319999999999999</v>
      </c>
      <c r="C52" s="5">
        <v>4.9000000000000002E-2</v>
      </c>
      <c r="D52" s="3">
        <f>(B52-C52)</f>
        <v>2.383</v>
      </c>
      <c r="E52" s="4">
        <f>(576.61*D52*D52)-(2102.3*D52)+(1996.6)</f>
        <v>261.20796428999984</v>
      </c>
    </row>
    <row r="53" spans="1:5" x14ac:dyDescent="0.3">
      <c r="A53" s="9" t="s">
        <v>34</v>
      </c>
      <c r="B53" s="7">
        <v>2.508</v>
      </c>
      <c r="C53" s="5">
        <v>4.9000000000000002E-2</v>
      </c>
      <c r="D53" s="3">
        <f>(B53-C53)</f>
        <v>2.4590000000000001</v>
      </c>
      <c r="E53" s="4">
        <f>(576.61*D53*D53)-(2102.3*D53)+(1996.6)</f>
        <v>313.62103140999943</v>
      </c>
    </row>
    <row r="54" spans="1:5" x14ac:dyDescent="0.3">
      <c r="A54" s="9" t="s">
        <v>35</v>
      </c>
      <c r="B54" s="7">
        <v>2.3159999999999998</v>
      </c>
      <c r="C54" s="5">
        <v>4.9000000000000002E-2</v>
      </c>
      <c r="D54" s="3">
        <f>(B54-C54)</f>
        <v>2.2669999999999999</v>
      </c>
      <c r="E54" s="4">
        <f>(576.61*D54*D54)-(2102.3*D54)+(1996.6)</f>
        <v>194.0513302899999</v>
      </c>
    </row>
    <row r="55" spans="1:5" x14ac:dyDescent="0.3">
      <c r="A55" s="9" t="s">
        <v>36</v>
      </c>
      <c r="B55" s="7">
        <v>2.4170000000000003</v>
      </c>
      <c r="C55" s="5">
        <v>4.9000000000000002E-2</v>
      </c>
      <c r="D55" s="3">
        <f>(B55-C55)</f>
        <v>2.3680000000000003</v>
      </c>
      <c r="E55" s="4">
        <f>(576.61*D55*D55)-(2102.3*D55)+(1996.6)</f>
        <v>251.65035263999971</v>
      </c>
    </row>
    <row r="56" spans="1:5" x14ac:dyDescent="0.3">
      <c r="A56" s="9" t="s">
        <v>37</v>
      </c>
      <c r="B56" s="7">
        <v>2.2840000000000003</v>
      </c>
      <c r="C56" s="5">
        <v>4.9000000000000002E-2</v>
      </c>
      <c r="D56" s="3">
        <f>(B56-C56)</f>
        <v>2.2350000000000003</v>
      </c>
      <c r="E56" s="4">
        <f>(576.61*D56*D56)-(2102.3*D56)+(1996.6)</f>
        <v>178.25618724999958</v>
      </c>
    </row>
    <row r="57" spans="1:5" x14ac:dyDescent="0.3">
      <c r="A57" s="9" t="s">
        <v>38</v>
      </c>
      <c r="B57" s="7">
        <v>2.3109999999999999</v>
      </c>
      <c r="C57" s="5">
        <v>4.9000000000000002E-2</v>
      </c>
      <c r="D57" s="3">
        <f>(B57-C57)</f>
        <v>2.262</v>
      </c>
      <c r="E57" s="4">
        <f>(576.61*D57*D57)-(2102.3*D57)+(1996.6)</f>
        <v>191.50549683999998</v>
      </c>
    </row>
    <row r="58" spans="1:5" x14ac:dyDescent="0.3">
      <c r="A58" s="9" t="s">
        <v>39</v>
      </c>
      <c r="B58" s="7">
        <v>2.4430000000000001</v>
      </c>
      <c r="C58" s="5">
        <v>4.9000000000000002E-2</v>
      </c>
      <c r="D58" s="3">
        <f>(B58-C58)</f>
        <v>2.3940000000000001</v>
      </c>
      <c r="E58" s="4">
        <f>(576.61*D58*D58)-(2102.3*D58)+(1996.6)</f>
        <v>268.38178995999988</v>
      </c>
    </row>
    <row r="59" spans="1:5" x14ac:dyDescent="0.3">
      <c r="A59" s="9" t="s">
        <v>40</v>
      </c>
      <c r="B59" s="7">
        <v>2.4790000000000001</v>
      </c>
      <c r="C59" s="5">
        <v>4.9000000000000002E-2</v>
      </c>
      <c r="D59" s="3">
        <f>(B59-C59)</f>
        <v>2.4300000000000002</v>
      </c>
      <c r="E59" s="4">
        <f>(576.61*D59*D59)-(2102.3*D59)+(1996.6)</f>
        <v>292.83538899999985</v>
      </c>
    </row>
    <row r="60" spans="1:5" x14ac:dyDescent="0.3">
      <c r="A60" s="9" t="s">
        <v>41</v>
      </c>
      <c r="B60" s="7">
        <v>2.3079999999999998</v>
      </c>
      <c r="C60" s="5">
        <v>4.9000000000000002E-2</v>
      </c>
      <c r="D60" s="3">
        <f>(B60-C60)</f>
        <v>2.2589999999999999</v>
      </c>
      <c r="E60" s="4">
        <f>(576.61*D60*D60)-(2102.3*D60)+(1996.6)</f>
        <v>189.99183540999957</v>
      </c>
    </row>
    <row r="61" spans="1:5" x14ac:dyDescent="0.3">
      <c r="A61" s="9" t="s">
        <v>42</v>
      </c>
      <c r="B61" s="7">
        <v>2.41</v>
      </c>
      <c r="C61" s="5">
        <v>4.9000000000000002E-2</v>
      </c>
      <c r="D61" s="3">
        <f>(B61-C61)</f>
        <v>2.3610000000000002</v>
      </c>
      <c r="E61" s="4">
        <f>(576.61*D61*D61)-(2102.3*D61)+(1996.6)</f>
        <v>247.27893180999945</v>
      </c>
    </row>
    <row r="62" spans="1:5" x14ac:dyDescent="0.3">
      <c r="A62" s="9" t="s">
        <v>43</v>
      </c>
      <c r="B62" s="7">
        <v>2.323</v>
      </c>
      <c r="C62" s="5">
        <v>4.9000000000000002E-2</v>
      </c>
      <c r="D62" s="3">
        <f>(B62-C62)</f>
        <v>2.274</v>
      </c>
      <c r="E62" s="4">
        <f>(576.61*D62*D62)-(2102.3*D62)+(1996.6)</f>
        <v>197.66393235999976</v>
      </c>
    </row>
    <row r="63" spans="1:5" x14ac:dyDescent="0.3">
      <c r="A63" s="9" t="s">
        <v>44</v>
      </c>
      <c r="B63" s="7">
        <v>2.3479999999999999</v>
      </c>
      <c r="C63" s="5">
        <v>4.9000000000000002E-2</v>
      </c>
      <c r="D63" s="3">
        <f>(B63-C63)</f>
        <v>2.2989999999999999</v>
      </c>
      <c r="E63" s="4">
        <f>(576.61*D63*D63)-(2102.3*D63)+(1996.6)</f>
        <v>211.02737060999925</v>
      </c>
    </row>
    <row r="64" spans="1:5" x14ac:dyDescent="0.3">
      <c r="A64" s="9" t="s">
        <v>45</v>
      </c>
      <c r="B64" s="7">
        <v>2.1920000000000002</v>
      </c>
      <c r="C64" s="5">
        <v>4.9000000000000002E-2</v>
      </c>
      <c r="D64" s="3">
        <f>(B64-C64)</f>
        <v>2.1430000000000002</v>
      </c>
      <c r="E64" s="4">
        <f>(576.61*D64*D64)-(2102.3*D64)+(1996.6)</f>
        <v>139.4231178899995</v>
      </c>
    </row>
    <row r="65" spans="1:5" x14ac:dyDescent="0.3">
      <c r="A65" s="9" t="s">
        <v>46</v>
      </c>
      <c r="B65" s="7">
        <v>2.383</v>
      </c>
      <c r="C65" s="5">
        <v>4.9000000000000002E-2</v>
      </c>
      <c r="D65" s="3">
        <f>(B65-C65)</f>
        <v>2.3340000000000001</v>
      </c>
      <c r="E65" s="4">
        <f>(576.61*D65*D65)-(2102.3*D65)+(1996.6)</f>
        <v>230.94706515999951</v>
      </c>
    </row>
    <row r="66" spans="1:5" x14ac:dyDescent="0.3">
      <c r="A66" s="9" t="s">
        <v>47</v>
      </c>
      <c r="B66" s="7">
        <v>2.4140000000000001</v>
      </c>
      <c r="C66" s="5">
        <v>4.9000000000000002E-2</v>
      </c>
      <c r="D66" s="3">
        <f>(B66-C66)</f>
        <v>2.3650000000000002</v>
      </c>
      <c r="E66" s="4">
        <f>(576.61*D66*D66)-(2102.3*D66)+(1996.6)</f>
        <v>249.76996724999935</v>
      </c>
    </row>
    <row r="67" spans="1:5" x14ac:dyDescent="0.3">
      <c r="A67" s="9" t="s">
        <v>48</v>
      </c>
      <c r="B67" s="7">
        <v>2.536</v>
      </c>
      <c r="C67" s="5">
        <v>4.9000000000000002E-2</v>
      </c>
      <c r="D67" s="3">
        <f>(B67-C67)</f>
        <v>2.4870000000000001</v>
      </c>
      <c r="E67" s="4">
        <f>(576.61*D67*D67)-(2102.3*D67)+(1996.6)</f>
        <v>334.61019708999993</v>
      </c>
    </row>
    <row r="68" spans="1:5" x14ac:dyDescent="0.3">
      <c r="A68" s="9" t="s">
        <v>49</v>
      </c>
      <c r="B68" s="7">
        <v>2.4239999999999999</v>
      </c>
      <c r="C68" s="5">
        <v>4.9000000000000002E-2</v>
      </c>
      <c r="D68" s="3">
        <f>(B68-C68)</f>
        <v>2.375</v>
      </c>
      <c r="E68" s="4">
        <f>(576.61*D68*D68)-(2102.3*D68)+(1996.6)</f>
        <v>256.07828124999924</v>
      </c>
    </row>
    <row r="69" spans="1:5" x14ac:dyDescent="0.3">
      <c r="A69" s="9" t="s">
        <v>50</v>
      </c>
      <c r="B69" s="7">
        <v>2.2400000000000002</v>
      </c>
      <c r="C69" s="5">
        <v>4.9000000000000002E-2</v>
      </c>
      <c r="D69" s="3">
        <f>(B69-C69)</f>
        <v>2.1910000000000003</v>
      </c>
      <c r="E69" s="4">
        <f>(576.61*D69*D69)-(2102.3*D69)+(1996.6)</f>
        <v>158.46604940999987</v>
      </c>
    </row>
    <row r="70" spans="1:5" x14ac:dyDescent="0.3">
      <c r="A70" s="9" t="s">
        <v>51</v>
      </c>
      <c r="B70" s="7">
        <v>2.1659999999999999</v>
      </c>
      <c r="C70" s="5">
        <v>4.9000000000000002E-2</v>
      </c>
      <c r="D70" s="3">
        <f>(B70-C70)</f>
        <v>2.117</v>
      </c>
      <c r="E70" s="4">
        <f>(576.61*D70*D70)-(2102.3*D70)+(1996.6)</f>
        <v>130.2175942899994</v>
      </c>
    </row>
    <row r="71" spans="1:5" x14ac:dyDescent="0.3">
      <c r="A71" s="9" t="s">
        <v>52</v>
      </c>
      <c r="B71" s="7">
        <v>2.2770000000000001</v>
      </c>
      <c r="C71" s="5">
        <v>4.9000000000000002E-2</v>
      </c>
      <c r="D71" s="3">
        <f>(B71-C71)</f>
        <v>2.2280000000000002</v>
      </c>
      <c r="E71" s="4">
        <f>(576.61*D71*D71)-(2102.3*D71)+(1996.6)</f>
        <v>174.95841423999991</v>
      </c>
    </row>
    <row r="72" spans="1:5" x14ac:dyDescent="0.3">
      <c r="A72" s="9" t="s">
        <v>53</v>
      </c>
      <c r="B72" s="7">
        <v>2.093</v>
      </c>
      <c r="C72" s="5">
        <v>4.9000000000000002E-2</v>
      </c>
      <c r="D72" s="3">
        <f>(B72-C72)</f>
        <v>2.044</v>
      </c>
      <c r="E72" s="4">
        <f>(576.61*D72*D72)-(2102.3*D72)+(1996.6)</f>
        <v>108.53847696000003</v>
      </c>
    </row>
    <row r="73" spans="1:5" x14ac:dyDescent="0.3">
      <c r="A73" s="9" t="s">
        <v>54</v>
      </c>
      <c r="B73" s="7">
        <v>2.25</v>
      </c>
      <c r="C73" s="5">
        <v>4.9000000000000002E-2</v>
      </c>
      <c r="D73" s="3">
        <f>(B73-C73)</f>
        <v>2.2010000000000001</v>
      </c>
      <c r="E73" s="4">
        <f>(576.61*D73*D73)-(2102.3*D73)+(1996.6)</f>
        <v>162.76776060999919</v>
      </c>
    </row>
    <row r="74" spans="1:5" x14ac:dyDescent="0.3">
      <c r="A74" s="9" t="s">
        <v>55</v>
      </c>
      <c r="B74" s="7">
        <v>2.2909999999999999</v>
      </c>
      <c r="C74" s="5">
        <v>4.9000000000000002E-2</v>
      </c>
      <c r="D74" s="3">
        <f>(B74-C74)</f>
        <v>2.242</v>
      </c>
      <c r="E74" s="4">
        <f>(576.61*D74*D74)-(2102.3*D74)+(1996.6)</f>
        <v>181.61046803999989</v>
      </c>
    </row>
    <row r="75" spans="1:5" x14ac:dyDescent="0.3">
      <c r="A75" s="9" t="s">
        <v>56</v>
      </c>
      <c r="B75" s="7">
        <v>2.4409999999999998</v>
      </c>
      <c r="C75" s="5">
        <v>4.9000000000000002E-2</v>
      </c>
      <c r="D75" s="3">
        <f>(B75-C75)</f>
        <v>2.3919999999999999</v>
      </c>
      <c r="E75" s="4">
        <f>(576.61*D75*D75)-(2102.3*D75)+(1996.6)</f>
        <v>267.06707903999904</v>
      </c>
    </row>
    <row r="76" spans="1:5" x14ac:dyDescent="0.3">
      <c r="A76" s="9" t="s">
        <v>57</v>
      </c>
      <c r="B76" s="7">
        <v>2.19</v>
      </c>
      <c r="C76" s="5">
        <v>4.9000000000000002E-2</v>
      </c>
      <c r="D76" s="3">
        <f>(B76-C76)</f>
        <v>2.141</v>
      </c>
      <c r="E76" s="4">
        <f>(576.61*D76*D76)-(2102.3*D76)+(1996.6)</f>
        <v>138.68732341000032</v>
      </c>
    </row>
    <row r="77" spans="1:5" x14ac:dyDescent="0.3">
      <c r="A77" s="9" t="s">
        <v>58</v>
      </c>
      <c r="B77" s="7">
        <v>2.1829999999999998</v>
      </c>
      <c r="C77" s="5">
        <v>4.9000000000000002E-2</v>
      </c>
      <c r="D77" s="3">
        <f>(B77-C77)</f>
        <v>2.1339999999999999</v>
      </c>
      <c r="E77" s="4">
        <f>(576.61*D77*D77)-(2102.3*D77)+(1996.6)</f>
        <v>136.14836915999967</v>
      </c>
    </row>
    <row r="78" spans="1:5" x14ac:dyDescent="0.3">
      <c r="A78" s="9" t="s">
        <v>59</v>
      </c>
      <c r="B78" s="7">
        <v>2.1</v>
      </c>
      <c r="C78" s="5">
        <v>4.9000000000000002E-2</v>
      </c>
      <c r="D78" s="3">
        <f>(B78-C78)</f>
        <v>2.0510000000000002</v>
      </c>
      <c r="E78" s="4">
        <f>(576.61*D78*D78)-(2102.3*D78)+(1996.6)</f>
        <v>110.35090260999959</v>
      </c>
    </row>
    <row r="79" spans="1:5" x14ac:dyDescent="0.3">
      <c r="A79" s="9" t="s">
        <v>60</v>
      </c>
      <c r="B79" s="7">
        <v>2.2970000000000002</v>
      </c>
      <c r="C79" s="5">
        <v>4.9000000000000002E-2</v>
      </c>
      <c r="D79" s="3">
        <f>(B79-C79)</f>
        <v>2.2480000000000002</v>
      </c>
      <c r="E79" s="4">
        <f>(576.61*D79*D79)-(2102.3*D79)+(1996.6)</f>
        <v>184.53054143999952</v>
      </c>
    </row>
    <row r="80" spans="1:5" x14ac:dyDescent="0.3">
      <c r="A80" s="9" t="s">
        <v>61</v>
      </c>
      <c r="B80" s="7">
        <v>2.2240000000000002</v>
      </c>
      <c r="C80" s="5">
        <v>4.9000000000000002E-2</v>
      </c>
      <c r="D80" s="3">
        <f>(B80-C80)</f>
        <v>2.1750000000000003</v>
      </c>
      <c r="E80" s="4">
        <f>(576.61*D80*D80)-(2102.3*D80)+(1996.6)</f>
        <v>151.82318124999983</v>
      </c>
    </row>
    <row r="81" spans="1:5" x14ac:dyDescent="0.3">
      <c r="A81" s="9" t="s">
        <v>62</v>
      </c>
      <c r="B81" s="7">
        <v>2.1789999999999998</v>
      </c>
      <c r="C81" s="5">
        <v>4.9000000000000002E-2</v>
      </c>
      <c r="D81" s="3">
        <f>(B81-C81)</f>
        <v>2.13</v>
      </c>
      <c r="E81" s="4">
        <f>(576.61*D81*D81)-(2102.3*D81)+(1996.6)</f>
        <v>134.72290899999962</v>
      </c>
    </row>
    <row r="82" spans="1:5" x14ac:dyDescent="0.3">
      <c r="A82" s="9" t="s">
        <v>63</v>
      </c>
      <c r="B82" s="7">
        <v>2.3330000000000002</v>
      </c>
      <c r="C82" s="5">
        <v>4.9000000000000002E-2</v>
      </c>
      <c r="D82" s="3">
        <f>(B82-C82)</f>
        <v>2.2840000000000003</v>
      </c>
      <c r="E82" s="4">
        <f>(576.61*D82*D82)-(2102.3*D82)+(1996.6)</f>
        <v>202.92281615999991</v>
      </c>
    </row>
    <row r="83" spans="1:5" x14ac:dyDescent="0.3">
      <c r="A83" s="9" t="s">
        <v>64</v>
      </c>
      <c r="B83" s="7">
        <v>2.4470000000000001</v>
      </c>
      <c r="C83" s="5">
        <v>4.9000000000000002E-2</v>
      </c>
      <c r="D83" s="3">
        <f>(B83-C83)</f>
        <v>2.3980000000000001</v>
      </c>
      <c r="E83" s="4">
        <f>(576.61*D83*D83)-(2102.3*D83)+(1996.6)</f>
        <v>271.02505044000009</v>
      </c>
    </row>
    <row r="84" spans="1:5" x14ac:dyDescent="0.3">
      <c r="A84" s="9" t="s">
        <v>65</v>
      </c>
      <c r="B84" s="7">
        <v>2.198</v>
      </c>
      <c r="C84" s="5">
        <v>4.9000000000000002E-2</v>
      </c>
      <c r="D84" s="3">
        <f>(B84-C84)</f>
        <v>2.149</v>
      </c>
      <c r="E84" s="4">
        <f>(576.61*D84*D84)-(2102.3*D84)+(1996.6)</f>
        <v>141.65817861000005</v>
      </c>
    </row>
    <row r="85" spans="1:5" x14ac:dyDescent="0.3">
      <c r="A85" s="9" t="s">
        <v>66</v>
      </c>
      <c r="B85" s="7">
        <v>2.286</v>
      </c>
      <c r="C85" s="5">
        <v>4.9000000000000002E-2</v>
      </c>
      <c r="D85" s="3">
        <f>(B85-C85)</f>
        <v>2.2370000000000001</v>
      </c>
      <c r="E85" s="4">
        <f>(576.61*D85*D85)-(2102.3*D85)+(1996.6)</f>
        <v>179.20878708999999</v>
      </c>
    </row>
    <row r="86" spans="1:5" x14ac:dyDescent="0.3">
      <c r="A86" s="9" t="s">
        <v>67</v>
      </c>
      <c r="B86" s="7">
        <v>2.0920000000000001</v>
      </c>
      <c r="C86" s="5">
        <v>4.9000000000000002E-2</v>
      </c>
      <c r="D86" s="3">
        <f>(B86-C86)</f>
        <v>2.0430000000000001</v>
      </c>
      <c r="E86" s="4">
        <f>(576.61*D86*D86)-(2102.3*D86)+(1996.6)</f>
        <v>108.28417188999993</v>
      </c>
    </row>
    <row r="87" spans="1:5" x14ac:dyDescent="0.3">
      <c r="A87" s="9" t="s">
        <v>68</v>
      </c>
      <c r="B87" s="7">
        <v>2.1350000000000002</v>
      </c>
      <c r="C87" s="5">
        <v>4.9000000000000002E-2</v>
      </c>
      <c r="D87" s="3">
        <f>(B87-C87)</f>
        <v>2.0860000000000003</v>
      </c>
      <c r="E87" s="4">
        <f>(576.61*D87*D87)-(2102.3*D87)+(1996.6)</f>
        <v>120.26064756000005</v>
      </c>
    </row>
    <row r="88" spans="1:5" x14ac:dyDescent="0.3">
      <c r="A88" s="9" t="s">
        <v>69</v>
      </c>
      <c r="B88" s="7">
        <v>2.2330000000000001</v>
      </c>
      <c r="C88" s="5">
        <v>4.9000000000000002E-2</v>
      </c>
      <c r="D88" s="3">
        <f>(B88-C88)</f>
        <v>2.1840000000000002</v>
      </c>
      <c r="E88" s="4">
        <f>(576.61*D88*D88)-(2102.3*D88)+(1996.6)</f>
        <v>155.52346815999908</v>
      </c>
    </row>
    <row r="89" spans="1:5" x14ac:dyDescent="0.3">
      <c r="A89" s="9" t="s">
        <v>70</v>
      </c>
      <c r="B89" s="7">
        <v>2.3239999999999998</v>
      </c>
      <c r="C89" s="5">
        <v>4.9000000000000002E-2</v>
      </c>
      <c r="D89" s="3">
        <f>(B89-C89)</f>
        <v>2.2749999999999999</v>
      </c>
      <c r="E89" s="4">
        <f>(576.61*D89*D89)-(2102.3*D89)+(1996.6)</f>
        <v>198.18463124999971</v>
      </c>
    </row>
    <row r="90" spans="1:5" x14ac:dyDescent="0.3">
      <c r="A90" s="9" t="s">
        <v>71</v>
      </c>
      <c r="B90" s="7">
        <v>2.3980000000000001</v>
      </c>
      <c r="C90" s="5">
        <v>4.9000000000000002E-2</v>
      </c>
      <c r="D90" s="3">
        <f>(B90-C90)</f>
        <v>2.3490000000000002</v>
      </c>
      <c r="E90" s="4">
        <f>(576.61*D90*D90)-(2102.3*D90)+(1996.6)</f>
        <v>239.91653460999942</v>
      </c>
    </row>
    <row r="91" spans="1:5" x14ac:dyDescent="0.3">
      <c r="A91" s="9" t="s">
        <v>72</v>
      </c>
      <c r="B91" s="7">
        <v>2.5449999999999999</v>
      </c>
      <c r="C91" s="5">
        <v>4.9000000000000002E-2</v>
      </c>
      <c r="D91" s="3">
        <f>(B91-C91)</f>
        <v>2.496</v>
      </c>
      <c r="E91" s="4">
        <f>(576.61*D91*D91)-(2102.3*D91)+(1996.6)</f>
        <v>341.54872575999889</v>
      </c>
    </row>
    <row r="92" spans="1:5" x14ac:dyDescent="0.3">
      <c r="A92" s="9" t="s">
        <v>73</v>
      </c>
      <c r="B92" s="7">
        <v>2.218</v>
      </c>
      <c r="C92" s="5">
        <v>4.9000000000000002E-2</v>
      </c>
      <c r="D92" s="3">
        <f>(B92-C92)</f>
        <v>2.169</v>
      </c>
      <c r="E92" s="4">
        <f>(576.61*D92*D92)-(2102.3*D92)+(1996.6)</f>
        <v>149.40821820999963</v>
      </c>
    </row>
    <row r="93" spans="1:5" x14ac:dyDescent="0.3">
      <c r="A93" s="9" t="s">
        <v>74</v>
      </c>
      <c r="B93" s="7">
        <v>2.3210000000000002</v>
      </c>
      <c r="C93" s="5">
        <v>4.9000000000000002E-2</v>
      </c>
      <c r="D93" s="3">
        <f>(B93-C93)</f>
        <v>2.2720000000000002</v>
      </c>
      <c r="E93" s="4">
        <f>(576.61*D93*D93)-(2102.3*D93)+(1996.6)</f>
        <v>196.62599424000018</v>
      </c>
    </row>
    <row r="94" spans="1:5" x14ac:dyDescent="0.3">
      <c r="A94" s="9" t="s">
        <v>75</v>
      </c>
      <c r="B94" s="7">
        <v>2.1760000000000002</v>
      </c>
      <c r="C94" s="5">
        <v>4.9000000000000002E-2</v>
      </c>
      <c r="D94" s="3">
        <f>(B94-C94)</f>
        <v>2.1270000000000002</v>
      </c>
      <c r="E94" s="4">
        <f>(576.61*D94*D94)-(2102.3*D94)+(1996.6)</f>
        <v>133.66592269000012</v>
      </c>
    </row>
    <row r="95" spans="1:5" x14ac:dyDescent="0.3">
      <c r="A95" s="9" t="s">
        <v>76</v>
      </c>
      <c r="B95" s="7">
        <v>2.4090000000000003</v>
      </c>
      <c r="C95" s="5">
        <v>4.9000000000000002E-2</v>
      </c>
      <c r="D95" s="3">
        <f>(B95-C95)</f>
        <v>2.3600000000000003</v>
      </c>
      <c r="E95" s="4">
        <f>(576.61*D95*D95)-(2102.3*D95)+(1996.6)</f>
        <v>246.65905600000042</v>
      </c>
    </row>
    <row r="96" spans="1:5" x14ac:dyDescent="0.3">
      <c r="A96" s="9" t="s">
        <v>77</v>
      </c>
      <c r="B96" s="7">
        <v>2.399</v>
      </c>
      <c r="C96" s="5">
        <v>4.9000000000000002E-2</v>
      </c>
      <c r="D96" s="3">
        <f>(B96-C96)</f>
        <v>2.35</v>
      </c>
      <c r="E96" s="4">
        <f>(576.61*D96*D96)-(2102.3*D96)+(1996.6)</f>
        <v>240.52372499999956</v>
      </c>
    </row>
    <row r="97" spans="1:5" x14ac:dyDescent="0.3">
      <c r="A97" s="9" t="s">
        <v>78</v>
      </c>
      <c r="B97" s="7">
        <v>2.3210000000000002</v>
      </c>
      <c r="C97" s="5">
        <v>4.9000000000000002E-2</v>
      </c>
      <c r="D97" s="3">
        <f>(B97-C97)</f>
        <v>2.2720000000000002</v>
      </c>
      <c r="E97" s="4">
        <f>(576.61*D97*D97)-(2102.3*D97)+(1996.6)</f>
        <v>196.62599424000018</v>
      </c>
    </row>
    <row r="98" spans="1:5" x14ac:dyDescent="0.3">
      <c r="A98" s="9" t="s">
        <v>79</v>
      </c>
      <c r="B98" s="7">
        <v>2.3610000000000002</v>
      </c>
      <c r="C98" s="5">
        <v>4.9000000000000002E-2</v>
      </c>
      <c r="D98" s="3">
        <f>(B98-C98)</f>
        <v>2.3120000000000003</v>
      </c>
      <c r="E98" s="4">
        <f>(576.61*D98*D98)-(2102.3*D98)+(1996.6)</f>
        <v>218.26120383999978</v>
      </c>
    </row>
    <row r="99" spans="1:5" x14ac:dyDescent="0.3">
      <c r="A99" s="9" t="s">
        <v>80</v>
      </c>
      <c r="B99" s="7">
        <v>2.383</v>
      </c>
      <c r="C99" s="5">
        <v>4.9000000000000002E-2</v>
      </c>
      <c r="D99" s="3">
        <f>(B99-C99)</f>
        <v>2.3340000000000001</v>
      </c>
      <c r="E99" s="4">
        <f>(576.61*D99*D99)-(2102.3*D99)+(1996.6)</f>
        <v>230.94706515999951</v>
      </c>
    </row>
    <row r="100" spans="1:5" x14ac:dyDescent="0.3">
      <c r="A100" s="9" t="s">
        <v>81</v>
      </c>
      <c r="B100" s="7">
        <v>2.3029999999999999</v>
      </c>
      <c r="C100" s="5">
        <v>4.9000000000000002E-2</v>
      </c>
      <c r="D100" s="3">
        <f>(B100-C100)</f>
        <v>2.254</v>
      </c>
      <c r="E100" s="4">
        <f>(576.61*D100*D100)-(2102.3*D100)+(1996.6)</f>
        <v>187.49213075999978</v>
      </c>
    </row>
    <row r="101" spans="1:5" x14ac:dyDescent="0.3">
      <c r="A101" s="9" t="s">
        <v>82</v>
      </c>
      <c r="B101" s="7">
        <v>2.2280000000000002</v>
      </c>
      <c r="C101" s="5">
        <v>4.9000000000000002E-2</v>
      </c>
      <c r="D101" s="3">
        <f>(B101-C101)</f>
        <v>2.1790000000000003</v>
      </c>
      <c r="E101" s="4">
        <f>(576.61*D101*D101)-(2102.3*D101)+(1996.6)</f>
        <v>153.45622101000026</v>
      </c>
    </row>
    <row r="102" spans="1:5" x14ac:dyDescent="0.3">
      <c r="A102" s="9" t="s">
        <v>83</v>
      </c>
      <c r="B102" s="7">
        <v>2.2090000000000001</v>
      </c>
      <c r="C102" s="5">
        <v>4.9000000000000002E-2</v>
      </c>
      <c r="D102" s="3">
        <f>(B102-C102)</f>
        <v>2.16</v>
      </c>
      <c r="E102" s="4">
        <f>(576.61*D102*D102)-(2102.3*D102)+(1996.6)</f>
        <v>145.86361599999964</v>
      </c>
    </row>
    <row r="103" spans="1:5" x14ac:dyDescent="0.3">
      <c r="A103" s="9" t="s">
        <v>84</v>
      </c>
      <c r="B103" s="7">
        <v>2.472</v>
      </c>
      <c r="C103" s="5">
        <v>4.9000000000000002E-2</v>
      </c>
      <c r="D103" s="3">
        <f>(B103-C103)</f>
        <v>2.423</v>
      </c>
      <c r="E103" s="4">
        <f>(576.61*D103*D103)-(2102.3*D103)+(1996.6)</f>
        <v>287.96347069000012</v>
      </c>
    </row>
    <row r="104" spans="1:5" x14ac:dyDescent="0.3">
      <c r="A104" s="9" t="s">
        <v>85</v>
      </c>
      <c r="B104" s="7">
        <v>2.1850000000000001</v>
      </c>
      <c r="C104" s="5">
        <v>4.9000000000000002E-2</v>
      </c>
      <c r="D104" s="3">
        <f>(B104-C104)</f>
        <v>2.1360000000000001</v>
      </c>
      <c r="E104" s="4">
        <f>(576.61*D104*D104)-(2102.3*D104)+(1996.6)</f>
        <v>136.86801855999965</v>
      </c>
    </row>
    <row r="105" spans="1:5" x14ac:dyDescent="0.3">
      <c r="A105" s="9" t="s">
        <v>86</v>
      </c>
      <c r="B105" s="7">
        <v>2.2480000000000002</v>
      </c>
      <c r="C105" s="5">
        <v>4.9000000000000002E-2</v>
      </c>
      <c r="D105" s="3">
        <f>(B105-C105)</f>
        <v>2.1990000000000003</v>
      </c>
      <c r="E105" s="4">
        <f>(576.61*D105*D105)-(2102.3*D105)+(1996.6)</f>
        <v>161.89819261000002</v>
      </c>
    </row>
    <row r="106" spans="1:5" x14ac:dyDescent="0.3">
      <c r="A106" s="9" t="s">
        <v>87</v>
      </c>
      <c r="B106" s="7">
        <v>2.4500000000000002</v>
      </c>
      <c r="C106" s="5">
        <v>4.9000000000000002E-2</v>
      </c>
      <c r="D106" s="3">
        <f>(B106-C106)</f>
        <v>2.4010000000000002</v>
      </c>
      <c r="E106" s="4">
        <f>(576.61*D106*D106)-(2102.3*D106)+(1996.6)</f>
        <v>273.01960460999953</v>
      </c>
    </row>
    <row r="107" spans="1:5" x14ac:dyDescent="0.3">
      <c r="A107" s="9" t="s">
        <v>88</v>
      </c>
      <c r="B107" s="7">
        <v>2.5289999999999999</v>
      </c>
      <c r="C107" s="5">
        <v>4.9000000000000002E-2</v>
      </c>
      <c r="D107" s="3">
        <f>(B107-C107)</f>
        <v>2.48</v>
      </c>
      <c r="E107" s="4">
        <f>(576.61*D107*D107)-(2102.3*D107)+(1996.6)</f>
        <v>329.27814399999943</v>
      </c>
    </row>
    <row r="108" spans="1:5" x14ac:dyDescent="0.3">
      <c r="A108" s="9" t="s">
        <v>89</v>
      </c>
      <c r="B108" s="7">
        <v>2.4590000000000001</v>
      </c>
      <c r="C108" s="5">
        <v>4.9000000000000002E-2</v>
      </c>
      <c r="D108" s="3">
        <f>(B108-C108)</f>
        <v>2.41</v>
      </c>
      <c r="E108" s="4">
        <f>(576.61*D108*D108)-(2102.3*D108)+(1996.6)</f>
        <v>279.06554099999994</v>
      </c>
    </row>
    <row r="109" spans="1:5" x14ac:dyDescent="0.3">
      <c r="A109" s="9" t="s">
        <v>90</v>
      </c>
      <c r="B109" s="7">
        <v>2.3199999999999998</v>
      </c>
      <c r="C109" s="5">
        <v>4.9000000000000002E-2</v>
      </c>
      <c r="D109" s="3">
        <f>(B109-C109)</f>
        <v>2.2709999999999999</v>
      </c>
      <c r="E109" s="4">
        <f>(576.61*D109*D109)-(2102.3*D109)+(1996.6)</f>
        <v>196.10875500999964</v>
      </c>
    </row>
    <row r="110" spans="1:5" x14ac:dyDescent="0.3">
      <c r="A110" s="9" t="s">
        <v>91</v>
      </c>
      <c r="B110" s="7">
        <v>2.14</v>
      </c>
      <c r="C110" s="5">
        <v>4.9000000000000002E-2</v>
      </c>
      <c r="D110" s="3">
        <f>(B110-C110)</f>
        <v>2.0910000000000002</v>
      </c>
      <c r="E110" s="4">
        <f>(576.61*D110*D110)-(2102.3*D110)+(1996.6)</f>
        <v>121.79164740999931</v>
      </c>
    </row>
    <row r="111" spans="1:5" x14ac:dyDescent="0.3">
      <c r="A111" s="9" t="s">
        <v>92</v>
      </c>
      <c r="B111" s="7">
        <v>2.4990000000000001</v>
      </c>
      <c r="C111" s="5">
        <v>4.9000000000000002E-2</v>
      </c>
      <c r="D111" s="3">
        <f>(B111-C111)</f>
        <v>2.4500000000000002</v>
      </c>
      <c r="E111" s="4">
        <f>(576.61*D111*D111)-(2102.3*D111)+(1996.6)</f>
        <v>307.06652499999927</v>
      </c>
    </row>
    <row r="112" spans="1:5" x14ac:dyDescent="0.3">
      <c r="A112" s="9" t="s">
        <v>93</v>
      </c>
      <c r="B112" s="7">
        <v>2.1720000000000002</v>
      </c>
      <c r="C112" s="5">
        <v>4.9000000000000002E-2</v>
      </c>
      <c r="D112" s="3">
        <f>(B112-C112)</f>
        <v>2.1230000000000002</v>
      </c>
      <c r="E112" s="4">
        <f>(576.61*D112*D112)-(2102.3*D112)+(1996.6)</f>
        <v>132.27275268999983</v>
      </c>
    </row>
    <row r="113" spans="1:5" x14ac:dyDescent="0.3">
      <c r="A113" s="9" t="s">
        <v>94</v>
      </c>
      <c r="B113" s="7">
        <v>2.44</v>
      </c>
      <c r="C113" s="5">
        <v>4.9000000000000002E-2</v>
      </c>
      <c r="D113" s="3">
        <f>(B113-C113)</f>
        <v>2.391</v>
      </c>
      <c r="E113" s="4">
        <f>(576.61*D113*D113)-(2102.3*D113)+(1996.6)</f>
        <v>266.41145340999947</v>
      </c>
    </row>
    <row r="114" spans="1:5" x14ac:dyDescent="0.3">
      <c r="A114" s="9" t="s">
        <v>95</v>
      </c>
      <c r="B114" s="7">
        <v>2.4039999999999999</v>
      </c>
      <c r="C114" s="5">
        <v>4.9000000000000002E-2</v>
      </c>
      <c r="D114" s="3">
        <f>(B114-C114)</f>
        <v>2.355</v>
      </c>
      <c r="E114" s="4">
        <f>(576.61*D114*D114)-(2102.3*D114)+(1996.6)</f>
        <v>243.57697524999958</v>
      </c>
    </row>
    <row r="115" spans="1:5" x14ac:dyDescent="0.3">
      <c r="A115" s="9" t="s">
        <v>96</v>
      </c>
      <c r="B115" s="7">
        <v>2.3170000000000002</v>
      </c>
      <c r="C115" s="5">
        <v>4.9000000000000002E-2</v>
      </c>
      <c r="D115" s="3">
        <f>(B115-C115)</f>
        <v>2.2680000000000002</v>
      </c>
      <c r="E115" s="4">
        <f>(576.61*D115*D115)-(2102.3*D115)+(1996.6)</f>
        <v>194.56395663999911</v>
      </c>
    </row>
    <row r="116" spans="1:5" x14ac:dyDescent="0.3">
      <c r="A116" s="9" t="s">
        <v>97</v>
      </c>
      <c r="B116" s="7">
        <v>1.9970000000000001</v>
      </c>
      <c r="C116" s="5">
        <v>4.9000000000000002E-2</v>
      </c>
      <c r="D116" s="3">
        <f>(B116-C116)</f>
        <v>1.9480000000000002</v>
      </c>
      <c r="E116" s="4">
        <f>(576.61*D116*D116)-(2102.3*D116)+(1996.6)</f>
        <v>89.383873439999661</v>
      </c>
    </row>
    <row r="117" spans="1:5" x14ac:dyDescent="0.3">
      <c r="A117" s="9" t="s">
        <v>98</v>
      </c>
      <c r="B117" s="7">
        <v>2.0960000000000001</v>
      </c>
      <c r="C117" s="5">
        <v>4.9000000000000002E-2</v>
      </c>
      <c r="D117" s="3">
        <f>(B117-C117)</f>
        <v>2.0470000000000002</v>
      </c>
      <c r="E117" s="4">
        <f>(576.61*D117*D117)-(2102.3*D117)+(1996.6)</f>
        <v>109.3083114899996</v>
      </c>
    </row>
    <row r="118" spans="1:5" x14ac:dyDescent="0.3">
      <c r="A118" s="9" t="s">
        <v>99</v>
      </c>
      <c r="B118" s="7">
        <v>2.3290000000000002</v>
      </c>
      <c r="C118" s="5">
        <v>4.9000000000000002E-2</v>
      </c>
      <c r="D118" s="3">
        <f>(B118-C118)</f>
        <v>2.2800000000000002</v>
      </c>
      <c r="E118" s="4">
        <f>(576.61*D118*D118)-(2102.3*D118)+(1996.6)</f>
        <v>200.80542399999968</v>
      </c>
    </row>
    <row r="119" spans="1:5" x14ac:dyDescent="0.3">
      <c r="A119" s="9" t="s">
        <v>100</v>
      </c>
      <c r="B119" s="7">
        <v>2.073</v>
      </c>
      <c r="C119" s="5">
        <v>4.9000000000000002E-2</v>
      </c>
      <c r="D119" s="3">
        <f>(B119-C119)</f>
        <v>2.024</v>
      </c>
      <c r="E119" s="4">
        <f>(576.61*D119*D119)-(2102.3*D119)+(1996.6)</f>
        <v>103.67148735999899</v>
      </c>
    </row>
    <row r="120" spans="1:5" x14ac:dyDescent="0.3">
      <c r="A120" s="9" t="s">
        <v>101</v>
      </c>
      <c r="B120" s="7">
        <v>2.1869999999999998</v>
      </c>
      <c r="C120" s="5">
        <v>4.9000000000000002E-2</v>
      </c>
      <c r="D120" s="3">
        <f>(B120-C120)</f>
        <v>2.1379999999999999</v>
      </c>
      <c r="E120" s="4">
        <f>(576.61*D120*D120)-(2102.3*D120)+(1996.6)</f>
        <v>137.59228083999915</v>
      </c>
    </row>
    <row r="121" spans="1:5" x14ac:dyDescent="0.3">
      <c r="A121" s="9" t="s">
        <v>102</v>
      </c>
      <c r="B121" s="7">
        <v>2.2069999999999999</v>
      </c>
      <c r="C121" s="5">
        <v>4.9000000000000002E-2</v>
      </c>
      <c r="D121" s="3">
        <f>(B121-C121)</f>
        <v>2.1579999999999999</v>
      </c>
      <c r="E121" s="4">
        <f>(576.61*D121*D121)-(2102.3*D121)+(1996.6)</f>
        <v>145.08861204000004</v>
      </c>
    </row>
    <row r="122" spans="1:5" x14ac:dyDescent="0.3">
      <c r="A122" s="9" t="s">
        <v>103</v>
      </c>
      <c r="B122" s="7">
        <v>2.1120000000000001</v>
      </c>
      <c r="C122" s="5">
        <v>4.9000000000000002E-2</v>
      </c>
      <c r="D122" s="3">
        <f>(B122-C122)</f>
        <v>2.0630000000000002</v>
      </c>
      <c r="E122" s="4">
        <f>(576.61*D122*D122)-(2102.3*D122)+(1996.6)</f>
        <v>113.58938508999972</v>
      </c>
    </row>
    <row r="123" spans="1:5" x14ac:dyDescent="0.3">
      <c r="A123" s="9" t="s">
        <v>104</v>
      </c>
      <c r="B123" s="7">
        <v>2.681</v>
      </c>
      <c r="C123" s="5">
        <v>4.9000000000000002E-2</v>
      </c>
      <c r="D123" s="3">
        <f>(B123-C123)</f>
        <v>2.6320000000000001</v>
      </c>
      <c r="E123" s="4">
        <f>(576.61*D123*D123)-(2102.3*D123)+(1996.6)</f>
        <v>457.76835263999919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I3" sqref="I3"/>
    </sheetView>
  </sheetViews>
  <sheetFormatPr defaultRowHeight="14.4" x14ac:dyDescent="0.3"/>
  <cols>
    <col min="1" max="1" width="31.88671875" customWidth="1"/>
    <col min="2" max="2" width="14.44140625" customWidth="1"/>
    <col min="3" max="3" width="12.77734375" customWidth="1"/>
    <col min="4" max="4" width="14.5546875" customWidth="1"/>
    <col min="5" max="5" width="14.6640625" customWidth="1"/>
    <col min="6" max="6" width="16.44140625" customWidth="1"/>
    <col min="7" max="7" width="67.5546875" customWidth="1"/>
  </cols>
  <sheetData>
    <row r="1" spans="1:7" ht="15.6" thickTop="1" thickBot="1" x14ac:dyDescent="0.35">
      <c r="A1" s="26" t="s">
        <v>117</v>
      </c>
      <c r="B1" s="26" t="s">
        <v>118</v>
      </c>
      <c r="C1" s="26" t="s">
        <v>119</v>
      </c>
      <c r="D1" s="26" t="s">
        <v>143</v>
      </c>
      <c r="E1" s="26" t="s">
        <v>120</v>
      </c>
      <c r="F1" s="26" t="s">
        <v>121</v>
      </c>
      <c r="G1" s="26" t="s">
        <v>122</v>
      </c>
    </row>
    <row r="2" spans="1:7" ht="15.6" thickTop="1" thickBot="1" x14ac:dyDescent="0.35">
      <c r="A2" s="22" t="s">
        <v>109</v>
      </c>
      <c r="B2" s="24" t="s">
        <v>110</v>
      </c>
      <c r="C2" s="25" t="s">
        <v>111</v>
      </c>
      <c r="D2" s="25" t="s">
        <v>144</v>
      </c>
      <c r="E2" s="25" t="s">
        <v>112</v>
      </c>
      <c r="F2" s="25" t="s">
        <v>113</v>
      </c>
      <c r="G2" s="25" t="s">
        <v>114</v>
      </c>
    </row>
    <row r="3" spans="1:7" ht="15.6" thickTop="1" thickBot="1" x14ac:dyDescent="0.35">
      <c r="A3" s="22" t="s">
        <v>123</v>
      </c>
      <c r="B3" s="24" t="s">
        <v>110</v>
      </c>
      <c r="C3" s="25" t="s">
        <v>111</v>
      </c>
      <c r="D3" s="25" t="s">
        <v>144</v>
      </c>
      <c r="E3" s="25" t="s">
        <v>142</v>
      </c>
      <c r="F3" s="25" t="s">
        <v>113</v>
      </c>
      <c r="G3" s="25" t="s">
        <v>114</v>
      </c>
    </row>
    <row r="4" spans="1:7" ht="15.6" thickTop="1" thickBot="1" x14ac:dyDescent="0.35">
      <c r="A4" s="22" t="s">
        <v>124</v>
      </c>
      <c r="B4" s="24" t="s">
        <v>110</v>
      </c>
      <c r="C4" s="25" t="s">
        <v>111</v>
      </c>
      <c r="D4" s="25" t="s">
        <v>144</v>
      </c>
      <c r="E4" s="25" t="s">
        <v>141</v>
      </c>
      <c r="F4" s="25" t="s">
        <v>113</v>
      </c>
      <c r="G4" s="25" t="s">
        <v>114</v>
      </c>
    </row>
    <row r="5" spans="1:7" ht="15.6" thickTop="1" thickBot="1" x14ac:dyDescent="0.35">
      <c r="A5" s="22" t="s">
        <v>125</v>
      </c>
      <c r="B5" s="24" t="s">
        <v>110</v>
      </c>
      <c r="C5" s="25" t="s">
        <v>111</v>
      </c>
      <c r="D5" s="25" t="s">
        <v>144</v>
      </c>
      <c r="E5" s="25" t="s">
        <v>140</v>
      </c>
      <c r="F5" s="25" t="s">
        <v>113</v>
      </c>
      <c r="G5" s="25" t="s">
        <v>114</v>
      </c>
    </row>
    <row r="6" spans="1:7" ht="15.6" thickTop="1" thickBot="1" x14ac:dyDescent="0.35">
      <c r="A6" s="22" t="s">
        <v>115</v>
      </c>
      <c r="B6" s="24" t="s">
        <v>110</v>
      </c>
      <c r="C6" s="25" t="s">
        <v>111</v>
      </c>
      <c r="D6" s="25" t="s">
        <v>144</v>
      </c>
      <c r="E6" s="25" t="s">
        <v>116</v>
      </c>
      <c r="F6" s="25" t="s">
        <v>113</v>
      </c>
      <c r="G6" s="25" t="s">
        <v>114</v>
      </c>
    </row>
    <row r="7" spans="1:7" ht="15.6" thickTop="1" thickBot="1" x14ac:dyDescent="0.35">
      <c r="A7" s="22" t="s">
        <v>126</v>
      </c>
      <c r="B7" s="24" t="s">
        <v>110</v>
      </c>
      <c r="C7" s="25" t="s">
        <v>111</v>
      </c>
      <c r="D7" s="25" t="s">
        <v>144</v>
      </c>
      <c r="E7" s="25" t="s">
        <v>139</v>
      </c>
      <c r="F7" s="25" t="s">
        <v>113</v>
      </c>
      <c r="G7" s="25" t="s">
        <v>114</v>
      </c>
    </row>
    <row r="8" spans="1:7" ht="15.6" thickTop="1" thickBot="1" x14ac:dyDescent="0.35">
      <c r="A8" s="22" t="s">
        <v>127</v>
      </c>
      <c r="B8" s="24" t="s">
        <v>110</v>
      </c>
      <c r="C8" s="25" t="s">
        <v>111</v>
      </c>
      <c r="D8" s="25" t="s">
        <v>144</v>
      </c>
      <c r="E8" s="25" t="s">
        <v>135</v>
      </c>
      <c r="F8" s="25" t="s">
        <v>113</v>
      </c>
      <c r="G8" s="25" t="s">
        <v>114</v>
      </c>
    </row>
    <row r="9" spans="1:7" ht="15.6" thickTop="1" thickBot="1" x14ac:dyDescent="0.35">
      <c r="A9" s="22" t="s">
        <v>128</v>
      </c>
      <c r="B9" s="24" t="s">
        <v>110</v>
      </c>
      <c r="C9" s="25" t="s">
        <v>111</v>
      </c>
      <c r="D9" s="25" t="s">
        <v>144</v>
      </c>
      <c r="E9" s="25" t="s">
        <v>133</v>
      </c>
      <c r="F9" s="25" t="s">
        <v>113</v>
      </c>
      <c r="G9" s="25" t="s">
        <v>114</v>
      </c>
    </row>
    <row r="10" spans="1:7" ht="15.6" thickTop="1" thickBot="1" x14ac:dyDescent="0.35">
      <c r="A10" s="22" t="s">
        <v>129</v>
      </c>
      <c r="B10" s="24" t="s">
        <v>110</v>
      </c>
      <c r="C10" s="25" t="s">
        <v>111</v>
      </c>
      <c r="D10" s="25" t="s">
        <v>144</v>
      </c>
      <c r="E10" s="25" t="s">
        <v>134</v>
      </c>
      <c r="F10" s="25" t="s">
        <v>113</v>
      </c>
      <c r="G10" s="25" t="s">
        <v>114</v>
      </c>
    </row>
    <row r="11" spans="1:7" ht="15.6" thickTop="1" thickBot="1" x14ac:dyDescent="0.35">
      <c r="A11" s="22" t="s">
        <v>130</v>
      </c>
      <c r="B11" s="24" t="s">
        <v>110</v>
      </c>
      <c r="C11" s="25" t="s">
        <v>111</v>
      </c>
      <c r="D11" s="25" t="s">
        <v>144</v>
      </c>
      <c r="E11" s="25" t="s">
        <v>137</v>
      </c>
      <c r="F11" s="25" t="s">
        <v>113</v>
      </c>
      <c r="G11" s="25" t="s">
        <v>114</v>
      </c>
    </row>
    <row r="12" spans="1:7" ht="15.6" thickTop="1" thickBot="1" x14ac:dyDescent="0.35">
      <c r="A12" s="22" t="s">
        <v>131</v>
      </c>
      <c r="B12" s="24" t="s">
        <v>110</v>
      </c>
      <c r="C12" s="25" t="s">
        <v>111</v>
      </c>
      <c r="D12" s="25" t="s">
        <v>144</v>
      </c>
      <c r="E12" s="25" t="s">
        <v>138</v>
      </c>
      <c r="F12" s="25" t="s">
        <v>113</v>
      </c>
      <c r="G12" s="25" t="s">
        <v>114</v>
      </c>
    </row>
    <row r="13" spans="1:7" ht="15.6" thickTop="1" thickBot="1" x14ac:dyDescent="0.35">
      <c r="A13" s="22" t="s">
        <v>132</v>
      </c>
      <c r="B13" s="24" t="s">
        <v>110</v>
      </c>
      <c r="C13" s="25" t="s">
        <v>111</v>
      </c>
      <c r="D13" s="25" t="s">
        <v>144</v>
      </c>
      <c r="E13" s="25" t="s">
        <v>136</v>
      </c>
      <c r="F13" s="25" t="s">
        <v>113</v>
      </c>
      <c r="G13" s="25" t="s">
        <v>114</v>
      </c>
    </row>
    <row r="14" spans="1:7" ht="15" thickTop="1" x14ac:dyDescent="0.3"/>
    <row r="54" spans="1:6" x14ac:dyDescent="0.3">
      <c r="A54" s="27" t="s">
        <v>145</v>
      </c>
      <c r="B54" s="23"/>
      <c r="C54" s="23"/>
      <c r="D54" s="23"/>
      <c r="E54" s="23"/>
      <c r="F54" s="23"/>
    </row>
    <row r="55" spans="1:6" x14ac:dyDescent="0.3">
      <c r="A55" s="23" t="s">
        <v>146</v>
      </c>
      <c r="B55" s="23"/>
      <c r="C55" s="23"/>
      <c r="D55" s="23"/>
      <c r="E55" s="23"/>
      <c r="F55" s="23"/>
    </row>
    <row r="56" spans="1:6" x14ac:dyDescent="0.3">
      <c r="A56" s="23" t="s">
        <v>147</v>
      </c>
      <c r="B56" s="23"/>
      <c r="C56" s="23"/>
      <c r="D56" s="23"/>
      <c r="E56" s="23"/>
      <c r="F56" s="23"/>
    </row>
    <row r="57" spans="1:6" x14ac:dyDescent="0.3">
      <c r="A57" s="23" t="s">
        <v>148</v>
      </c>
      <c r="B57" s="23"/>
      <c r="C57" s="23"/>
      <c r="D57" s="23"/>
      <c r="E57" s="23"/>
      <c r="F57" s="23"/>
    </row>
    <row r="58" spans="1:6" x14ac:dyDescent="0.3">
      <c r="A58" s="23" t="s">
        <v>149</v>
      </c>
      <c r="B58" s="23"/>
      <c r="C58" s="23"/>
      <c r="D58" s="23"/>
      <c r="E58" s="23"/>
      <c r="F58" s="23"/>
    </row>
    <row r="59" spans="1:6" x14ac:dyDescent="0.3">
      <c r="A59" s="23"/>
      <c r="B59" s="23"/>
      <c r="C59" s="23"/>
      <c r="D59" s="23"/>
      <c r="E59" s="23"/>
      <c r="F59" s="23"/>
    </row>
    <row r="60" spans="1:6" x14ac:dyDescent="0.3">
      <c r="A60" s="8" t="s">
        <v>150</v>
      </c>
      <c r="B60" s="23"/>
      <c r="C60" s="23"/>
      <c r="D60" s="23"/>
      <c r="E60" s="23"/>
      <c r="F60" s="23"/>
    </row>
    <row r="61" spans="1:6" x14ac:dyDescent="0.3">
      <c r="A61" s="23" t="s">
        <v>151</v>
      </c>
      <c r="B61" s="23"/>
      <c r="C61" s="23"/>
      <c r="D61" s="23"/>
      <c r="E61" s="23"/>
      <c r="F61" s="23"/>
    </row>
    <row r="62" spans="1:6" x14ac:dyDescent="0.3">
      <c r="A62" s="23" t="s">
        <v>152</v>
      </c>
      <c r="B62" s="23"/>
      <c r="C62" s="23"/>
      <c r="D62" s="23"/>
      <c r="E62" s="23"/>
      <c r="F62" s="23"/>
    </row>
    <row r="63" spans="1:6" x14ac:dyDescent="0.3">
      <c r="A63" s="23" t="s">
        <v>153</v>
      </c>
      <c r="B63" s="23"/>
      <c r="C63" s="23"/>
      <c r="D63" s="23"/>
      <c r="E63" s="23"/>
      <c r="F63" s="23"/>
    </row>
    <row r="64" spans="1:6" x14ac:dyDescent="0.3">
      <c r="A64" s="23" t="s">
        <v>149</v>
      </c>
      <c r="B64" s="23"/>
      <c r="C64" s="23"/>
      <c r="D64" s="23"/>
      <c r="E64" s="23"/>
      <c r="F64" s="23"/>
    </row>
    <row r="66" spans="1:7" x14ac:dyDescent="0.3">
      <c r="A66" s="8" t="s">
        <v>154</v>
      </c>
      <c r="B66" s="23"/>
      <c r="C66" s="23"/>
      <c r="D66" s="23"/>
      <c r="E66" s="23"/>
      <c r="F66" s="23"/>
      <c r="G66" s="23"/>
    </row>
    <row r="67" spans="1:7" x14ac:dyDescent="0.3">
      <c r="A67" s="23" t="s">
        <v>155</v>
      </c>
      <c r="B67" s="23"/>
      <c r="C67" s="23"/>
      <c r="D67" s="23"/>
      <c r="E67" s="23"/>
      <c r="F67" s="23"/>
      <c r="G67" s="23"/>
    </row>
    <row r="68" spans="1:7" x14ac:dyDescent="0.3">
      <c r="A68" s="23" t="s">
        <v>156</v>
      </c>
      <c r="B68" s="23"/>
      <c r="C68" s="23"/>
      <c r="D68" s="23"/>
      <c r="E68" s="23"/>
      <c r="F68" s="23"/>
      <c r="G68" s="23"/>
    </row>
    <row r="69" spans="1:7" x14ac:dyDescent="0.3">
      <c r="A69" s="23" t="s">
        <v>157</v>
      </c>
      <c r="B69" s="23"/>
      <c r="C69" s="23"/>
      <c r="D69" s="23"/>
      <c r="E69" s="23"/>
      <c r="F69" s="23"/>
      <c r="G69" s="23"/>
    </row>
    <row r="70" spans="1:7" x14ac:dyDescent="0.3">
      <c r="A70" s="23" t="s">
        <v>149</v>
      </c>
      <c r="B70" s="23"/>
      <c r="C70" s="23"/>
      <c r="D70" s="23"/>
      <c r="E70" s="23"/>
      <c r="F70" s="23"/>
      <c r="G70" s="23"/>
    </row>
    <row r="72" spans="1:7" x14ac:dyDescent="0.3">
      <c r="A72" s="8" t="s">
        <v>158</v>
      </c>
      <c r="B72" s="23"/>
      <c r="C72" s="23"/>
      <c r="D72" s="23"/>
      <c r="E72" s="23"/>
      <c r="F72" s="23"/>
      <c r="G72" s="23"/>
    </row>
    <row r="73" spans="1:7" x14ac:dyDescent="0.3">
      <c r="A73" s="23" t="s">
        <v>159</v>
      </c>
      <c r="B73" s="23"/>
      <c r="C73" s="23"/>
      <c r="D73" s="23"/>
      <c r="E73" s="23"/>
      <c r="F73" s="23"/>
      <c r="G73" s="23"/>
    </row>
    <row r="74" spans="1:7" x14ac:dyDescent="0.3">
      <c r="A74" s="23" t="s">
        <v>160</v>
      </c>
      <c r="B74" s="23"/>
      <c r="C74" s="23"/>
      <c r="D74" s="23"/>
      <c r="E74" s="23"/>
      <c r="F74" s="23"/>
      <c r="G74" s="23"/>
    </row>
    <row r="75" spans="1:7" x14ac:dyDescent="0.3">
      <c r="A75" s="23" t="s">
        <v>161</v>
      </c>
      <c r="B75" s="23"/>
      <c r="C75" s="23"/>
      <c r="D75" s="23"/>
      <c r="E75" s="23"/>
      <c r="F75" s="23"/>
      <c r="G75" s="23"/>
    </row>
    <row r="76" spans="1:7" x14ac:dyDescent="0.3">
      <c r="A76" s="23" t="s">
        <v>149</v>
      </c>
      <c r="B76" s="23"/>
      <c r="C76" s="23"/>
      <c r="D76" s="23"/>
      <c r="E76" s="23"/>
      <c r="F76" s="23"/>
      <c r="G76" s="23"/>
    </row>
    <row r="78" spans="1:7" x14ac:dyDescent="0.3">
      <c r="A78" s="8" t="s">
        <v>162</v>
      </c>
      <c r="B78" s="23"/>
      <c r="C78" s="23"/>
      <c r="D78" s="23"/>
      <c r="E78" s="23"/>
      <c r="F78" s="23"/>
      <c r="G78" s="23"/>
    </row>
    <row r="79" spans="1:7" x14ac:dyDescent="0.3">
      <c r="A79" s="23" t="s">
        <v>163</v>
      </c>
      <c r="B79" s="23"/>
      <c r="C79" s="23"/>
      <c r="D79" s="23"/>
      <c r="E79" s="23"/>
      <c r="F79" s="23"/>
      <c r="G79" s="23"/>
    </row>
    <row r="80" spans="1:7" x14ac:dyDescent="0.3">
      <c r="A80" s="23" t="s">
        <v>164</v>
      </c>
      <c r="B80" s="23"/>
      <c r="C80" s="23"/>
      <c r="D80" s="23"/>
      <c r="E80" s="23"/>
      <c r="F80" s="23"/>
      <c r="G80" s="23"/>
    </row>
    <row r="81" spans="1:7" x14ac:dyDescent="0.3">
      <c r="A81" s="23" t="s">
        <v>165</v>
      </c>
      <c r="B81" s="23"/>
      <c r="C81" s="23"/>
      <c r="D81" s="23"/>
      <c r="E81" s="23"/>
      <c r="F81" s="23"/>
      <c r="G81" s="23"/>
    </row>
    <row r="82" spans="1:7" x14ac:dyDescent="0.3">
      <c r="A82" s="23" t="s">
        <v>149</v>
      </c>
      <c r="B82" s="23"/>
      <c r="C82" s="23"/>
      <c r="D82" s="23"/>
      <c r="E82" s="23"/>
      <c r="F82" s="23"/>
      <c r="G82" s="23"/>
    </row>
    <row r="84" spans="1:7" x14ac:dyDescent="0.3">
      <c r="A84" s="8" t="s">
        <v>166</v>
      </c>
      <c r="B84" s="23"/>
      <c r="C84" s="23"/>
      <c r="D84" s="23"/>
      <c r="E84" s="23"/>
      <c r="F84" s="23"/>
      <c r="G84" s="23"/>
    </row>
    <row r="85" spans="1:7" x14ac:dyDescent="0.3">
      <c r="A85" s="23" t="s">
        <v>167</v>
      </c>
      <c r="B85" s="23"/>
      <c r="C85" s="23"/>
      <c r="D85" s="23"/>
      <c r="E85" s="23"/>
      <c r="F85" s="23"/>
      <c r="G85" s="23"/>
    </row>
    <row r="86" spans="1:7" x14ac:dyDescent="0.3">
      <c r="A86" s="23" t="s">
        <v>168</v>
      </c>
      <c r="B86" s="23"/>
      <c r="C86" s="23"/>
      <c r="D86" s="23"/>
      <c r="E86" s="23"/>
      <c r="F86" s="23"/>
      <c r="G86" s="23"/>
    </row>
    <row r="87" spans="1:7" x14ac:dyDescent="0.3">
      <c r="A87" s="23" t="s">
        <v>169</v>
      </c>
      <c r="B87" s="23"/>
      <c r="C87" s="23"/>
      <c r="D87" s="23"/>
      <c r="E87" s="23"/>
      <c r="F87" s="23"/>
      <c r="G87" s="23"/>
    </row>
    <row r="88" spans="1:7" x14ac:dyDescent="0.3">
      <c r="A88" s="23" t="s">
        <v>149</v>
      </c>
      <c r="B88" s="23"/>
      <c r="C88" s="23"/>
      <c r="D88" s="23"/>
      <c r="E88" s="23"/>
      <c r="F88" s="23"/>
      <c r="G88" s="23"/>
    </row>
    <row r="90" spans="1:7" x14ac:dyDescent="0.3">
      <c r="A90" s="8" t="s">
        <v>170</v>
      </c>
      <c r="B90" s="23"/>
      <c r="C90" s="23"/>
      <c r="D90" s="23"/>
      <c r="E90" s="23"/>
      <c r="F90" s="23"/>
      <c r="G90" s="23"/>
    </row>
    <row r="91" spans="1:7" x14ac:dyDescent="0.3">
      <c r="A91" s="23" t="s">
        <v>171</v>
      </c>
      <c r="B91" s="23"/>
      <c r="C91" s="23"/>
      <c r="D91" s="23"/>
      <c r="E91" s="23"/>
      <c r="F91" s="23"/>
      <c r="G91" s="23"/>
    </row>
    <row r="92" spans="1:7" x14ac:dyDescent="0.3">
      <c r="A92" s="23" t="s">
        <v>172</v>
      </c>
      <c r="B92" s="23"/>
      <c r="C92" s="23"/>
      <c r="D92" s="23"/>
      <c r="E92" s="23"/>
      <c r="F92" s="23"/>
      <c r="G92" s="23"/>
    </row>
    <row r="93" spans="1:7" x14ac:dyDescent="0.3">
      <c r="A93" s="23" t="s">
        <v>173</v>
      </c>
      <c r="B93" s="23"/>
      <c r="C93" s="23"/>
      <c r="D93" s="23"/>
      <c r="E93" s="23"/>
      <c r="F93" s="23"/>
      <c r="G93" s="23"/>
    </row>
    <row r="94" spans="1:7" x14ac:dyDescent="0.3">
      <c r="A94" s="23" t="s">
        <v>149</v>
      </c>
      <c r="B94" s="23"/>
      <c r="C94" s="23"/>
      <c r="D94" s="23"/>
      <c r="E94" s="23"/>
      <c r="F94" s="23"/>
      <c r="G94" s="23"/>
    </row>
    <row r="96" spans="1:7" x14ac:dyDescent="0.3">
      <c r="A96" s="8" t="s">
        <v>174</v>
      </c>
      <c r="B96" s="23"/>
      <c r="C96" s="23"/>
      <c r="D96" s="23"/>
      <c r="E96" s="23"/>
      <c r="F96" s="23"/>
      <c r="G96" s="23"/>
    </row>
    <row r="97" spans="1:7" x14ac:dyDescent="0.3">
      <c r="A97" s="23" t="s">
        <v>175</v>
      </c>
      <c r="B97" s="23"/>
      <c r="C97" s="23"/>
      <c r="D97" s="23"/>
      <c r="E97" s="23"/>
      <c r="F97" s="23"/>
      <c r="G97" s="23"/>
    </row>
    <row r="98" spans="1:7" x14ac:dyDescent="0.3">
      <c r="A98" s="23" t="s">
        <v>176</v>
      </c>
      <c r="B98" s="23"/>
      <c r="C98" s="23"/>
      <c r="D98" s="23"/>
      <c r="E98" s="23"/>
      <c r="F98" s="23"/>
      <c r="G98" s="23"/>
    </row>
    <row r="99" spans="1:7" x14ac:dyDescent="0.3">
      <c r="A99" s="23" t="s">
        <v>177</v>
      </c>
      <c r="B99" s="23"/>
      <c r="C99" s="23"/>
      <c r="D99" s="23"/>
      <c r="E99" s="23"/>
      <c r="F99" s="23"/>
      <c r="G99" s="23"/>
    </row>
    <row r="100" spans="1:7" x14ac:dyDescent="0.3">
      <c r="A100" s="23" t="s">
        <v>149</v>
      </c>
      <c r="B100" s="23"/>
      <c r="C100" s="23"/>
      <c r="D100" s="23"/>
      <c r="E100" s="23"/>
      <c r="F100" s="23"/>
      <c r="G100" s="23"/>
    </row>
    <row r="102" spans="1:7" x14ac:dyDescent="0.3">
      <c r="A102" s="8" t="s">
        <v>178</v>
      </c>
      <c r="B102" s="23"/>
      <c r="C102" s="23"/>
      <c r="D102" s="23"/>
      <c r="E102" s="23"/>
      <c r="F102" s="23"/>
      <c r="G102" s="23"/>
    </row>
    <row r="103" spans="1:7" x14ac:dyDescent="0.3">
      <c r="A103" s="23" t="s">
        <v>179</v>
      </c>
      <c r="B103" s="23"/>
      <c r="C103" s="23"/>
      <c r="D103" s="23"/>
      <c r="E103" s="23"/>
      <c r="F103" s="23"/>
      <c r="G103" s="23"/>
    </row>
    <row r="104" spans="1:7" x14ac:dyDescent="0.3">
      <c r="A104" s="23" t="s">
        <v>180</v>
      </c>
      <c r="B104" s="23"/>
      <c r="C104" s="23"/>
      <c r="D104" s="23"/>
      <c r="E104" s="23"/>
      <c r="F104" s="23"/>
      <c r="G104" s="23"/>
    </row>
    <row r="105" spans="1:7" x14ac:dyDescent="0.3">
      <c r="A105" s="23" t="s">
        <v>181</v>
      </c>
      <c r="B105" s="23"/>
      <c r="C105" s="23"/>
      <c r="D105" s="23"/>
      <c r="E105" s="23"/>
      <c r="F105" s="23"/>
      <c r="G105" s="23"/>
    </row>
    <row r="106" spans="1:7" x14ac:dyDescent="0.3">
      <c r="A106" s="23" t="s">
        <v>149</v>
      </c>
      <c r="B106" s="23"/>
      <c r="C106" s="23"/>
      <c r="D106" s="23"/>
      <c r="E106" s="23"/>
      <c r="F106" s="23"/>
      <c r="G106" s="23"/>
    </row>
    <row r="108" spans="1:7" x14ac:dyDescent="0.3">
      <c r="A108" s="8" t="s">
        <v>183</v>
      </c>
      <c r="B108" s="28"/>
      <c r="C108" s="28"/>
      <c r="D108" s="28"/>
      <c r="E108" s="28"/>
      <c r="F108" s="28"/>
      <c r="G108" s="28"/>
    </row>
    <row r="109" spans="1:7" x14ac:dyDescent="0.3">
      <c r="A109" s="28" t="s">
        <v>184</v>
      </c>
      <c r="B109" s="28"/>
      <c r="C109" s="28"/>
      <c r="D109" s="28"/>
      <c r="E109" s="28"/>
      <c r="F109" s="28"/>
      <c r="G109" s="28"/>
    </row>
    <row r="110" spans="1:7" x14ac:dyDescent="0.3">
      <c r="A110" s="28" t="s">
        <v>185</v>
      </c>
      <c r="B110" s="28"/>
      <c r="C110" s="28"/>
      <c r="D110" s="28"/>
      <c r="E110" s="28"/>
      <c r="F110" s="28"/>
      <c r="G110" s="28"/>
    </row>
    <row r="111" spans="1:7" x14ac:dyDescent="0.3">
      <c r="A111" s="28" t="s">
        <v>186</v>
      </c>
      <c r="B111" s="28"/>
      <c r="C111" s="28"/>
      <c r="D111" s="28"/>
      <c r="E111" s="28"/>
      <c r="F111" s="28"/>
      <c r="G111" s="28"/>
    </row>
    <row r="112" spans="1:7" x14ac:dyDescent="0.3">
      <c r="A112" s="28" t="s">
        <v>182</v>
      </c>
      <c r="B112" s="28"/>
      <c r="C112" s="28"/>
      <c r="D112" s="28"/>
      <c r="E112" s="28"/>
      <c r="F112" s="28"/>
      <c r="G112" s="28"/>
    </row>
    <row r="114" spans="1:7" x14ac:dyDescent="0.3">
      <c r="A114" s="8" t="s">
        <v>187</v>
      </c>
      <c r="B114" s="28"/>
      <c r="C114" s="28"/>
      <c r="D114" s="28"/>
      <c r="E114" s="28"/>
      <c r="F114" s="28"/>
      <c r="G114" s="28"/>
    </row>
    <row r="115" spans="1:7" x14ac:dyDescent="0.3">
      <c r="A115" s="28" t="s">
        <v>188</v>
      </c>
      <c r="B115" s="28"/>
      <c r="C115" s="28"/>
      <c r="D115" s="28"/>
      <c r="E115" s="28"/>
      <c r="F115" s="28"/>
      <c r="G115" s="28"/>
    </row>
    <row r="116" spans="1:7" x14ac:dyDescent="0.3">
      <c r="A116" s="28" t="s">
        <v>189</v>
      </c>
      <c r="B116" s="28"/>
      <c r="C116" s="28"/>
      <c r="D116" s="28"/>
      <c r="E116" s="28"/>
      <c r="F116" s="28"/>
      <c r="G116" s="28"/>
    </row>
    <row r="117" spans="1:7" x14ac:dyDescent="0.3">
      <c r="A117" s="28" t="s">
        <v>190</v>
      </c>
      <c r="B117" s="28"/>
      <c r="C117" s="28"/>
      <c r="D117" s="28"/>
      <c r="E117" s="28"/>
      <c r="F117" s="28"/>
      <c r="G117" s="28"/>
    </row>
    <row r="118" spans="1:7" x14ac:dyDescent="0.3">
      <c r="A118" s="28" t="s">
        <v>182</v>
      </c>
      <c r="B118" s="28"/>
      <c r="C118" s="28"/>
      <c r="D118" s="28"/>
      <c r="E118" s="28"/>
      <c r="F118" s="28"/>
      <c r="G118" s="28"/>
    </row>
    <row r="120" spans="1:7" x14ac:dyDescent="0.3">
      <c r="A120" s="8" t="s">
        <v>191</v>
      </c>
      <c r="B120" s="28"/>
      <c r="C120" s="28"/>
      <c r="D120" s="28"/>
      <c r="E120" s="28"/>
      <c r="F120" s="28"/>
      <c r="G120" s="28"/>
    </row>
    <row r="121" spans="1:7" x14ac:dyDescent="0.3">
      <c r="A121" s="28" t="s">
        <v>192</v>
      </c>
      <c r="B121" s="28"/>
      <c r="C121" s="28"/>
      <c r="D121" s="28"/>
      <c r="E121" s="28"/>
      <c r="F121" s="28"/>
      <c r="G121" s="28"/>
    </row>
    <row r="122" spans="1:7" x14ac:dyDescent="0.3">
      <c r="A122" s="28" t="s">
        <v>193</v>
      </c>
      <c r="B122" s="28"/>
      <c r="C122" s="28"/>
      <c r="D122" s="28"/>
      <c r="E122" s="28"/>
      <c r="F122" s="28"/>
      <c r="G122" s="28"/>
    </row>
    <row r="123" spans="1:7" x14ac:dyDescent="0.3">
      <c r="A123" s="28" t="s">
        <v>194</v>
      </c>
      <c r="B123" s="28"/>
      <c r="C123" s="28"/>
      <c r="D123" s="28"/>
      <c r="E123" s="28"/>
      <c r="F123" s="28"/>
      <c r="G123" s="28"/>
    </row>
    <row r="124" spans="1:7" x14ac:dyDescent="0.3">
      <c r="A124" s="28" t="s">
        <v>182</v>
      </c>
      <c r="B124" s="28"/>
      <c r="C124" s="28"/>
      <c r="D124" s="28"/>
      <c r="E124" s="28"/>
      <c r="F124" s="28"/>
      <c r="G124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P5" sqref="P5"/>
    </sheetView>
  </sheetViews>
  <sheetFormatPr defaultRowHeight="14.4" x14ac:dyDescent="0.3"/>
  <cols>
    <col min="1" max="1" width="15.88671875" customWidth="1"/>
    <col min="2" max="2" width="11.21875" customWidth="1"/>
    <col min="3" max="3" width="10.88671875" customWidth="1"/>
    <col min="4" max="4" width="11.109375" customWidth="1"/>
    <col min="5" max="5" width="18.5546875" customWidth="1"/>
  </cols>
  <sheetData>
    <row r="2" spans="1:12" x14ac:dyDescent="0.3">
      <c r="A2" s="2">
        <v>2.8580000000000001</v>
      </c>
      <c r="B2" s="7">
        <v>0.93100000000000005</v>
      </c>
      <c r="C2" s="7">
        <v>0.86399999999999999</v>
      </c>
      <c r="D2" s="7">
        <v>0.84899999999999998</v>
      </c>
      <c r="E2" s="7">
        <v>0.88900000000000001</v>
      </c>
      <c r="F2" s="7">
        <v>0.89700000000000002</v>
      </c>
      <c r="G2" s="7">
        <v>0.88300000000000001</v>
      </c>
      <c r="H2" s="7">
        <v>0.88400000000000001</v>
      </c>
      <c r="I2" s="7">
        <v>0.89800000000000002</v>
      </c>
      <c r="J2" s="7">
        <v>0.78200000000000003</v>
      </c>
      <c r="K2" s="7">
        <v>1.0309999999999999</v>
      </c>
      <c r="L2" s="7">
        <v>0.95800000000000007</v>
      </c>
    </row>
    <row r="3" spans="1:12" x14ac:dyDescent="0.3">
      <c r="A3" s="2">
        <v>2.0310000000000001</v>
      </c>
      <c r="B3" s="7">
        <v>1.1000000000000001</v>
      </c>
      <c r="C3" s="7">
        <v>0.90900000000000003</v>
      </c>
      <c r="D3" s="7">
        <v>1.0269999999999999</v>
      </c>
      <c r="E3" s="7">
        <v>0.80700000000000005</v>
      </c>
      <c r="F3" s="7">
        <v>0.92200000000000004</v>
      </c>
      <c r="G3" s="7">
        <v>0.84799999999999998</v>
      </c>
      <c r="H3" s="7">
        <v>0.82200000000000006</v>
      </c>
      <c r="I3" s="7">
        <v>0.91700000000000004</v>
      </c>
      <c r="J3" s="7">
        <v>1.03</v>
      </c>
      <c r="K3" s="7">
        <v>1.04</v>
      </c>
      <c r="L3" s="7">
        <v>1.0409999999999999</v>
      </c>
    </row>
    <row r="4" spans="1:12" x14ac:dyDescent="0.3">
      <c r="A4" s="2">
        <v>1.238</v>
      </c>
      <c r="B4" s="7">
        <v>0.94800000000000006</v>
      </c>
      <c r="C4" s="7">
        <v>1.0389999999999999</v>
      </c>
      <c r="D4" s="7">
        <v>1.2010000000000001</v>
      </c>
      <c r="E4" s="7">
        <v>0.94400000000000006</v>
      </c>
      <c r="F4" s="7">
        <v>0.92500000000000004</v>
      </c>
      <c r="G4" s="7">
        <v>0.94500000000000006</v>
      </c>
      <c r="H4" s="7">
        <v>0.92700000000000005</v>
      </c>
      <c r="I4" s="7">
        <v>1.0110000000000001</v>
      </c>
      <c r="J4" s="7">
        <v>1.004</v>
      </c>
      <c r="K4" s="7">
        <v>1.0840000000000001</v>
      </c>
      <c r="L4" s="7">
        <v>1.069</v>
      </c>
    </row>
    <row r="5" spans="1:12" x14ac:dyDescent="0.3">
      <c r="A5" s="2">
        <v>0.871</v>
      </c>
      <c r="B5" s="7">
        <v>1.1120000000000001</v>
      </c>
      <c r="C5" s="7">
        <v>0.878</v>
      </c>
      <c r="D5" s="7">
        <v>0.95400000000000007</v>
      </c>
      <c r="E5" s="7">
        <v>0.95700000000000007</v>
      </c>
      <c r="F5" s="7">
        <v>0.93700000000000006</v>
      </c>
      <c r="G5" s="7">
        <v>0.751</v>
      </c>
      <c r="H5" s="7">
        <v>0.93500000000000005</v>
      </c>
      <c r="I5" s="7">
        <v>1.014</v>
      </c>
      <c r="J5" s="7">
        <v>1.1100000000000001</v>
      </c>
      <c r="K5" s="7">
        <v>1.034</v>
      </c>
      <c r="L5" s="7">
        <v>1.069</v>
      </c>
    </row>
    <row r="6" spans="1:12" x14ac:dyDescent="0.3">
      <c r="A6" s="2">
        <v>0.496</v>
      </c>
      <c r="B6" s="7">
        <v>1.1380000000000001</v>
      </c>
      <c r="C6" s="7">
        <v>0.97899999999999998</v>
      </c>
      <c r="D6" s="7">
        <v>1.0329999999999999</v>
      </c>
      <c r="E6" s="7">
        <v>0.89600000000000002</v>
      </c>
      <c r="F6" s="7">
        <v>0.91300000000000003</v>
      </c>
      <c r="G6" s="7">
        <v>1.0010000000000001</v>
      </c>
      <c r="H6" s="7">
        <v>1.0720000000000001</v>
      </c>
      <c r="I6" s="7">
        <v>1.0429999999999999</v>
      </c>
      <c r="J6" s="7">
        <v>1.0860000000000001</v>
      </c>
      <c r="K6" s="7">
        <v>1.103</v>
      </c>
      <c r="L6" s="7">
        <v>1.137</v>
      </c>
    </row>
    <row r="7" spans="1:12" x14ac:dyDescent="0.3">
      <c r="A7" s="5">
        <v>8.1000000000000003E-2</v>
      </c>
      <c r="B7" s="7">
        <v>0.96899999999999997</v>
      </c>
      <c r="C7" s="7">
        <v>1.1200000000000001</v>
      </c>
      <c r="D7" s="7">
        <v>0.99099999999999999</v>
      </c>
      <c r="E7" s="7">
        <v>0.91100000000000003</v>
      </c>
      <c r="F7" s="7">
        <v>0.71199999999999997</v>
      </c>
      <c r="G7" s="7">
        <v>0.71399999999999997</v>
      </c>
      <c r="H7" s="7">
        <v>0.76300000000000001</v>
      </c>
      <c r="I7" s="7">
        <v>0.88900000000000001</v>
      </c>
      <c r="J7" s="7">
        <v>0.94400000000000006</v>
      </c>
      <c r="K7" s="7">
        <v>1.046</v>
      </c>
      <c r="L7" s="7">
        <v>0.99</v>
      </c>
    </row>
    <row r="8" spans="1:12" x14ac:dyDescent="0.3">
      <c r="A8" s="7">
        <v>0.84199999999999997</v>
      </c>
      <c r="B8" s="7">
        <v>0.92700000000000005</v>
      </c>
      <c r="C8" s="7">
        <v>0.95400000000000007</v>
      </c>
      <c r="D8" s="7">
        <v>0.94000000000000006</v>
      </c>
      <c r="E8" s="7">
        <v>0.91300000000000003</v>
      </c>
      <c r="F8" s="7">
        <v>0.96099999999999997</v>
      </c>
      <c r="G8" s="7">
        <v>0.79500000000000004</v>
      </c>
      <c r="H8" s="7">
        <v>0.76200000000000001</v>
      </c>
      <c r="I8" s="7">
        <v>1.0580000000000001</v>
      </c>
      <c r="J8" s="7">
        <v>1.1260000000000001</v>
      </c>
      <c r="K8" s="7">
        <v>0.98299999999999998</v>
      </c>
      <c r="L8" s="7">
        <v>1.145</v>
      </c>
    </row>
    <row r="9" spans="1:12" x14ac:dyDescent="0.3">
      <c r="A9" s="7">
        <v>0.90300000000000002</v>
      </c>
      <c r="B9" s="7">
        <v>0.90600000000000003</v>
      </c>
      <c r="C9" s="7">
        <v>0.98399999999999999</v>
      </c>
      <c r="D9" s="7">
        <v>0.84099999999999997</v>
      </c>
      <c r="E9" s="7">
        <v>0.82100000000000006</v>
      </c>
      <c r="F9" s="7">
        <v>0.83399999999999996</v>
      </c>
      <c r="G9" s="7">
        <v>0.92700000000000005</v>
      </c>
      <c r="H9" s="7">
        <v>0.85499999999999998</v>
      </c>
      <c r="I9" s="7">
        <v>0.81600000000000006</v>
      </c>
      <c r="J9" s="7">
        <v>0.97399999999999998</v>
      </c>
      <c r="K9" s="7">
        <v>0.98299999999999998</v>
      </c>
      <c r="L9" s="7">
        <v>1.018</v>
      </c>
    </row>
    <row r="16" spans="1:12" x14ac:dyDescent="0.3">
      <c r="A16" s="12"/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3">
      <c r="A17" s="12" t="s">
        <v>5</v>
      </c>
      <c r="B17" s="2">
        <v>2.8580000000000001</v>
      </c>
      <c r="C17" s="3">
        <f>B17-B22</f>
        <v>2.7770000000000001</v>
      </c>
      <c r="D17" s="3">
        <v>80</v>
      </c>
      <c r="E17" s="4">
        <f>(8.2257*C17*C17)+(5.3589*C17)+(0.7893)</f>
        <v>79.105334535300003</v>
      </c>
    </row>
    <row r="18" spans="1:11" x14ac:dyDescent="0.3">
      <c r="A18" s="12" t="s">
        <v>6</v>
      </c>
      <c r="B18" s="2">
        <v>2.0310000000000001</v>
      </c>
      <c r="C18" s="3">
        <f>B18-B22</f>
        <v>1.9500000000000002</v>
      </c>
      <c r="D18" s="3">
        <v>40</v>
      </c>
      <c r="E18" s="4">
        <f t="shared" ref="E18:E81" si="0">(8.2257*C18*C18)+(5.3589*C18)+(0.7893)</f>
        <v>42.517379250000005</v>
      </c>
    </row>
    <row r="19" spans="1:11" x14ac:dyDescent="0.3">
      <c r="A19" s="12" t="s">
        <v>7</v>
      </c>
      <c r="B19" s="2">
        <v>1.238</v>
      </c>
      <c r="C19" s="3">
        <f>B19-B22</f>
        <v>1.157</v>
      </c>
      <c r="D19" s="3">
        <v>20</v>
      </c>
      <c r="E19" s="4">
        <f t="shared" si="0"/>
        <v>18.000872379300002</v>
      </c>
    </row>
    <row r="20" spans="1:11" x14ac:dyDescent="0.3">
      <c r="A20" s="12" t="s">
        <v>8</v>
      </c>
      <c r="B20" s="2">
        <v>0.871</v>
      </c>
      <c r="C20" s="3">
        <f>B20-B22</f>
        <v>0.79</v>
      </c>
      <c r="D20" s="3">
        <v>10</v>
      </c>
      <c r="E20" s="4">
        <f t="shared" si="0"/>
        <v>10.15649037</v>
      </c>
    </row>
    <row r="21" spans="1:11" x14ac:dyDescent="0.3">
      <c r="A21" s="12" t="s">
        <v>9</v>
      </c>
      <c r="B21" s="2">
        <v>0.496</v>
      </c>
      <c r="C21" s="3">
        <f>B21-B22</f>
        <v>0.41499999999999998</v>
      </c>
      <c r="D21" s="3">
        <v>5</v>
      </c>
      <c r="E21" s="4">
        <f t="shared" si="0"/>
        <v>4.4299146824999998</v>
      </c>
    </row>
    <row r="22" spans="1:11" x14ac:dyDescent="0.3">
      <c r="A22" s="12" t="s">
        <v>10</v>
      </c>
      <c r="B22" s="5">
        <v>8.1000000000000003E-2</v>
      </c>
      <c r="C22" s="3">
        <f>B22-B22</f>
        <v>0</v>
      </c>
      <c r="D22" s="3">
        <v>0</v>
      </c>
      <c r="E22" s="4">
        <f t="shared" si="0"/>
        <v>0.7893</v>
      </c>
    </row>
    <row r="27" spans="1:11" x14ac:dyDescent="0.3">
      <c r="H27" s="12"/>
      <c r="J27" s="8" t="s">
        <v>11</v>
      </c>
      <c r="K27" s="8"/>
    </row>
    <row r="32" spans="1:11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14</v>
      </c>
    </row>
    <row r="33" spans="1:5" x14ac:dyDescent="0.3">
      <c r="A33" s="9" t="s">
        <v>15</v>
      </c>
      <c r="B33" s="7">
        <v>0.84199999999999997</v>
      </c>
      <c r="C33" s="5">
        <v>8.1000000000000003E-2</v>
      </c>
      <c r="D33" s="3">
        <f>(B33-C33)</f>
        <v>0.76100000000000001</v>
      </c>
      <c r="E33" s="4">
        <f>(8.2257*D33*D33)+(5.3589*D33)+(0.7893)</f>
        <v>9.631098509700001</v>
      </c>
    </row>
    <row r="34" spans="1:5" x14ac:dyDescent="0.3">
      <c r="A34" s="9" t="s">
        <v>16</v>
      </c>
      <c r="B34" s="7">
        <v>0.90300000000000002</v>
      </c>
      <c r="C34" s="5">
        <v>8.1000000000000003E-2</v>
      </c>
      <c r="D34" s="3">
        <f>(B34-C34)</f>
        <v>0.82200000000000006</v>
      </c>
      <c r="E34" s="4">
        <f>(8.2257*D34*D34)+(5.3589*D34)+(0.7893)</f>
        <v>10.7522896788</v>
      </c>
    </row>
    <row r="35" spans="1:5" x14ac:dyDescent="0.3">
      <c r="A35" s="9" t="s">
        <v>17</v>
      </c>
      <c r="B35" s="7">
        <v>0.93100000000000005</v>
      </c>
      <c r="C35" s="5">
        <v>8.1000000000000003E-2</v>
      </c>
      <c r="D35" s="3">
        <f>(B35-C35)</f>
        <v>0.85000000000000009</v>
      </c>
      <c r="E35" s="4">
        <f>(8.2257*D35*D35)+(5.3589*D35)+(0.7893)</f>
        <v>11.287433250000003</v>
      </c>
    </row>
    <row r="36" spans="1:5" x14ac:dyDescent="0.3">
      <c r="A36" s="9" t="s">
        <v>18</v>
      </c>
      <c r="B36" s="7">
        <v>1.1000000000000001</v>
      </c>
      <c r="C36" s="5">
        <v>8.1000000000000003E-2</v>
      </c>
      <c r="D36" s="3">
        <f>(B36-C36)</f>
        <v>1.0190000000000001</v>
      </c>
      <c r="E36" s="4">
        <f>(8.2257*D36*D36)+(5.3589*D36)+(0.7893)</f>
        <v>14.791265177700005</v>
      </c>
    </row>
    <row r="37" spans="1:5" x14ac:dyDescent="0.3">
      <c r="A37" s="9" t="s">
        <v>19</v>
      </c>
      <c r="B37" s="7">
        <v>0.94800000000000006</v>
      </c>
      <c r="C37" s="5">
        <v>8.1000000000000003E-2</v>
      </c>
      <c r="D37" s="3">
        <f>(B37-C37)</f>
        <v>0.8670000000000001</v>
      </c>
      <c r="E37" s="4">
        <f>(8.2257*D37*D37)+(5.3589*D37)+(0.7893)</f>
        <v>11.618634507300003</v>
      </c>
    </row>
    <row r="38" spans="1:5" x14ac:dyDescent="0.3">
      <c r="A38" s="9" t="s">
        <v>20</v>
      </c>
      <c r="B38" s="7">
        <v>1.1120000000000001</v>
      </c>
      <c r="C38" s="5">
        <v>8.1000000000000003E-2</v>
      </c>
      <c r="D38" s="3">
        <f>(B38-C38)</f>
        <v>1.0310000000000001</v>
      </c>
      <c r="E38" s="4">
        <f>(8.2257*D38*D38)+(5.3589*D38)+(0.7893)</f>
        <v>15.057924197700004</v>
      </c>
    </row>
    <row r="39" spans="1:5" x14ac:dyDescent="0.3">
      <c r="A39" s="9" t="s">
        <v>21</v>
      </c>
      <c r="B39" s="7">
        <v>1.1380000000000001</v>
      </c>
      <c r="C39" s="5">
        <v>8.1000000000000003E-2</v>
      </c>
      <c r="D39" s="3">
        <f>(B39-C39)</f>
        <v>1.0570000000000002</v>
      </c>
      <c r="E39" s="4">
        <f>(8.2257*D39*D39)+(5.3589*D39)+(0.7893)</f>
        <v>15.643812399300005</v>
      </c>
    </row>
    <row r="40" spans="1:5" x14ac:dyDescent="0.3">
      <c r="A40" s="9" t="s">
        <v>22</v>
      </c>
      <c r="B40" s="7">
        <v>0.96899999999999997</v>
      </c>
      <c r="C40" s="5">
        <v>8.1000000000000003E-2</v>
      </c>
      <c r="D40" s="3">
        <f>(B40-C40)</f>
        <v>0.88800000000000001</v>
      </c>
      <c r="E40" s="4">
        <f>(8.2257*D40*D40)+(5.3589*D40)+(0.7893)</f>
        <v>12.034329580800001</v>
      </c>
    </row>
    <row r="41" spans="1:5" x14ac:dyDescent="0.3">
      <c r="A41" s="9" t="s">
        <v>23</v>
      </c>
      <c r="B41" s="7">
        <v>0.92700000000000005</v>
      </c>
      <c r="C41" s="5">
        <v>8.1000000000000003E-2</v>
      </c>
      <c r="D41" s="3">
        <f>(B41-C41)</f>
        <v>0.84600000000000009</v>
      </c>
      <c r="E41" s="4">
        <f>(8.2257*D41*D41)+(5.3589*D41)+(0.7893)</f>
        <v>11.210194501200004</v>
      </c>
    </row>
    <row r="42" spans="1:5" x14ac:dyDescent="0.3">
      <c r="A42" s="9" t="s">
        <v>24</v>
      </c>
      <c r="B42" s="7">
        <v>0.90600000000000003</v>
      </c>
      <c r="C42" s="5">
        <v>8.1000000000000003E-2</v>
      </c>
      <c r="D42" s="3">
        <f>(B42-C42)</f>
        <v>0.82500000000000007</v>
      </c>
      <c r="E42" s="4">
        <f>(8.2257*D42*D42)+(5.3589*D42)+(0.7893)</f>
        <v>10.809009562500002</v>
      </c>
    </row>
    <row r="43" spans="1:5" x14ac:dyDescent="0.3">
      <c r="A43" s="9" t="s">
        <v>25</v>
      </c>
      <c r="B43" s="7">
        <v>0.86399999999999999</v>
      </c>
      <c r="C43" s="5">
        <v>8.1000000000000003E-2</v>
      </c>
      <c r="D43" s="3">
        <f>(B43-C43)</f>
        <v>0.78300000000000003</v>
      </c>
      <c r="E43" s="4">
        <f>(8.2257*D43*D43)+(5.3589*D43)+(0.7893)</f>
        <v>10.028404887300002</v>
      </c>
    </row>
    <row r="44" spans="1:5" x14ac:dyDescent="0.3">
      <c r="A44" s="9" t="s">
        <v>26</v>
      </c>
      <c r="B44" s="7">
        <v>0.90900000000000003</v>
      </c>
      <c r="C44" s="5">
        <v>8.1000000000000003E-2</v>
      </c>
      <c r="D44" s="3">
        <f>(B44-C44)</f>
        <v>0.82800000000000007</v>
      </c>
      <c r="E44" s="4">
        <f>(8.2257*D44*D44)+(5.3589*D44)+(0.7893)</f>
        <v>10.865877508800002</v>
      </c>
    </row>
    <row r="45" spans="1:5" x14ac:dyDescent="0.3">
      <c r="A45" s="9" t="s">
        <v>27</v>
      </c>
      <c r="B45" s="7">
        <v>1.0389999999999999</v>
      </c>
      <c r="C45" s="5">
        <v>8.1000000000000003E-2</v>
      </c>
      <c r="D45" s="3">
        <f>(B45-C45)</f>
        <v>0.95799999999999996</v>
      </c>
      <c r="E45" s="4">
        <f>(8.2257*D45*D45)+(5.3589*D45)+(0.7893)</f>
        <v>13.4723775348</v>
      </c>
    </row>
    <row r="46" spans="1:5" x14ac:dyDescent="0.3">
      <c r="A46" s="9" t="s">
        <v>28</v>
      </c>
      <c r="B46" s="7">
        <v>0.878</v>
      </c>
      <c r="C46" s="5">
        <v>8.1000000000000003E-2</v>
      </c>
      <c r="D46" s="3">
        <f>(B46-C46)</f>
        <v>0.79700000000000004</v>
      </c>
      <c r="E46" s="4">
        <f>(8.2257*D46*D46)+(5.3589*D46)+(0.7893)</f>
        <v>10.285381971300001</v>
      </c>
    </row>
    <row r="47" spans="1:5" x14ac:dyDescent="0.3">
      <c r="A47" s="9" t="s">
        <v>29</v>
      </c>
      <c r="B47" s="7">
        <v>0.97899999999999998</v>
      </c>
      <c r="C47" s="5">
        <v>8.1000000000000003E-2</v>
      </c>
      <c r="D47" s="3">
        <f>(B47-C47)</f>
        <v>0.89800000000000002</v>
      </c>
      <c r="E47" s="4">
        <f>(8.2257*D47*D47)+(5.3589*D47)+(0.7893)</f>
        <v>12.2348295828</v>
      </c>
    </row>
    <row r="48" spans="1:5" x14ac:dyDescent="0.3">
      <c r="A48" s="9" t="s">
        <v>30</v>
      </c>
      <c r="B48" s="7">
        <v>1.1200000000000001</v>
      </c>
      <c r="C48" s="5">
        <v>8.1000000000000003E-2</v>
      </c>
      <c r="D48" s="3">
        <f>(B48-C48)</f>
        <v>1.0390000000000001</v>
      </c>
      <c r="E48" s="4">
        <f>(8.2257*D48*D48)+(5.3589*D48)+(0.7893)</f>
        <v>15.237012989700002</v>
      </c>
    </row>
    <row r="49" spans="1:5" x14ac:dyDescent="0.3">
      <c r="A49" s="9" t="s">
        <v>31</v>
      </c>
      <c r="B49" s="7">
        <v>0.95400000000000007</v>
      </c>
      <c r="C49" s="5">
        <v>8.1000000000000003E-2</v>
      </c>
      <c r="D49" s="3">
        <f>(B49-C49)</f>
        <v>0.87300000000000011</v>
      </c>
      <c r="E49" s="4">
        <f>(8.2257*D49*D49)+(5.3589*D49)+(0.7893)</f>
        <v>11.736664215300003</v>
      </c>
    </row>
    <row r="50" spans="1:5" x14ac:dyDescent="0.3">
      <c r="A50" s="9" t="s">
        <v>32</v>
      </c>
      <c r="B50" s="7">
        <v>0.98399999999999999</v>
      </c>
      <c r="C50" s="5">
        <v>8.1000000000000003E-2</v>
      </c>
      <c r="D50" s="3">
        <f>(B50-C50)</f>
        <v>0.90300000000000002</v>
      </c>
      <c r="E50" s="4">
        <f>(8.2257*D50*D50)+(5.3589*D50)+(0.7893)</f>
        <v>12.3356965113</v>
      </c>
    </row>
    <row r="51" spans="1:5" x14ac:dyDescent="0.3">
      <c r="A51" s="9" t="s">
        <v>33</v>
      </c>
      <c r="B51" s="7">
        <v>0.84899999999999998</v>
      </c>
      <c r="C51" s="5">
        <v>8.1000000000000003E-2</v>
      </c>
      <c r="D51" s="3">
        <f>(B51-C51)</f>
        <v>0.76800000000000002</v>
      </c>
      <c r="E51" s="4">
        <f>(8.2257*D51*D51)+(5.3589*D51)+(0.7893)</f>
        <v>9.7566504768000009</v>
      </c>
    </row>
    <row r="52" spans="1:5" x14ac:dyDescent="0.3">
      <c r="A52" s="9" t="s">
        <v>34</v>
      </c>
      <c r="B52" s="7">
        <v>1.0269999999999999</v>
      </c>
      <c r="C52" s="5">
        <v>8.1000000000000003E-2</v>
      </c>
      <c r="D52" s="3">
        <f>(B52-C52)</f>
        <v>0.94599999999999995</v>
      </c>
      <c r="E52" s="4">
        <f>(8.2257*D52*D52)+(5.3589*D52)+(0.7893)</f>
        <v>13.2201299412</v>
      </c>
    </row>
    <row r="53" spans="1:5" x14ac:dyDescent="0.3">
      <c r="A53" s="9" t="s">
        <v>35</v>
      </c>
      <c r="B53" s="7">
        <v>1.2010000000000001</v>
      </c>
      <c r="C53" s="5">
        <v>8.1000000000000003E-2</v>
      </c>
      <c r="D53" s="3">
        <f>(B53-C53)</f>
        <v>1.1200000000000001</v>
      </c>
      <c r="E53" s="4">
        <f>(8.2257*D53*D53)+(5.3589*D53)+(0.7893)</f>
        <v>17.109586080000003</v>
      </c>
    </row>
    <row r="54" spans="1:5" x14ac:dyDescent="0.3">
      <c r="A54" s="9" t="s">
        <v>36</v>
      </c>
      <c r="B54" s="7">
        <v>0.95400000000000007</v>
      </c>
      <c r="C54" s="5">
        <v>8.1000000000000003E-2</v>
      </c>
      <c r="D54" s="3">
        <f>(B54-C54)</f>
        <v>0.87300000000000011</v>
      </c>
      <c r="E54" s="4">
        <f>(8.2257*D54*D54)+(5.3589*D54)+(0.7893)</f>
        <v>11.736664215300003</v>
      </c>
    </row>
    <row r="55" spans="1:5" x14ac:dyDescent="0.3">
      <c r="A55" s="9" t="s">
        <v>37</v>
      </c>
      <c r="B55" s="7">
        <v>1.0329999999999999</v>
      </c>
      <c r="C55" s="5">
        <v>8.1000000000000003E-2</v>
      </c>
      <c r="D55" s="3">
        <f>(B55-C55)</f>
        <v>0.95199999999999996</v>
      </c>
      <c r="E55" s="4">
        <f>(8.2257*D55*D55)+(5.3589*D55)+(0.7893)</f>
        <v>13.345957612799999</v>
      </c>
    </row>
    <row r="56" spans="1:5" x14ac:dyDescent="0.3">
      <c r="A56" s="9" t="s">
        <v>38</v>
      </c>
      <c r="B56" s="7">
        <v>0.99099999999999999</v>
      </c>
      <c r="C56" s="5">
        <v>8.1000000000000003E-2</v>
      </c>
      <c r="D56" s="3">
        <f>(B56-C56)</f>
        <v>0.91</v>
      </c>
      <c r="E56" s="4">
        <f>(8.2257*D56*D56)+(5.3589*D56)+(0.7893)</f>
        <v>12.477601170000002</v>
      </c>
    </row>
    <row r="57" spans="1:5" x14ac:dyDescent="0.3">
      <c r="A57" s="9" t="s">
        <v>39</v>
      </c>
      <c r="B57" s="7">
        <v>0.94000000000000006</v>
      </c>
      <c r="C57" s="5">
        <v>8.1000000000000003E-2</v>
      </c>
      <c r="D57" s="3">
        <f>(B57-C57)</f>
        <v>0.8590000000000001</v>
      </c>
      <c r="E57" s="4">
        <f>(8.2257*D57*D57)+(5.3589*D57)+(0.7893)</f>
        <v>11.462182841700002</v>
      </c>
    </row>
    <row r="58" spans="1:5" x14ac:dyDescent="0.3">
      <c r="A58" s="9" t="s">
        <v>40</v>
      </c>
      <c r="B58" s="7">
        <v>0.84099999999999997</v>
      </c>
      <c r="C58" s="5">
        <v>8.1000000000000003E-2</v>
      </c>
      <c r="D58" s="3">
        <f>(B58-C58)</f>
        <v>0.76</v>
      </c>
      <c r="E58" s="4">
        <f>(8.2257*D58*D58)+(5.3589*D58)+(0.7893)</f>
        <v>9.613228320000001</v>
      </c>
    </row>
    <row r="59" spans="1:5" x14ac:dyDescent="0.3">
      <c r="A59" s="9" t="s">
        <v>41</v>
      </c>
      <c r="B59" s="7">
        <v>0.88900000000000001</v>
      </c>
      <c r="C59" s="5">
        <v>8.1000000000000003E-2</v>
      </c>
      <c r="D59" s="3">
        <f>(B59-C59)</f>
        <v>0.80800000000000005</v>
      </c>
      <c r="E59" s="4">
        <f>(8.2257*D59*D59)+(5.3589*D59)+(0.7893)</f>
        <v>10.489554604800002</v>
      </c>
    </row>
    <row r="60" spans="1:5" x14ac:dyDescent="0.3">
      <c r="A60" s="9" t="s">
        <v>42</v>
      </c>
      <c r="B60" s="7">
        <v>0.80700000000000005</v>
      </c>
      <c r="C60" s="5">
        <v>8.1000000000000003E-2</v>
      </c>
      <c r="D60" s="3">
        <f>(B60-C60)</f>
        <v>0.72600000000000009</v>
      </c>
      <c r="E60" s="4">
        <f>(8.2257*D60*D60)+(5.3589*D60)+(0.7893)</f>
        <v>9.0154304532000022</v>
      </c>
    </row>
    <row r="61" spans="1:5" x14ac:dyDescent="0.3">
      <c r="A61" s="9" t="s">
        <v>43</v>
      </c>
      <c r="B61" s="7">
        <v>0.94400000000000006</v>
      </c>
      <c r="C61" s="5">
        <v>8.1000000000000003E-2</v>
      </c>
      <c r="D61" s="3">
        <f>(B61-C61)</f>
        <v>0.8630000000000001</v>
      </c>
      <c r="E61" s="4">
        <f>(8.2257*D61*D61)+(5.3589*D61)+(0.7893)</f>
        <v>11.540277063300003</v>
      </c>
    </row>
    <row r="62" spans="1:5" x14ac:dyDescent="0.3">
      <c r="A62" s="9" t="s">
        <v>44</v>
      </c>
      <c r="B62" s="7">
        <v>0.95700000000000007</v>
      </c>
      <c r="C62" s="5">
        <v>8.1000000000000003E-2</v>
      </c>
      <c r="D62" s="3">
        <f>(B62-C62)</f>
        <v>0.87600000000000011</v>
      </c>
      <c r="E62" s="4">
        <f>(8.2257*D62*D62)+(5.3589*D62)+(0.7893)</f>
        <v>11.795901163200003</v>
      </c>
    </row>
    <row r="63" spans="1:5" x14ac:dyDescent="0.3">
      <c r="A63" s="9" t="s">
        <v>45</v>
      </c>
      <c r="B63" s="7">
        <v>0.89600000000000002</v>
      </c>
      <c r="C63" s="5">
        <v>8.1000000000000003E-2</v>
      </c>
      <c r="D63" s="3">
        <f>(B63-C63)</f>
        <v>0.81500000000000006</v>
      </c>
      <c r="E63" s="4">
        <f>(8.2257*D63*D63)+(5.3589*D63)+(0.7893)</f>
        <v>10.620519082500003</v>
      </c>
    </row>
    <row r="64" spans="1:5" x14ac:dyDescent="0.3">
      <c r="A64" s="9" t="s">
        <v>46</v>
      </c>
      <c r="B64" s="7">
        <v>0.91100000000000003</v>
      </c>
      <c r="C64" s="5">
        <v>8.1000000000000003E-2</v>
      </c>
      <c r="D64" s="3">
        <f>(B64-C64)</f>
        <v>0.83000000000000007</v>
      </c>
      <c r="E64" s="4">
        <f>(8.2257*D64*D64)+(5.3589*D64)+(0.7893)</f>
        <v>10.903871730000002</v>
      </c>
    </row>
    <row r="65" spans="1:5" x14ac:dyDescent="0.3">
      <c r="A65" s="9" t="s">
        <v>47</v>
      </c>
      <c r="B65" s="7">
        <v>0.91300000000000003</v>
      </c>
      <c r="C65" s="5">
        <v>8.1000000000000003E-2</v>
      </c>
      <c r="D65" s="3">
        <f>(B65-C65)</f>
        <v>0.83200000000000007</v>
      </c>
      <c r="E65" s="4">
        <f>(8.2257*D65*D65)+(5.3589*D65)+(0.7893)</f>
        <v>10.941931756800003</v>
      </c>
    </row>
    <row r="66" spans="1:5" x14ac:dyDescent="0.3">
      <c r="A66" s="9" t="s">
        <v>48</v>
      </c>
      <c r="B66" s="7">
        <v>0.82100000000000006</v>
      </c>
      <c r="C66" s="5">
        <v>8.1000000000000003E-2</v>
      </c>
      <c r="D66" s="3">
        <f>(B66-C66)</f>
        <v>0.7400000000000001</v>
      </c>
      <c r="E66" s="4">
        <f>(8.2257*D66*D66)+(5.3589*D66)+(0.7893)</f>
        <v>9.2592793200000028</v>
      </c>
    </row>
    <row r="67" spans="1:5" x14ac:dyDescent="0.3">
      <c r="A67" s="9" t="s">
        <v>49</v>
      </c>
      <c r="B67" s="7">
        <v>0.89700000000000002</v>
      </c>
      <c r="C67" s="5">
        <v>8.1000000000000003E-2</v>
      </c>
      <c r="D67" s="3">
        <f>(B67-C67)</f>
        <v>0.81600000000000006</v>
      </c>
      <c r="E67" s="4">
        <f>(8.2257*D67*D67)+(5.3589*D67)+(0.7893)</f>
        <v>10.639294099200002</v>
      </c>
    </row>
    <row r="68" spans="1:5" x14ac:dyDescent="0.3">
      <c r="A68" s="9" t="s">
        <v>50</v>
      </c>
      <c r="B68" s="7">
        <v>0.92200000000000004</v>
      </c>
      <c r="C68" s="5">
        <v>8.1000000000000003E-2</v>
      </c>
      <c r="D68" s="3">
        <f>(B68-C68)</f>
        <v>0.84100000000000008</v>
      </c>
      <c r="E68" s="4">
        <f>(8.2257*D68*D68)+(5.3589*D68)+(0.7893)</f>
        <v>11.114016221700002</v>
      </c>
    </row>
    <row r="69" spans="1:5" x14ac:dyDescent="0.3">
      <c r="A69" s="9" t="s">
        <v>51</v>
      </c>
      <c r="B69" s="7">
        <v>0.92500000000000004</v>
      </c>
      <c r="C69" s="5">
        <v>8.1000000000000003E-2</v>
      </c>
      <c r="D69" s="3">
        <f>(B69-C69)</f>
        <v>0.84400000000000008</v>
      </c>
      <c r="E69" s="4">
        <f>(8.2257*D69*D69)+(5.3589*D69)+(0.7893)</f>
        <v>11.171673835200004</v>
      </c>
    </row>
    <row r="70" spans="1:5" x14ac:dyDescent="0.3">
      <c r="A70" s="9" t="s">
        <v>52</v>
      </c>
      <c r="B70" s="7">
        <v>0.93700000000000006</v>
      </c>
      <c r="C70" s="5">
        <v>8.1000000000000003E-2</v>
      </c>
      <c r="D70" s="3">
        <f>(B70-C70)</f>
        <v>0.85600000000000009</v>
      </c>
      <c r="E70" s="4">
        <f>(8.2257*D70*D70)+(5.3589*D70)+(0.7893)</f>
        <v>11.403784915200003</v>
      </c>
    </row>
    <row r="71" spans="1:5" x14ac:dyDescent="0.3">
      <c r="A71" s="9" t="s">
        <v>53</v>
      </c>
      <c r="B71" s="7">
        <v>0.91300000000000003</v>
      </c>
      <c r="C71" s="5">
        <v>8.1000000000000003E-2</v>
      </c>
      <c r="D71" s="3">
        <f>(B71-C71)</f>
        <v>0.83200000000000007</v>
      </c>
      <c r="E71" s="4">
        <f>(8.2257*D71*D71)+(5.3589*D71)+(0.7893)</f>
        <v>10.941931756800003</v>
      </c>
    </row>
    <row r="72" spans="1:5" x14ac:dyDescent="0.3">
      <c r="A72" s="9" t="s">
        <v>54</v>
      </c>
      <c r="B72" s="7">
        <v>0.71199999999999997</v>
      </c>
      <c r="C72" s="5">
        <v>8.1000000000000003E-2</v>
      </c>
      <c r="D72" s="3">
        <f>(B72-C72)</f>
        <v>0.63100000000000001</v>
      </c>
      <c r="E72" s="4">
        <f>(8.2257*D72*D72)+(5.3589*D72)+(0.7893)</f>
        <v>7.4459188376999998</v>
      </c>
    </row>
    <row r="73" spans="1:5" x14ac:dyDescent="0.3">
      <c r="A73" s="9" t="s">
        <v>55</v>
      </c>
      <c r="B73" s="7">
        <v>0.96099999999999997</v>
      </c>
      <c r="C73" s="5">
        <v>8.1000000000000003E-2</v>
      </c>
      <c r="D73" s="3">
        <f>(B73-C73)</f>
        <v>0.88</v>
      </c>
      <c r="E73" s="4">
        <f>(8.2257*D73*D73)+(5.3589*D73)+(0.7893)</f>
        <v>11.875114079999999</v>
      </c>
    </row>
    <row r="74" spans="1:5" x14ac:dyDescent="0.3">
      <c r="A74" s="9" t="s">
        <v>56</v>
      </c>
      <c r="B74" s="7">
        <v>0.83399999999999996</v>
      </c>
      <c r="C74" s="5">
        <v>8.1000000000000003E-2</v>
      </c>
      <c r="D74" s="3">
        <f>(B74-C74)</f>
        <v>0.753</v>
      </c>
      <c r="E74" s="4">
        <f>(8.2257*D74*D74)+(5.3589*D74)+(0.7893)</f>
        <v>9.4885976312999993</v>
      </c>
    </row>
    <row r="75" spans="1:5" x14ac:dyDescent="0.3">
      <c r="A75" s="9" t="s">
        <v>57</v>
      </c>
      <c r="B75" s="7">
        <v>0.88300000000000001</v>
      </c>
      <c r="C75" s="5">
        <v>8.1000000000000003E-2</v>
      </c>
      <c r="D75" s="3">
        <f>(B75-C75)</f>
        <v>0.80200000000000005</v>
      </c>
      <c r="E75" s="4">
        <f>(8.2257*D75*D75)+(5.3589*D75)+(0.7893)</f>
        <v>10.377940942800002</v>
      </c>
    </row>
    <row r="76" spans="1:5" x14ac:dyDescent="0.3">
      <c r="A76" s="9" t="s">
        <v>58</v>
      </c>
      <c r="B76" s="7">
        <v>0.84799999999999998</v>
      </c>
      <c r="C76" s="5">
        <v>8.1000000000000003E-2</v>
      </c>
      <c r="D76" s="3">
        <f>(B76-C76)</f>
        <v>0.76700000000000002</v>
      </c>
      <c r="E76" s="4">
        <f>(8.2257*D76*D76)+(5.3589*D76)+(0.7893)</f>
        <v>9.7386651273000009</v>
      </c>
    </row>
    <row r="77" spans="1:5" x14ac:dyDescent="0.3">
      <c r="A77" s="9" t="s">
        <v>59</v>
      </c>
      <c r="B77" s="7">
        <v>0.94500000000000006</v>
      </c>
      <c r="C77" s="5">
        <v>8.1000000000000003E-2</v>
      </c>
      <c r="D77" s="3">
        <f>(B77-C77)</f>
        <v>0.8640000000000001</v>
      </c>
      <c r="E77" s="4">
        <f>(8.2257*D77*D77)+(5.3589*D77)+(0.7893)</f>
        <v>11.559841747200004</v>
      </c>
    </row>
    <row r="78" spans="1:5" x14ac:dyDescent="0.3">
      <c r="A78" s="9" t="s">
        <v>60</v>
      </c>
      <c r="B78" s="7">
        <v>0.751</v>
      </c>
      <c r="C78" s="5">
        <v>8.1000000000000003E-2</v>
      </c>
      <c r="D78" s="3">
        <f>(B78-C78)</f>
        <v>0.67</v>
      </c>
      <c r="E78" s="4">
        <f>(8.2257*D78*D78)+(5.3589*D78)+(0.7893)</f>
        <v>8.0722797300000018</v>
      </c>
    </row>
    <row r="79" spans="1:5" x14ac:dyDescent="0.3">
      <c r="A79" s="9" t="s">
        <v>61</v>
      </c>
      <c r="B79" s="7">
        <v>1.0010000000000001</v>
      </c>
      <c r="C79" s="5">
        <v>8.1000000000000003E-2</v>
      </c>
      <c r="D79" s="3">
        <f>(B79-C79)</f>
        <v>0.92000000000000015</v>
      </c>
      <c r="E79" s="4">
        <f>(8.2257*D79*D79)+(5.3589*D79)+(0.7893)</f>
        <v>12.681720480000005</v>
      </c>
    </row>
    <row r="80" spans="1:5" x14ac:dyDescent="0.3">
      <c r="A80" s="9" t="s">
        <v>62</v>
      </c>
      <c r="B80" s="7">
        <v>0.71399999999999997</v>
      </c>
      <c r="C80" s="5">
        <v>8.1000000000000003E-2</v>
      </c>
      <c r="D80" s="3">
        <f>(B80-C80)</f>
        <v>0.63300000000000001</v>
      </c>
      <c r="E80" s="4">
        <f>(8.2257*D80*D80)+(5.3589*D80)+(0.7893)</f>
        <v>7.4774312073000004</v>
      </c>
    </row>
    <row r="81" spans="1:5" x14ac:dyDescent="0.3">
      <c r="A81" s="9" t="s">
        <v>63</v>
      </c>
      <c r="B81" s="7">
        <v>0.79500000000000004</v>
      </c>
      <c r="C81" s="5">
        <v>8.1000000000000003E-2</v>
      </c>
      <c r="D81" s="3">
        <f>(B81-C81)</f>
        <v>0.71400000000000008</v>
      </c>
      <c r="E81" s="4">
        <f>(8.2257*D81*D81)+(5.3589*D81)+(0.7893)</f>
        <v>8.8089835572000013</v>
      </c>
    </row>
    <row r="82" spans="1:5" x14ac:dyDescent="0.3">
      <c r="A82" s="9" t="s">
        <v>64</v>
      </c>
      <c r="B82" s="7">
        <v>0.92700000000000005</v>
      </c>
      <c r="C82" s="5">
        <v>8.1000000000000003E-2</v>
      </c>
      <c r="D82" s="3">
        <f>(B82-C82)</f>
        <v>0.84600000000000009</v>
      </c>
      <c r="E82" s="4">
        <f>(8.2257*D82*D82)+(5.3589*D82)+(0.7893)</f>
        <v>11.210194501200004</v>
      </c>
    </row>
    <row r="83" spans="1:5" x14ac:dyDescent="0.3">
      <c r="A83" s="9" t="s">
        <v>65</v>
      </c>
      <c r="B83" s="7">
        <v>0.88400000000000001</v>
      </c>
      <c r="C83" s="5">
        <v>8.1000000000000003E-2</v>
      </c>
      <c r="D83" s="3">
        <f>(B83-C83)</f>
        <v>0.80300000000000005</v>
      </c>
      <c r="E83" s="4">
        <f>(8.2257*D83*D83)+(5.3589*D83)+(0.7893)</f>
        <v>10.3965020913</v>
      </c>
    </row>
    <row r="84" spans="1:5" x14ac:dyDescent="0.3">
      <c r="A84" s="9" t="s">
        <v>66</v>
      </c>
      <c r="B84" s="7">
        <v>0.82200000000000006</v>
      </c>
      <c r="C84" s="5">
        <v>8.1000000000000003E-2</v>
      </c>
      <c r="D84" s="3">
        <f>(B84-C84)</f>
        <v>0.7410000000000001</v>
      </c>
      <c r="E84" s="4">
        <f>(8.2257*D84*D84)+(5.3589*D84)+(0.7893)</f>
        <v>9.2768204817000033</v>
      </c>
    </row>
    <row r="85" spans="1:5" x14ac:dyDescent="0.3">
      <c r="A85" s="9" t="s">
        <v>67</v>
      </c>
      <c r="B85" s="7">
        <v>0.92700000000000005</v>
      </c>
      <c r="C85" s="5">
        <v>8.1000000000000003E-2</v>
      </c>
      <c r="D85" s="3">
        <f>(B85-C85)</f>
        <v>0.84600000000000009</v>
      </c>
      <c r="E85" s="4">
        <f>(8.2257*D85*D85)+(5.3589*D85)+(0.7893)</f>
        <v>11.210194501200004</v>
      </c>
    </row>
    <row r="86" spans="1:5" x14ac:dyDescent="0.3">
      <c r="A86" s="9" t="s">
        <v>68</v>
      </c>
      <c r="B86" s="7">
        <v>0.93500000000000005</v>
      </c>
      <c r="C86" s="5">
        <v>8.1000000000000003E-2</v>
      </c>
      <c r="D86" s="3">
        <f>(B86-C86)</f>
        <v>0.85400000000000009</v>
      </c>
      <c r="E86" s="4">
        <f>(8.2257*D86*D86)+(5.3589*D86)+(0.7893)</f>
        <v>11.364935221200003</v>
      </c>
    </row>
    <row r="87" spans="1:5" x14ac:dyDescent="0.3">
      <c r="A87" s="9" t="s">
        <v>69</v>
      </c>
      <c r="B87" s="7">
        <v>1.0720000000000001</v>
      </c>
      <c r="C87" s="5">
        <v>8.1000000000000003E-2</v>
      </c>
      <c r="D87" s="3">
        <f>(B87-C87)</f>
        <v>0.9910000000000001</v>
      </c>
      <c r="E87" s="4">
        <f>(8.2257*D87*D87)+(5.3589*D87)+(0.7893)</f>
        <v>14.178273581700003</v>
      </c>
    </row>
    <row r="88" spans="1:5" x14ac:dyDescent="0.3">
      <c r="A88" s="9" t="s">
        <v>70</v>
      </c>
      <c r="B88" s="7">
        <v>0.76300000000000001</v>
      </c>
      <c r="C88" s="5">
        <v>8.1000000000000003E-2</v>
      </c>
      <c r="D88" s="3">
        <f>(B88-C88)</f>
        <v>0.68200000000000005</v>
      </c>
      <c r="E88" s="4">
        <f>(8.2257*D88*D88)+(5.3589*D88)+(0.7893)</f>
        <v>8.2700402868000005</v>
      </c>
    </row>
    <row r="89" spans="1:5" x14ac:dyDescent="0.3">
      <c r="A89" s="9" t="s">
        <v>71</v>
      </c>
      <c r="B89" s="7">
        <v>0.76200000000000001</v>
      </c>
      <c r="C89" s="5">
        <v>8.1000000000000003E-2</v>
      </c>
      <c r="D89" s="3">
        <f>(B89-C89)</f>
        <v>0.68100000000000005</v>
      </c>
      <c r="E89" s="4">
        <f>(8.2257*D89*D89)+(5.3589*D89)+(0.7893)</f>
        <v>8.2534697577000014</v>
      </c>
    </row>
    <row r="90" spans="1:5" x14ac:dyDescent="0.3">
      <c r="A90" s="9" t="s">
        <v>72</v>
      </c>
      <c r="B90" s="7">
        <v>0.85499999999999998</v>
      </c>
      <c r="C90" s="5">
        <v>8.1000000000000003E-2</v>
      </c>
      <c r="D90" s="3">
        <f>(B90-C90)</f>
        <v>0.77400000000000002</v>
      </c>
      <c r="E90" s="4">
        <f>(8.2257*D90*D90)+(5.3589*D90)+(0.7893)</f>
        <v>9.8649080532000006</v>
      </c>
    </row>
    <row r="91" spans="1:5" x14ac:dyDescent="0.3">
      <c r="A91" s="9" t="s">
        <v>73</v>
      </c>
      <c r="B91" s="7">
        <v>0.89800000000000002</v>
      </c>
      <c r="C91" s="5">
        <v>8.1000000000000003E-2</v>
      </c>
      <c r="D91" s="3">
        <f>(B91-C91)</f>
        <v>0.81700000000000006</v>
      </c>
      <c r="E91" s="4">
        <f>(8.2257*D91*D91)+(5.3589*D91)+(0.7893)</f>
        <v>10.658085567300002</v>
      </c>
    </row>
    <row r="92" spans="1:5" x14ac:dyDescent="0.3">
      <c r="A92" s="9" t="s">
        <v>74</v>
      </c>
      <c r="B92" s="7">
        <v>0.91700000000000004</v>
      </c>
      <c r="C92" s="5">
        <v>8.1000000000000003E-2</v>
      </c>
      <c r="D92" s="3">
        <f>(B92-C92)</f>
        <v>0.83600000000000008</v>
      </c>
      <c r="E92" s="4">
        <f>(8.2257*D92*D92)+(5.3589*D92)+(0.7893)</f>
        <v>11.018249227200002</v>
      </c>
    </row>
    <row r="93" spans="1:5" x14ac:dyDescent="0.3">
      <c r="A93" s="9" t="s">
        <v>75</v>
      </c>
      <c r="B93" s="7">
        <v>1.0110000000000001</v>
      </c>
      <c r="C93" s="5">
        <v>8.1000000000000003E-2</v>
      </c>
      <c r="D93" s="3">
        <f>(B93-C93)</f>
        <v>0.93000000000000016</v>
      </c>
      <c r="E93" s="4">
        <f>(8.2257*D93*D93)+(5.3589*D93)+(0.7893)</f>
        <v>12.887484930000003</v>
      </c>
    </row>
    <row r="94" spans="1:5" x14ac:dyDescent="0.3">
      <c r="A94" s="9" t="s">
        <v>76</v>
      </c>
      <c r="B94" s="7">
        <v>1.014</v>
      </c>
      <c r="C94" s="5">
        <v>8.1000000000000003E-2</v>
      </c>
      <c r="D94" s="3">
        <f>(B94-C94)</f>
        <v>0.93300000000000005</v>
      </c>
      <c r="E94" s="4">
        <f>(8.2257*D94*D94)+(5.3589*D94)+(0.7893)</f>
        <v>12.949535067300001</v>
      </c>
    </row>
    <row r="95" spans="1:5" x14ac:dyDescent="0.3">
      <c r="A95" s="9" t="s">
        <v>77</v>
      </c>
      <c r="B95" s="7">
        <v>1.0429999999999999</v>
      </c>
      <c r="C95" s="5">
        <v>8.1000000000000003E-2</v>
      </c>
      <c r="D95" s="3">
        <f>(B95-C95)</f>
        <v>0.96199999999999997</v>
      </c>
      <c r="E95" s="4">
        <f>(8.2257*D95*D95)+(5.3589*D95)+(0.7893)</f>
        <v>13.556986510800002</v>
      </c>
    </row>
    <row r="96" spans="1:5" x14ac:dyDescent="0.3">
      <c r="A96" s="9" t="s">
        <v>78</v>
      </c>
      <c r="B96" s="7">
        <v>0.88900000000000001</v>
      </c>
      <c r="C96" s="5">
        <v>8.1000000000000003E-2</v>
      </c>
      <c r="D96" s="3">
        <f>(B96-C96)</f>
        <v>0.80800000000000005</v>
      </c>
      <c r="E96" s="4">
        <f>(8.2257*D96*D96)+(5.3589*D96)+(0.7893)</f>
        <v>10.489554604800002</v>
      </c>
    </row>
    <row r="97" spans="1:5" x14ac:dyDescent="0.3">
      <c r="A97" s="9" t="s">
        <v>79</v>
      </c>
      <c r="B97" s="7">
        <v>1.0580000000000001</v>
      </c>
      <c r="C97" s="5">
        <v>8.1000000000000003E-2</v>
      </c>
      <c r="D97" s="3">
        <f>(B97-C97)</f>
        <v>0.97700000000000009</v>
      </c>
      <c r="E97" s="4">
        <f>(8.2257*D97*D97)+(5.3589*D97)+(0.7893)</f>
        <v>13.876614495300004</v>
      </c>
    </row>
    <row r="98" spans="1:5" x14ac:dyDescent="0.3">
      <c r="A98" s="9" t="s">
        <v>80</v>
      </c>
      <c r="B98" s="7">
        <v>0.81600000000000006</v>
      </c>
      <c r="C98" s="5">
        <v>8.1000000000000003E-2</v>
      </c>
      <c r="D98" s="3">
        <f>(B98-C98)</f>
        <v>0.7350000000000001</v>
      </c>
      <c r="E98" s="4">
        <f>(8.2257*D98*D98)+(5.3589*D98)+(0.7893)</f>
        <v>9.1718202825000024</v>
      </c>
    </row>
    <row r="99" spans="1:5" x14ac:dyDescent="0.3">
      <c r="A99" s="9" t="s">
        <v>81</v>
      </c>
      <c r="B99" s="7">
        <v>0.78200000000000003</v>
      </c>
      <c r="C99" s="5">
        <v>8.1000000000000003E-2</v>
      </c>
      <c r="D99" s="3">
        <f>(B99-C99)</f>
        <v>0.70100000000000007</v>
      </c>
      <c r="E99" s="4">
        <f>(8.2257*D99*D99)+(5.3589*D99)+(0.7893)</f>
        <v>8.5880061057000017</v>
      </c>
    </row>
    <row r="100" spans="1:5" x14ac:dyDescent="0.3">
      <c r="A100" s="9" t="s">
        <v>82</v>
      </c>
      <c r="B100" s="7">
        <v>1.03</v>
      </c>
      <c r="C100" s="5">
        <v>8.1000000000000003E-2</v>
      </c>
      <c r="D100" s="3">
        <f>(B100-C100)</f>
        <v>0.94900000000000007</v>
      </c>
      <c r="E100" s="4">
        <f>(8.2257*D100*D100)+(5.3589*D100)+(0.7893)</f>
        <v>13.282969745700003</v>
      </c>
    </row>
    <row r="101" spans="1:5" x14ac:dyDescent="0.3">
      <c r="A101" s="9" t="s">
        <v>83</v>
      </c>
      <c r="B101" s="7">
        <v>1.004</v>
      </c>
      <c r="C101" s="5">
        <v>8.1000000000000003E-2</v>
      </c>
      <c r="D101" s="3">
        <f>(B101-C101)</f>
        <v>0.92300000000000004</v>
      </c>
      <c r="E101" s="4">
        <f>(8.2257*D101*D101)+(5.3589*D101)+(0.7893)</f>
        <v>12.743277075300002</v>
      </c>
    </row>
    <row r="102" spans="1:5" x14ac:dyDescent="0.3">
      <c r="A102" s="9" t="s">
        <v>84</v>
      </c>
      <c r="B102" s="7">
        <v>1.1100000000000001</v>
      </c>
      <c r="C102" s="5">
        <v>8.1000000000000003E-2</v>
      </c>
      <c r="D102" s="3">
        <f>(B102-C102)</f>
        <v>1.0290000000000001</v>
      </c>
      <c r="E102" s="4">
        <f>(8.2257*D102*D102)+(5.3589*D102)+(0.7893)</f>
        <v>15.013316513700005</v>
      </c>
    </row>
    <row r="103" spans="1:5" x14ac:dyDescent="0.3">
      <c r="A103" s="9" t="s">
        <v>85</v>
      </c>
      <c r="B103" s="7">
        <v>1.0860000000000001</v>
      </c>
      <c r="C103" s="5">
        <v>8.1000000000000003E-2</v>
      </c>
      <c r="D103" s="3">
        <f>(B103-C103)</f>
        <v>1.0050000000000001</v>
      </c>
      <c r="E103" s="4">
        <f>(8.2257*D103*D103)+(5.3589*D103)+(0.7893)</f>
        <v>14.483157142500001</v>
      </c>
    </row>
    <row r="104" spans="1:5" x14ac:dyDescent="0.3">
      <c r="A104" s="9" t="s">
        <v>86</v>
      </c>
      <c r="B104" s="7">
        <v>0.94400000000000006</v>
      </c>
      <c r="C104" s="5">
        <v>8.1000000000000003E-2</v>
      </c>
      <c r="D104" s="3">
        <f>(B104-C104)</f>
        <v>0.8630000000000001</v>
      </c>
      <c r="E104" s="4">
        <f>(8.2257*D104*D104)+(5.3589*D104)+(0.7893)</f>
        <v>11.540277063300003</v>
      </c>
    </row>
    <row r="105" spans="1:5" x14ac:dyDescent="0.3">
      <c r="A105" s="9" t="s">
        <v>87</v>
      </c>
      <c r="B105" s="7">
        <v>1.1260000000000001</v>
      </c>
      <c r="C105" s="5">
        <v>8.1000000000000003E-2</v>
      </c>
      <c r="D105" s="3">
        <f>(B105-C105)</f>
        <v>1.0450000000000002</v>
      </c>
      <c r="E105" s="4">
        <f>(8.2257*D105*D105)+(5.3589*D105)+(0.7893)</f>
        <v>15.372020542500003</v>
      </c>
    </row>
    <row r="106" spans="1:5" x14ac:dyDescent="0.3">
      <c r="A106" s="9" t="s">
        <v>88</v>
      </c>
      <c r="B106" s="7">
        <v>0.97399999999999998</v>
      </c>
      <c r="C106" s="5">
        <v>8.1000000000000003E-2</v>
      </c>
      <c r="D106" s="3">
        <f>(B106-C106)</f>
        <v>0.89300000000000002</v>
      </c>
      <c r="E106" s="4">
        <f>(8.2257*D106*D106)+(5.3589*D106)+(0.7893)</f>
        <v>12.134373939300001</v>
      </c>
    </row>
    <row r="107" spans="1:5" x14ac:dyDescent="0.3">
      <c r="A107" s="9" t="s">
        <v>89</v>
      </c>
      <c r="B107" s="7">
        <v>1.0309999999999999</v>
      </c>
      <c r="C107" s="5">
        <v>8.1000000000000003E-2</v>
      </c>
      <c r="D107" s="3">
        <f>(B107-C107)</f>
        <v>0.95</v>
      </c>
      <c r="E107" s="4">
        <f>(8.2257*D107*D107)+(5.3589*D107)+(0.7893)</f>
        <v>13.303949249999999</v>
      </c>
    </row>
    <row r="108" spans="1:5" x14ac:dyDescent="0.3">
      <c r="A108" s="9" t="s">
        <v>90</v>
      </c>
      <c r="B108" s="7">
        <v>1.04</v>
      </c>
      <c r="C108" s="5">
        <v>8.1000000000000003E-2</v>
      </c>
      <c r="D108" s="3">
        <f>(B108-C108)</f>
        <v>0.95900000000000007</v>
      </c>
      <c r="E108" s="4">
        <f>(8.2257*D108*D108)+(5.3589*D108)+(0.7893)</f>
        <v>13.493505101700002</v>
      </c>
    </row>
    <row r="109" spans="1:5" x14ac:dyDescent="0.3">
      <c r="A109" s="9" t="s">
        <v>91</v>
      </c>
      <c r="B109" s="7">
        <v>1.0840000000000001</v>
      </c>
      <c r="C109" s="5">
        <v>8.1000000000000003E-2</v>
      </c>
      <c r="D109" s="3">
        <f>(B109-C109)</f>
        <v>1.0030000000000001</v>
      </c>
      <c r="E109" s="4">
        <f>(8.2257*D109*D109)+(5.3589*D109)+(0.7893)</f>
        <v>14.439404931300004</v>
      </c>
    </row>
    <row r="110" spans="1:5" x14ac:dyDescent="0.3">
      <c r="A110" s="9" t="s">
        <v>92</v>
      </c>
      <c r="B110" s="7">
        <v>1.034</v>
      </c>
      <c r="C110" s="5">
        <v>8.1000000000000003E-2</v>
      </c>
      <c r="D110" s="3">
        <f>(B110-C110)</f>
        <v>0.95300000000000007</v>
      </c>
      <c r="E110" s="4">
        <f>(8.2257*D110*D110)+(5.3589*D110)+(0.7893)</f>
        <v>13.366986471300002</v>
      </c>
    </row>
    <row r="111" spans="1:5" x14ac:dyDescent="0.3">
      <c r="A111" s="9" t="s">
        <v>93</v>
      </c>
      <c r="B111" s="7">
        <v>1.103</v>
      </c>
      <c r="C111" s="5">
        <v>8.1000000000000003E-2</v>
      </c>
      <c r="D111" s="3">
        <f>(B111-C111)</f>
        <v>1.022</v>
      </c>
      <c r="E111" s="4">
        <f>(8.2257*D111*D111)+(5.3589*D111)+(0.7893)</f>
        <v>14.8577078388</v>
      </c>
    </row>
    <row r="112" spans="1:5" x14ac:dyDescent="0.3">
      <c r="A112" s="9" t="s">
        <v>94</v>
      </c>
      <c r="B112" s="7">
        <v>1.046</v>
      </c>
      <c r="C112" s="5">
        <v>8.1000000000000003E-2</v>
      </c>
      <c r="D112" s="3">
        <f>(B112-C112)</f>
        <v>0.96500000000000008</v>
      </c>
      <c r="E112" s="4">
        <f>(8.2257*D112*D112)+(5.3589*D112)+(0.7893)</f>
        <v>13.620615982500002</v>
      </c>
    </row>
    <row r="113" spans="1:5" x14ac:dyDescent="0.3">
      <c r="A113" s="9" t="s">
        <v>95</v>
      </c>
      <c r="B113" s="7">
        <v>0.98299999999999998</v>
      </c>
      <c r="C113" s="5">
        <v>8.1000000000000003E-2</v>
      </c>
      <c r="D113" s="3">
        <f>(B113-C113)</f>
        <v>0.90200000000000002</v>
      </c>
      <c r="E113" s="4">
        <f>(8.2257*D113*D113)+(5.3589*D113)+(0.7893)</f>
        <v>12.315490222800001</v>
      </c>
    </row>
    <row r="114" spans="1:5" x14ac:dyDescent="0.3">
      <c r="A114" s="9" t="s">
        <v>96</v>
      </c>
      <c r="B114" s="7">
        <v>0.98299999999999998</v>
      </c>
      <c r="C114" s="5">
        <v>8.1000000000000003E-2</v>
      </c>
      <c r="D114" s="3">
        <f>(B114-C114)</f>
        <v>0.90200000000000002</v>
      </c>
      <c r="E114" s="4">
        <f>(8.2257*D114*D114)+(5.3589*D114)+(0.7893)</f>
        <v>12.315490222800001</v>
      </c>
    </row>
    <row r="115" spans="1:5" x14ac:dyDescent="0.3">
      <c r="A115" s="9" t="s">
        <v>97</v>
      </c>
      <c r="B115" s="7">
        <v>0.95800000000000007</v>
      </c>
      <c r="C115" s="5">
        <v>8.1000000000000003E-2</v>
      </c>
      <c r="D115" s="3">
        <f>(B115-C115)</f>
        <v>0.87700000000000011</v>
      </c>
      <c r="E115" s="4">
        <f>(8.2257*D115*D115)+(5.3589*D115)+(0.7893)</f>
        <v>11.815679715300003</v>
      </c>
    </row>
    <row r="116" spans="1:5" x14ac:dyDescent="0.3">
      <c r="A116" s="9" t="s">
        <v>98</v>
      </c>
      <c r="B116" s="7">
        <v>1.0409999999999999</v>
      </c>
      <c r="C116" s="5">
        <v>8.1000000000000003E-2</v>
      </c>
      <c r="D116" s="3">
        <f>(B116-C116)</f>
        <v>0.96</v>
      </c>
      <c r="E116" s="4">
        <f>(8.2257*D116*D116)+(5.3589*D116)+(0.7893)</f>
        <v>13.51464912</v>
      </c>
    </row>
    <row r="117" spans="1:5" x14ac:dyDescent="0.3">
      <c r="A117" s="9" t="s">
        <v>99</v>
      </c>
      <c r="B117" s="7">
        <v>1.069</v>
      </c>
      <c r="C117" s="5">
        <v>8.1000000000000003E-2</v>
      </c>
      <c r="D117" s="3">
        <f>(B117-C117)</f>
        <v>0.98799999999999999</v>
      </c>
      <c r="E117" s="4">
        <f>(8.2257*D117*D117)+(5.3589*D117)+(0.7893)</f>
        <v>14.1133609008</v>
      </c>
    </row>
    <row r="118" spans="1:5" x14ac:dyDescent="0.3">
      <c r="A118" s="9" t="s">
        <v>100</v>
      </c>
      <c r="B118" s="7">
        <v>1.069</v>
      </c>
      <c r="C118" s="5">
        <v>8.1000000000000003E-2</v>
      </c>
      <c r="D118" s="3">
        <f>(B118-C118)</f>
        <v>0.98799999999999999</v>
      </c>
      <c r="E118" s="4">
        <f>(8.2257*D118*D118)+(5.3589*D118)+(0.7893)</f>
        <v>14.1133609008</v>
      </c>
    </row>
    <row r="119" spans="1:5" x14ac:dyDescent="0.3">
      <c r="A119" s="9" t="s">
        <v>101</v>
      </c>
      <c r="B119" s="7">
        <v>1.137</v>
      </c>
      <c r="C119" s="5">
        <v>8.1000000000000003E-2</v>
      </c>
      <c r="D119" s="3">
        <f>(B119-C119)</f>
        <v>1.056</v>
      </c>
      <c r="E119" s="4">
        <f>(8.2257*D119*D119)+(5.3589*D119)+(0.7893)</f>
        <v>15.621072595200001</v>
      </c>
    </row>
    <row r="120" spans="1:5" x14ac:dyDescent="0.3">
      <c r="A120" s="9" t="s">
        <v>102</v>
      </c>
      <c r="B120" s="7">
        <v>0.99</v>
      </c>
      <c r="C120" s="5">
        <v>8.1000000000000003E-2</v>
      </c>
      <c r="D120" s="3">
        <f>(B120-C120)</f>
        <v>0.90900000000000003</v>
      </c>
      <c r="E120" s="4">
        <f>(8.2257*D120*D120)+(5.3589*D120)+(0.7893)</f>
        <v>12.457279721700001</v>
      </c>
    </row>
    <row r="121" spans="1:5" x14ac:dyDescent="0.3">
      <c r="A121" s="9" t="s">
        <v>103</v>
      </c>
      <c r="B121" s="7">
        <v>1.145</v>
      </c>
      <c r="C121" s="5">
        <v>8.1000000000000003E-2</v>
      </c>
      <c r="D121" s="3">
        <f>(B121-C121)</f>
        <v>1.0640000000000001</v>
      </c>
      <c r="E121" s="4">
        <f>(8.2257*D121*D121)+(5.3589*D121)+(0.7893)</f>
        <v>15.803451667200001</v>
      </c>
    </row>
    <row r="122" spans="1:5" x14ac:dyDescent="0.3">
      <c r="A122" s="9" t="s">
        <v>104</v>
      </c>
      <c r="B122" s="7">
        <v>1.018</v>
      </c>
      <c r="C122" s="5">
        <v>8.1000000000000003E-2</v>
      </c>
      <c r="D122" s="3">
        <f>(B122-C122)</f>
        <v>0.93700000000000006</v>
      </c>
      <c r="E122" s="4">
        <f>(8.2257*D122*D122)+(5.3589*D122)+(0.7893)</f>
        <v>13.032498903300002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O4" sqref="O4"/>
    </sheetView>
  </sheetViews>
  <sheetFormatPr defaultRowHeight="14.4" x14ac:dyDescent="0.3"/>
  <cols>
    <col min="1" max="1" width="15.33203125" customWidth="1"/>
    <col min="2" max="2" width="13.21875" customWidth="1"/>
    <col min="3" max="3" width="11.77734375" customWidth="1"/>
    <col min="4" max="4" width="12.88671875" customWidth="1"/>
    <col min="5" max="5" width="20.109375" customWidth="1"/>
  </cols>
  <sheetData>
    <row r="2" spans="1:12" x14ac:dyDescent="0.3">
      <c r="A2" s="2">
        <v>2.839</v>
      </c>
      <c r="B2" s="7">
        <v>1.0760000000000001</v>
      </c>
      <c r="C2" s="7">
        <v>1.3049999999999999</v>
      </c>
      <c r="D2" s="7">
        <v>1.286</v>
      </c>
      <c r="E2" s="7">
        <v>1.1260000000000001</v>
      </c>
      <c r="F2" s="7">
        <v>1.1320000000000001</v>
      </c>
      <c r="G2" s="7">
        <v>1.123</v>
      </c>
      <c r="H2" s="7">
        <v>1.1200000000000001</v>
      </c>
      <c r="I2" s="7">
        <v>1.0349999999999999</v>
      </c>
      <c r="J2" s="7">
        <v>1.1000000000000001</v>
      </c>
      <c r="K2" s="7">
        <v>1.214</v>
      </c>
      <c r="L2" s="7">
        <v>1.167</v>
      </c>
    </row>
    <row r="3" spans="1:12" x14ac:dyDescent="0.3">
      <c r="A3" s="2">
        <v>1.8839999999999999</v>
      </c>
      <c r="B3" s="7">
        <v>1.33</v>
      </c>
      <c r="C3" s="7">
        <v>1.3280000000000001</v>
      </c>
      <c r="D3" s="7">
        <v>1.419</v>
      </c>
      <c r="E3" s="7">
        <v>1.494</v>
      </c>
      <c r="F3" s="7">
        <v>1.3029999999999999</v>
      </c>
      <c r="G3" s="7">
        <v>1.335</v>
      </c>
      <c r="H3" s="7">
        <v>1.173</v>
      </c>
      <c r="I3" s="7">
        <v>1.282</v>
      </c>
      <c r="J3" s="7">
        <v>1.2690000000000001</v>
      </c>
      <c r="K3" s="7">
        <v>1.381</v>
      </c>
      <c r="L3" s="7">
        <v>1.2790000000000001</v>
      </c>
    </row>
    <row r="4" spans="1:12" x14ac:dyDescent="0.3">
      <c r="A4" s="2">
        <v>1.242</v>
      </c>
      <c r="B4" s="7">
        <v>1.3320000000000001</v>
      </c>
      <c r="C4" s="7">
        <v>1.401</v>
      </c>
      <c r="D4" s="7">
        <v>1.49</v>
      </c>
      <c r="E4" s="7">
        <v>1.3160000000000001</v>
      </c>
      <c r="F4" s="7">
        <v>1.2869999999999999</v>
      </c>
      <c r="G4" s="7">
        <v>1.1480000000000001</v>
      </c>
      <c r="H4" s="7">
        <v>1.196</v>
      </c>
      <c r="I4" s="7">
        <v>1.3920000000000001</v>
      </c>
      <c r="J4" s="7">
        <v>1.3140000000000001</v>
      </c>
      <c r="K4" s="7">
        <v>1.157</v>
      </c>
      <c r="L4" s="7">
        <v>1.3160000000000001</v>
      </c>
    </row>
    <row r="5" spans="1:12" x14ac:dyDescent="0.3">
      <c r="A5" s="2">
        <v>0.72399999999999998</v>
      </c>
      <c r="B5" s="7">
        <v>1.302</v>
      </c>
      <c r="C5" s="7">
        <v>1.1839999999999999</v>
      </c>
      <c r="D5" s="7">
        <v>1.3320000000000001</v>
      </c>
      <c r="E5" s="7">
        <v>1.276</v>
      </c>
      <c r="F5" s="7">
        <v>1.22</v>
      </c>
      <c r="G5" s="7">
        <v>1.353</v>
      </c>
      <c r="H5" s="7">
        <v>1.365</v>
      </c>
      <c r="I5" s="7">
        <v>1.343</v>
      </c>
      <c r="J5" s="7">
        <v>1.2730000000000001</v>
      </c>
      <c r="K5" s="7">
        <v>1.4139999999999999</v>
      </c>
      <c r="L5" s="7">
        <v>1.304</v>
      </c>
    </row>
    <row r="6" spans="1:12" x14ac:dyDescent="0.3">
      <c r="A6" s="2">
        <v>0.377</v>
      </c>
      <c r="B6" s="7">
        <v>1.173</v>
      </c>
      <c r="C6" s="7">
        <v>1.19</v>
      </c>
      <c r="D6" s="7">
        <v>1.266</v>
      </c>
      <c r="E6" s="7">
        <v>1.1300000000000001</v>
      </c>
      <c r="F6" s="7">
        <v>1.083</v>
      </c>
      <c r="G6" s="7">
        <v>1.0920000000000001</v>
      </c>
      <c r="H6" s="7">
        <v>1.177</v>
      </c>
      <c r="I6" s="7">
        <v>1.26</v>
      </c>
      <c r="J6" s="7">
        <v>1.1930000000000001</v>
      </c>
      <c r="K6" s="7">
        <v>1.1890000000000001</v>
      </c>
      <c r="L6" s="7">
        <v>1.115</v>
      </c>
    </row>
    <row r="7" spans="1:12" x14ac:dyDescent="0.3">
      <c r="A7" s="5">
        <v>7.3999999999999996E-2</v>
      </c>
      <c r="B7" s="7">
        <v>1.3120000000000001</v>
      </c>
      <c r="C7" s="7">
        <v>1.3560000000000001</v>
      </c>
      <c r="D7" s="7">
        <v>1.415</v>
      </c>
      <c r="E7" s="7">
        <v>1.363</v>
      </c>
      <c r="F7" s="7">
        <v>1.4020000000000001</v>
      </c>
      <c r="G7" s="7">
        <v>1.2969999999999999</v>
      </c>
      <c r="H7" s="7">
        <v>1.466</v>
      </c>
      <c r="I7" s="7">
        <v>1.423</v>
      </c>
      <c r="J7" s="7">
        <v>1.3740000000000001</v>
      </c>
      <c r="K7" s="7">
        <v>1.6930000000000001</v>
      </c>
      <c r="L7" s="7">
        <v>1.488</v>
      </c>
    </row>
    <row r="8" spans="1:12" x14ac:dyDescent="0.3">
      <c r="A8" s="7">
        <v>1.1480000000000001</v>
      </c>
      <c r="B8" s="7">
        <v>1.2570000000000001</v>
      </c>
      <c r="C8" s="7">
        <v>1.1380000000000001</v>
      </c>
      <c r="D8" s="7">
        <v>0.98399999999999999</v>
      </c>
      <c r="E8" s="7">
        <v>1.157</v>
      </c>
      <c r="F8" s="7">
        <v>1.2290000000000001</v>
      </c>
      <c r="G8" s="7">
        <v>1.1440000000000001</v>
      </c>
      <c r="H8" s="7">
        <v>1.2010000000000001</v>
      </c>
      <c r="I8" s="7">
        <v>1.3940000000000001</v>
      </c>
      <c r="J8" s="7">
        <v>1.3520000000000001</v>
      </c>
      <c r="K8" s="7">
        <v>1.593</v>
      </c>
      <c r="L8" s="7">
        <v>1.4079999999999999</v>
      </c>
    </row>
    <row r="9" spans="1:12" x14ac:dyDescent="0.3">
      <c r="A9" s="7">
        <v>1.2570000000000001</v>
      </c>
      <c r="B9" s="7">
        <v>1.2570000000000001</v>
      </c>
      <c r="C9" s="7">
        <v>1.1839999999999999</v>
      </c>
      <c r="D9" s="7">
        <v>1.1120000000000001</v>
      </c>
      <c r="E9" s="7">
        <v>1.0449999999999999</v>
      </c>
      <c r="F9" s="7">
        <v>1.1779999999999999</v>
      </c>
      <c r="G9" s="7">
        <v>1.0110000000000001</v>
      </c>
      <c r="H9" s="7">
        <v>1.071</v>
      </c>
      <c r="I9" s="7">
        <v>1.179</v>
      </c>
      <c r="J9" s="7">
        <v>1.069</v>
      </c>
      <c r="K9" s="7">
        <v>1.645</v>
      </c>
      <c r="L9" s="7">
        <v>1.4359999999999999</v>
      </c>
    </row>
    <row r="15" spans="1:12" x14ac:dyDescent="0.3">
      <c r="A15" s="13"/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3">
      <c r="A16" s="13" t="s">
        <v>5</v>
      </c>
      <c r="B16" s="2">
        <v>2.839</v>
      </c>
      <c r="C16" s="3">
        <f>B16-B21</f>
        <v>2.7650000000000001</v>
      </c>
      <c r="D16" s="3">
        <v>480</v>
      </c>
      <c r="E16" s="4">
        <f>(43.418*C16*C16)+(51.546*C16)+(4.8504)</f>
        <v>479.31546904999999</v>
      </c>
    </row>
    <row r="17" spans="1:12" x14ac:dyDescent="0.3">
      <c r="A17" s="13" t="s">
        <v>6</v>
      </c>
      <c r="B17" s="2">
        <v>1.8839999999999999</v>
      </c>
      <c r="C17" s="3">
        <f>B17-B21</f>
        <v>1.8099999999999998</v>
      </c>
      <c r="D17" s="3">
        <v>240</v>
      </c>
      <c r="E17" s="4">
        <f t="shared" ref="E17:E80" si="0">(43.418*C17*C17)+(51.546*C17)+(4.8504)</f>
        <v>240.3903698</v>
      </c>
    </row>
    <row r="18" spans="1:12" x14ac:dyDescent="0.3">
      <c r="A18" s="13" t="s">
        <v>7</v>
      </c>
      <c r="B18" s="2">
        <v>1.242</v>
      </c>
      <c r="C18" s="3">
        <f>B18-B21</f>
        <v>1.1679999999999999</v>
      </c>
      <c r="D18" s="3">
        <v>120</v>
      </c>
      <c r="E18" s="4">
        <f t="shared" si="0"/>
        <v>124.28800563199998</v>
      </c>
    </row>
    <row r="19" spans="1:12" x14ac:dyDescent="0.3">
      <c r="A19" s="13" t="s">
        <v>8</v>
      </c>
      <c r="B19" s="2">
        <v>0.72399999999999998</v>
      </c>
      <c r="C19" s="3">
        <f>B19-B21</f>
        <v>0.65</v>
      </c>
      <c r="D19" s="3">
        <v>60</v>
      </c>
      <c r="E19" s="4">
        <f t="shared" si="0"/>
        <v>56.699405000000006</v>
      </c>
    </row>
    <row r="20" spans="1:12" x14ac:dyDescent="0.3">
      <c r="A20" s="13" t="s">
        <v>9</v>
      </c>
      <c r="B20" s="2">
        <v>0.377</v>
      </c>
      <c r="C20" s="3">
        <f>B20-B21</f>
        <v>0.30299999999999999</v>
      </c>
      <c r="D20" s="3">
        <v>30</v>
      </c>
      <c r="E20" s="4">
        <f t="shared" si="0"/>
        <v>24.455001161999999</v>
      </c>
    </row>
    <row r="21" spans="1:12" x14ac:dyDescent="0.3">
      <c r="A21" s="13" t="s">
        <v>10</v>
      </c>
      <c r="B21" s="5">
        <v>7.3999999999999996E-2</v>
      </c>
      <c r="C21" s="3">
        <f>B21-B21</f>
        <v>0</v>
      </c>
      <c r="D21" s="3">
        <v>0</v>
      </c>
      <c r="E21" s="4">
        <f t="shared" si="0"/>
        <v>4.8503999999999996</v>
      </c>
    </row>
    <row r="27" spans="1:12" x14ac:dyDescent="0.3">
      <c r="J27" s="8" t="s">
        <v>105</v>
      </c>
      <c r="K27" s="8"/>
      <c r="L27" s="13"/>
    </row>
    <row r="32" spans="1:12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106</v>
      </c>
    </row>
    <row r="33" spans="1:5" x14ac:dyDescent="0.3">
      <c r="A33" s="9" t="s">
        <v>15</v>
      </c>
      <c r="B33" s="7">
        <v>1.1480000000000001</v>
      </c>
      <c r="C33" s="5">
        <v>7.3999999999999996E-2</v>
      </c>
      <c r="D33" s="3">
        <f>(B33-C33)</f>
        <v>1.0740000000000001</v>
      </c>
      <c r="E33" s="4">
        <f>(43.418*D33*D33)+(51.546*D33)+(4.8504)</f>
        <v>110.29242496799999</v>
      </c>
    </row>
    <row r="34" spans="1:5" x14ac:dyDescent="0.3">
      <c r="A34" s="9" t="s">
        <v>16</v>
      </c>
      <c r="B34" s="7">
        <v>1.2570000000000001</v>
      </c>
      <c r="C34" s="5">
        <v>7.3999999999999996E-2</v>
      </c>
      <c r="D34" s="3">
        <f>(B34-C34)</f>
        <v>1.1830000000000001</v>
      </c>
      <c r="E34" s="4">
        <f>(43.418*D34*D34)+(51.546*D34)+(4.8504)</f>
        <v>126.592331402</v>
      </c>
    </row>
    <row r="35" spans="1:5" x14ac:dyDescent="0.3">
      <c r="A35" s="9" t="s">
        <v>17</v>
      </c>
      <c r="B35" s="7">
        <v>1.0760000000000001</v>
      </c>
      <c r="C35" s="5">
        <v>7.3999999999999996E-2</v>
      </c>
      <c r="D35" s="3">
        <f>(B35-C35)</f>
        <v>1.002</v>
      </c>
      <c r="E35" s="4">
        <f>(43.418*D35*D35)+(51.546*D35)+(4.8504)</f>
        <v>100.09133767199999</v>
      </c>
    </row>
    <row r="36" spans="1:5" x14ac:dyDescent="0.3">
      <c r="A36" s="9" t="s">
        <v>18</v>
      </c>
      <c r="B36" s="7">
        <v>1.33</v>
      </c>
      <c r="C36" s="5">
        <v>7.3999999999999996E-2</v>
      </c>
      <c r="D36" s="3">
        <f>(B36-C36)</f>
        <v>1.256</v>
      </c>
      <c r="E36" s="4">
        <f>(43.418*D36*D36)+(51.546*D36)+(4.8504)</f>
        <v>138.085634048</v>
      </c>
    </row>
    <row r="37" spans="1:5" x14ac:dyDescent="0.3">
      <c r="A37" s="9" t="s">
        <v>19</v>
      </c>
      <c r="B37" s="7">
        <v>1.3320000000000001</v>
      </c>
      <c r="C37" s="5">
        <v>7.3999999999999996E-2</v>
      </c>
      <c r="D37" s="3">
        <f>(B37-C37)</f>
        <v>1.258</v>
      </c>
      <c r="E37" s="4">
        <f>(43.418*D37*D37)+(51.546*D37)+(4.8504)</f>
        <v>138.40703175199999</v>
      </c>
    </row>
    <row r="38" spans="1:5" x14ac:dyDescent="0.3">
      <c r="A38" s="9" t="s">
        <v>20</v>
      </c>
      <c r="B38" s="7">
        <v>1.302</v>
      </c>
      <c r="C38" s="5">
        <v>7.3999999999999996E-2</v>
      </c>
      <c r="D38" s="3">
        <f>(B38-C38)</f>
        <v>1.228</v>
      </c>
      <c r="E38" s="4">
        <f>(43.418*D38*D38)+(51.546*D38)+(4.8504)</f>
        <v>133.62253731199999</v>
      </c>
    </row>
    <row r="39" spans="1:5" x14ac:dyDescent="0.3">
      <c r="A39" s="9" t="s">
        <v>21</v>
      </c>
      <c r="B39" s="7">
        <v>1.173</v>
      </c>
      <c r="C39" s="5">
        <v>7.3999999999999996E-2</v>
      </c>
      <c r="D39" s="3">
        <f>(B39-C39)</f>
        <v>1.099</v>
      </c>
      <c r="E39" s="4">
        <f>(43.418*D39*D39)+(51.546*D39)+(4.8504)</f>
        <v>113.93975781799999</v>
      </c>
    </row>
    <row r="40" spans="1:5" x14ac:dyDescent="0.3">
      <c r="A40" s="9" t="s">
        <v>22</v>
      </c>
      <c r="B40" s="7">
        <v>1.3120000000000001</v>
      </c>
      <c r="C40" s="5">
        <v>7.3999999999999996E-2</v>
      </c>
      <c r="D40" s="3">
        <f>(B40-C40)</f>
        <v>1.238</v>
      </c>
      <c r="E40" s="4">
        <f>(43.418*D40*D40)+(51.546*D40)+(4.8504)</f>
        <v>135.20868519199999</v>
      </c>
    </row>
    <row r="41" spans="1:5" x14ac:dyDescent="0.3">
      <c r="A41" s="9" t="s">
        <v>23</v>
      </c>
      <c r="B41" s="7">
        <v>1.2570000000000001</v>
      </c>
      <c r="C41" s="5">
        <v>7.3999999999999996E-2</v>
      </c>
      <c r="D41" s="3">
        <f>(B41-C41)</f>
        <v>1.1830000000000001</v>
      </c>
      <c r="E41" s="4">
        <f>(43.418*D41*D41)+(51.546*D41)+(4.8504)</f>
        <v>126.592331402</v>
      </c>
    </row>
    <row r="42" spans="1:5" x14ac:dyDescent="0.3">
      <c r="A42" s="9" t="s">
        <v>24</v>
      </c>
      <c r="B42" s="7">
        <v>1.2570000000000001</v>
      </c>
      <c r="C42" s="5">
        <v>7.3999999999999996E-2</v>
      </c>
      <c r="D42" s="3">
        <f>(B42-C42)</f>
        <v>1.1830000000000001</v>
      </c>
      <c r="E42" s="4">
        <f>(43.418*D42*D42)+(51.546*D42)+(4.8504)</f>
        <v>126.592331402</v>
      </c>
    </row>
    <row r="43" spans="1:5" x14ac:dyDescent="0.3">
      <c r="A43" s="9" t="s">
        <v>25</v>
      </c>
      <c r="B43" s="7">
        <v>1.3049999999999999</v>
      </c>
      <c r="C43" s="5">
        <v>7.3999999999999996E-2</v>
      </c>
      <c r="D43" s="3">
        <f>(B43-C43)</f>
        <v>1.2309999999999999</v>
      </c>
      <c r="E43" s="4">
        <f>(43.418*D43*D43)+(51.546*D43)+(4.8504)</f>
        <v>134.09746989799999</v>
      </c>
    </row>
    <row r="44" spans="1:5" x14ac:dyDescent="0.3">
      <c r="A44" s="9" t="s">
        <v>26</v>
      </c>
      <c r="B44" s="7">
        <v>1.3280000000000001</v>
      </c>
      <c r="C44" s="5">
        <v>7.3999999999999996E-2</v>
      </c>
      <c r="D44" s="3">
        <f>(B44-C44)</f>
        <v>1.254</v>
      </c>
      <c r="E44" s="4">
        <f>(43.418*D44*D44)+(51.546*D44)+(4.8504)</f>
        <v>137.76458368799999</v>
      </c>
    </row>
    <row r="45" spans="1:5" x14ac:dyDescent="0.3">
      <c r="A45" s="9" t="s">
        <v>27</v>
      </c>
      <c r="B45" s="7">
        <v>1.401</v>
      </c>
      <c r="C45" s="5">
        <v>7.3999999999999996E-2</v>
      </c>
      <c r="D45" s="3">
        <f>(B45-C45)</f>
        <v>1.327</v>
      </c>
      <c r="E45" s="4">
        <f>(43.418*D45*D45)+(51.546*D45)+(4.8504)</f>
        <v>149.707957322</v>
      </c>
    </row>
    <row r="46" spans="1:5" x14ac:dyDescent="0.3">
      <c r="A46" s="9" t="s">
        <v>28</v>
      </c>
      <c r="B46" s="7">
        <v>1.1839999999999999</v>
      </c>
      <c r="C46" s="5">
        <v>7.3999999999999996E-2</v>
      </c>
      <c r="D46" s="3">
        <f>(B46-C46)</f>
        <v>1.1099999999999999</v>
      </c>
      <c r="E46" s="4">
        <f>(43.418*D46*D46)+(51.546*D46)+(4.8504)</f>
        <v>115.56177779999997</v>
      </c>
    </row>
    <row r="47" spans="1:5" x14ac:dyDescent="0.3">
      <c r="A47" s="9" t="s">
        <v>29</v>
      </c>
      <c r="B47" s="7">
        <v>1.19</v>
      </c>
      <c r="C47" s="5">
        <v>7.3999999999999996E-2</v>
      </c>
      <c r="D47" s="3">
        <f>(B47-C47)</f>
        <v>1.1159999999999999</v>
      </c>
      <c r="E47" s="4">
        <f>(43.418*D47*D47)+(51.546*D47)+(4.8504)</f>
        <v>116.45094460799997</v>
      </c>
    </row>
    <row r="48" spans="1:5" x14ac:dyDescent="0.3">
      <c r="A48" s="9" t="s">
        <v>30</v>
      </c>
      <c r="B48" s="7">
        <v>1.3560000000000001</v>
      </c>
      <c r="C48" s="5">
        <v>7.3999999999999996E-2</v>
      </c>
      <c r="D48" s="3">
        <f>(B48-C48)</f>
        <v>1.282</v>
      </c>
      <c r="E48" s="4">
        <f>(43.418*D48*D48)+(51.546*D48)+(4.8504)</f>
        <v>142.290897032</v>
      </c>
    </row>
    <row r="49" spans="1:5" x14ac:dyDescent="0.3">
      <c r="A49" s="9" t="s">
        <v>31</v>
      </c>
      <c r="B49" s="7">
        <v>1.1380000000000001</v>
      </c>
      <c r="C49" s="5">
        <v>7.3999999999999996E-2</v>
      </c>
      <c r="D49" s="3">
        <f>(B49-C49)</f>
        <v>1.0640000000000001</v>
      </c>
      <c r="E49" s="4">
        <f>(43.418*D49*D49)+(51.546*D49)+(4.8504)</f>
        <v>108.84868812800001</v>
      </c>
    </row>
    <row r="50" spans="1:5" x14ac:dyDescent="0.3">
      <c r="A50" s="9" t="s">
        <v>32</v>
      </c>
      <c r="B50" s="7">
        <v>1.1839999999999999</v>
      </c>
      <c r="C50" s="5">
        <v>7.3999999999999996E-2</v>
      </c>
      <c r="D50" s="3">
        <f>(B50-C50)</f>
        <v>1.1099999999999999</v>
      </c>
      <c r="E50" s="4">
        <f>(43.418*D50*D50)+(51.546*D50)+(4.8504)</f>
        <v>115.56177779999997</v>
      </c>
    </row>
    <row r="51" spans="1:5" x14ac:dyDescent="0.3">
      <c r="A51" s="9" t="s">
        <v>33</v>
      </c>
      <c r="B51" s="7">
        <v>1.286</v>
      </c>
      <c r="C51" s="5">
        <v>7.3999999999999996E-2</v>
      </c>
      <c r="D51" s="3">
        <f>(B51-C51)</f>
        <v>1.212</v>
      </c>
      <c r="E51" s="4">
        <f>(43.418*D51*D51)+(51.546*D51)+(4.8504)</f>
        <v>131.102762592</v>
      </c>
    </row>
    <row r="52" spans="1:5" x14ac:dyDescent="0.3">
      <c r="A52" s="9" t="s">
        <v>34</v>
      </c>
      <c r="B52" s="7">
        <v>1.419</v>
      </c>
      <c r="C52" s="5">
        <v>7.3999999999999996E-2</v>
      </c>
      <c r="D52" s="3">
        <f>(B52-C52)</f>
        <v>1.345</v>
      </c>
      <c r="E52" s="4">
        <f>(43.418*D52*D52)+(51.546*D52)+(4.8504)</f>
        <v>152.72401744999999</v>
      </c>
    </row>
    <row r="53" spans="1:5" x14ac:dyDescent="0.3">
      <c r="A53" s="9" t="s">
        <v>35</v>
      </c>
      <c r="B53" s="7">
        <v>1.49</v>
      </c>
      <c r="C53" s="5">
        <v>7.3999999999999996E-2</v>
      </c>
      <c r="D53" s="3">
        <f>(B53-C53)</f>
        <v>1.4159999999999999</v>
      </c>
      <c r="E53" s="4">
        <f>(43.418*D53*D53)+(51.546*D53)+(4.8504)</f>
        <v>164.89505740799999</v>
      </c>
    </row>
    <row r="54" spans="1:5" x14ac:dyDescent="0.3">
      <c r="A54" s="9" t="s">
        <v>36</v>
      </c>
      <c r="B54" s="7">
        <v>1.3320000000000001</v>
      </c>
      <c r="C54" s="5">
        <v>7.3999999999999996E-2</v>
      </c>
      <c r="D54" s="3">
        <f>(B54-C54)</f>
        <v>1.258</v>
      </c>
      <c r="E54" s="4">
        <f>(43.418*D54*D54)+(51.546*D54)+(4.8504)</f>
        <v>138.40703175199999</v>
      </c>
    </row>
    <row r="55" spans="1:5" x14ac:dyDescent="0.3">
      <c r="A55" s="9" t="s">
        <v>37</v>
      </c>
      <c r="B55" s="7">
        <v>1.266</v>
      </c>
      <c r="C55" s="5">
        <v>7.3999999999999996E-2</v>
      </c>
      <c r="D55" s="3">
        <f>(B55-C55)</f>
        <v>1.1919999999999999</v>
      </c>
      <c r="E55" s="4">
        <f>(43.418*D55*D55)+(51.546*D55)+(4.8504)</f>
        <v>127.98430515199998</v>
      </c>
    </row>
    <row r="56" spans="1:5" x14ac:dyDescent="0.3">
      <c r="A56" s="9" t="s">
        <v>38</v>
      </c>
      <c r="B56" s="7">
        <v>1.415</v>
      </c>
      <c r="C56" s="5">
        <v>7.3999999999999996E-2</v>
      </c>
      <c r="D56" s="3">
        <f>(B56-C56)</f>
        <v>1.341</v>
      </c>
      <c r="E56" s="4">
        <f>(43.418*D56*D56)+(51.546*D56)+(4.8504)</f>
        <v>152.051350458</v>
      </c>
    </row>
    <row r="57" spans="1:5" x14ac:dyDescent="0.3">
      <c r="A57" s="9" t="s">
        <v>39</v>
      </c>
      <c r="B57" s="7">
        <v>0.98399999999999999</v>
      </c>
      <c r="C57" s="5">
        <v>7.3999999999999996E-2</v>
      </c>
      <c r="D57" s="3">
        <f>(B57-C57)</f>
        <v>0.91</v>
      </c>
      <c r="E57" s="4">
        <f>(43.418*D57*D57)+(51.546*D57)+(4.8504)</f>
        <v>87.71170579999999</v>
      </c>
    </row>
    <row r="58" spans="1:5" x14ac:dyDescent="0.3">
      <c r="A58" s="9" t="s">
        <v>40</v>
      </c>
      <c r="B58" s="7">
        <v>1.1120000000000001</v>
      </c>
      <c r="C58" s="5">
        <v>7.3999999999999996E-2</v>
      </c>
      <c r="D58" s="3">
        <f>(B58-C58)</f>
        <v>1.038</v>
      </c>
      <c r="E58" s="4">
        <f>(43.418*D58*D58)+(51.546*D58)+(4.8504)</f>
        <v>105.13561159199999</v>
      </c>
    </row>
    <row r="59" spans="1:5" x14ac:dyDescent="0.3">
      <c r="A59" s="9" t="s">
        <v>41</v>
      </c>
      <c r="B59" s="7">
        <v>1.1260000000000001</v>
      </c>
      <c r="C59" s="5">
        <v>7.3999999999999996E-2</v>
      </c>
      <c r="D59" s="3">
        <f>(B59-C59)</f>
        <v>1.052</v>
      </c>
      <c r="E59" s="4">
        <f>(43.418*D59*D59)+(51.546*D59)+(4.8504)</f>
        <v>107.127666272</v>
      </c>
    </row>
    <row r="60" spans="1:5" x14ac:dyDescent="0.3">
      <c r="A60" s="9" t="s">
        <v>42</v>
      </c>
      <c r="B60" s="7">
        <v>1.494</v>
      </c>
      <c r="C60" s="5">
        <v>7.3999999999999996E-2</v>
      </c>
      <c r="D60" s="3">
        <f>(B60-C60)</f>
        <v>1.42</v>
      </c>
      <c r="E60" s="4">
        <f>(43.418*D60*D60)+(51.546*D60)+(4.8504)</f>
        <v>165.59377520000001</v>
      </c>
    </row>
    <row r="61" spans="1:5" x14ac:dyDescent="0.3">
      <c r="A61" s="9" t="s">
        <v>43</v>
      </c>
      <c r="B61" s="7">
        <v>1.3160000000000001</v>
      </c>
      <c r="C61" s="5">
        <v>7.3999999999999996E-2</v>
      </c>
      <c r="D61" s="3">
        <f>(B61-C61)</f>
        <v>1.242</v>
      </c>
      <c r="E61" s="4">
        <f>(43.418*D61*D61)+(51.546*D61)+(4.8504)</f>
        <v>135.84557575200003</v>
      </c>
    </row>
    <row r="62" spans="1:5" x14ac:dyDescent="0.3">
      <c r="A62" s="9" t="s">
        <v>44</v>
      </c>
      <c r="B62" s="7">
        <v>1.276</v>
      </c>
      <c r="C62" s="5">
        <v>7.3999999999999996E-2</v>
      </c>
      <c r="D62" s="3">
        <f>(B62-C62)</f>
        <v>1.202</v>
      </c>
      <c r="E62" s="4">
        <f>(43.418*D62*D62)+(51.546*D62)+(4.8504)</f>
        <v>129.53919207199999</v>
      </c>
    </row>
    <row r="63" spans="1:5" x14ac:dyDescent="0.3">
      <c r="A63" s="9" t="s">
        <v>45</v>
      </c>
      <c r="B63" s="7">
        <v>1.1300000000000001</v>
      </c>
      <c r="C63" s="5">
        <v>7.3999999999999996E-2</v>
      </c>
      <c r="D63" s="3">
        <f>(B63-C63)</f>
        <v>1.056</v>
      </c>
      <c r="E63" s="4">
        <f>(43.418*D63*D63)+(51.546*D63)+(4.8504)</f>
        <v>107.699950848</v>
      </c>
    </row>
    <row r="64" spans="1:5" x14ac:dyDescent="0.3">
      <c r="A64" s="9" t="s">
        <v>46</v>
      </c>
      <c r="B64" s="7">
        <v>1.363</v>
      </c>
      <c r="C64" s="5">
        <v>7.3999999999999996E-2</v>
      </c>
      <c r="D64" s="3">
        <f>(B64-C64)</f>
        <v>1.2889999999999999</v>
      </c>
      <c r="E64" s="4">
        <f>(43.418*D64*D64)+(51.546*D64)+(4.8504)</f>
        <v>143.43311277799998</v>
      </c>
    </row>
    <row r="65" spans="1:5" x14ac:dyDescent="0.3">
      <c r="A65" s="9" t="s">
        <v>47</v>
      </c>
      <c r="B65" s="7">
        <v>1.157</v>
      </c>
      <c r="C65" s="5">
        <v>7.3999999999999996E-2</v>
      </c>
      <c r="D65" s="3">
        <f>(B65-C65)</f>
        <v>1.083</v>
      </c>
      <c r="E65" s="4">
        <f>(43.418*D65*D65)+(51.546*D65)+(4.8504)</f>
        <v>111.59921260199998</v>
      </c>
    </row>
    <row r="66" spans="1:5" x14ac:dyDescent="0.3">
      <c r="A66" s="9" t="s">
        <v>48</v>
      </c>
      <c r="B66" s="7">
        <v>1.0449999999999999</v>
      </c>
      <c r="C66" s="5">
        <v>7.3999999999999996E-2</v>
      </c>
      <c r="D66" s="3">
        <f>(B66-C66)</f>
        <v>0.97099999999999997</v>
      </c>
      <c r="E66" s="4">
        <f>(43.418*D66*D66)+(51.546*D66)+(4.8504)</f>
        <v>95.837836537999991</v>
      </c>
    </row>
    <row r="67" spans="1:5" x14ac:dyDescent="0.3">
      <c r="A67" s="9" t="s">
        <v>49</v>
      </c>
      <c r="B67" s="7">
        <v>1.1320000000000001</v>
      </c>
      <c r="C67" s="5">
        <v>7.3999999999999996E-2</v>
      </c>
      <c r="D67" s="3">
        <f>(B67-C67)</f>
        <v>1.0580000000000001</v>
      </c>
      <c r="E67" s="4">
        <f>(43.418*D67*D67)+(51.546*D67)+(4.8504)</f>
        <v>107.986614152</v>
      </c>
    </row>
    <row r="68" spans="1:5" x14ac:dyDescent="0.3">
      <c r="A68" s="9" t="s">
        <v>50</v>
      </c>
      <c r="B68" s="7">
        <v>1.3029999999999999</v>
      </c>
      <c r="C68" s="5">
        <v>7.3999999999999996E-2</v>
      </c>
      <c r="D68" s="3">
        <f>(B68-C68)</f>
        <v>1.2289999999999999</v>
      </c>
      <c r="E68" s="4">
        <f>(43.418*D68*D68)+(51.546*D68)+(4.8504)</f>
        <v>133.78076133799999</v>
      </c>
    </row>
    <row r="69" spans="1:5" x14ac:dyDescent="0.3">
      <c r="A69" s="9" t="s">
        <v>51</v>
      </c>
      <c r="B69" s="7">
        <v>1.2869999999999999</v>
      </c>
      <c r="C69" s="5">
        <v>7.3999999999999996E-2</v>
      </c>
      <c r="D69" s="3">
        <f>(B69-C69)</f>
        <v>1.2129999999999999</v>
      </c>
      <c r="E69" s="4">
        <f>(43.418*D69*D69)+(51.546*D69)+(4.8504)</f>
        <v>131.25959724199998</v>
      </c>
    </row>
    <row r="70" spans="1:5" x14ac:dyDescent="0.3">
      <c r="A70" s="9" t="s">
        <v>52</v>
      </c>
      <c r="B70" s="7">
        <v>1.22</v>
      </c>
      <c r="C70" s="5">
        <v>7.3999999999999996E-2</v>
      </c>
      <c r="D70" s="3">
        <f>(B70-C70)</f>
        <v>1.1459999999999999</v>
      </c>
      <c r="E70" s="4">
        <f>(43.418*D70*D70)+(51.546*D70)+(4.8504)</f>
        <v>120.94367008799999</v>
      </c>
    </row>
    <row r="71" spans="1:5" x14ac:dyDescent="0.3">
      <c r="A71" s="9" t="s">
        <v>53</v>
      </c>
      <c r="B71" s="7">
        <v>1.083</v>
      </c>
      <c r="C71" s="5">
        <v>7.3999999999999996E-2</v>
      </c>
      <c r="D71" s="3">
        <f>(B71-C71)</f>
        <v>1.0089999999999999</v>
      </c>
      <c r="E71" s="4">
        <f>(43.418*D71*D71)+(51.546*D71)+(4.8504)</f>
        <v>101.06335485799998</v>
      </c>
    </row>
    <row r="72" spans="1:5" x14ac:dyDescent="0.3">
      <c r="A72" s="9" t="s">
        <v>54</v>
      </c>
      <c r="B72" s="7">
        <v>1.4020000000000001</v>
      </c>
      <c r="C72" s="5">
        <v>7.3999999999999996E-2</v>
      </c>
      <c r="D72" s="3">
        <f>(B72-C72)</f>
        <v>1.3280000000000001</v>
      </c>
      <c r="E72" s="4">
        <f>(43.418*D72*D72)+(51.546*D72)+(4.8504)</f>
        <v>149.87477811200003</v>
      </c>
    </row>
    <row r="73" spans="1:5" x14ac:dyDescent="0.3">
      <c r="A73" s="9" t="s">
        <v>55</v>
      </c>
      <c r="B73" s="7">
        <v>1.2290000000000001</v>
      </c>
      <c r="C73" s="5">
        <v>7.3999999999999996E-2</v>
      </c>
      <c r="D73" s="3">
        <f>(B73-C73)</f>
        <v>1.155</v>
      </c>
      <c r="E73" s="4">
        <f>(43.418*D73*D73)+(51.546*D73)+(4.8504)</f>
        <v>122.30672745</v>
      </c>
    </row>
    <row r="74" spans="1:5" x14ac:dyDescent="0.3">
      <c r="A74" s="9" t="s">
        <v>56</v>
      </c>
      <c r="B74" s="7">
        <v>1.1779999999999999</v>
      </c>
      <c r="C74" s="5">
        <v>7.3999999999999996E-2</v>
      </c>
      <c r="D74" s="3">
        <f>(B74-C74)</f>
        <v>1.1039999999999999</v>
      </c>
      <c r="E74" s="4">
        <f>(43.418*D74*D74)+(51.546*D74)+(4.8504)</f>
        <v>114.67573708799998</v>
      </c>
    </row>
    <row r="75" spans="1:5" x14ac:dyDescent="0.3">
      <c r="A75" s="9" t="s">
        <v>57</v>
      </c>
      <c r="B75" s="7">
        <v>1.123</v>
      </c>
      <c r="C75" s="5">
        <v>7.3999999999999996E-2</v>
      </c>
      <c r="D75" s="3">
        <f>(B75-C75)</f>
        <v>1.0489999999999999</v>
      </c>
      <c r="E75" s="4">
        <f>(43.418*D75*D75)+(51.546*D75)+(4.8504)</f>
        <v>106.69936461799999</v>
      </c>
    </row>
    <row r="76" spans="1:5" x14ac:dyDescent="0.3">
      <c r="A76" s="9" t="s">
        <v>58</v>
      </c>
      <c r="B76" s="7">
        <v>1.335</v>
      </c>
      <c r="C76" s="5">
        <v>7.3999999999999996E-2</v>
      </c>
      <c r="D76" s="3">
        <f>(B76-C76)</f>
        <v>1.2609999999999999</v>
      </c>
      <c r="E76" s="4">
        <f>(43.418*D76*D76)+(51.546*D76)+(4.8504)</f>
        <v>138.88977957799997</v>
      </c>
    </row>
    <row r="77" spans="1:5" x14ac:dyDescent="0.3">
      <c r="A77" s="9" t="s">
        <v>59</v>
      </c>
      <c r="B77" s="7">
        <v>1.1480000000000001</v>
      </c>
      <c r="C77" s="5">
        <v>7.3999999999999996E-2</v>
      </c>
      <c r="D77" s="3">
        <f>(B77-C77)</f>
        <v>1.0740000000000001</v>
      </c>
      <c r="E77" s="4">
        <f>(43.418*D77*D77)+(51.546*D77)+(4.8504)</f>
        <v>110.29242496799999</v>
      </c>
    </row>
    <row r="78" spans="1:5" x14ac:dyDescent="0.3">
      <c r="A78" s="9" t="s">
        <v>60</v>
      </c>
      <c r="B78" s="7">
        <v>1.353</v>
      </c>
      <c r="C78" s="5">
        <v>7.3999999999999996E-2</v>
      </c>
      <c r="D78" s="3">
        <f>(B78-C78)</f>
        <v>1.2789999999999999</v>
      </c>
      <c r="E78" s="4">
        <f>(43.418*D78*D78)+(51.546*D78)+(4.8504)</f>
        <v>141.80267853800001</v>
      </c>
    </row>
    <row r="79" spans="1:5" x14ac:dyDescent="0.3">
      <c r="A79" s="9" t="s">
        <v>61</v>
      </c>
      <c r="B79" s="7">
        <v>1.0920000000000001</v>
      </c>
      <c r="C79" s="5">
        <v>7.3999999999999996E-2</v>
      </c>
      <c r="D79" s="3">
        <f>(B79-C79)</f>
        <v>1.018</v>
      </c>
      <c r="E79" s="4">
        <f>(43.418*D79*D79)+(51.546*D79)+(4.8504)</f>
        <v>102.319343432</v>
      </c>
    </row>
    <row r="80" spans="1:5" x14ac:dyDescent="0.3">
      <c r="A80" s="9" t="s">
        <v>62</v>
      </c>
      <c r="B80" s="7">
        <v>1.2969999999999999</v>
      </c>
      <c r="C80" s="5">
        <v>7.3999999999999996E-2</v>
      </c>
      <c r="D80" s="3">
        <f>(B80-C80)</f>
        <v>1.2229999999999999</v>
      </c>
      <c r="E80" s="4">
        <f>(43.418*D80*D80)+(51.546*D80)+(4.8504)</f>
        <v>132.83271972199998</v>
      </c>
    </row>
    <row r="81" spans="1:5" x14ac:dyDescent="0.3">
      <c r="A81" s="9" t="s">
        <v>63</v>
      </c>
      <c r="B81" s="7">
        <v>1.1440000000000001</v>
      </c>
      <c r="C81" s="5">
        <v>7.3999999999999996E-2</v>
      </c>
      <c r="D81" s="3">
        <f>(B81-C81)</f>
        <v>1.07</v>
      </c>
      <c r="E81" s="4">
        <f>(43.418*D81*D81)+(51.546*D81)+(4.8504)</f>
        <v>109.7138882</v>
      </c>
    </row>
    <row r="82" spans="1:5" x14ac:dyDescent="0.3">
      <c r="A82" s="9" t="s">
        <v>64</v>
      </c>
      <c r="B82" s="7">
        <v>1.0110000000000001</v>
      </c>
      <c r="C82" s="5">
        <v>7.3999999999999996E-2</v>
      </c>
      <c r="D82" s="3">
        <f>(B82-C82)</f>
        <v>0.93700000000000017</v>
      </c>
      <c r="E82" s="4">
        <f>(43.418*D82*D82)+(51.546*D82)+(4.8504)</f>
        <v>91.268660042000008</v>
      </c>
    </row>
    <row r="83" spans="1:5" x14ac:dyDescent="0.3">
      <c r="A83" s="9" t="s">
        <v>65</v>
      </c>
      <c r="B83" s="7">
        <v>1.1200000000000001</v>
      </c>
      <c r="C83" s="5">
        <v>7.3999999999999996E-2</v>
      </c>
      <c r="D83" s="3">
        <f>(B83-C83)</f>
        <v>1.046</v>
      </c>
      <c r="E83" s="4">
        <f>(43.418*D83*D83)+(51.546*D83)+(4.8504)</f>
        <v>106.27184448799999</v>
      </c>
    </row>
    <row r="84" spans="1:5" x14ac:dyDescent="0.3">
      <c r="A84" s="9" t="s">
        <v>66</v>
      </c>
      <c r="B84" s="7">
        <v>1.173</v>
      </c>
      <c r="C84" s="5">
        <v>7.3999999999999996E-2</v>
      </c>
      <c r="D84" s="3">
        <f>(B84-C84)</f>
        <v>1.099</v>
      </c>
      <c r="E84" s="4">
        <f>(43.418*D84*D84)+(51.546*D84)+(4.8504)</f>
        <v>113.93975781799999</v>
      </c>
    </row>
    <row r="85" spans="1:5" x14ac:dyDescent="0.3">
      <c r="A85" s="9" t="s">
        <v>67</v>
      </c>
      <c r="B85" s="7">
        <v>1.196</v>
      </c>
      <c r="C85" s="5">
        <v>7.3999999999999996E-2</v>
      </c>
      <c r="D85" s="3">
        <f>(B85-C85)</f>
        <v>1.1219999999999999</v>
      </c>
      <c r="E85" s="4">
        <f>(43.418*D85*D85)+(51.546*D85)+(4.8504)</f>
        <v>117.34323751199997</v>
      </c>
    </row>
    <row r="86" spans="1:5" x14ac:dyDescent="0.3">
      <c r="A86" s="9" t="s">
        <v>68</v>
      </c>
      <c r="B86" s="7">
        <v>1.365</v>
      </c>
      <c r="C86" s="5">
        <v>7.3999999999999996E-2</v>
      </c>
      <c r="D86" s="3">
        <f>(B86-C86)</f>
        <v>1.2909999999999999</v>
      </c>
      <c r="E86" s="4">
        <f>(43.418*D86*D86)+(51.546*D86)+(4.8504)</f>
        <v>143.76024165800001</v>
      </c>
    </row>
    <row r="87" spans="1:5" x14ac:dyDescent="0.3">
      <c r="A87" s="9" t="s">
        <v>69</v>
      </c>
      <c r="B87" s="7">
        <v>1.177</v>
      </c>
      <c r="C87" s="5">
        <v>7.3999999999999996E-2</v>
      </c>
      <c r="D87" s="3">
        <f>(B87-C87)</f>
        <v>1.103</v>
      </c>
      <c r="E87" s="4">
        <f>(43.418*D87*D87)+(51.546*D87)+(4.8504)</f>
        <v>114.52836756199999</v>
      </c>
    </row>
    <row r="88" spans="1:5" x14ac:dyDescent="0.3">
      <c r="A88" s="9" t="s">
        <v>70</v>
      </c>
      <c r="B88" s="7">
        <v>1.466</v>
      </c>
      <c r="C88" s="5">
        <v>7.3999999999999996E-2</v>
      </c>
      <c r="D88" s="3">
        <f>(B88-C88)</f>
        <v>1.3919999999999999</v>
      </c>
      <c r="E88" s="4">
        <f>(43.418*D88*D88)+(51.546*D88)+(4.8504)</f>
        <v>160.731927552</v>
      </c>
    </row>
    <row r="89" spans="1:5" x14ac:dyDescent="0.3">
      <c r="A89" s="9" t="s">
        <v>71</v>
      </c>
      <c r="B89" s="7">
        <v>1.2010000000000001</v>
      </c>
      <c r="C89" s="5">
        <v>7.3999999999999996E-2</v>
      </c>
      <c r="D89" s="3">
        <f>(B89-C89)</f>
        <v>1.127</v>
      </c>
      <c r="E89" s="4">
        <f>(43.418*D89*D89)+(51.546*D89)+(4.8504)</f>
        <v>118.08920292199998</v>
      </c>
    </row>
    <row r="90" spans="1:5" x14ac:dyDescent="0.3">
      <c r="A90" s="9" t="s">
        <v>72</v>
      </c>
      <c r="B90" s="7">
        <v>1.071</v>
      </c>
      <c r="C90" s="5">
        <v>7.3999999999999996E-2</v>
      </c>
      <c r="D90" s="3">
        <f>(B90-C90)</f>
        <v>0.997</v>
      </c>
      <c r="E90" s="4">
        <f>(43.418*D90*D90)+(51.546*D90)+(4.8504)</f>
        <v>99.399644761999994</v>
      </c>
    </row>
    <row r="91" spans="1:5" x14ac:dyDescent="0.3">
      <c r="A91" s="9" t="s">
        <v>73</v>
      </c>
      <c r="B91" s="7">
        <v>1.0349999999999999</v>
      </c>
      <c r="C91" s="5">
        <v>7.3999999999999996E-2</v>
      </c>
      <c r="D91" s="3">
        <f>(B91-C91)</f>
        <v>0.96099999999999997</v>
      </c>
      <c r="E91" s="4">
        <f>(43.418*D91*D91)+(51.546*D91)+(4.8504)</f>
        <v>94.483540777999977</v>
      </c>
    </row>
    <row r="92" spans="1:5" x14ac:dyDescent="0.3">
      <c r="A92" s="9" t="s">
        <v>74</v>
      </c>
      <c r="B92" s="7">
        <v>1.282</v>
      </c>
      <c r="C92" s="5">
        <v>7.3999999999999996E-2</v>
      </c>
      <c r="D92" s="3">
        <f>(B92-C92)</f>
        <v>1.208</v>
      </c>
      <c r="E92" s="4">
        <f>(43.418*D92*D92)+(51.546*D92)+(4.8504)</f>
        <v>130.476292352</v>
      </c>
    </row>
    <row r="93" spans="1:5" x14ac:dyDescent="0.3">
      <c r="A93" s="9" t="s">
        <v>75</v>
      </c>
      <c r="B93" s="7">
        <v>1.3920000000000001</v>
      </c>
      <c r="C93" s="5">
        <v>7.3999999999999996E-2</v>
      </c>
      <c r="D93" s="3">
        <f>(B93-C93)</f>
        <v>1.3180000000000001</v>
      </c>
      <c r="E93" s="4">
        <f>(43.418*D93*D93)+(51.546*D93)+(4.8504)</f>
        <v>148.21047783200001</v>
      </c>
    </row>
    <row r="94" spans="1:5" x14ac:dyDescent="0.3">
      <c r="A94" s="9" t="s">
        <v>76</v>
      </c>
      <c r="B94" s="7">
        <v>1.343</v>
      </c>
      <c r="C94" s="5">
        <v>7.3999999999999996E-2</v>
      </c>
      <c r="D94" s="3">
        <f>(B94-C94)</f>
        <v>1.2689999999999999</v>
      </c>
      <c r="E94" s="4">
        <f>(43.418*D94*D94)+(51.546*D94)+(4.8504)</f>
        <v>140.18092789799999</v>
      </c>
    </row>
    <row r="95" spans="1:5" x14ac:dyDescent="0.3">
      <c r="A95" s="9" t="s">
        <v>77</v>
      </c>
      <c r="B95" s="7">
        <v>1.26</v>
      </c>
      <c r="C95" s="5">
        <v>7.3999999999999996E-2</v>
      </c>
      <c r="D95" s="3">
        <f>(B95-C95)</f>
        <v>1.1859999999999999</v>
      </c>
      <c r="E95" s="4">
        <f>(43.418*D95*D95)+(51.546*D95)+(4.8504)</f>
        <v>127.05554112799999</v>
      </c>
    </row>
    <row r="96" spans="1:5" x14ac:dyDescent="0.3">
      <c r="A96" s="9" t="s">
        <v>78</v>
      </c>
      <c r="B96" s="7">
        <v>1.423</v>
      </c>
      <c r="C96" s="5">
        <v>7.3999999999999996E-2</v>
      </c>
      <c r="D96" s="3">
        <f>(B96-C96)</f>
        <v>1.349</v>
      </c>
      <c r="E96" s="4">
        <f>(43.418*D96*D96)+(51.546*D96)+(4.8504)</f>
        <v>153.39807381800003</v>
      </c>
    </row>
    <row r="97" spans="1:5" x14ac:dyDescent="0.3">
      <c r="A97" s="9" t="s">
        <v>79</v>
      </c>
      <c r="B97" s="7">
        <v>1.3940000000000001</v>
      </c>
      <c r="C97" s="5">
        <v>7.3999999999999996E-2</v>
      </c>
      <c r="D97" s="3">
        <f>(B97-C97)</f>
        <v>1.32</v>
      </c>
      <c r="E97" s="4">
        <f>(43.418*D97*D97)+(51.546*D97)+(4.8504)</f>
        <v>148.54264320000001</v>
      </c>
    </row>
    <row r="98" spans="1:5" x14ac:dyDescent="0.3">
      <c r="A98" s="9" t="s">
        <v>80</v>
      </c>
      <c r="B98" s="7">
        <v>1.179</v>
      </c>
      <c r="C98" s="5">
        <v>7.3999999999999996E-2</v>
      </c>
      <c r="D98" s="3">
        <f>(B98-C98)</f>
        <v>1.105</v>
      </c>
      <c r="E98" s="4">
        <f>(43.418*D98*D98)+(51.546*D98)+(4.8504)</f>
        <v>114.82319344999998</v>
      </c>
    </row>
    <row r="99" spans="1:5" x14ac:dyDescent="0.3">
      <c r="A99" s="9" t="s">
        <v>81</v>
      </c>
      <c r="B99" s="7">
        <v>1.1000000000000001</v>
      </c>
      <c r="C99" s="5">
        <v>7.3999999999999996E-2</v>
      </c>
      <c r="D99" s="3">
        <f>(B99-C99)</f>
        <v>1.026</v>
      </c>
      <c r="E99" s="4">
        <f>(43.418*D99*D99)+(51.546*D99)+(4.8504)</f>
        <v>103.44168256799999</v>
      </c>
    </row>
    <row r="100" spans="1:5" x14ac:dyDescent="0.3">
      <c r="A100" s="9" t="s">
        <v>82</v>
      </c>
      <c r="B100" s="7">
        <v>1.2690000000000001</v>
      </c>
      <c r="C100" s="5">
        <v>7.3999999999999996E-2</v>
      </c>
      <c r="D100" s="3">
        <f>(B100-C100)</f>
        <v>1.1950000000000001</v>
      </c>
      <c r="E100" s="4">
        <f>(43.418*D100*D100)+(51.546*D100)+(4.8504)</f>
        <v>128.44985945000002</v>
      </c>
    </row>
    <row r="101" spans="1:5" x14ac:dyDescent="0.3">
      <c r="A101" s="9" t="s">
        <v>83</v>
      </c>
      <c r="B101" s="7">
        <v>1.3140000000000001</v>
      </c>
      <c r="C101" s="5">
        <v>7.3999999999999996E-2</v>
      </c>
      <c r="D101" s="3">
        <f>(B101-C101)</f>
        <v>1.24</v>
      </c>
      <c r="E101" s="4">
        <f>(43.418*D101*D101)+(51.546*D101)+(4.8504)</f>
        <v>135.52695680000002</v>
      </c>
    </row>
    <row r="102" spans="1:5" x14ac:dyDescent="0.3">
      <c r="A102" s="9" t="s">
        <v>84</v>
      </c>
      <c r="B102" s="7">
        <v>1.2730000000000001</v>
      </c>
      <c r="C102" s="5">
        <v>7.3999999999999996E-2</v>
      </c>
      <c r="D102" s="3">
        <f>(B102-C102)</f>
        <v>1.1990000000000001</v>
      </c>
      <c r="E102" s="4">
        <f>(43.418*D102*D102)+(51.546*D102)+(4.8504)</f>
        <v>129.07181421800001</v>
      </c>
    </row>
    <row r="103" spans="1:5" x14ac:dyDescent="0.3">
      <c r="A103" s="9" t="s">
        <v>85</v>
      </c>
      <c r="B103" s="7">
        <v>1.1930000000000001</v>
      </c>
      <c r="C103" s="5">
        <v>7.3999999999999996E-2</v>
      </c>
      <c r="D103" s="3">
        <f>(B103-C103)</f>
        <v>1.119</v>
      </c>
      <c r="E103" s="4">
        <f>(43.418*D103*D103)+(51.546*D103)+(4.8504)</f>
        <v>116.896700298</v>
      </c>
    </row>
    <row r="104" spans="1:5" x14ac:dyDescent="0.3">
      <c r="A104" s="9" t="s">
        <v>86</v>
      </c>
      <c r="B104" s="7">
        <v>1.3740000000000001</v>
      </c>
      <c r="C104" s="5">
        <v>7.3999999999999996E-2</v>
      </c>
      <c r="D104" s="3">
        <f>(B104-C104)</f>
        <v>1.3</v>
      </c>
      <c r="E104" s="4">
        <f>(43.418*D104*D104)+(51.546*D104)+(4.8504)</f>
        <v>145.23662000000002</v>
      </c>
    </row>
    <row r="105" spans="1:5" x14ac:dyDescent="0.3">
      <c r="A105" s="9" t="s">
        <v>87</v>
      </c>
      <c r="B105" s="7">
        <v>1.3520000000000001</v>
      </c>
      <c r="C105" s="5">
        <v>7.3999999999999996E-2</v>
      </c>
      <c r="D105" s="3">
        <f>(B105-C105)</f>
        <v>1.278</v>
      </c>
      <c r="E105" s="4">
        <f>(43.418*D105*D105)+(51.546*D105)+(4.8504)</f>
        <v>141.64011271200002</v>
      </c>
    </row>
    <row r="106" spans="1:5" x14ac:dyDescent="0.3">
      <c r="A106" s="9" t="s">
        <v>88</v>
      </c>
      <c r="B106" s="7">
        <v>1.069</v>
      </c>
      <c r="C106" s="5">
        <v>7.3999999999999996E-2</v>
      </c>
      <c r="D106" s="3">
        <f>(B106-C106)</f>
        <v>0.995</v>
      </c>
      <c r="E106" s="4">
        <f>(43.418*D106*D106)+(51.546*D106)+(4.8504)</f>
        <v>99.12357544999999</v>
      </c>
    </row>
    <row r="107" spans="1:5" x14ac:dyDescent="0.3">
      <c r="A107" s="9" t="s">
        <v>89</v>
      </c>
      <c r="B107" s="7">
        <v>1.214</v>
      </c>
      <c r="C107" s="5">
        <v>7.3999999999999996E-2</v>
      </c>
      <c r="D107" s="3">
        <f>(B107-C107)</f>
        <v>1.1399999999999999</v>
      </c>
      <c r="E107" s="4">
        <f>(43.418*D107*D107)+(51.546*D107)+(4.8504)</f>
        <v>120.03887279999998</v>
      </c>
    </row>
    <row r="108" spans="1:5" x14ac:dyDescent="0.3">
      <c r="A108" s="9" t="s">
        <v>90</v>
      </c>
      <c r="B108" s="7">
        <v>1.381</v>
      </c>
      <c r="C108" s="5">
        <v>7.3999999999999996E-2</v>
      </c>
      <c r="D108" s="3">
        <f>(B108-C108)</f>
        <v>1.3069999999999999</v>
      </c>
      <c r="E108" s="4">
        <f>(43.418*D108*D108)+(51.546*D108)+(4.8504)</f>
        <v>146.38977708199999</v>
      </c>
    </row>
    <row r="109" spans="1:5" x14ac:dyDescent="0.3">
      <c r="A109" s="9" t="s">
        <v>91</v>
      </c>
      <c r="B109" s="7">
        <v>1.157</v>
      </c>
      <c r="C109" s="5">
        <v>7.3999999999999996E-2</v>
      </c>
      <c r="D109" s="3">
        <f>(B109-C109)</f>
        <v>1.083</v>
      </c>
      <c r="E109" s="4">
        <f>(43.418*D109*D109)+(51.546*D109)+(4.8504)</f>
        <v>111.59921260199998</v>
      </c>
    </row>
    <row r="110" spans="1:5" x14ac:dyDescent="0.3">
      <c r="A110" s="9" t="s">
        <v>92</v>
      </c>
      <c r="B110" s="7">
        <v>1.4139999999999999</v>
      </c>
      <c r="C110" s="5">
        <v>7.3999999999999996E-2</v>
      </c>
      <c r="D110" s="3">
        <f>(B110-C110)</f>
        <v>1.3399999999999999</v>
      </c>
      <c r="E110" s="4">
        <f>(43.418*D110*D110)+(51.546*D110)+(4.8504)</f>
        <v>151.88340079999998</v>
      </c>
    </row>
    <row r="111" spans="1:5" x14ac:dyDescent="0.3">
      <c r="A111" s="9" t="s">
        <v>93</v>
      </c>
      <c r="B111" s="7">
        <v>1.1890000000000001</v>
      </c>
      <c r="C111" s="5">
        <v>7.3999999999999996E-2</v>
      </c>
      <c r="D111" s="3">
        <f>(B111-C111)</f>
        <v>1.115</v>
      </c>
      <c r="E111" s="4">
        <f>(43.418*D111*D111)+(51.546*D111)+(4.8504)</f>
        <v>116.30253304999999</v>
      </c>
    </row>
    <row r="112" spans="1:5" x14ac:dyDescent="0.3">
      <c r="A112" s="9" t="s">
        <v>94</v>
      </c>
      <c r="B112" s="7">
        <v>1.6930000000000001</v>
      </c>
      <c r="C112" s="5">
        <v>7.3999999999999996E-2</v>
      </c>
      <c r="D112" s="3">
        <f>(B112-C112)</f>
        <v>1.619</v>
      </c>
      <c r="E112" s="4">
        <f>(43.418*D112*D112)+(51.546*D112)+(4.8504)</f>
        <v>202.10894229800002</v>
      </c>
    </row>
    <row r="113" spans="1:5" x14ac:dyDescent="0.3">
      <c r="A113" s="9" t="s">
        <v>95</v>
      </c>
      <c r="B113" s="7">
        <v>1.593</v>
      </c>
      <c r="C113" s="5">
        <v>7.3999999999999996E-2</v>
      </c>
      <c r="D113" s="3">
        <f>(B113-C113)</f>
        <v>1.5189999999999999</v>
      </c>
      <c r="E113" s="4">
        <f>(43.418*D113*D113)+(51.546*D113)+(4.8504)</f>
        <v>183.32977389799998</v>
      </c>
    </row>
    <row r="114" spans="1:5" x14ac:dyDescent="0.3">
      <c r="A114" s="9" t="s">
        <v>96</v>
      </c>
      <c r="B114" s="7">
        <v>1.645</v>
      </c>
      <c r="C114" s="5">
        <v>7.3999999999999996E-2</v>
      </c>
      <c r="D114" s="3">
        <f>(B114-C114)</f>
        <v>1.571</v>
      </c>
      <c r="E114" s="4">
        <f>(43.418*D114*D114)+(51.546*D114)+(4.8504)</f>
        <v>192.98657013799999</v>
      </c>
    </row>
    <row r="115" spans="1:5" x14ac:dyDescent="0.3">
      <c r="A115" s="9" t="s">
        <v>97</v>
      </c>
      <c r="B115" s="7">
        <v>1.167</v>
      </c>
      <c r="C115" s="5">
        <v>7.3999999999999996E-2</v>
      </c>
      <c r="D115" s="3">
        <f>(B115-C115)</f>
        <v>1.093</v>
      </c>
      <c r="E115" s="4">
        <f>(43.418*D115*D115)+(51.546*D115)+(4.8504)</f>
        <v>113.05944828199999</v>
      </c>
    </row>
    <row r="116" spans="1:5" x14ac:dyDescent="0.3">
      <c r="A116" s="9" t="s">
        <v>98</v>
      </c>
      <c r="B116" s="7">
        <v>1.2790000000000001</v>
      </c>
      <c r="C116" s="5">
        <v>7.3999999999999996E-2</v>
      </c>
      <c r="D116" s="3">
        <f>(B116-C116)</f>
        <v>1.2050000000000001</v>
      </c>
      <c r="E116" s="4">
        <f>(43.418*D116*D116)+(51.546*D116)+(4.8504)</f>
        <v>130.00735145000002</v>
      </c>
    </row>
    <row r="117" spans="1:5" x14ac:dyDescent="0.3">
      <c r="A117" s="9" t="s">
        <v>99</v>
      </c>
      <c r="B117" s="7">
        <v>1.3160000000000001</v>
      </c>
      <c r="C117" s="5">
        <v>7.3999999999999996E-2</v>
      </c>
      <c r="D117" s="3">
        <f>(B117-C117)</f>
        <v>1.242</v>
      </c>
      <c r="E117" s="4">
        <f>(43.418*D117*D117)+(51.546*D117)+(4.8504)</f>
        <v>135.84557575200003</v>
      </c>
    </row>
    <row r="118" spans="1:5" x14ac:dyDescent="0.3">
      <c r="A118" s="9" t="s">
        <v>100</v>
      </c>
      <c r="B118" s="7">
        <v>1.304</v>
      </c>
      <c r="C118" s="5">
        <v>7.3999999999999996E-2</v>
      </c>
      <c r="D118" s="3">
        <f>(B118-C118)</f>
        <v>1.23</v>
      </c>
      <c r="E118" s="4">
        <f>(43.418*D118*D118)+(51.546*D118)+(4.8504)</f>
        <v>133.9390722</v>
      </c>
    </row>
    <row r="119" spans="1:5" x14ac:dyDescent="0.3">
      <c r="A119" s="9" t="s">
        <v>101</v>
      </c>
      <c r="B119" s="7">
        <v>1.115</v>
      </c>
      <c r="C119" s="5">
        <v>7.3999999999999996E-2</v>
      </c>
      <c r="D119" s="3">
        <f>(B119-C119)</f>
        <v>1.0409999999999999</v>
      </c>
      <c r="E119" s="4">
        <f>(43.418*D119*D119)+(51.546*D119)+(4.8504)</f>
        <v>105.56104765799998</v>
      </c>
    </row>
    <row r="120" spans="1:5" x14ac:dyDescent="0.3">
      <c r="A120" s="9" t="s">
        <v>102</v>
      </c>
      <c r="B120" s="7">
        <v>1.488</v>
      </c>
      <c r="C120" s="5">
        <v>7.3999999999999996E-2</v>
      </c>
      <c r="D120" s="3">
        <f>(B120-C120)</f>
        <v>1.4139999999999999</v>
      </c>
      <c r="E120" s="4">
        <f>(43.418*D120*D120)+(51.546*D120)+(4.8504)</f>
        <v>164.54621952799999</v>
      </c>
    </row>
    <row r="121" spans="1:5" x14ac:dyDescent="0.3">
      <c r="A121" s="9" t="s">
        <v>103</v>
      </c>
      <c r="B121" s="7">
        <v>1.4079999999999999</v>
      </c>
      <c r="C121" s="5">
        <v>7.3999999999999996E-2</v>
      </c>
      <c r="D121" s="3">
        <f>(B121-C121)</f>
        <v>1.3339999999999999</v>
      </c>
      <c r="E121" s="4">
        <f>(43.418*D121*D121)+(51.546*D121)+(4.8504)</f>
        <v>150.87752640799997</v>
      </c>
    </row>
    <row r="122" spans="1:5" x14ac:dyDescent="0.3">
      <c r="A122" s="9" t="s">
        <v>104</v>
      </c>
      <c r="B122" s="7">
        <v>1.4359999999999999</v>
      </c>
      <c r="C122" s="5">
        <v>7.3999999999999996E-2</v>
      </c>
      <c r="D122" s="3">
        <f>(B122-C122)</f>
        <v>1.3619999999999999</v>
      </c>
      <c r="E122" s="4">
        <f>(43.418*D122*D122)+(51.546*D122)+(4.8504)</f>
        <v>155.59835239199998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O3" sqref="O3"/>
    </sheetView>
  </sheetViews>
  <sheetFormatPr defaultRowHeight="14.4" x14ac:dyDescent="0.3"/>
  <cols>
    <col min="1" max="1" width="15.77734375" customWidth="1"/>
    <col min="2" max="2" width="11.44140625" customWidth="1"/>
    <col min="3" max="3" width="12.21875" customWidth="1"/>
    <col min="4" max="4" width="11.44140625" customWidth="1"/>
    <col min="5" max="5" width="18.109375" customWidth="1"/>
  </cols>
  <sheetData>
    <row r="2" spans="1:12" x14ac:dyDescent="0.3">
      <c r="A2" s="2">
        <v>2.2680000000000002</v>
      </c>
      <c r="B2" s="7">
        <v>0.96199999999999997</v>
      </c>
      <c r="C2" s="7">
        <v>0.83000000000000007</v>
      </c>
      <c r="D2" s="7">
        <v>0.97399999999999998</v>
      </c>
      <c r="E2" s="7">
        <v>0.80900000000000005</v>
      </c>
      <c r="F2" s="7">
        <v>0.81700000000000006</v>
      </c>
      <c r="G2" s="7">
        <v>0.86299999999999999</v>
      </c>
      <c r="H2" s="7">
        <v>0.92600000000000005</v>
      </c>
      <c r="I2" s="7">
        <v>0.93300000000000005</v>
      </c>
      <c r="J2" s="7">
        <v>0.91200000000000003</v>
      </c>
      <c r="K2" s="7">
        <v>0.998</v>
      </c>
      <c r="L2" s="7">
        <v>1</v>
      </c>
    </row>
    <row r="3" spans="1:12" x14ac:dyDescent="0.3">
      <c r="A3" s="2">
        <v>1.663</v>
      </c>
      <c r="B3" s="7">
        <v>1.272</v>
      </c>
      <c r="C3" s="7">
        <v>1.147</v>
      </c>
      <c r="D3" s="7">
        <v>1.153</v>
      </c>
      <c r="E3" s="7">
        <v>1.1870000000000001</v>
      </c>
      <c r="F3" s="7">
        <v>1.0860000000000001</v>
      </c>
      <c r="G3" s="7">
        <v>1.1659999999999999</v>
      </c>
      <c r="H3" s="7">
        <v>1.1180000000000001</v>
      </c>
      <c r="I3" s="7">
        <v>1.1950000000000001</v>
      </c>
      <c r="J3" s="7">
        <v>1.107</v>
      </c>
      <c r="K3" s="7">
        <v>1.1500000000000001</v>
      </c>
      <c r="L3" s="7">
        <v>1.212</v>
      </c>
    </row>
    <row r="4" spans="1:12" x14ac:dyDescent="0.3">
      <c r="A4" s="2">
        <v>1.032</v>
      </c>
      <c r="B4" s="7">
        <v>1.127</v>
      </c>
      <c r="C4" s="7">
        <v>1.077</v>
      </c>
      <c r="D4" s="7">
        <v>1.1879999999999999</v>
      </c>
      <c r="E4" s="7">
        <v>1.153</v>
      </c>
      <c r="F4" s="7">
        <v>1</v>
      </c>
      <c r="G4" s="7">
        <v>1.115</v>
      </c>
      <c r="H4" s="7">
        <v>1.1100000000000001</v>
      </c>
      <c r="I4" s="7">
        <v>1.1850000000000001</v>
      </c>
      <c r="J4" s="7">
        <v>1.145</v>
      </c>
      <c r="K4" s="7">
        <v>1.212</v>
      </c>
      <c r="L4" s="7">
        <v>1.133</v>
      </c>
    </row>
    <row r="5" spans="1:12" x14ac:dyDescent="0.3">
      <c r="A5" s="2">
        <v>0.67300000000000004</v>
      </c>
      <c r="B5" s="7">
        <v>1.26</v>
      </c>
      <c r="C5" s="7">
        <v>1.17</v>
      </c>
      <c r="D5" s="7">
        <v>1.042</v>
      </c>
      <c r="E5" s="7">
        <v>0.97299999999999998</v>
      </c>
      <c r="F5" s="7">
        <v>1.004</v>
      </c>
      <c r="G5" s="7">
        <v>0.98199999999999998</v>
      </c>
      <c r="H5" s="7">
        <v>0.98899999999999999</v>
      </c>
      <c r="I5" s="7">
        <v>0.99</v>
      </c>
      <c r="J5" s="7">
        <v>1.0170000000000001</v>
      </c>
      <c r="K5" s="7">
        <v>1.133</v>
      </c>
      <c r="L5" s="7">
        <v>1.163</v>
      </c>
    </row>
    <row r="6" spans="1:12" x14ac:dyDescent="0.3">
      <c r="A6" s="2">
        <v>0.46300000000000002</v>
      </c>
      <c r="B6" s="7">
        <v>1.319</v>
      </c>
      <c r="C6" s="7">
        <v>1.075</v>
      </c>
      <c r="D6" s="7">
        <v>1.155</v>
      </c>
      <c r="E6" s="7">
        <v>1.0860000000000001</v>
      </c>
      <c r="F6" s="7">
        <v>0.98399999999999999</v>
      </c>
      <c r="G6" s="7">
        <v>1.0110000000000001</v>
      </c>
      <c r="H6" s="7">
        <v>1.095</v>
      </c>
      <c r="I6" s="7">
        <v>1.0489999999999999</v>
      </c>
      <c r="J6" s="7">
        <v>1.0210000000000001</v>
      </c>
      <c r="K6" s="7">
        <v>1.321</v>
      </c>
      <c r="L6" s="7">
        <v>0.97599999999999998</v>
      </c>
    </row>
    <row r="7" spans="1:12" x14ac:dyDescent="0.3">
      <c r="A7" s="5">
        <v>8.1000000000000003E-2</v>
      </c>
      <c r="B7" s="7">
        <v>1.1839999999999999</v>
      </c>
      <c r="C7" s="7">
        <v>1.1599999999999999</v>
      </c>
      <c r="D7" s="7">
        <v>1.204</v>
      </c>
      <c r="E7" s="7">
        <v>1.151</v>
      </c>
      <c r="F7" s="7">
        <v>0.90500000000000003</v>
      </c>
      <c r="G7" s="7">
        <v>1.0369999999999999</v>
      </c>
      <c r="H7" s="7">
        <v>1.2230000000000001</v>
      </c>
      <c r="I7" s="7">
        <v>1.0980000000000001</v>
      </c>
      <c r="J7" s="7">
        <v>1.2770000000000001</v>
      </c>
      <c r="K7" s="7">
        <v>1.21</v>
      </c>
      <c r="L7" s="7">
        <v>1.0429999999999999</v>
      </c>
    </row>
    <row r="8" spans="1:12" x14ac:dyDescent="0.3">
      <c r="A8" s="7">
        <v>1.135</v>
      </c>
      <c r="B8" s="7">
        <v>1.1759999999999999</v>
      </c>
      <c r="C8" s="7">
        <v>1.2230000000000001</v>
      </c>
      <c r="D8" s="7">
        <v>1.1140000000000001</v>
      </c>
      <c r="E8" s="7">
        <v>1.232</v>
      </c>
      <c r="F8" s="7">
        <v>1.1120000000000001</v>
      </c>
      <c r="G8" s="7">
        <v>0.98799999999999999</v>
      </c>
      <c r="H8" s="7">
        <v>1.0840000000000001</v>
      </c>
      <c r="I8" s="7">
        <v>1.236</v>
      </c>
      <c r="J8" s="7">
        <v>1.117</v>
      </c>
      <c r="K8" s="7">
        <v>1.216</v>
      </c>
      <c r="L8" s="7">
        <v>1.016</v>
      </c>
    </row>
    <row r="9" spans="1:12" x14ac:dyDescent="0.3">
      <c r="A9" s="7">
        <v>1.198</v>
      </c>
      <c r="B9" s="7">
        <v>1.202</v>
      </c>
      <c r="C9" s="7">
        <v>1.036</v>
      </c>
      <c r="D9" s="7">
        <v>0.995</v>
      </c>
      <c r="E9" s="7">
        <v>1.08</v>
      </c>
      <c r="F9" s="7">
        <v>1.0900000000000001</v>
      </c>
      <c r="G9" s="7">
        <v>1.06</v>
      </c>
      <c r="H9" s="7">
        <v>1.0900000000000001</v>
      </c>
      <c r="I9" s="7">
        <v>1.206</v>
      </c>
      <c r="J9" s="7">
        <v>1.03</v>
      </c>
      <c r="K9" s="7">
        <v>1.1970000000000001</v>
      </c>
      <c r="L9" s="7">
        <v>1.0409999999999999</v>
      </c>
    </row>
    <row r="16" spans="1:12" x14ac:dyDescent="0.3">
      <c r="A16" s="14"/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3">
      <c r="A17" s="14" t="s">
        <v>5</v>
      </c>
      <c r="B17" s="2">
        <v>2.2680000000000002</v>
      </c>
      <c r="C17" s="3">
        <f>B17-B22</f>
        <v>2.1870000000000003</v>
      </c>
      <c r="D17" s="3">
        <v>40</v>
      </c>
      <c r="E17" s="4">
        <f>(7.0613*C17*C17)+(2.2705*C17)+(0.539)</f>
        <v>39.278562499700008</v>
      </c>
    </row>
    <row r="18" spans="1:11" x14ac:dyDescent="0.3">
      <c r="A18" s="14" t="s">
        <v>6</v>
      </c>
      <c r="B18" s="2">
        <v>1.663</v>
      </c>
      <c r="C18" s="3">
        <f>B18-B22</f>
        <v>1.5820000000000001</v>
      </c>
      <c r="D18" s="3">
        <v>20</v>
      </c>
      <c r="E18" s="4">
        <f t="shared" ref="E18:E81" si="0">(7.0613*C18*C18)+(2.2705*C18)+(0.539)</f>
        <v>21.803415981200004</v>
      </c>
    </row>
    <row r="19" spans="1:11" x14ac:dyDescent="0.3">
      <c r="A19" s="14" t="s">
        <v>7</v>
      </c>
      <c r="B19" s="2">
        <v>1.032</v>
      </c>
      <c r="C19" s="3">
        <f>B19-B22</f>
        <v>0.95100000000000007</v>
      </c>
      <c r="D19" s="3">
        <v>10</v>
      </c>
      <c r="E19" s="4">
        <f t="shared" si="0"/>
        <v>9.0844922813000011</v>
      </c>
    </row>
    <row r="20" spans="1:11" x14ac:dyDescent="0.3">
      <c r="A20" s="14" t="s">
        <v>8</v>
      </c>
      <c r="B20" s="2">
        <v>0.67300000000000004</v>
      </c>
      <c r="C20" s="3">
        <f>B20-B22</f>
        <v>0.59200000000000008</v>
      </c>
      <c r="D20" s="3">
        <v>5</v>
      </c>
      <c r="E20" s="4">
        <f t="shared" si="0"/>
        <v>4.3578674432000009</v>
      </c>
    </row>
    <row r="21" spans="1:11" x14ac:dyDescent="0.3">
      <c r="A21" s="14" t="s">
        <v>9</v>
      </c>
      <c r="B21" s="2">
        <v>0.46300000000000002</v>
      </c>
      <c r="C21" s="3">
        <f>B21-B22</f>
        <v>0.38200000000000001</v>
      </c>
      <c r="D21" s="3">
        <v>2.5</v>
      </c>
      <c r="E21" s="4">
        <f t="shared" si="0"/>
        <v>2.4367441412000002</v>
      </c>
    </row>
    <row r="22" spans="1:11" x14ac:dyDescent="0.3">
      <c r="A22" s="14" t="s">
        <v>10</v>
      </c>
      <c r="B22" s="5">
        <v>8.1000000000000003E-2</v>
      </c>
      <c r="C22" s="3">
        <f>B22-B22</f>
        <v>0</v>
      </c>
      <c r="D22" s="3">
        <v>0</v>
      </c>
      <c r="E22" s="4">
        <f t="shared" si="0"/>
        <v>0.53900000000000003</v>
      </c>
    </row>
    <row r="27" spans="1:11" x14ac:dyDescent="0.3">
      <c r="H27" s="14"/>
      <c r="J27" s="8" t="s">
        <v>107</v>
      </c>
      <c r="K27" s="8"/>
    </row>
    <row r="32" spans="1:11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108</v>
      </c>
    </row>
    <row r="33" spans="1:5" x14ac:dyDescent="0.3">
      <c r="A33" s="9" t="s">
        <v>15</v>
      </c>
      <c r="B33" s="7">
        <v>1.135</v>
      </c>
      <c r="C33" s="5">
        <v>8.1000000000000003E-2</v>
      </c>
      <c r="D33" s="3">
        <f>(B33-C33)</f>
        <v>1.054</v>
      </c>
      <c r="E33" s="4">
        <f>(7.0613*D33*D33)+(2.2705*D33)+(0.539)</f>
        <v>10.776618150800001</v>
      </c>
    </row>
    <row r="34" spans="1:5" x14ac:dyDescent="0.3">
      <c r="A34" s="9" t="s">
        <v>16</v>
      </c>
      <c r="B34" s="7">
        <v>1.198</v>
      </c>
      <c r="C34" s="5">
        <v>8.1000000000000003E-2</v>
      </c>
      <c r="D34" s="3">
        <f>(B34-C34)</f>
        <v>1.117</v>
      </c>
      <c r="E34" s="4">
        <f>(7.0613*D34*D34)+(2.2705*D34)+(0.539)</f>
        <v>11.885454835700001</v>
      </c>
    </row>
    <row r="35" spans="1:5" x14ac:dyDescent="0.3">
      <c r="A35" s="9" t="s">
        <v>17</v>
      </c>
      <c r="B35" s="7">
        <v>0.96199999999999997</v>
      </c>
      <c r="C35" s="5">
        <v>8.1000000000000003E-2</v>
      </c>
      <c r="D35" s="3">
        <f>(B35-C35)</f>
        <v>0.88100000000000001</v>
      </c>
      <c r="E35" s="4">
        <f>(7.0613*D35*D35)+(2.2705*D35)+(0.539)</f>
        <v>8.0200161692999998</v>
      </c>
    </row>
    <row r="36" spans="1:5" x14ac:dyDescent="0.3">
      <c r="A36" s="9" t="s">
        <v>18</v>
      </c>
      <c r="B36" s="7">
        <v>1.272</v>
      </c>
      <c r="C36" s="5">
        <v>8.1000000000000003E-2</v>
      </c>
      <c r="D36" s="3">
        <f>(B36-C36)</f>
        <v>1.1910000000000001</v>
      </c>
      <c r="E36" s="4">
        <f>(7.0613*D36*D36)+(2.2705*D36)+(0.539)</f>
        <v>13.259485385300001</v>
      </c>
    </row>
    <row r="37" spans="1:5" x14ac:dyDescent="0.3">
      <c r="A37" s="9" t="s">
        <v>19</v>
      </c>
      <c r="B37" s="7">
        <v>1.127</v>
      </c>
      <c r="C37" s="5">
        <v>8.1000000000000003E-2</v>
      </c>
      <c r="D37" s="3">
        <f>(B37-C37)</f>
        <v>1.046</v>
      </c>
      <c r="E37" s="4">
        <f>(7.0613*D37*D37)+(2.2705*D37)+(0.539)</f>
        <v>10.639824310800002</v>
      </c>
    </row>
    <row r="38" spans="1:5" x14ac:dyDescent="0.3">
      <c r="A38" s="9" t="s">
        <v>20</v>
      </c>
      <c r="B38" s="7">
        <v>1.26</v>
      </c>
      <c r="C38" s="5">
        <v>8.1000000000000003E-2</v>
      </c>
      <c r="D38" s="3">
        <f>(B38-C38)</f>
        <v>1.179</v>
      </c>
      <c r="E38" s="4">
        <f>(7.0613*D38*D38)+(2.2705*D38)+(0.539)</f>
        <v>13.031416013300001</v>
      </c>
    </row>
    <row r="39" spans="1:5" x14ac:dyDescent="0.3">
      <c r="A39" s="9" t="s">
        <v>21</v>
      </c>
      <c r="B39" s="7">
        <v>1.319</v>
      </c>
      <c r="C39" s="5">
        <v>8.1000000000000003E-2</v>
      </c>
      <c r="D39" s="3">
        <f>(B39-C39)</f>
        <v>1.238</v>
      </c>
      <c r="E39" s="4">
        <f>(7.0613*D39*D39)+(2.2705*D39)+(0.539)</f>
        <v>14.172338077199999</v>
      </c>
    </row>
    <row r="40" spans="1:5" x14ac:dyDescent="0.3">
      <c r="A40" s="9" t="s">
        <v>22</v>
      </c>
      <c r="B40" s="7">
        <v>1.1839999999999999</v>
      </c>
      <c r="C40" s="5">
        <v>8.1000000000000003E-2</v>
      </c>
      <c r="D40" s="3">
        <f>(B40-C40)</f>
        <v>1.103</v>
      </c>
      <c r="E40" s="4">
        <f>(7.0613*D40*D40)+(2.2705*D40)+(0.539)</f>
        <v>11.634202631699999</v>
      </c>
    </row>
    <row r="41" spans="1:5" x14ac:dyDescent="0.3">
      <c r="A41" s="9" t="s">
        <v>23</v>
      </c>
      <c r="B41" s="7">
        <v>1.1759999999999999</v>
      </c>
      <c r="C41" s="5">
        <v>8.1000000000000003E-2</v>
      </c>
      <c r="D41" s="3">
        <f>(B41-C41)</f>
        <v>1.095</v>
      </c>
      <c r="E41" s="4">
        <f>(7.0613*D41*D41)+(2.2705*D41)+(0.539)</f>
        <v>11.491872732500001</v>
      </c>
    </row>
    <row r="42" spans="1:5" x14ac:dyDescent="0.3">
      <c r="A42" s="9" t="s">
        <v>24</v>
      </c>
      <c r="B42" s="7">
        <v>1.202</v>
      </c>
      <c r="C42" s="5">
        <v>8.1000000000000003E-2</v>
      </c>
      <c r="D42" s="3">
        <f>(B42-C42)</f>
        <v>1.121</v>
      </c>
      <c r="E42" s="4">
        <f>(7.0613*D42*D42)+(2.2705*D42)+(0.539)</f>
        <v>11.957749593300001</v>
      </c>
    </row>
    <row r="43" spans="1:5" x14ac:dyDescent="0.3">
      <c r="A43" s="9" t="s">
        <v>25</v>
      </c>
      <c r="B43" s="7">
        <v>0.83000000000000007</v>
      </c>
      <c r="C43" s="5">
        <v>8.1000000000000003E-2</v>
      </c>
      <c r="D43" s="3">
        <f>(B43-C43)</f>
        <v>0.74900000000000011</v>
      </c>
      <c r="E43" s="4">
        <f>(7.0613*D43*D43)+(2.2705*D43)+(0.539)</f>
        <v>6.2010008613000007</v>
      </c>
    </row>
    <row r="44" spans="1:5" x14ac:dyDescent="0.3">
      <c r="A44" s="9" t="s">
        <v>26</v>
      </c>
      <c r="B44" s="7">
        <v>1.147</v>
      </c>
      <c r="C44" s="5">
        <v>8.1000000000000003E-2</v>
      </c>
      <c r="D44" s="3">
        <f>(B44-C44)</f>
        <v>1.0660000000000001</v>
      </c>
      <c r="E44" s="4">
        <f>(7.0613*D44*D44)+(2.2705*D44)+(0.539)</f>
        <v>10.983503622800001</v>
      </c>
    </row>
    <row r="45" spans="1:5" x14ac:dyDescent="0.3">
      <c r="A45" s="9" t="s">
        <v>27</v>
      </c>
      <c r="B45" s="7">
        <v>1.077</v>
      </c>
      <c r="C45" s="5">
        <v>8.1000000000000003E-2</v>
      </c>
      <c r="D45" s="3">
        <f>(B45-C45)</f>
        <v>0.996</v>
      </c>
      <c r="E45" s="4">
        <f>(7.0613*D45*D45)+(2.2705*D45)+(0.539)</f>
        <v>9.8053405808000011</v>
      </c>
    </row>
    <row r="46" spans="1:5" x14ac:dyDescent="0.3">
      <c r="A46" s="9" t="s">
        <v>28</v>
      </c>
      <c r="B46" s="7">
        <v>1.17</v>
      </c>
      <c r="C46" s="5">
        <v>8.1000000000000003E-2</v>
      </c>
      <c r="D46" s="3">
        <f>(B46-C46)</f>
        <v>1.089</v>
      </c>
      <c r="E46" s="4">
        <f>(7.0613*D46*D46)+(2.2705*D46)+(0.539)</f>
        <v>11.385718457299999</v>
      </c>
    </row>
    <row r="47" spans="1:5" x14ac:dyDescent="0.3">
      <c r="A47" s="9" t="s">
        <v>29</v>
      </c>
      <c r="B47" s="7">
        <v>1.075</v>
      </c>
      <c r="C47" s="5">
        <v>8.1000000000000003E-2</v>
      </c>
      <c r="D47" s="3">
        <f>(B47-C47)</f>
        <v>0.99399999999999999</v>
      </c>
      <c r="E47" s="4">
        <f>(7.0613*D47*D47)+(2.2705*D47)+(0.539)</f>
        <v>9.772695606800001</v>
      </c>
    </row>
    <row r="48" spans="1:5" x14ac:dyDescent="0.3">
      <c r="A48" s="9" t="s">
        <v>30</v>
      </c>
      <c r="B48" s="7">
        <v>1.1599999999999999</v>
      </c>
      <c r="C48" s="5">
        <v>8.1000000000000003E-2</v>
      </c>
      <c r="D48" s="3">
        <f>(B48-C48)</f>
        <v>1.079</v>
      </c>
      <c r="E48" s="4">
        <f>(7.0613*D48*D48)+(2.2705*D48)+(0.539)</f>
        <v>11.209924473299999</v>
      </c>
    </row>
    <row r="49" spans="1:5" x14ac:dyDescent="0.3">
      <c r="A49" s="9" t="s">
        <v>31</v>
      </c>
      <c r="B49" s="7">
        <v>1.2230000000000001</v>
      </c>
      <c r="C49" s="5">
        <v>8.1000000000000003E-2</v>
      </c>
      <c r="D49" s="3">
        <f>(B49-C49)</f>
        <v>1.1420000000000001</v>
      </c>
      <c r="E49" s="4">
        <f>(7.0613*D49*D49)+(2.2705*D49)+(0.539)</f>
        <v>12.341004253200003</v>
      </c>
    </row>
    <row r="50" spans="1:5" x14ac:dyDescent="0.3">
      <c r="A50" s="9" t="s">
        <v>32</v>
      </c>
      <c r="B50" s="7">
        <v>1.036</v>
      </c>
      <c r="C50" s="5">
        <v>8.1000000000000003E-2</v>
      </c>
      <c r="D50" s="3">
        <f>(B50-C50)</f>
        <v>0.95500000000000007</v>
      </c>
      <c r="E50" s="4">
        <f>(7.0613*D50*D50)+(2.2705*D50)+(0.539)</f>
        <v>9.1474096325000023</v>
      </c>
    </row>
    <row r="51" spans="1:5" x14ac:dyDescent="0.3">
      <c r="A51" s="9" t="s">
        <v>33</v>
      </c>
      <c r="B51" s="7">
        <v>0.97399999999999998</v>
      </c>
      <c r="C51" s="5">
        <v>8.1000000000000003E-2</v>
      </c>
      <c r="D51" s="3">
        <f>(B51-C51)</f>
        <v>0.89300000000000002</v>
      </c>
      <c r="E51" s="4">
        <f>(7.0613*D51*D51)+(2.2705*D51)+(0.539)</f>
        <v>8.1975831237000012</v>
      </c>
    </row>
    <row r="52" spans="1:5" x14ac:dyDescent="0.3">
      <c r="A52" s="9" t="s">
        <v>34</v>
      </c>
      <c r="B52" s="7">
        <v>1.153</v>
      </c>
      <c r="C52" s="5">
        <v>8.1000000000000003E-2</v>
      </c>
      <c r="D52" s="3">
        <f>(B52-C52)</f>
        <v>1.0720000000000001</v>
      </c>
      <c r="E52" s="4">
        <f>(7.0613*D52*D52)+(2.2705*D52)+(0.539)</f>
        <v>11.0877089792</v>
      </c>
    </row>
    <row r="53" spans="1:5" x14ac:dyDescent="0.3">
      <c r="A53" s="9" t="s">
        <v>35</v>
      </c>
      <c r="B53" s="7">
        <v>1.1879999999999999</v>
      </c>
      <c r="C53" s="5">
        <v>8.1000000000000003E-2</v>
      </c>
      <c r="D53" s="3">
        <f>(B53-C53)</f>
        <v>1.107</v>
      </c>
      <c r="E53" s="4">
        <f>(7.0613*D53*D53)+(2.2705*D53)+(0.539)</f>
        <v>11.7057065237</v>
      </c>
    </row>
    <row r="54" spans="1:5" x14ac:dyDescent="0.3">
      <c r="A54" s="9" t="s">
        <v>36</v>
      </c>
      <c r="B54" s="7">
        <v>1.042</v>
      </c>
      <c r="C54" s="5">
        <v>8.1000000000000003E-2</v>
      </c>
      <c r="D54" s="3">
        <f>(B54-C54)</f>
        <v>0.96100000000000008</v>
      </c>
      <c r="E54" s="4">
        <f>(7.0613*D54*D54)+(2.2705*D54)+(0.539)</f>
        <v>9.242209337300002</v>
      </c>
    </row>
    <row r="55" spans="1:5" x14ac:dyDescent="0.3">
      <c r="A55" s="9" t="s">
        <v>37</v>
      </c>
      <c r="B55" s="7">
        <v>1.155</v>
      </c>
      <c r="C55" s="5">
        <v>8.1000000000000003E-2</v>
      </c>
      <c r="D55" s="3">
        <f>(B55-C55)</f>
        <v>1.0740000000000001</v>
      </c>
      <c r="E55" s="4">
        <f>(7.0613*D55*D55)+(2.2705*D55)+(0.539)</f>
        <v>11.122557078800002</v>
      </c>
    </row>
    <row r="56" spans="1:5" x14ac:dyDescent="0.3">
      <c r="A56" s="9" t="s">
        <v>38</v>
      </c>
      <c r="B56" s="7">
        <v>1.204</v>
      </c>
      <c r="C56" s="5">
        <v>8.1000000000000003E-2</v>
      </c>
      <c r="D56" s="3">
        <f>(B56-C56)</f>
        <v>1.123</v>
      </c>
      <c r="E56" s="4">
        <f>(7.0613*D56*D56)+(2.2705*D56)+(0.539)</f>
        <v>11.9939817077</v>
      </c>
    </row>
    <row r="57" spans="1:5" x14ac:dyDescent="0.3">
      <c r="A57" s="9" t="s">
        <v>39</v>
      </c>
      <c r="B57" s="7">
        <v>1.1140000000000001</v>
      </c>
      <c r="C57" s="5">
        <v>8.1000000000000003E-2</v>
      </c>
      <c r="D57" s="3">
        <f>(B57-C57)</f>
        <v>1.0330000000000001</v>
      </c>
      <c r="E57" s="4">
        <f>(7.0613*D57*D57)+(2.2705*D57)+(0.539)</f>
        <v>10.419462055700002</v>
      </c>
    </row>
    <row r="58" spans="1:5" x14ac:dyDescent="0.3">
      <c r="A58" s="9" t="s">
        <v>40</v>
      </c>
      <c r="B58" s="7">
        <v>0.995</v>
      </c>
      <c r="C58" s="5">
        <v>8.1000000000000003E-2</v>
      </c>
      <c r="D58" s="3">
        <f>(B58-C58)</f>
        <v>0.91400000000000003</v>
      </c>
      <c r="E58" s="4">
        <f>(7.0613*D58*D58)+(2.2705*D58)+(0.539)</f>
        <v>8.5132187748000021</v>
      </c>
    </row>
    <row r="59" spans="1:5" x14ac:dyDescent="0.3">
      <c r="A59" s="9" t="s">
        <v>41</v>
      </c>
      <c r="B59" s="7">
        <v>0.80900000000000005</v>
      </c>
      <c r="C59" s="5">
        <v>8.1000000000000003E-2</v>
      </c>
      <c r="D59" s="3">
        <f>(B59-C59)</f>
        <v>0.72800000000000009</v>
      </c>
      <c r="E59" s="4">
        <f>(7.0613*D59*D59)+(2.2705*D59)+(0.539)</f>
        <v>5.9343000192000011</v>
      </c>
    </row>
    <row r="60" spans="1:5" x14ac:dyDescent="0.3">
      <c r="A60" s="9" t="s">
        <v>42</v>
      </c>
      <c r="B60" s="7">
        <v>1.1870000000000001</v>
      </c>
      <c r="C60" s="5">
        <v>8.1000000000000003E-2</v>
      </c>
      <c r="D60" s="3">
        <f>(B60-C60)</f>
        <v>1.1060000000000001</v>
      </c>
      <c r="E60" s="4">
        <f>(7.0613*D60*D60)+(2.2705*D60)+(0.539)</f>
        <v>11.687809366800002</v>
      </c>
    </row>
    <row r="61" spans="1:5" x14ac:dyDescent="0.3">
      <c r="A61" s="9" t="s">
        <v>43</v>
      </c>
      <c r="B61" s="7">
        <v>1.153</v>
      </c>
      <c r="C61" s="5">
        <v>8.1000000000000003E-2</v>
      </c>
      <c r="D61" s="3">
        <f>(B61-C61)</f>
        <v>1.0720000000000001</v>
      </c>
      <c r="E61" s="4">
        <f>(7.0613*D61*D61)+(2.2705*D61)+(0.539)</f>
        <v>11.0877089792</v>
      </c>
    </row>
    <row r="62" spans="1:5" x14ac:dyDescent="0.3">
      <c r="A62" s="9" t="s">
        <v>44</v>
      </c>
      <c r="B62" s="7">
        <v>0.97299999999999998</v>
      </c>
      <c r="C62" s="5">
        <v>8.1000000000000003E-2</v>
      </c>
      <c r="D62" s="3">
        <f>(B62-C62)</f>
        <v>0.89200000000000002</v>
      </c>
      <c r="E62" s="4">
        <f>(7.0613*D62*D62)+(2.2705*D62)+(0.539)</f>
        <v>8.1827082032000007</v>
      </c>
    </row>
    <row r="63" spans="1:5" x14ac:dyDescent="0.3">
      <c r="A63" s="9" t="s">
        <v>45</v>
      </c>
      <c r="B63" s="7">
        <v>1.0860000000000001</v>
      </c>
      <c r="C63" s="5">
        <v>8.1000000000000003E-2</v>
      </c>
      <c r="D63" s="3">
        <f>(B63-C63)</f>
        <v>1.0050000000000001</v>
      </c>
      <c r="E63" s="4">
        <f>(7.0613*D63*D63)+(2.2705*D63)+(0.539)</f>
        <v>9.9529420325000029</v>
      </c>
    </row>
    <row r="64" spans="1:5" x14ac:dyDescent="0.3">
      <c r="A64" s="9" t="s">
        <v>46</v>
      </c>
      <c r="B64" s="7">
        <v>1.151</v>
      </c>
      <c r="C64" s="5">
        <v>8.1000000000000003E-2</v>
      </c>
      <c r="D64" s="3">
        <f>(B64-C64)</f>
        <v>1.07</v>
      </c>
      <c r="E64" s="4">
        <f>(7.0613*D64*D64)+(2.2705*D64)+(0.539)</f>
        <v>11.052917370000001</v>
      </c>
    </row>
    <row r="65" spans="1:5" x14ac:dyDescent="0.3">
      <c r="A65" s="9" t="s">
        <v>47</v>
      </c>
      <c r="B65" s="7">
        <v>1.232</v>
      </c>
      <c r="C65" s="5">
        <v>8.1000000000000003E-2</v>
      </c>
      <c r="D65" s="3">
        <f>(B65-C65)</f>
        <v>1.151</v>
      </c>
      <c r="E65" s="4">
        <f>(7.0613*D65*D65)+(2.2705*D65)+(0.539)</f>
        <v>12.5071628013</v>
      </c>
    </row>
    <row r="66" spans="1:5" x14ac:dyDescent="0.3">
      <c r="A66" s="9" t="s">
        <v>48</v>
      </c>
      <c r="B66" s="7">
        <v>1.08</v>
      </c>
      <c r="C66" s="5">
        <v>8.1000000000000003E-2</v>
      </c>
      <c r="D66" s="3">
        <f>(B66-C66)</f>
        <v>0.99900000000000011</v>
      </c>
      <c r="E66" s="4">
        <f>(7.0613*D66*D66)+(2.2705*D66)+(0.539)</f>
        <v>9.8544139613000024</v>
      </c>
    </row>
    <row r="67" spans="1:5" x14ac:dyDescent="0.3">
      <c r="A67" s="9" t="s">
        <v>49</v>
      </c>
      <c r="B67" s="7">
        <v>0.81700000000000006</v>
      </c>
      <c r="C67" s="5">
        <v>8.1000000000000003E-2</v>
      </c>
      <c r="D67" s="3">
        <f>(B67-C67)</f>
        <v>0.7360000000000001</v>
      </c>
      <c r="E67" s="4">
        <f>(7.0613*D67*D67)+(2.2705*D67)+(0.539)</f>
        <v>6.0351659648000009</v>
      </c>
    </row>
    <row r="68" spans="1:5" x14ac:dyDescent="0.3">
      <c r="A68" s="9" t="s">
        <v>50</v>
      </c>
      <c r="B68" s="7">
        <v>1.0860000000000001</v>
      </c>
      <c r="C68" s="5">
        <v>8.1000000000000003E-2</v>
      </c>
      <c r="D68" s="3">
        <f>(B68-C68)</f>
        <v>1.0050000000000001</v>
      </c>
      <c r="E68" s="4">
        <f>(7.0613*D68*D68)+(2.2705*D68)+(0.539)</f>
        <v>9.9529420325000029</v>
      </c>
    </row>
    <row r="69" spans="1:5" x14ac:dyDescent="0.3">
      <c r="A69" s="9" t="s">
        <v>51</v>
      </c>
      <c r="B69" s="7">
        <v>1</v>
      </c>
      <c r="C69" s="5">
        <v>8.1000000000000003E-2</v>
      </c>
      <c r="D69" s="3">
        <f>(B69-C69)</f>
        <v>0.91900000000000004</v>
      </c>
      <c r="E69" s="4">
        <f>(7.0613*D69*D69)+(2.2705*D69)+(0.539)</f>
        <v>8.5892880893000001</v>
      </c>
    </row>
    <row r="70" spans="1:5" x14ac:dyDescent="0.3">
      <c r="A70" s="9" t="s">
        <v>52</v>
      </c>
      <c r="B70" s="7">
        <v>1.004</v>
      </c>
      <c r="C70" s="5">
        <v>8.1000000000000003E-2</v>
      </c>
      <c r="D70" s="3">
        <f>(B70-C70)</f>
        <v>0.92300000000000004</v>
      </c>
      <c r="E70" s="4">
        <f>(7.0613*D70*D70)+(2.2705*D70)+(0.539)</f>
        <v>8.6503977477000014</v>
      </c>
    </row>
    <row r="71" spans="1:5" x14ac:dyDescent="0.3">
      <c r="A71" s="9" t="s">
        <v>53</v>
      </c>
      <c r="B71" s="7">
        <v>0.98399999999999999</v>
      </c>
      <c r="C71" s="5">
        <v>8.1000000000000003E-2</v>
      </c>
      <c r="D71" s="3">
        <f>(B71-C71)</f>
        <v>0.90300000000000002</v>
      </c>
      <c r="E71" s="4">
        <f>(7.0613*D71*D71)+(2.2705*D71)+(0.539)</f>
        <v>8.347109071700002</v>
      </c>
    </row>
    <row r="72" spans="1:5" x14ac:dyDescent="0.3">
      <c r="A72" s="9" t="s">
        <v>54</v>
      </c>
      <c r="B72" s="7">
        <v>0.90500000000000003</v>
      </c>
      <c r="C72" s="5">
        <v>8.1000000000000003E-2</v>
      </c>
      <c r="D72" s="3">
        <f>(B72-C72)</f>
        <v>0.82400000000000007</v>
      </c>
      <c r="E72" s="4">
        <f>(7.0613*D72*D72)+(2.2705*D72)+(0.539)</f>
        <v>7.2043452288000012</v>
      </c>
    </row>
    <row r="73" spans="1:5" x14ac:dyDescent="0.3">
      <c r="A73" s="9" t="s">
        <v>55</v>
      </c>
      <c r="B73" s="7">
        <v>1.1120000000000001</v>
      </c>
      <c r="C73" s="5">
        <v>8.1000000000000003E-2</v>
      </c>
      <c r="D73" s="3">
        <f>(B73-C73)</f>
        <v>1.0310000000000001</v>
      </c>
      <c r="E73" s="4">
        <f>(7.0613*D73*D73)+(2.2705*D73)+(0.539)</f>
        <v>10.385772009300004</v>
      </c>
    </row>
    <row r="74" spans="1:5" x14ac:dyDescent="0.3">
      <c r="A74" s="9" t="s">
        <v>56</v>
      </c>
      <c r="B74" s="7">
        <v>1.0900000000000001</v>
      </c>
      <c r="C74" s="5">
        <v>8.1000000000000003E-2</v>
      </c>
      <c r="D74" s="3">
        <f>(B74-C74)</f>
        <v>1.0090000000000001</v>
      </c>
      <c r="E74" s="4">
        <f>(7.0613*D74*D74)+(2.2705*D74)+(0.539)</f>
        <v>10.018909865300001</v>
      </c>
    </row>
    <row r="75" spans="1:5" x14ac:dyDescent="0.3">
      <c r="A75" s="9" t="s">
        <v>57</v>
      </c>
      <c r="B75" s="7">
        <v>0.86299999999999999</v>
      </c>
      <c r="C75" s="5">
        <v>8.1000000000000003E-2</v>
      </c>
      <c r="D75" s="3">
        <f>(B75-C75)</f>
        <v>0.78200000000000003</v>
      </c>
      <c r="E75" s="4">
        <f>(7.0613*D75*D75)+(2.2705*D75)+(0.539)</f>
        <v>6.6326854211999997</v>
      </c>
    </row>
    <row r="76" spans="1:5" x14ac:dyDescent="0.3">
      <c r="A76" s="9" t="s">
        <v>58</v>
      </c>
      <c r="B76" s="7">
        <v>1.1659999999999999</v>
      </c>
      <c r="C76" s="5">
        <v>8.1000000000000003E-2</v>
      </c>
      <c r="D76" s="3">
        <f>(B76-C76)</f>
        <v>1.085</v>
      </c>
      <c r="E76" s="4">
        <f>(7.0613*D76*D76)+(2.2705*D76)+(0.539)</f>
        <v>11.315231392500001</v>
      </c>
    </row>
    <row r="77" spans="1:5" x14ac:dyDescent="0.3">
      <c r="A77" s="9" t="s">
        <v>59</v>
      </c>
      <c r="B77" s="7">
        <v>1.115</v>
      </c>
      <c r="C77" s="5">
        <v>8.1000000000000003E-2</v>
      </c>
      <c r="D77" s="3">
        <f>(B77-C77)</f>
        <v>1.034</v>
      </c>
      <c r="E77" s="4">
        <f>(7.0613*D77*D77)+(2.2705*D77)+(0.539)</f>
        <v>10.4363282628</v>
      </c>
    </row>
    <row r="78" spans="1:5" x14ac:dyDescent="0.3">
      <c r="A78" s="9" t="s">
        <v>60</v>
      </c>
      <c r="B78" s="7">
        <v>0.98199999999999998</v>
      </c>
      <c r="C78" s="5">
        <v>8.1000000000000003E-2</v>
      </c>
      <c r="D78" s="3">
        <f>(B78-C78)</f>
        <v>0.90100000000000002</v>
      </c>
      <c r="E78" s="4">
        <f>(7.0613*D78*D78)+(2.2705*D78)+(0.539)</f>
        <v>8.3170909013000003</v>
      </c>
    </row>
    <row r="79" spans="1:5" x14ac:dyDescent="0.3">
      <c r="A79" s="9" t="s">
        <v>61</v>
      </c>
      <c r="B79" s="7">
        <v>1.0110000000000001</v>
      </c>
      <c r="C79" s="5">
        <v>8.1000000000000003E-2</v>
      </c>
      <c r="D79" s="3">
        <f>(B79-C79)</f>
        <v>0.93000000000000016</v>
      </c>
      <c r="E79" s="4">
        <f>(7.0613*D79*D79)+(2.2705*D79)+(0.539)</f>
        <v>8.7578833700000036</v>
      </c>
    </row>
    <row r="80" spans="1:5" x14ac:dyDescent="0.3">
      <c r="A80" s="9" t="s">
        <v>62</v>
      </c>
      <c r="B80" s="7">
        <v>1.0369999999999999</v>
      </c>
      <c r="C80" s="5">
        <v>8.1000000000000003E-2</v>
      </c>
      <c r="D80" s="3">
        <f>(B80-C80)</f>
        <v>0.95599999999999996</v>
      </c>
      <c r="E80" s="4">
        <f>(7.0613*D80*D80)+(2.2705*D80)+(0.539)</f>
        <v>9.1631742767999995</v>
      </c>
    </row>
    <row r="81" spans="1:5" x14ac:dyDescent="0.3">
      <c r="A81" s="9" t="s">
        <v>63</v>
      </c>
      <c r="B81" s="7">
        <v>0.98799999999999999</v>
      </c>
      <c r="C81" s="5">
        <v>8.1000000000000003E-2</v>
      </c>
      <c r="D81" s="3">
        <f>(B81-C81)</f>
        <v>0.90700000000000003</v>
      </c>
      <c r="E81" s="4">
        <f>(7.0613*D81*D81)+(2.2705*D81)+(0.539)</f>
        <v>8.4073148836999998</v>
      </c>
    </row>
    <row r="82" spans="1:5" x14ac:dyDescent="0.3">
      <c r="A82" s="9" t="s">
        <v>64</v>
      </c>
      <c r="B82" s="7">
        <v>1.06</v>
      </c>
      <c r="C82" s="5">
        <v>8.1000000000000003E-2</v>
      </c>
      <c r="D82" s="3">
        <f>(B82-C82)</f>
        <v>0.97900000000000009</v>
      </c>
      <c r="E82" s="4">
        <f>(7.0613*D82*D82)+(2.2705*D82)+(0.539)</f>
        <v>9.5296589333000004</v>
      </c>
    </row>
    <row r="83" spans="1:5" x14ac:dyDescent="0.3">
      <c r="A83" s="9" t="s">
        <v>65</v>
      </c>
      <c r="B83" s="7">
        <v>0.92600000000000005</v>
      </c>
      <c r="C83" s="5">
        <v>8.1000000000000003E-2</v>
      </c>
      <c r="D83" s="3">
        <f>(B83-C83)</f>
        <v>0.84500000000000008</v>
      </c>
      <c r="E83" s="4">
        <f>(7.0613*D83*D83)+(2.2705*D83)+(0.539)</f>
        <v>7.4995172325000015</v>
      </c>
    </row>
    <row r="84" spans="1:5" x14ac:dyDescent="0.3">
      <c r="A84" s="9" t="s">
        <v>66</v>
      </c>
      <c r="B84" s="7">
        <v>1.1180000000000001</v>
      </c>
      <c r="C84" s="5">
        <v>8.1000000000000003E-2</v>
      </c>
      <c r="D84" s="3">
        <f>(B84-C84)</f>
        <v>1.0370000000000001</v>
      </c>
      <c r="E84" s="4">
        <f>(7.0613*D84*D84)+(2.2705*D84)+(0.539)</f>
        <v>10.487011619700004</v>
      </c>
    </row>
    <row r="85" spans="1:5" x14ac:dyDescent="0.3">
      <c r="A85" s="9" t="s">
        <v>67</v>
      </c>
      <c r="B85" s="7">
        <v>1.1100000000000001</v>
      </c>
      <c r="C85" s="5">
        <v>8.1000000000000003E-2</v>
      </c>
      <c r="D85" s="3">
        <f>(B85-C85)</f>
        <v>1.0290000000000001</v>
      </c>
      <c r="E85" s="4">
        <f>(7.0613*D85*D85)+(2.2705*D85)+(0.539)</f>
        <v>10.352138453300002</v>
      </c>
    </row>
    <row r="86" spans="1:5" x14ac:dyDescent="0.3">
      <c r="A86" s="9" t="s">
        <v>68</v>
      </c>
      <c r="B86" s="7">
        <v>0.98899999999999999</v>
      </c>
      <c r="C86" s="5">
        <v>8.1000000000000003E-2</v>
      </c>
      <c r="D86" s="3">
        <f>(B86-C86)</f>
        <v>0.90800000000000003</v>
      </c>
      <c r="E86" s="4">
        <f>(7.0613*D86*D86)+(2.2705*D86)+(0.539)</f>
        <v>8.4224016432000006</v>
      </c>
    </row>
    <row r="87" spans="1:5" x14ac:dyDescent="0.3">
      <c r="A87" s="9" t="s">
        <v>69</v>
      </c>
      <c r="B87" s="7">
        <v>1.095</v>
      </c>
      <c r="C87" s="5">
        <v>8.1000000000000003E-2</v>
      </c>
      <c r="D87" s="3">
        <f>(B87-C87)</f>
        <v>1.014</v>
      </c>
      <c r="E87" s="4">
        <f>(7.0613*D87*D87)+(2.2705*D87)+(0.539)</f>
        <v>10.101687414800001</v>
      </c>
    </row>
    <row r="88" spans="1:5" x14ac:dyDescent="0.3">
      <c r="A88" s="9" t="s">
        <v>70</v>
      </c>
      <c r="B88" s="7">
        <v>1.2230000000000001</v>
      </c>
      <c r="C88" s="5">
        <v>8.1000000000000003E-2</v>
      </c>
      <c r="D88" s="3">
        <f>(B88-C88)</f>
        <v>1.1420000000000001</v>
      </c>
      <c r="E88" s="4">
        <f>(7.0613*D88*D88)+(2.2705*D88)+(0.539)</f>
        <v>12.341004253200003</v>
      </c>
    </row>
    <row r="89" spans="1:5" x14ac:dyDescent="0.3">
      <c r="A89" s="9" t="s">
        <v>71</v>
      </c>
      <c r="B89" s="7">
        <v>1.0840000000000001</v>
      </c>
      <c r="C89" s="5">
        <v>8.1000000000000003E-2</v>
      </c>
      <c r="D89" s="3">
        <f>(B89-C89)</f>
        <v>1.0030000000000001</v>
      </c>
      <c r="E89" s="4">
        <f>(7.0613*D89*D89)+(2.2705*D89)+(0.539)</f>
        <v>9.9200428517000017</v>
      </c>
    </row>
    <row r="90" spans="1:5" x14ac:dyDescent="0.3">
      <c r="A90" s="9" t="s">
        <v>72</v>
      </c>
      <c r="B90" s="7">
        <v>1.0900000000000001</v>
      </c>
      <c r="C90" s="5">
        <v>8.1000000000000003E-2</v>
      </c>
      <c r="D90" s="3">
        <f>(B90-C90)</f>
        <v>1.0090000000000001</v>
      </c>
      <c r="E90" s="4">
        <f>(7.0613*D90*D90)+(2.2705*D90)+(0.539)</f>
        <v>10.018909865300001</v>
      </c>
    </row>
    <row r="91" spans="1:5" x14ac:dyDescent="0.3">
      <c r="A91" s="9" t="s">
        <v>73</v>
      </c>
      <c r="B91" s="7">
        <v>0.93300000000000005</v>
      </c>
      <c r="C91" s="5">
        <v>8.1000000000000003E-2</v>
      </c>
      <c r="D91" s="3">
        <f>(B91-C91)</f>
        <v>0.85200000000000009</v>
      </c>
      <c r="E91" s="4">
        <f>(7.0613*D91*D91)+(2.2705*D91)+(0.539)</f>
        <v>7.5992919152000011</v>
      </c>
    </row>
    <row r="92" spans="1:5" x14ac:dyDescent="0.3">
      <c r="A92" s="9" t="s">
        <v>74</v>
      </c>
      <c r="B92" s="7">
        <v>1.1950000000000001</v>
      </c>
      <c r="C92" s="5">
        <v>8.1000000000000003E-2</v>
      </c>
      <c r="D92" s="3">
        <f>(B92-C92)</f>
        <v>1.1140000000000001</v>
      </c>
      <c r="E92" s="4">
        <f>(7.0613*D92*D92)+(2.2705*D92)+(0.539)</f>
        <v>11.831382054800001</v>
      </c>
    </row>
    <row r="93" spans="1:5" x14ac:dyDescent="0.3">
      <c r="A93" s="9" t="s">
        <v>75</v>
      </c>
      <c r="B93" s="7">
        <v>1.1850000000000001</v>
      </c>
      <c r="C93" s="5">
        <v>8.1000000000000003E-2</v>
      </c>
      <c r="D93" s="3">
        <f>(B93-C93)</f>
        <v>1.1040000000000001</v>
      </c>
      <c r="E93" s="4">
        <f>(7.0613*D93*D93)+(2.2705*D93)+(0.539)</f>
        <v>11.6520574208</v>
      </c>
    </row>
    <row r="94" spans="1:5" x14ac:dyDescent="0.3">
      <c r="A94" s="9" t="s">
        <v>76</v>
      </c>
      <c r="B94" s="7">
        <v>0.99</v>
      </c>
      <c r="C94" s="5">
        <v>8.1000000000000003E-2</v>
      </c>
      <c r="D94" s="3">
        <f>(B94-C94)</f>
        <v>0.90900000000000003</v>
      </c>
      <c r="E94" s="4">
        <f>(7.0613*D94*D94)+(2.2705*D94)+(0.539)</f>
        <v>8.4375025253000011</v>
      </c>
    </row>
    <row r="95" spans="1:5" x14ac:dyDescent="0.3">
      <c r="A95" s="9" t="s">
        <v>77</v>
      </c>
      <c r="B95" s="7">
        <v>1.0489999999999999</v>
      </c>
      <c r="C95" s="5">
        <v>8.1000000000000003E-2</v>
      </c>
      <c r="D95" s="3">
        <f>(B95-C95)</f>
        <v>0.96799999999999997</v>
      </c>
      <c r="E95" s="4">
        <f>(7.0613*D95*D95)+(2.2705*D95)+(0.539)</f>
        <v>9.353451571199999</v>
      </c>
    </row>
    <row r="96" spans="1:5" x14ac:dyDescent="0.3">
      <c r="A96" s="9" t="s">
        <v>78</v>
      </c>
      <c r="B96" s="7">
        <v>1.0980000000000001</v>
      </c>
      <c r="C96" s="5">
        <v>8.1000000000000003E-2</v>
      </c>
      <c r="D96" s="3">
        <f>(B96-C96)</f>
        <v>1.0170000000000001</v>
      </c>
      <c r="E96" s="4">
        <f>(7.0613*D96*D96)+(2.2705*D96)+(0.539)</f>
        <v>10.151523415700002</v>
      </c>
    </row>
    <row r="97" spans="1:5" x14ac:dyDescent="0.3">
      <c r="A97" s="9" t="s">
        <v>79</v>
      </c>
      <c r="B97" s="7">
        <v>1.236</v>
      </c>
      <c r="C97" s="5">
        <v>8.1000000000000003E-2</v>
      </c>
      <c r="D97" s="3">
        <f>(B97-C97)</f>
        <v>1.155</v>
      </c>
      <c r="E97" s="4">
        <f>(7.0613*D97*D97)+(2.2705*D97)+(0.539)</f>
        <v>12.581378232500002</v>
      </c>
    </row>
    <row r="98" spans="1:5" x14ac:dyDescent="0.3">
      <c r="A98" s="9" t="s">
        <v>80</v>
      </c>
      <c r="B98" s="7">
        <v>1.206</v>
      </c>
      <c r="C98" s="5">
        <v>8.1000000000000003E-2</v>
      </c>
      <c r="D98" s="3">
        <f>(B98-C98)</f>
        <v>1.125</v>
      </c>
      <c r="E98" s="4">
        <f>(7.0613*D98*D98)+(2.2705*D98)+(0.539)</f>
        <v>12.030270312500001</v>
      </c>
    </row>
    <row r="99" spans="1:5" x14ac:dyDescent="0.3">
      <c r="A99" s="9" t="s">
        <v>81</v>
      </c>
      <c r="B99" s="7">
        <v>0.91200000000000003</v>
      </c>
      <c r="C99" s="5">
        <v>8.1000000000000003E-2</v>
      </c>
      <c r="D99" s="3">
        <f>(B99-C99)</f>
        <v>0.83100000000000007</v>
      </c>
      <c r="E99" s="4">
        <f>(7.0613*D99*D99)+(2.2705*D99)+(0.539)</f>
        <v>7.302043889300001</v>
      </c>
    </row>
    <row r="100" spans="1:5" x14ac:dyDescent="0.3">
      <c r="A100" s="9" t="s">
        <v>82</v>
      </c>
      <c r="B100" s="7">
        <v>1.107</v>
      </c>
      <c r="C100" s="5">
        <v>8.1000000000000003E-2</v>
      </c>
      <c r="D100" s="3">
        <f>(B100-C100)</f>
        <v>1.026</v>
      </c>
      <c r="E100" s="4">
        <f>(7.0613*D100*D100)+(2.2705*D100)+(0.539)</f>
        <v>10.301794038800001</v>
      </c>
    </row>
    <row r="101" spans="1:5" x14ac:dyDescent="0.3">
      <c r="A101" s="9" t="s">
        <v>83</v>
      </c>
      <c r="B101" s="7">
        <v>1.145</v>
      </c>
      <c r="C101" s="5">
        <v>8.1000000000000003E-2</v>
      </c>
      <c r="D101" s="3">
        <f>(B101-C101)</f>
        <v>1.0640000000000001</v>
      </c>
      <c r="E101" s="4">
        <f>(7.0613*D101*D101)+(2.2705*D101)+(0.539)</f>
        <v>10.948881484800001</v>
      </c>
    </row>
    <row r="102" spans="1:5" x14ac:dyDescent="0.3">
      <c r="A102" s="9" t="s">
        <v>84</v>
      </c>
      <c r="B102" s="7">
        <v>1.0170000000000001</v>
      </c>
      <c r="C102" s="5">
        <v>8.1000000000000003E-2</v>
      </c>
      <c r="D102" s="3">
        <f>(B102-C102)</f>
        <v>0.93600000000000017</v>
      </c>
      <c r="E102" s="4">
        <f>(7.0613*D102*D102)+(2.2705*D102)+(0.539)</f>
        <v>8.8505646848000037</v>
      </c>
    </row>
    <row r="103" spans="1:5" x14ac:dyDescent="0.3">
      <c r="A103" s="9" t="s">
        <v>85</v>
      </c>
      <c r="B103" s="7">
        <v>1.0210000000000001</v>
      </c>
      <c r="C103" s="5">
        <v>8.1000000000000003E-2</v>
      </c>
      <c r="D103" s="3">
        <f>(B103-C103)</f>
        <v>0.94000000000000017</v>
      </c>
      <c r="E103" s="4">
        <f>(7.0613*D103*D103)+(2.2705*D103)+(0.539)</f>
        <v>8.9126346800000018</v>
      </c>
    </row>
    <row r="104" spans="1:5" x14ac:dyDescent="0.3">
      <c r="A104" s="9" t="s">
        <v>86</v>
      </c>
      <c r="B104" s="7">
        <v>1.2770000000000001</v>
      </c>
      <c r="C104" s="5">
        <v>8.1000000000000003E-2</v>
      </c>
      <c r="D104" s="3">
        <f>(B104-C104)</f>
        <v>1.1960000000000002</v>
      </c>
      <c r="E104" s="4">
        <f>(7.0613*D104*D104)+(2.2705*D104)+(0.539)</f>
        <v>13.355114500800005</v>
      </c>
    </row>
    <row r="105" spans="1:5" x14ac:dyDescent="0.3">
      <c r="A105" s="9" t="s">
        <v>87</v>
      </c>
      <c r="B105" s="7">
        <v>1.117</v>
      </c>
      <c r="C105" s="5">
        <v>8.1000000000000003E-2</v>
      </c>
      <c r="D105" s="3">
        <f>(B105-C105)</f>
        <v>1.036</v>
      </c>
      <c r="E105" s="4">
        <f>(7.0613*D105*D105)+(2.2705*D105)+(0.539)</f>
        <v>10.4701030448</v>
      </c>
    </row>
    <row r="106" spans="1:5" x14ac:dyDescent="0.3">
      <c r="A106" s="9" t="s">
        <v>88</v>
      </c>
      <c r="B106" s="7">
        <v>1.03</v>
      </c>
      <c r="C106" s="5">
        <v>8.1000000000000003E-2</v>
      </c>
      <c r="D106" s="3">
        <f>(B106-C106)</f>
        <v>0.94900000000000007</v>
      </c>
      <c r="E106" s="4">
        <f>(7.0613*D106*D106)+(2.2705*D106)+(0.539)</f>
        <v>9.0531183413000011</v>
      </c>
    </row>
    <row r="107" spans="1:5" x14ac:dyDescent="0.3">
      <c r="A107" s="9" t="s">
        <v>89</v>
      </c>
      <c r="B107" s="7">
        <v>0.998</v>
      </c>
      <c r="C107" s="5">
        <v>8.1000000000000003E-2</v>
      </c>
      <c r="D107" s="3">
        <f>(B107-C107)</f>
        <v>0.91700000000000004</v>
      </c>
      <c r="E107" s="4">
        <f>(7.0613*D107*D107)+(2.2705*D107)+(0.539)</f>
        <v>8.5588179957000001</v>
      </c>
    </row>
    <row r="108" spans="1:5" x14ac:dyDescent="0.3">
      <c r="A108" s="9" t="s">
        <v>90</v>
      </c>
      <c r="B108" s="7">
        <v>1.1500000000000001</v>
      </c>
      <c r="C108" s="5">
        <v>8.1000000000000003E-2</v>
      </c>
      <c r="D108" s="3">
        <f>(B108-C108)</f>
        <v>1.0690000000000002</v>
      </c>
      <c r="E108" s="4">
        <f>(7.0613*D108*D108)+(2.2705*D108)+(0.539)</f>
        <v>11.035542749300003</v>
      </c>
    </row>
    <row r="109" spans="1:5" x14ac:dyDescent="0.3">
      <c r="A109" s="9" t="s">
        <v>91</v>
      </c>
      <c r="B109" s="7">
        <v>1.212</v>
      </c>
      <c r="C109" s="5">
        <v>8.1000000000000003E-2</v>
      </c>
      <c r="D109" s="3">
        <f>(B109-C109)</f>
        <v>1.131</v>
      </c>
      <c r="E109" s="4">
        <f>(7.0613*D109*D109)+(2.2705*D109)+(0.539)</f>
        <v>12.139475069300001</v>
      </c>
    </row>
    <row r="110" spans="1:5" x14ac:dyDescent="0.3">
      <c r="A110" s="9" t="s">
        <v>92</v>
      </c>
      <c r="B110" s="7">
        <v>1.133</v>
      </c>
      <c r="C110" s="5">
        <v>8.1000000000000003E-2</v>
      </c>
      <c r="D110" s="3">
        <f>(B110-C110)</f>
        <v>1.052</v>
      </c>
      <c r="E110" s="4">
        <f>(7.0613*D110*D110)+(2.2705*D110)+(0.539)</f>
        <v>10.7423349552</v>
      </c>
    </row>
    <row r="111" spans="1:5" x14ac:dyDescent="0.3">
      <c r="A111" s="9" t="s">
        <v>93</v>
      </c>
      <c r="B111" s="7">
        <v>1.321</v>
      </c>
      <c r="C111" s="5">
        <v>8.1000000000000003E-2</v>
      </c>
      <c r="D111" s="3">
        <f>(B111-C111)</f>
        <v>1.24</v>
      </c>
      <c r="E111" s="4">
        <f>(7.0613*D111*D111)+(2.2705*D111)+(0.539)</f>
        <v>14.21187488</v>
      </c>
    </row>
    <row r="112" spans="1:5" x14ac:dyDescent="0.3">
      <c r="A112" s="9" t="s">
        <v>94</v>
      </c>
      <c r="B112" s="7">
        <v>1.21</v>
      </c>
      <c r="C112" s="5">
        <v>8.1000000000000003E-2</v>
      </c>
      <c r="D112" s="3">
        <f>(B112-C112)</f>
        <v>1.129</v>
      </c>
      <c r="E112" s="4">
        <f>(7.0613*D112*D112)+(2.2705*D112)+(0.539)</f>
        <v>12.103016993300001</v>
      </c>
    </row>
    <row r="113" spans="1:5" x14ac:dyDescent="0.3">
      <c r="A113" s="9" t="s">
        <v>95</v>
      </c>
      <c r="B113" s="7">
        <v>1.216</v>
      </c>
      <c r="C113" s="5">
        <v>8.1000000000000003E-2</v>
      </c>
      <c r="D113" s="3">
        <f>(B113-C113)</f>
        <v>1.135</v>
      </c>
      <c r="E113" s="4">
        <f>(7.0613*D113*D113)+(2.2705*D113)+(0.539)</f>
        <v>12.212560692499999</v>
      </c>
    </row>
    <row r="114" spans="1:5" x14ac:dyDescent="0.3">
      <c r="A114" s="9" t="s">
        <v>96</v>
      </c>
      <c r="B114" s="7">
        <v>1.1970000000000001</v>
      </c>
      <c r="C114" s="5">
        <v>8.1000000000000003E-2</v>
      </c>
      <c r="D114" s="3">
        <f>(B114-C114)</f>
        <v>1.1160000000000001</v>
      </c>
      <c r="E114" s="4">
        <f>(7.0613*D114*D114)+(2.2705*D114)+(0.539)</f>
        <v>11.867416452800002</v>
      </c>
    </row>
    <row r="115" spans="1:5" x14ac:dyDescent="0.3">
      <c r="A115" s="9" t="s">
        <v>97</v>
      </c>
      <c r="B115" s="7">
        <v>1</v>
      </c>
      <c r="C115" s="5">
        <v>8.1000000000000003E-2</v>
      </c>
      <c r="D115" s="3">
        <f>(B115-C115)</f>
        <v>0.91900000000000004</v>
      </c>
      <c r="E115" s="4">
        <f>(7.0613*D115*D115)+(2.2705*D115)+(0.539)</f>
        <v>8.5892880893000001</v>
      </c>
    </row>
    <row r="116" spans="1:5" x14ac:dyDescent="0.3">
      <c r="A116" s="9" t="s">
        <v>98</v>
      </c>
      <c r="B116" s="7">
        <v>1.212</v>
      </c>
      <c r="C116" s="5">
        <v>8.1000000000000003E-2</v>
      </c>
      <c r="D116" s="3">
        <f>(B116-C116)</f>
        <v>1.131</v>
      </c>
      <c r="E116" s="4">
        <f>(7.0613*D116*D116)+(2.2705*D116)+(0.539)</f>
        <v>12.139475069300001</v>
      </c>
    </row>
    <row r="117" spans="1:5" x14ac:dyDescent="0.3">
      <c r="A117" s="9" t="s">
        <v>99</v>
      </c>
      <c r="B117" s="7">
        <v>1.133</v>
      </c>
      <c r="C117" s="5">
        <v>8.1000000000000003E-2</v>
      </c>
      <c r="D117" s="3">
        <f>(B117-C117)</f>
        <v>1.052</v>
      </c>
      <c r="E117" s="4">
        <f>(7.0613*D117*D117)+(2.2705*D117)+(0.539)</f>
        <v>10.7423349552</v>
      </c>
    </row>
    <row r="118" spans="1:5" x14ac:dyDescent="0.3">
      <c r="A118" s="9" t="s">
        <v>100</v>
      </c>
      <c r="B118" s="7">
        <v>1.163</v>
      </c>
      <c r="C118" s="5">
        <v>8.1000000000000003E-2</v>
      </c>
      <c r="D118" s="3">
        <f>(B118-C118)</f>
        <v>1.0820000000000001</v>
      </c>
      <c r="E118" s="4">
        <f>(7.0613*D118*D118)+(2.2705*D118)+(0.539)</f>
        <v>11.262514381200001</v>
      </c>
    </row>
    <row r="119" spans="1:5" x14ac:dyDescent="0.3">
      <c r="A119" s="9" t="s">
        <v>101</v>
      </c>
      <c r="B119" s="7">
        <v>0.97599999999999998</v>
      </c>
      <c r="C119" s="5">
        <v>8.1000000000000003E-2</v>
      </c>
      <c r="D119" s="3">
        <f>(B119-C119)</f>
        <v>0.89500000000000002</v>
      </c>
      <c r="E119" s="4">
        <f>(7.0613*D119*D119)+(2.2705*D119)+(0.539)</f>
        <v>8.2273753325000012</v>
      </c>
    </row>
    <row r="120" spans="1:5" x14ac:dyDescent="0.3">
      <c r="A120" s="9" t="s">
        <v>102</v>
      </c>
      <c r="B120" s="7">
        <v>1.0429999999999999</v>
      </c>
      <c r="C120" s="5">
        <v>8.1000000000000003E-2</v>
      </c>
      <c r="D120" s="3">
        <f>(B120-C120)</f>
        <v>0.96199999999999997</v>
      </c>
      <c r="E120" s="4">
        <f>(7.0613*D120*D120)+(2.2705*D120)+(0.539)</f>
        <v>9.2580587171999991</v>
      </c>
    </row>
    <row r="121" spans="1:5" x14ac:dyDescent="0.3">
      <c r="A121" s="9" t="s">
        <v>103</v>
      </c>
      <c r="B121" s="7">
        <v>1.016</v>
      </c>
      <c r="C121" s="5">
        <v>8.1000000000000003E-2</v>
      </c>
      <c r="D121" s="3">
        <f>(B121-C121)</f>
        <v>0.93500000000000005</v>
      </c>
      <c r="E121" s="4">
        <f>(7.0613*D121*D121)+(2.2705*D121)+(0.539)</f>
        <v>8.8350824925000015</v>
      </c>
    </row>
    <row r="122" spans="1:5" x14ac:dyDescent="0.3">
      <c r="A122" s="9" t="s">
        <v>104</v>
      </c>
      <c r="B122" s="7">
        <v>1.0409999999999999</v>
      </c>
      <c r="C122" s="5">
        <v>8.1000000000000003E-2</v>
      </c>
      <c r="D122" s="3">
        <f>(B122-C122)</f>
        <v>0.96</v>
      </c>
      <c r="E122" s="4">
        <f>(7.0613*D122*D122)+(2.2705*D122)+(0.539)</f>
        <v>9.2263740799999994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P9" sqref="P9"/>
    </sheetView>
  </sheetViews>
  <sheetFormatPr defaultRowHeight="14.4" x14ac:dyDescent="0.3"/>
  <cols>
    <col min="1" max="1" width="14.77734375" customWidth="1"/>
    <col min="2" max="2" width="12" customWidth="1"/>
    <col min="3" max="3" width="10.88671875" customWidth="1"/>
    <col min="4" max="4" width="11.6640625" customWidth="1"/>
    <col min="5" max="5" width="16.44140625" customWidth="1"/>
  </cols>
  <sheetData>
    <row r="2" spans="1:12" x14ac:dyDescent="0.3">
      <c r="A2" s="2">
        <v>2.1320000000000001</v>
      </c>
      <c r="B2" s="7">
        <v>2.2880000000000003</v>
      </c>
      <c r="C2" s="7">
        <v>2.2970000000000002</v>
      </c>
      <c r="D2" s="7">
        <v>2.1270000000000002</v>
      </c>
      <c r="E2" s="7">
        <v>1.7190000000000001</v>
      </c>
      <c r="F2" s="7">
        <v>1.5740000000000001</v>
      </c>
      <c r="G2" s="7">
        <v>2.415</v>
      </c>
      <c r="H2" s="7">
        <v>1.7730000000000001</v>
      </c>
      <c r="I2" s="7">
        <v>1.7130000000000001</v>
      </c>
      <c r="J2" s="7">
        <v>1.627</v>
      </c>
      <c r="K2" s="7">
        <v>1.923</v>
      </c>
      <c r="L2" s="7">
        <v>1.7490000000000001</v>
      </c>
    </row>
    <row r="3" spans="1:12" x14ac:dyDescent="0.3">
      <c r="A3" s="2">
        <v>1.512</v>
      </c>
      <c r="B3" s="7">
        <v>2.0140000000000002</v>
      </c>
      <c r="C3" s="7">
        <v>1.9970000000000001</v>
      </c>
      <c r="D3" s="7">
        <v>2.0870000000000002</v>
      </c>
      <c r="E3" s="7">
        <v>1.843</v>
      </c>
      <c r="F3" s="7">
        <v>1.75</v>
      </c>
      <c r="G3" s="7">
        <v>1.641</v>
      </c>
      <c r="H3" s="7">
        <v>1.6420000000000001</v>
      </c>
      <c r="I3" s="7">
        <v>1.671</v>
      </c>
      <c r="J3" s="7">
        <v>1.591</v>
      </c>
      <c r="K3" s="7">
        <v>1.6020000000000001</v>
      </c>
      <c r="L3" s="7">
        <v>1.7670000000000001</v>
      </c>
    </row>
    <row r="4" spans="1:12" x14ac:dyDescent="0.3">
      <c r="A4" s="2">
        <v>0.94599999999999995</v>
      </c>
      <c r="B4" s="7">
        <v>2.0510000000000002</v>
      </c>
      <c r="C4" s="7">
        <v>2.09</v>
      </c>
      <c r="D4" s="7">
        <v>1.84</v>
      </c>
      <c r="E4" s="7">
        <v>1.875</v>
      </c>
      <c r="F4" s="7">
        <v>1.7710000000000001</v>
      </c>
      <c r="G4" s="7">
        <v>1.5449999999999999</v>
      </c>
      <c r="H4" s="7">
        <v>1.552</v>
      </c>
      <c r="I4" s="7">
        <v>1.77</v>
      </c>
      <c r="J4" s="7">
        <v>1.8680000000000001</v>
      </c>
      <c r="K4" s="7">
        <v>1.7130000000000001</v>
      </c>
      <c r="L4" s="7">
        <v>1.653</v>
      </c>
    </row>
    <row r="5" spans="1:12" x14ac:dyDescent="0.3">
      <c r="A5" s="2">
        <v>0.67700000000000005</v>
      </c>
      <c r="B5" s="7">
        <v>2.3540000000000001</v>
      </c>
      <c r="C5" s="7">
        <v>2.1440000000000001</v>
      </c>
      <c r="D5" s="7">
        <v>2.069</v>
      </c>
      <c r="E5" s="7">
        <v>1.7</v>
      </c>
      <c r="F5" s="7">
        <v>1.889</v>
      </c>
      <c r="G5" s="7">
        <v>1.5980000000000001</v>
      </c>
      <c r="H5" s="7">
        <v>1.919</v>
      </c>
      <c r="I5" s="7">
        <v>1.6640000000000001</v>
      </c>
      <c r="J5" s="7">
        <v>1.661</v>
      </c>
      <c r="K5" s="7">
        <v>1.3280000000000001</v>
      </c>
      <c r="L5" s="7">
        <v>1.266</v>
      </c>
    </row>
    <row r="6" spans="1:12" x14ac:dyDescent="0.3">
      <c r="A6" s="2">
        <v>0.36299999999999999</v>
      </c>
      <c r="B6" s="7">
        <v>2.2989999999999999</v>
      </c>
      <c r="C6" s="7">
        <v>1.851</v>
      </c>
      <c r="D6" s="7">
        <v>1.645</v>
      </c>
      <c r="E6" s="7">
        <v>1.6480000000000001</v>
      </c>
      <c r="F6" s="7">
        <v>1.444</v>
      </c>
      <c r="G6" s="7">
        <v>1.528</v>
      </c>
      <c r="H6" s="7">
        <v>1.502</v>
      </c>
      <c r="I6" s="7">
        <v>1.518</v>
      </c>
      <c r="J6" s="7">
        <v>1.3740000000000001</v>
      </c>
      <c r="K6" s="7">
        <v>1.37</v>
      </c>
      <c r="L6" s="7">
        <v>1.4079999999999999</v>
      </c>
    </row>
    <row r="7" spans="1:12" x14ac:dyDescent="0.3">
      <c r="A7" s="5">
        <v>0.10100000000000001</v>
      </c>
      <c r="B7" s="7">
        <v>2.218</v>
      </c>
      <c r="C7" s="7">
        <v>1.798</v>
      </c>
      <c r="D7" s="7">
        <v>1.5429999999999999</v>
      </c>
      <c r="E7" s="7">
        <v>1.8920000000000001</v>
      </c>
      <c r="F7" s="7">
        <v>1.6759999999999999</v>
      </c>
      <c r="G7" s="7">
        <v>1.4139999999999999</v>
      </c>
      <c r="H7" s="7">
        <v>1.7150000000000001</v>
      </c>
      <c r="I7" s="7">
        <v>1.536</v>
      </c>
      <c r="J7" s="7">
        <v>1.375</v>
      </c>
      <c r="K7" s="7">
        <v>1.5860000000000001</v>
      </c>
      <c r="L7" s="7">
        <v>1.4000000000000001</v>
      </c>
    </row>
    <row r="8" spans="1:12" x14ac:dyDescent="0.3">
      <c r="A8" s="7">
        <v>2.1339999999999999</v>
      </c>
      <c r="B8" s="7">
        <v>2.41</v>
      </c>
      <c r="C8" s="7">
        <v>2.2320000000000002</v>
      </c>
      <c r="D8" s="7">
        <v>2.0110000000000001</v>
      </c>
      <c r="E8" s="7">
        <v>2.25</v>
      </c>
      <c r="F8" s="7">
        <v>2.0830000000000002</v>
      </c>
      <c r="G8" s="7">
        <v>1.8160000000000001</v>
      </c>
      <c r="H8" s="7">
        <v>1.8220000000000001</v>
      </c>
      <c r="I8" s="7">
        <v>1.8420000000000001</v>
      </c>
      <c r="J8" s="7">
        <v>1.726</v>
      </c>
      <c r="K8" s="7">
        <v>1.6120000000000001</v>
      </c>
      <c r="L8" s="7">
        <v>1.7510000000000001</v>
      </c>
    </row>
    <row r="9" spans="1:12" x14ac:dyDescent="0.3">
      <c r="A9" s="7">
        <v>2.129</v>
      </c>
      <c r="B9" s="7">
        <v>2.714</v>
      </c>
      <c r="C9" s="7">
        <v>2.339</v>
      </c>
      <c r="D9" s="7">
        <v>2.0049999999999999</v>
      </c>
      <c r="E9" s="7">
        <v>1.885</v>
      </c>
      <c r="F9" s="7">
        <v>1.9319999999999999</v>
      </c>
      <c r="G9" s="7">
        <v>1.4319999999999999</v>
      </c>
      <c r="H9" s="7">
        <v>1.391</v>
      </c>
      <c r="I9" s="7">
        <v>1.6560000000000001</v>
      </c>
      <c r="J9" s="7">
        <v>1.544</v>
      </c>
      <c r="K9" s="7">
        <v>1.5529999999999999</v>
      </c>
      <c r="L9" s="7">
        <v>1.597</v>
      </c>
    </row>
    <row r="16" spans="1:12" x14ac:dyDescent="0.3">
      <c r="A16" s="15"/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3">
      <c r="A17" s="15" t="s">
        <v>5</v>
      </c>
      <c r="B17" s="2">
        <v>2.1320000000000001</v>
      </c>
      <c r="C17" s="3">
        <f>B17-B22</f>
        <v>2.0310000000000001</v>
      </c>
      <c r="D17" s="3">
        <v>24</v>
      </c>
      <c r="E17" s="4">
        <f>(4.5568*C17*C17)+(2.3176*C17)+(0.2792)</f>
        <v>23.782867884800005</v>
      </c>
    </row>
    <row r="18" spans="1:11" x14ac:dyDescent="0.3">
      <c r="A18" s="15" t="s">
        <v>6</v>
      </c>
      <c r="B18" s="2">
        <v>1.512</v>
      </c>
      <c r="C18" s="3">
        <f>B18-B22</f>
        <v>1.411</v>
      </c>
      <c r="D18" s="3">
        <v>12</v>
      </c>
      <c r="E18" s="4">
        <f t="shared" ref="E18:E81" si="0">(4.5568*C18*C18)+(2.3176*C18)+(0.2792)</f>
        <v>12.621562412799999</v>
      </c>
    </row>
    <row r="19" spans="1:11" x14ac:dyDescent="0.3">
      <c r="A19" s="15" t="s">
        <v>7</v>
      </c>
      <c r="B19" s="2">
        <v>0.94599999999999995</v>
      </c>
      <c r="C19" s="3">
        <f>B19-B22</f>
        <v>0.84499999999999997</v>
      </c>
      <c r="D19" s="3">
        <v>6</v>
      </c>
      <c r="E19" s="4">
        <f t="shared" si="0"/>
        <v>5.4912411199999998</v>
      </c>
    </row>
    <row r="20" spans="1:11" x14ac:dyDescent="0.3">
      <c r="A20" s="15" t="s">
        <v>8</v>
      </c>
      <c r="B20" s="2">
        <v>0.67700000000000005</v>
      </c>
      <c r="C20" s="3">
        <f>B20-B22</f>
        <v>0.57600000000000007</v>
      </c>
      <c r="D20" s="3">
        <v>3</v>
      </c>
      <c r="E20" s="4">
        <f t="shared" si="0"/>
        <v>3.1259744768000002</v>
      </c>
    </row>
    <row r="21" spans="1:11" x14ac:dyDescent="0.3">
      <c r="A21" s="15" t="s">
        <v>9</v>
      </c>
      <c r="B21" s="2">
        <v>0.36299999999999999</v>
      </c>
      <c r="C21" s="3">
        <f>B21-B22</f>
        <v>0.26200000000000001</v>
      </c>
      <c r="D21" s="3">
        <v>1.5</v>
      </c>
      <c r="E21" s="4">
        <f t="shared" si="0"/>
        <v>1.1992081792000002</v>
      </c>
    </row>
    <row r="22" spans="1:11" x14ac:dyDescent="0.3">
      <c r="A22" s="15" t="s">
        <v>10</v>
      </c>
      <c r="B22" s="5">
        <v>0.10100000000000001</v>
      </c>
      <c r="C22" s="3">
        <f>B22-B22</f>
        <v>0</v>
      </c>
      <c r="D22" s="3">
        <v>0</v>
      </c>
      <c r="E22" s="4">
        <f t="shared" si="0"/>
        <v>0.2792</v>
      </c>
    </row>
    <row r="27" spans="1:11" x14ac:dyDescent="0.3">
      <c r="H27" s="15"/>
      <c r="J27" s="8" t="s">
        <v>11</v>
      </c>
      <c r="K27" s="8"/>
    </row>
    <row r="33" spans="1:5" x14ac:dyDescent="0.3">
      <c r="A33" s="9" t="s">
        <v>12</v>
      </c>
      <c r="B33" s="7" t="s">
        <v>13</v>
      </c>
      <c r="C33" s="10" t="s">
        <v>10</v>
      </c>
      <c r="D33" s="3" t="s">
        <v>2</v>
      </c>
      <c r="E33" s="11" t="s">
        <v>14</v>
      </c>
    </row>
    <row r="34" spans="1:5" x14ac:dyDescent="0.3">
      <c r="A34" s="9" t="s">
        <v>15</v>
      </c>
      <c r="B34" s="7">
        <v>2.1339999999999999</v>
      </c>
      <c r="C34" s="5">
        <v>0.10100000000000001</v>
      </c>
      <c r="D34" s="3">
        <f>(B34-C34)</f>
        <v>2.0329999999999999</v>
      </c>
      <c r="E34" s="4">
        <f>(4.5568*D34*D34)+(2.3176*D34)+(0.2792)</f>
        <v>23.824540755200001</v>
      </c>
    </row>
    <row r="35" spans="1:5" x14ac:dyDescent="0.3">
      <c r="A35" s="9" t="s">
        <v>16</v>
      </c>
      <c r="B35" s="7">
        <v>2.129</v>
      </c>
      <c r="C35" s="5">
        <v>0.10100000000000001</v>
      </c>
      <c r="D35" s="3">
        <f>(B35-C35)</f>
        <v>2.028</v>
      </c>
      <c r="E35" s="4">
        <f>(4.5568*D35*D35)+(2.3176*D35)+(0.2792)</f>
        <v>23.720426931200002</v>
      </c>
    </row>
    <row r="36" spans="1:5" x14ac:dyDescent="0.3">
      <c r="A36" s="9" t="s">
        <v>17</v>
      </c>
      <c r="B36" s="7">
        <v>2.2880000000000003</v>
      </c>
      <c r="C36" s="5">
        <v>0.10100000000000001</v>
      </c>
      <c r="D36" s="3">
        <f>(B36-C36)</f>
        <v>2.1870000000000003</v>
      </c>
      <c r="E36" s="4">
        <f>(4.5568*D36*D36)+(2.3176*D36)+(0.2792)</f>
        <v>27.142824339200008</v>
      </c>
    </row>
    <row r="37" spans="1:5" x14ac:dyDescent="0.3">
      <c r="A37" s="9" t="s">
        <v>18</v>
      </c>
      <c r="B37" s="7">
        <v>2.0140000000000002</v>
      </c>
      <c r="C37" s="5">
        <v>0.10100000000000001</v>
      </c>
      <c r="D37" s="3">
        <f>(B37-C37)</f>
        <v>1.9130000000000003</v>
      </c>
      <c r="E37" s="4">
        <f>(4.5568*D37*D37)+(2.3176*D37)+(0.2792)</f>
        <v>21.388692819200003</v>
      </c>
    </row>
    <row r="38" spans="1:5" x14ac:dyDescent="0.3">
      <c r="A38" s="9" t="s">
        <v>19</v>
      </c>
      <c r="B38" s="7">
        <v>2.0510000000000002</v>
      </c>
      <c r="C38" s="5">
        <v>0.10100000000000001</v>
      </c>
      <c r="D38" s="3">
        <f>(B38-C38)</f>
        <v>1.9500000000000002</v>
      </c>
      <c r="E38" s="4">
        <f>(4.5568*D38*D38)+(2.3176*D38)+(0.2792)</f>
        <v>22.125752000000002</v>
      </c>
    </row>
    <row r="39" spans="1:5" x14ac:dyDescent="0.3">
      <c r="A39" s="9" t="s">
        <v>20</v>
      </c>
      <c r="B39" s="7">
        <v>2.3540000000000001</v>
      </c>
      <c r="C39" s="5">
        <v>0.10100000000000001</v>
      </c>
      <c r="D39" s="3">
        <f>(B39-C39)</f>
        <v>2.2530000000000001</v>
      </c>
      <c r="E39" s="4">
        <f>(4.5568*D39*D39)+(2.3176*D39)+(0.2792)</f>
        <v>28.631110611200004</v>
      </c>
    </row>
    <row r="40" spans="1:5" x14ac:dyDescent="0.3">
      <c r="A40" s="9" t="s">
        <v>21</v>
      </c>
      <c r="B40" s="7">
        <v>2.2989999999999999</v>
      </c>
      <c r="C40" s="5">
        <v>0.10100000000000001</v>
      </c>
      <c r="D40" s="3">
        <f>(B40-C40)</f>
        <v>2.198</v>
      </c>
      <c r="E40" s="4">
        <f>(4.5568*D40*D40)+(2.3176*D40)+(0.2792)</f>
        <v>27.388115187199997</v>
      </c>
    </row>
    <row r="41" spans="1:5" x14ac:dyDescent="0.3">
      <c r="A41" s="9" t="s">
        <v>22</v>
      </c>
      <c r="B41" s="7">
        <v>2.218</v>
      </c>
      <c r="C41" s="5">
        <v>0.10100000000000001</v>
      </c>
      <c r="D41" s="3">
        <f>(B41-C41)</f>
        <v>2.117</v>
      </c>
      <c r="E41" s="4">
        <f>(4.5568*D41*D41)+(2.3176*D41)+(0.2792)</f>
        <v>25.607719635199999</v>
      </c>
    </row>
    <row r="42" spans="1:5" x14ac:dyDescent="0.3">
      <c r="A42" s="9" t="s">
        <v>23</v>
      </c>
      <c r="B42" s="7">
        <v>2.41</v>
      </c>
      <c r="C42" s="5">
        <v>0.10100000000000001</v>
      </c>
      <c r="D42" s="3">
        <f>(B42-C42)</f>
        <v>2.3090000000000002</v>
      </c>
      <c r="E42" s="4">
        <f>(4.5568*D42*D42)+(2.3176*D42)+(0.2792)</f>
        <v>29.925031020800002</v>
      </c>
    </row>
    <row r="43" spans="1:5" x14ac:dyDescent="0.3">
      <c r="A43" s="9" t="s">
        <v>24</v>
      </c>
      <c r="B43" s="7">
        <v>2.714</v>
      </c>
      <c r="C43" s="5">
        <v>0.10100000000000001</v>
      </c>
      <c r="D43" s="3">
        <f>(B43-C43)</f>
        <v>2.613</v>
      </c>
      <c r="E43" s="4">
        <f>(4.5568*D43*D43)+(2.3176*D43)+(0.2792)</f>
        <v>37.447866579200003</v>
      </c>
    </row>
    <row r="44" spans="1:5" x14ac:dyDescent="0.3">
      <c r="A44" s="9" t="s">
        <v>25</v>
      </c>
      <c r="B44" s="7">
        <v>2.2970000000000002</v>
      </c>
      <c r="C44" s="5">
        <v>0.10100000000000001</v>
      </c>
      <c r="D44" s="3">
        <f>(B44-C44)</f>
        <v>2.1960000000000002</v>
      </c>
      <c r="E44" s="4">
        <f>(4.5568*D44*D44)+(2.3176*D44)+(0.2792)</f>
        <v>27.343434828800003</v>
      </c>
    </row>
    <row r="45" spans="1:5" x14ac:dyDescent="0.3">
      <c r="A45" s="9" t="s">
        <v>26</v>
      </c>
      <c r="B45" s="7">
        <v>1.9970000000000001</v>
      </c>
      <c r="C45" s="5">
        <v>0.10100000000000001</v>
      </c>
      <c r="D45" s="3">
        <f>(B45-C45)</f>
        <v>1.8960000000000001</v>
      </c>
      <c r="E45" s="4">
        <f>(4.5568*D45*D45)+(2.3176*D45)+(0.2792)</f>
        <v>21.054227148800003</v>
      </c>
    </row>
    <row r="46" spans="1:5" x14ac:dyDescent="0.3">
      <c r="A46" s="9" t="s">
        <v>27</v>
      </c>
      <c r="B46" s="7">
        <v>2.09</v>
      </c>
      <c r="C46" s="5">
        <v>0.10100000000000001</v>
      </c>
      <c r="D46" s="3">
        <f>(B46-C46)</f>
        <v>1.9889999999999999</v>
      </c>
      <c r="E46" s="4">
        <f>(4.5568*D46*D46)+(2.3176*D46)+(0.2792)</f>
        <v>22.916158572799997</v>
      </c>
    </row>
    <row r="47" spans="1:5" x14ac:dyDescent="0.3">
      <c r="A47" s="9" t="s">
        <v>28</v>
      </c>
      <c r="B47" s="7">
        <v>2.1440000000000001</v>
      </c>
      <c r="C47" s="5">
        <v>0.10100000000000001</v>
      </c>
      <c r="D47" s="3">
        <f>(B47-C47)</f>
        <v>2.0430000000000001</v>
      </c>
      <c r="E47" s="4">
        <f>(4.5568*D47*D47)+(2.3176*D47)+(0.2792)</f>
        <v>24.033451923200001</v>
      </c>
    </row>
    <row r="48" spans="1:5" x14ac:dyDescent="0.3">
      <c r="A48" s="9" t="s">
        <v>29</v>
      </c>
      <c r="B48" s="7">
        <v>1.851</v>
      </c>
      <c r="C48" s="5">
        <v>0.10100000000000001</v>
      </c>
      <c r="D48" s="3">
        <f>(B48-C48)</f>
        <v>1.75</v>
      </c>
      <c r="E48" s="4">
        <f>(4.5568*D48*D48)+(2.3176*D48)+(0.2792)</f>
        <v>18.290199999999999</v>
      </c>
    </row>
    <row r="49" spans="1:5" x14ac:dyDescent="0.3">
      <c r="A49" s="9" t="s">
        <v>30</v>
      </c>
      <c r="B49" s="7">
        <v>1.798</v>
      </c>
      <c r="C49" s="5">
        <v>0.10100000000000001</v>
      </c>
      <c r="D49" s="3">
        <f>(B49-C49)</f>
        <v>1.6970000000000001</v>
      </c>
      <c r="E49" s="4">
        <f>(4.5568*D49*D49)+(2.3176*D49)+(0.2792)</f>
        <v>17.334880851200001</v>
      </c>
    </row>
    <row r="50" spans="1:5" x14ac:dyDescent="0.3">
      <c r="A50" s="9" t="s">
        <v>31</v>
      </c>
      <c r="B50" s="7">
        <v>2.2320000000000002</v>
      </c>
      <c r="C50" s="5">
        <v>0.10100000000000001</v>
      </c>
      <c r="D50" s="3">
        <f>(B50-C50)</f>
        <v>2.1310000000000002</v>
      </c>
      <c r="E50" s="4">
        <f>(4.5568*D50*D50)+(2.3176*D50)+(0.2792)</f>
        <v>25.911168044800004</v>
      </c>
    </row>
    <row r="51" spans="1:5" x14ac:dyDescent="0.3">
      <c r="A51" s="9" t="s">
        <v>32</v>
      </c>
      <c r="B51" s="7">
        <v>2.339</v>
      </c>
      <c r="C51" s="5">
        <v>0.10100000000000001</v>
      </c>
      <c r="D51" s="3">
        <f>(B51-C51)</f>
        <v>2.238</v>
      </c>
      <c r="E51" s="4">
        <f>(4.5568*D51*D51)+(2.3176*D51)+(0.2792)</f>
        <v>28.289377779199999</v>
      </c>
    </row>
    <row r="52" spans="1:5" x14ac:dyDescent="0.3">
      <c r="A52" s="9" t="s">
        <v>33</v>
      </c>
      <c r="B52" s="7">
        <v>2.1270000000000002</v>
      </c>
      <c r="C52" s="5">
        <v>0.10100000000000001</v>
      </c>
      <c r="D52" s="3">
        <f>(B52-C52)</f>
        <v>2.0260000000000002</v>
      </c>
      <c r="E52" s="4">
        <f>(4.5568*D52*D52)+(2.3176*D52)+(0.2792)</f>
        <v>23.678845196800005</v>
      </c>
    </row>
    <row r="53" spans="1:5" x14ac:dyDescent="0.3">
      <c r="A53" s="9" t="s">
        <v>34</v>
      </c>
      <c r="B53" s="7">
        <v>2.0870000000000002</v>
      </c>
      <c r="C53" s="5">
        <v>0.10100000000000001</v>
      </c>
      <c r="D53" s="3">
        <f>(B53-C53)</f>
        <v>1.9860000000000002</v>
      </c>
      <c r="E53" s="4">
        <f>(4.5568*D53*D53)+(2.3176*D53)+(0.2792)</f>
        <v>22.854865932800003</v>
      </c>
    </row>
    <row r="54" spans="1:5" x14ac:dyDescent="0.3">
      <c r="A54" s="9" t="s">
        <v>35</v>
      </c>
      <c r="B54" s="7">
        <v>1.84</v>
      </c>
      <c r="C54" s="5">
        <v>0.10100000000000001</v>
      </c>
      <c r="D54" s="3">
        <f>(B54-C54)</f>
        <v>1.7390000000000001</v>
      </c>
      <c r="E54" s="4">
        <f>(4.5568*D54*D54)+(2.3176*D54)+(0.2792)</f>
        <v>18.089820972800002</v>
      </c>
    </row>
    <row r="55" spans="1:5" x14ac:dyDescent="0.3">
      <c r="A55" s="9" t="s">
        <v>36</v>
      </c>
      <c r="B55" s="7">
        <v>2.069</v>
      </c>
      <c r="C55" s="5">
        <v>0.10100000000000001</v>
      </c>
      <c r="D55" s="3">
        <f>(B55-C55)</f>
        <v>1.968</v>
      </c>
      <c r="E55" s="4">
        <f>(4.5568*D55*D55)+(2.3176*D55)+(0.2792)</f>
        <v>22.488832563199999</v>
      </c>
    </row>
    <row r="56" spans="1:5" x14ac:dyDescent="0.3">
      <c r="A56" s="9" t="s">
        <v>37</v>
      </c>
      <c r="B56" s="7">
        <v>1.645</v>
      </c>
      <c r="C56" s="5">
        <v>0.10100000000000001</v>
      </c>
      <c r="D56" s="3">
        <f>(B56-C56)</f>
        <v>1.544</v>
      </c>
      <c r="E56" s="4">
        <f>(4.5568*D56*D56)+(2.3176*D56)+(0.2792)</f>
        <v>14.720693964799999</v>
      </c>
    </row>
    <row r="57" spans="1:5" x14ac:dyDescent="0.3">
      <c r="A57" s="9" t="s">
        <v>38</v>
      </c>
      <c r="B57" s="7">
        <v>1.5429999999999999</v>
      </c>
      <c r="C57" s="5">
        <v>0.10100000000000001</v>
      </c>
      <c r="D57" s="3">
        <f>(B57-C57)</f>
        <v>1.4419999999999999</v>
      </c>
      <c r="E57" s="4">
        <f>(4.5568*D57*D57)+(2.3176*D57)+(0.2792)</f>
        <v>13.096425075199999</v>
      </c>
    </row>
    <row r="58" spans="1:5" x14ac:dyDescent="0.3">
      <c r="A58" s="9" t="s">
        <v>39</v>
      </c>
      <c r="B58" s="7">
        <v>2.0110000000000001</v>
      </c>
      <c r="C58" s="5">
        <v>0.10100000000000001</v>
      </c>
      <c r="D58" s="3">
        <f>(B58-C58)</f>
        <v>1.9100000000000001</v>
      </c>
      <c r="E58" s="4">
        <f>(4.5568*D58*D58)+(2.3176*D58)+(0.2792)</f>
        <v>21.329478080000001</v>
      </c>
    </row>
    <row r="59" spans="1:5" x14ac:dyDescent="0.3">
      <c r="A59" s="9" t="s">
        <v>40</v>
      </c>
      <c r="B59" s="7">
        <v>2.0049999999999999</v>
      </c>
      <c r="C59" s="5">
        <v>0.10100000000000001</v>
      </c>
      <c r="D59" s="3">
        <f>(B59-C59)</f>
        <v>1.9039999999999999</v>
      </c>
      <c r="E59" s="4">
        <f>(4.5568*D59*D59)+(2.3176*D59)+(0.2792)</f>
        <v>21.211294668799997</v>
      </c>
    </row>
    <row r="60" spans="1:5" x14ac:dyDescent="0.3">
      <c r="A60" s="9" t="s">
        <v>41</v>
      </c>
      <c r="B60" s="7">
        <v>1.7190000000000001</v>
      </c>
      <c r="C60" s="5">
        <v>0.10100000000000001</v>
      </c>
      <c r="D60" s="3">
        <f>(B60-C60)</f>
        <v>1.6180000000000001</v>
      </c>
      <c r="E60" s="4">
        <f>(4.5568*D60*D60)+(2.3176*D60)+(0.2792)</f>
        <v>15.9584328832</v>
      </c>
    </row>
    <row r="61" spans="1:5" x14ac:dyDescent="0.3">
      <c r="A61" s="9" t="s">
        <v>42</v>
      </c>
      <c r="B61" s="7">
        <v>1.843</v>
      </c>
      <c r="C61" s="5">
        <v>0.10100000000000001</v>
      </c>
      <c r="D61" s="3">
        <f>(B61-C61)</f>
        <v>1.742</v>
      </c>
      <c r="E61" s="4">
        <f>(4.5568*D61*D61)+(2.3176*D61)+(0.2792)</f>
        <v>18.144360435199999</v>
      </c>
    </row>
    <row r="62" spans="1:5" x14ac:dyDescent="0.3">
      <c r="A62" s="9" t="s">
        <v>43</v>
      </c>
      <c r="B62" s="7">
        <v>1.875</v>
      </c>
      <c r="C62" s="5">
        <v>0.10100000000000001</v>
      </c>
      <c r="D62" s="3">
        <f>(B62-C62)</f>
        <v>1.774</v>
      </c>
      <c r="E62" s="4">
        <f>(4.5568*D62*D62)+(2.3176*D62)+(0.2792)</f>
        <v>18.7312183168</v>
      </c>
    </row>
    <row r="63" spans="1:5" x14ac:dyDescent="0.3">
      <c r="A63" s="9" t="s">
        <v>44</v>
      </c>
      <c r="B63" s="7">
        <v>1.7</v>
      </c>
      <c r="C63" s="5">
        <v>0.10100000000000001</v>
      </c>
      <c r="D63" s="3">
        <f>(B63-C63)</f>
        <v>1.599</v>
      </c>
      <c r="E63" s="4">
        <f>(4.5568*D63*D63)+(2.3176*D63)+(0.2792)</f>
        <v>15.635873196799999</v>
      </c>
    </row>
    <row r="64" spans="1:5" x14ac:dyDescent="0.3">
      <c r="A64" s="9" t="s">
        <v>45</v>
      </c>
      <c r="B64" s="7">
        <v>1.6480000000000001</v>
      </c>
      <c r="C64" s="5">
        <v>0.10100000000000001</v>
      </c>
      <c r="D64" s="3">
        <f>(B64-C64)</f>
        <v>1.5470000000000002</v>
      </c>
      <c r="E64" s="4">
        <f>(4.5568*D64*D64)+(2.3176*D64)+(0.2792)</f>
        <v>14.769901971200001</v>
      </c>
    </row>
    <row r="65" spans="1:5" x14ac:dyDescent="0.3">
      <c r="A65" s="9" t="s">
        <v>46</v>
      </c>
      <c r="B65" s="7">
        <v>1.8920000000000001</v>
      </c>
      <c r="C65" s="5">
        <v>0.10100000000000001</v>
      </c>
      <c r="D65" s="3">
        <f>(B65-C65)</f>
        <v>1.7910000000000001</v>
      </c>
      <c r="E65" s="4">
        <f>(4.5568*D65*D65)+(2.3176*D65)+(0.2792)</f>
        <v>19.0467823808</v>
      </c>
    </row>
    <row r="66" spans="1:5" x14ac:dyDescent="0.3">
      <c r="A66" s="9" t="s">
        <v>47</v>
      </c>
      <c r="B66" s="7">
        <v>2.25</v>
      </c>
      <c r="C66" s="5">
        <v>0.10100000000000001</v>
      </c>
      <c r="D66" s="3">
        <f>(B66-C66)</f>
        <v>2.149</v>
      </c>
      <c r="E66" s="4">
        <f>(4.5568*D66*D66)+(2.3176*D66)+(0.2792)</f>
        <v>26.303940716799996</v>
      </c>
    </row>
    <row r="67" spans="1:5" x14ac:dyDescent="0.3">
      <c r="A67" s="9" t="s">
        <v>48</v>
      </c>
      <c r="B67" s="7">
        <v>1.885</v>
      </c>
      <c r="C67" s="5">
        <v>0.10100000000000001</v>
      </c>
      <c r="D67" s="3">
        <f>(B67-C67)</f>
        <v>1.784</v>
      </c>
      <c r="E67" s="4">
        <f>(4.5568*D67*D67)+(2.3176*D67)+(0.2792)</f>
        <v>18.9165252608</v>
      </c>
    </row>
    <row r="68" spans="1:5" x14ac:dyDescent="0.3">
      <c r="A68" s="9" t="s">
        <v>49</v>
      </c>
      <c r="B68" s="7">
        <v>1.5740000000000001</v>
      </c>
      <c r="C68" s="5">
        <v>0.10100000000000001</v>
      </c>
      <c r="D68" s="3">
        <f>(B68-C68)</f>
        <v>1.4730000000000001</v>
      </c>
      <c r="E68" s="4">
        <f>(4.5568*D68*D68)+(2.3176*D68)+(0.2792)</f>
        <v>13.580045907200001</v>
      </c>
    </row>
    <row r="69" spans="1:5" x14ac:dyDescent="0.3">
      <c r="A69" s="9" t="s">
        <v>50</v>
      </c>
      <c r="B69" s="7">
        <v>1.75</v>
      </c>
      <c r="C69" s="5">
        <v>0.10100000000000001</v>
      </c>
      <c r="D69" s="3">
        <f>(B69-C69)</f>
        <v>1.649</v>
      </c>
      <c r="E69" s="4">
        <f>(4.5568*D69*D69)+(2.3176*D69)+(0.2792)</f>
        <v>16.491777516799999</v>
      </c>
    </row>
    <row r="70" spans="1:5" x14ac:dyDescent="0.3">
      <c r="A70" s="9" t="s">
        <v>51</v>
      </c>
      <c r="B70" s="7">
        <v>1.7710000000000001</v>
      </c>
      <c r="C70" s="5">
        <v>0.10100000000000001</v>
      </c>
      <c r="D70" s="3">
        <f>(B70-C70)</f>
        <v>1.6700000000000002</v>
      </c>
      <c r="E70" s="4">
        <f>(4.5568*D70*D70)+(2.3176*D70)+(0.2792)</f>
        <v>16.85805152</v>
      </c>
    </row>
    <row r="71" spans="1:5" x14ac:dyDescent="0.3">
      <c r="A71" s="9" t="s">
        <v>52</v>
      </c>
      <c r="B71" s="7">
        <v>1.889</v>
      </c>
      <c r="C71" s="5">
        <v>0.10100000000000001</v>
      </c>
      <c r="D71" s="3">
        <f>(B71-C71)</f>
        <v>1.788</v>
      </c>
      <c r="E71" s="4">
        <f>(4.5568*D71*D71)+(2.3176*D71)+(0.2792)</f>
        <v>18.990903219199996</v>
      </c>
    </row>
    <row r="72" spans="1:5" x14ac:dyDescent="0.3">
      <c r="A72" s="9" t="s">
        <v>53</v>
      </c>
      <c r="B72" s="7">
        <v>1.444</v>
      </c>
      <c r="C72" s="5">
        <v>0.10100000000000001</v>
      </c>
      <c r="D72" s="3">
        <f>(B72-C72)</f>
        <v>1.343</v>
      </c>
      <c r="E72" s="4">
        <f>(4.5568*D72*D72)+(2.3176*D72)+(0.2792)</f>
        <v>11.610604563199999</v>
      </c>
    </row>
    <row r="73" spans="1:5" x14ac:dyDescent="0.3">
      <c r="A73" s="9" t="s">
        <v>54</v>
      </c>
      <c r="B73" s="7">
        <v>1.6759999999999999</v>
      </c>
      <c r="C73" s="5">
        <v>0.10100000000000001</v>
      </c>
      <c r="D73" s="3">
        <f>(B73-C73)</f>
        <v>1.575</v>
      </c>
      <c r="E73" s="4">
        <f>(4.5568*D73*D73)+(2.3176*D73)+(0.2792)</f>
        <v>15.233131999999998</v>
      </c>
    </row>
    <row r="74" spans="1:5" x14ac:dyDescent="0.3">
      <c r="A74" s="9" t="s">
        <v>55</v>
      </c>
      <c r="B74" s="7">
        <v>2.0830000000000002</v>
      </c>
      <c r="C74" s="5">
        <v>0.10100000000000001</v>
      </c>
      <c r="D74" s="3">
        <f>(B74-C74)</f>
        <v>1.9820000000000002</v>
      </c>
      <c r="E74" s="4">
        <f>(4.5568*D74*D74)+(2.3176*D74)+(0.2792)</f>
        <v>22.773270003200004</v>
      </c>
    </row>
    <row r="75" spans="1:5" x14ac:dyDescent="0.3">
      <c r="A75" s="9" t="s">
        <v>56</v>
      </c>
      <c r="B75" s="7">
        <v>1.9319999999999999</v>
      </c>
      <c r="C75" s="5">
        <v>0.10100000000000001</v>
      </c>
      <c r="D75" s="3">
        <f>(B75-C75)</f>
        <v>1.831</v>
      </c>
      <c r="E75" s="4">
        <f>(4.5568*D75*D75)+(2.3176*D75)+(0.2792)</f>
        <v>19.799675564799998</v>
      </c>
    </row>
    <row r="76" spans="1:5" x14ac:dyDescent="0.3">
      <c r="A76" s="9" t="s">
        <v>57</v>
      </c>
      <c r="B76" s="7">
        <v>2.415</v>
      </c>
      <c r="C76" s="5">
        <v>0.10100000000000001</v>
      </c>
      <c r="D76" s="3">
        <f>(B76-C76)</f>
        <v>2.3140000000000001</v>
      </c>
      <c r="E76" s="4">
        <f>(4.5568*D76*D76)+(2.3176*D76)+(0.2792)</f>
        <v>30.041949452800001</v>
      </c>
    </row>
    <row r="77" spans="1:5" x14ac:dyDescent="0.3">
      <c r="A77" s="9" t="s">
        <v>58</v>
      </c>
      <c r="B77" s="7">
        <v>1.641</v>
      </c>
      <c r="C77" s="5">
        <v>0.10100000000000001</v>
      </c>
      <c r="D77" s="3">
        <f>(B77-C77)</f>
        <v>1.54</v>
      </c>
      <c r="E77" s="4">
        <f>(4.5568*D77*D77)+(2.3176*D77)+(0.2792)</f>
        <v>14.655210879999998</v>
      </c>
    </row>
    <row r="78" spans="1:5" x14ac:dyDescent="0.3">
      <c r="A78" s="9" t="s">
        <v>59</v>
      </c>
      <c r="B78" s="7">
        <v>1.5449999999999999</v>
      </c>
      <c r="C78" s="5">
        <v>0.10100000000000001</v>
      </c>
      <c r="D78" s="3">
        <f>(B78-C78)</f>
        <v>1.444</v>
      </c>
      <c r="E78" s="4">
        <f>(4.5568*D78*D78)+(2.3176*D78)+(0.2792)</f>
        <v>13.127362124799999</v>
      </c>
    </row>
    <row r="79" spans="1:5" x14ac:dyDescent="0.3">
      <c r="A79" s="9" t="s">
        <v>60</v>
      </c>
      <c r="B79" s="7">
        <v>1.5980000000000001</v>
      </c>
      <c r="C79" s="5">
        <v>0.10100000000000001</v>
      </c>
      <c r="D79" s="3">
        <f>(B79-C79)</f>
        <v>1.4970000000000001</v>
      </c>
      <c r="E79" s="4">
        <f>(4.5568*D79*D79)+(2.3176*D79)+(0.2792)</f>
        <v>13.960477011200002</v>
      </c>
    </row>
    <row r="80" spans="1:5" x14ac:dyDescent="0.3">
      <c r="A80" s="9" t="s">
        <v>61</v>
      </c>
      <c r="B80" s="7">
        <v>1.528</v>
      </c>
      <c r="C80" s="5">
        <v>0.10100000000000001</v>
      </c>
      <c r="D80" s="3">
        <f>(B80-C80)</f>
        <v>1.427</v>
      </c>
      <c r="E80" s="4">
        <f>(4.5568*D80*D80)+(2.3176*D80)+(0.2792)</f>
        <v>12.865559187200001</v>
      </c>
    </row>
    <row r="81" spans="1:5" x14ac:dyDescent="0.3">
      <c r="A81" s="9" t="s">
        <v>62</v>
      </c>
      <c r="B81" s="7">
        <v>1.4139999999999999</v>
      </c>
      <c r="C81" s="5">
        <v>0.10100000000000001</v>
      </c>
      <c r="D81" s="3">
        <f>(B81-C81)</f>
        <v>1.3129999999999999</v>
      </c>
      <c r="E81" s="4">
        <f>(4.5568*D81*D81)+(2.3176*D81)+(0.2792)</f>
        <v>11.177990739199998</v>
      </c>
    </row>
    <row r="82" spans="1:5" x14ac:dyDescent="0.3">
      <c r="A82" s="9" t="s">
        <v>63</v>
      </c>
      <c r="B82" s="7">
        <v>1.8160000000000001</v>
      </c>
      <c r="C82" s="5">
        <v>0.10100000000000001</v>
      </c>
      <c r="D82" s="3">
        <f>(B82-C82)</f>
        <v>1.7150000000000001</v>
      </c>
      <c r="E82" s="4">
        <f>(4.5568*D82*D82)+(2.3176*D82)+(0.2792)</f>
        <v>17.65645808</v>
      </c>
    </row>
    <row r="83" spans="1:5" x14ac:dyDescent="0.3">
      <c r="A83" s="9" t="s">
        <v>64</v>
      </c>
      <c r="B83" s="7">
        <v>1.4319999999999999</v>
      </c>
      <c r="C83" s="5">
        <v>0.10100000000000001</v>
      </c>
      <c r="D83" s="3">
        <f>(B83-C83)</f>
        <v>1.331</v>
      </c>
      <c r="E83" s="4">
        <f>(4.5568*D83*D83)+(2.3176*D83)+(0.2792)</f>
        <v>11.4365747648</v>
      </c>
    </row>
    <row r="84" spans="1:5" x14ac:dyDescent="0.3">
      <c r="A84" s="9" t="s">
        <v>65</v>
      </c>
      <c r="B84" s="7">
        <v>1.7730000000000001</v>
      </c>
      <c r="C84" s="5">
        <v>0.10100000000000001</v>
      </c>
      <c r="D84" s="3">
        <f>(B84-C84)</f>
        <v>1.6720000000000002</v>
      </c>
      <c r="E84" s="4">
        <f>(4.5568*D84*D84)+(2.3176*D84)+(0.2792)</f>
        <v>16.893144371200002</v>
      </c>
    </row>
    <row r="85" spans="1:5" x14ac:dyDescent="0.3">
      <c r="A85" s="9" t="s">
        <v>66</v>
      </c>
      <c r="B85" s="7">
        <v>1.6420000000000001</v>
      </c>
      <c r="C85" s="5">
        <v>0.10100000000000001</v>
      </c>
      <c r="D85" s="3">
        <f>(B85-C85)</f>
        <v>1.5410000000000001</v>
      </c>
      <c r="E85" s="4">
        <f>(4.5568*D85*D85)+(2.3176*D85)+(0.2792)</f>
        <v>14.671567980800001</v>
      </c>
    </row>
    <row r="86" spans="1:5" x14ac:dyDescent="0.3">
      <c r="A86" s="9" t="s">
        <v>67</v>
      </c>
      <c r="B86" s="7">
        <v>1.552</v>
      </c>
      <c r="C86" s="5">
        <v>0.10100000000000001</v>
      </c>
      <c r="D86" s="3">
        <f>(B86-C86)</f>
        <v>1.4510000000000001</v>
      </c>
      <c r="E86" s="4">
        <f>(4.5568*D86*D86)+(2.3176*D86)+(0.2792)</f>
        <v>13.235928876800001</v>
      </c>
    </row>
    <row r="87" spans="1:5" x14ac:dyDescent="0.3">
      <c r="A87" s="9" t="s">
        <v>68</v>
      </c>
      <c r="B87" s="7">
        <v>1.919</v>
      </c>
      <c r="C87" s="5">
        <v>0.10100000000000001</v>
      </c>
      <c r="D87" s="3">
        <f>(B87-C87)</f>
        <v>1.8180000000000001</v>
      </c>
      <c r="E87" s="4">
        <f>(4.5568*D87*D87)+(2.3176*D87)+(0.2792)</f>
        <v>19.553385843200001</v>
      </c>
    </row>
    <row r="88" spans="1:5" x14ac:dyDescent="0.3">
      <c r="A88" s="9" t="s">
        <v>69</v>
      </c>
      <c r="B88" s="7">
        <v>1.502</v>
      </c>
      <c r="C88" s="5">
        <v>0.10100000000000001</v>
      </c>
      <c r="D88" s="3">
        <f>(B88-C88)</f>
        <v>1.401</v>
      </c>
      <c r="E88" s="4">
        <f>(4.5568*D88*D88)+(2.3176*D88)+(0.2792)</f>
        <v>12.470249196799999</v>
      </c>
    </row>
    <row r="89" spans="1:5" x14ac:dyDescent="0.3">
      <c r="A89" s="9" t="s">
        <v>70</v>
      </c>
      <c r="B89" s="7">
        <v>1.7150000000000001</v>
      </c>
      <c r="C89" s="5">
        <v>0.10100000000000001</v>
      </c>
      <c r="D89" s="3">
        <f>(B89-C89)</f>
        <v>1.6140000000000001</v>
      </c>
      <c r="E89" s="4">
        <f>(4.5568*D89*D89)+(2.3176*D89)+(0.2792)</f>
        <v>15.8902521728</v>
      </c>
    </row>
    <row r="90" spans="1:5" x14ac:dyDescent="0.3">
      <c r="A90" s="9" t="s">
        <v>71</v>
      </c>
      <c r="B90" s="7">
        <v>1.8220000000000001</v>
      </c>
      <c r="C90" s="5">
        <v>0.10100000000000001</v>
      </c>
      <c r="D90" s="3">
        <f>(B90-C90)</f>
        <v>1.7210000000000001</v>
      </c>
      <c r="E90" s="4">
        <f>(4.5568*D90*D90)+(2.3176*D90)+(0.2792)</f>
        <v>17.7643066688</v>
      </c>
    </row>
    <row r="91" spans="1:5" x14ac:dyDescent="0.3">
      <c r="A91" s="9" t="s">
        <v>72</v>
      </c>
      <c r="B91" s="7">
        <v>1.391</v>
      </c>
      <c r="C91" s="5">
        <v>0.10100000000000001</v>
      </c>
      <c r="D91" s="3">
        <f>(B91-C91)</f>
        <v>1.29</v>
      </c>
      <c r="E91" s="4">
        <f>(4.5568*D91*D91)+(2.3176*D91)+(0.2792)</f>
        <v>10.85187488</v>
      </c>
    </row>
    <row r="92" spans="1:5" x14ac:dyDescent="0.3">
      <c r="A92" s="9" t="s">
        <v>73</v>
      </c>
      <c r="B92" s="7">
        <v>1.7130000000000001</v>
      </c>
      <c r="C92" s="5">
        <v>0.10100000000000001</v>
      </c>
      <c r="D92" s="3">
        <f>(B92-C92)</f>
        <v>1.6120000000000001</v>
      </c>
      <c r="E92" s="4">
        <f>(4.5568*D92*D92)+(2.3176*D92)+(0.2792)</f>
        <v>15.856216499200002</v>
      </c>
    </row>
    <row r="93" spans="1:5" x14ac:dyDescent="0.3">
      <c r="A93" s="9" t="s">
        <v>74</v>
      </c>
      <c r="B93" s="7">
        <v>1.671</v>
      </c>
      <c r="C93" s="5">
        <v>0.10100000000000001</v>
      </c>
      <c r="D93" s="3">
        <f>(B93-C93)</f>
        <v>1.57</v>
      </c>
      <c r="E93" s="4">
        <f>(4.5568*D93*D93)+(2.3176*D93)+(0.2792)</f>
        <v>15.149888320000002</v>
      </c>
    </row>
    <row r="94" spans="1:5" x14ac:dyDescent="0.3">
      <c r="A94" s="9" t="s">
        <v>75</v>
      </c>
      <c r="B94" s="7">
        <v>1.77</v>
      </c>
      <c r="C94" s="5">
        <v>0.10100000000000001</v>
      </c>
      <c r="D94" s="3">
        <f>(B94-C94)</f>
        <v>1.669</v>
      </c>
      <c r="E94" s="4">
        <f>(4.5568*D94*D94)+(2.3176*D94)+(0.2792)</f>
        <v>16.840518764799999</v>
      </c>
    </row>
    <row r="95" spans="1:5" x14ac:dyDescent="0.3">
      <c r="A95" s="9" t="s">
        <v>76</v>
      </c>
      <c r="B95" s="7">
        <v>1.6640000000000001</v>
      </c>
      <c r="C95" s="5">
        <v>0.10100000000000001</v>
      </c>
      <c r="D95" s="3">
        <f>(B95-C95)</f>
        <v>1.5630000000000002</v>
      </c>
      <c r="E95" s="4">
        <f>(4.5568*D95*D95)+(2.3176*D95)+(0.2792)</f>
        <v>15.033729939200002</v>
      </c>
    </row>
    <row r="96" spans="1:5" x14ac:dyDescent="0.3">
      <c r="A96" s="9" t="s">
        <v>77</v>
      </c>
      <c r="B96" s="7">
        <v>1.518</v>
      </c>
      <c r="C96" s="5">
        <v>0.10100000000000001</v>
      </c>
      <c r="D96" s="3">
        <f>(B96-C96)</f>
        <v>1.417</v>
      </c>
      <c r="E96" s="4">
        <f>(4.5568*D96*D96)+(2.3176*D96)+(0.2792)</f>
        <v>12.712787795200001</v>
      </c>
    </row>
    <row r="97" spans="1:5" x14ac:dyDescent="0.3">
      <c r="A97" s="9" t="s">
        <v>78</v>
      </c>
      <c r="B97" s="7">
        <v>1.536</v>
      </c>
      <c r="C97" s="5">
        <v>0.10100000000000001</v>
      </c>
      <c r="D97" s="3">
        <f>(B97-C97)</f>
        <v>1.4350000000000001</v>
      </c>
      <c r="E97" s="4">
        <f>(4.5568*D97*D97)+(2.3176*D97)+(0.2792)</f>
        <v>12.98843248</v>
      </c>
    </row>
    <row r="98" spans="1:5" x14ac:dyDescent="0.3">
      <c r="A98" s="9" t="s">
        <v>79</v>
      </c>
      <c r="B98" s="7">
        <v>1.8420000000000001</v>
      </c>
      <c r="C98" s="5">
        <v>0.10100000000000001</v>
      </c>
      <c r="D98" s="3">
        <f>(B98-C98)</f>
        <v>1.7410000000000001</v>
      </c>
      <c r="E98" s="4">
        <f>(4.5568*D98*D98)+(2.3176*D98)+(0.2792)</f>
        <v>18.126171500800002</v>
      </c>
    </row>
    <row r="99" spans="1:5" x14ac:dyDescent="0.3">
      <c r="A99" s="9" t="s">
        <v>80</v>
      </c>
      <c r="B99" s="7">
        <v>1.6560000000000001</v>
      </c>
      <c r="C99" s="5">
        <v>0.10100000000000001</v>
      </c>
      <c r="D99" s="3">
        <f>(B99-C99)</f>
        <v>1.5550000000000002</v>
      </c>
      <c r="E99" s="4">
        <f>(4.5568*D99*D99)+(2.3176*D99)+(0.2792)</f>
        <v>14.901524320000002</v>
      </c>
    </row>
    <row r="100" spans="1:5" x14ac:dyDescent="0.3">
      <c r="A100" s="9" t="s">
        <v>81</v>
      </c>
      <c r="B100" s="7">
        <v>1.627</v>
      </c>
      <c r="C100" s="5">
        <v>0.10100000000000001</v>
      </c>
      <c r="D100" s="3">
        <f>(B100-C100)</f>
        <v>1.526</v>
      </c>
      <c r="E100" s="4">
        <f>(4.5568*D100*D100)+(2.3176*D100)+(0.2792)</f>
        <v>14.427168396799999</v>
      </c>
    </row>
    <row r="101" spans="1:5" x14ac:dyDescent="0.3">
      <c r="A101" s="9" t="s">
        <v>82</v>
      </c>
      <c r="B101" s="7">
        <v>1.591</v>
      </c>
      <c r="C101" s="5">
        <v>0.10100000000000001</v>
      </c>
      <c r="D101" s="3">
        <f>(B101-C101)</f>
        <v>1.49</v>
      </c>
      <c r="E101" s="4">
        <f>(4.5568*D101*D101)+(2.3176*D101)+(0.2792)</f>
        <v>13.848975680000001</v>
      </c>
    </row>
    <row r="102" spans="1:5" x14ac:dyDescent="0.3">
      <c r="A102" s="9" t="s">
        <v>83</v>
      </c>
      <c r="B102" s="7">
        <v>1.8680000000000001</v>
      </c>
      <c r="C102" s="5">
        <v>0.10100000000000001</v>
      </c>
      <c r="D102" s="3">
        <f>(B102-C102)</f>
        <v>1.7670000000000001</v>
      </c>
      <c r="E102" s="4">
        <f>(4.5568*D102*D102)+(2.3176*D102)+(0.2792)</f>
        <v>18.602045715200003</v>
      </c>
    </row>
    <row r="103" spans="1:5" x14ac:dyDescent="0.3">
      <c r="A103" s="9" t="s">
        <v>84</v>
      </c>
      <c r="B103" s="7">
        <v>1.661</v>
      </c>
      <c r="C103" s="5">
        <v>0.10100000000000001</v>
      </c>
      <c r="D103" s="3">
        <f>(B103-C103)</f>
        <v>1.56</v>
      </c>
      <c r="E103" s="4">
        <f>(4.5568*D103*D103)+(2.3176*D103)+(0.2792)</f>
        <v>14.98408448</v>
      </c>
    </row>
    <row r="104" spans="1:5" x14ac:dyDescent="0.3">
      <c r="A104" s="9" t="s">
        <v>85</v>
      </c>
      <c r="B104" s="7">
        <v>1.3740000000000001</v>
      </c>
      <c r="C104" s="5">
        <v>0.10100000000000001</v>
      </c>
      <c r="D104" s="3">
        <f>(B104-C104)</f>
        <v>1.2730000000000001</v>
      </c>
      <c r="E104" s="4">
        <f>(4.5568*D104*D104)+(2.3176*D104)+(0.2792)</f>
        <v>10.613931347200001</v>
      </c>
    </row>
    <row r="105" spans="1:5" x14ac:dyDescent="0.3">
      <c r="A105" s="9" t="s">
        <v>86</v>
      </c>
      <c r="B105" s="7">
        <v>1.375</v>
      </c>
      <c r="C105" s="5">
        <v>0.10100000000000001</v>
      </c>
      <c r="D105" s="3">
        <f>(B105-C105)</f>
        <v>1.274</v>
      </c>
      <c r="E105" s="4">
        <f>(4.5568*D105*D105)+(2.3176*D105)+(0.2792)</f>
        <v>10.627855116799999</v>
      </c>
    </row>
    <row r="106" spans="1:5" x14ac:dyDescent="0.3">
      <c r="A106" s="9" t="s">
        <v>87</v>
      </c>
      <c r="B106" s="7">
        <v>1.726</v>
      </c>
      <c r="C106" s="5">
        <v>0.10100000000000001</v>
      </c>
      <c r="D106" s="3">
        <f>(B106-C106)</f>
        <v>1.625</v>
      </c>
      <c r="E106" s="4">
        <f>(4.5568*D106*D106)+(2.3176*D106)+(0.2792)</f>
        <v>16.078099999999999</v>
      </c>
    </row>
    <row r="107" spans="1:5" x14ac:dyDescent="0.3">
      <c r="A107" s="9" t="s">
        <v>88</v>
      </c>
      <c r="B107" s="7">
        <v>1.544</v>
      </c>
      <c r="C107" s="5">
        <v>0.10100000000000001</v>
      </c>
      <c r="D107" s="3">
        <f>(B107-C107)</f>
        <v>1.4430000000000001</v>
      </c>
      <c r="E107" s="4">
        <f>(4.5568*D107*D107)+(2.3176*D107)+(0.2792)</f>
        <v>13.1118890432</v>
      </c>
    </row>
    <row r="108" spans="1:5" x14ac:dyDescent="0.3">
      <c r="A108" s="9" t="s">
        <v>89</v>
      </c>
      <c r="B108" s="7">
        <v>1.923</v>
      </c>
      <c r="C108" s="5">
        <v>0.10100000000000001</v>
      </c>
      <c r="D108" s="3">
        <f>(B108-C108)</f>
        <v>1.8220000000000001</v>
      </c>
      <c r="E108" s="4">
        <f>(4.5568*D108*D108)+(2.3176*D108)+(0.2792)</f>
        <v>19.6290032512</v>
      </c>
    </row>
    <row r="109" spans="1:5" x14ac:dyDescent="0.3">
      <c r="A109" s="9" t="s">
        <v>90</v>
      </c>
      <c r="B109" s="7">
        <v>1.6020000000000001</v>
      </c>
      <c r="C109" s="5">
        <v>0.10100000000000001</v>
      </c>
      <c r="D109" s="3">
        <f>(B109-C109)</f>
        <v>1.5010000000000001</v>
      </c>
      <c r="E109" s="4">
        <f>(4.5568*D109*D109)+(2.3176*D109)+(0.2792)</f>
        <v>14.024392556800002</v>
      </c>
    </row>
    <row r="110" spans="1:5" x14ac:dyDescent="0.3">
      <c r="A110" s="9" t="s">
        <v>91</v>
      </c>
      <c r="B110" s="7">
        <v>1.7130000000000001</v>
      </c>
      <c r="C110" s="5">
        <v>0.10100000000000001</v>
      </c>
      <c r="D110" s="3">
        <f>(B110-C110)</f>
        <v>1.6120000000000001</v>
      </c>
      <c r="E110" s="4">
        <f>(4.5568*D110*D110)+(2.3176*D110)+(0.2792)</f>
        <v>15.856216499200002</v>
      </c>
    </row>
    <row r="111" spans="1:5" x14ac:dyDescent="0.3">
      <c r="A111" s="9" t="s">
        <v>92</v>
      </c>
      <c r="B111" s="7">
        <v>1.3280000000000001</v>
      </c>
      <c r="C111" s="5">
        <v>0.10100000000000001</v>
      </c>
      <c r="D111" s="3">
        <f>(B111-C111)</f>
        <v>1.2270000000000001</v>
      </c>
      <c r="E111" s="4">
        <f>(4.5568*D111*D111)+(2.3176*D111)+(0.2792)</f>
        <v>9.9832897472000006</v>
      </c>
    </row>
    <row r="112" spans="1:5" x14ac:dyDescent="0.3">
      <c r="A112" s="9" t="s">
        <v>93</v>
      </c>
      <c r="B112" s="7">
        <v>1.37</v>
      </c>
      <c r="C112" s="5">
        <v>0.10100000000000001</v>
      </c>
      <c r="D112" s="3">
        <f>(B112-C112)</f>
        <v>1.2690000000000001</v>
      </c>
      <c r="E112" s="4">
        <f>(4.5568*D112*D112)+(2.3176*D112)+(0.2792)</f>
        <v>10.558327404800002</v>
      </c>
    </row>
    <row r="113" spans="1:5" x14ac:dyDescent="0.3">
      <c r="A113" s="9" t="s">
        <v>94</v>
      </c>
      <c r="B113" s="7">
        <v>1.5860000000000001</v>
      </c>
      <c r="C113" s="5">
        <v>0.10100000000000001</v>
      </c>
      <c r="D113" s="3">
        <f>(B113-C113)</f>
        <v>1.4850000000000001</v>
      </c>
      <c r="E113" s="4">
        <f>(4.5568*D113*D113)+(2.3176*D113)+(0.2792)</f>
        <v>13.769605280000002</v>
      </c>
    </row>
    <row r="114" spans="1:5" x14ac:dyDescent="0.3">
      <c r="A114" s="9" t="s">
        <v>95</v>
      </c>
      <c r="B114" s="7">
        <v>1.6120000000000001</v>
      </c>
      <c r="C114" s="5">
        <v>0.10100000000000001</v>
      </c>
      <c r="D114" s="3">
        <f>(B114-C114)</f>
        <v>1.5110000000000001</v>
      </c>
      <c r="E114" s="4">
        <f>(4.5568*D114*D114)+(2.3176*D114)+(0.2792)</f>
        <v>14.184819372800002</v>
      </c>
    </row>
    <row r="115" spans="1:5" x14ac:dyDescent="0.3">
      <c r="A115" s="9" t="s">
        <v>96</v>
      </c>
      <c r="B115" s="7">
        <v>1.5529999999999999</v>
      </c>
      <c r="C115" s="5">
        <v>0.10100000000000001</v>
      </c>
      <c r="D115" s="3">
        <f>(B115-C115)</f>
        <v>1.452</v>
      </c>
      <c r="E115" s="4">
        <f>(4.5568*D115*D115)+(2.3176*D115)+(0.2792)</f>
        <v>13.251474867199999</v>
      </c>
    </row>
    <row r="116" spans="1:5" x14ac:dyDescent="0.3">
      <c r="A116" s="9" t="s">
        <v>97</v>
      </c>
      <c r="B116" s="7">
        <v>1.7490000000000001</v>
      </c>
      <c r="C116" s="5">
        <v>0.10100000000000001</v>
      </c>
      <c r="D116" s="3">
        <f>(B116-C116)</f>
        <v>1.6480000000000001</v>
      </c>
      <c r="E116" s="4">
        <f>(4.5568*D116*D116)+(2.3176*D116)+(0.2792)</f>
        <v>16.474436147200002</v>
      </c>
    </row>
    <row r="117" spans="1:5" x14ac:dyDescent="0.3">
      <c r="A117" s="9" t="s">
        <v>98</v>
      </c>
      <c r="B117" s="7">
        <v>1.7670000000000001</v>
      </c>
      <c r="C117" s="5">
        <v>0.10100000000000001</v>
      </c>
      <c r="D117" s="3">
        <f>(B117-C117)</f>
        <v>1.6660000000000001</v>
      </c>
      <c r="E117" s="4">
        <f>(4.5568*D117*D117)+(2.3176*D117)+(0.2792)</f>
        <v>16.7879751808</v>
      </c>
    </row>
    <row r="118" spans="1:5" x14ac:dyDescent="0.3">
      <c r="A118" s="9" t="s">
        <v>99</v>
      </c>
      <c r="B118" s="7">
        <v>1.653</v>
      </c>
      <c r="C118" s="5">
        <v>0.10100000000000001</v>
      </c>
      <c r="D118" s="3">
        <f>(B118-C118)</f>
        <v>1.552</v>
      </c>
      <c r="E118" s="4">
        <f>(4.5568*D118*D118)+(2.3176*D118)+(0.2792)</f>
        <v>14.852097587199999</v>
      </c>
    </row>
    <row r="119" spans="1:5" x14ac:dyDescent="0.3">
      <c r="A119" s="9" t="s">
        <v>100</v>
      </c>
      <c r="B119" s="7">
        <v>1.266</v>
      </c>
      <c r="C119" s="5">
        <v>0.10100000000000001</v>
      </c>
      <c r="D119" s="3">
        <f>(B119-C119)</f>
        <v>1.165</v>
      </c>
      <c r="E119" s="4">
        <f>(4.5568*D119*D119)+(2.3176*D119)+(0.2792)</f>
        <v>9.163806880000001</v>
      </c>
    </row>
    <row r="120" spans="1:5" x14ac:dyDescent="0.3">
      <c r="A120" s="9" t="s">
        <v>101</v>
      </c>
      <c r="B120" s="7">
        <v>1.4079999999999999</v>
      </c>
      <c r="C120" s="5">
        <v>0.10100000000000001</v>
      </c>
      <c r="D120" s="3">
        <f>(B120-C120)</f>
        <v>1.3069999999999999</v>
      </c>
      <c r="E120" s="4">
        <f>(4.5568*D120*D120)+(2.3176*D120)+(0.2792)</f>
        <v>11.092452243199999</v>
      </c>
    </row>
    <row r="121" spans="1:5" x14ac:dyDescent="0.3">
      <c r="A121" s="9" t="s">
        <v>102</v>
      </c>
      <c r="B121" s="7">
        <v>1.4000000000000001</v>
      </c>
      <c r="C121" s="5">
        <v>0.10100000000000001</v>
      </c>
      <c r="D121" s="3">
        <f>(B121-C121)</f>
        <v>1.2990000000000002</v>
      </c>
      <c r="E121" s="4">
        <f>(4.5568*D121*D121)+(2.3176*D121)+(0.2792)</f>
        <v>10.978911276800002</v>
      </c>
    </row>
    <row r="122" spans="1:5" x14ac:dyDescent="0.3">
      <c r="A122" s="9" t="s">
        <v>103</v>
      </c>
      <c r="B122" s="7">
        <v>1.7510000000000001</v>
      </c>
      <c r="C122" s="5">
        <v>0.10100000000000001</v>
      </c>
      <c r="D122" s="3">
        <f>(B122-C122)</f>
        <v>1.6500000000000001</v>
      </c>
      <c r="E122" s="4">
        <f>(4.5568*D122*D122)+(2.3176*D122)+(0.2792)</f>
        <v>16.509128000000004</v>
      </c>
    </row>
    <row r="123" spans="1:5" x14ac:dyDescent="0.3">
      <c r="A123" s="9" t="s">
        <v>104</v>
      </c>
      <c r="B123" s="7">
        <v>1.597</v>
      </c>
      <c r="C123" s="5">
        <v>0.10100000000000001</v>
      </c>
      <c r="D123" s="3">
        <f>(B123-C123)</f>
        <v>1.496</v>
      </c>
      <c r="E123" s="4">
        <f>(4.5568*D123*D123)+(2.3176*D123)+(0.2792)</f>
        <v>13.9445209088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workbookViewId="0">
      <selection activeCell="Q6" sqref="Q6"/>
    </sheetView>
  </sheetViews>
  <sheetFormatPr defaultRowHeight="14.4" x14ac:dyDescent="0.3"/>
  <cols>
    <col min="1" max="1" width="17.6640625" customWidth="1"/>
    <col min="2" max="2" width="11.77734375" customWidth="1"/>
    <col min="3" max="3" width="11.6640625" customWidth="1"/>
    <col min="4" max="4" width="12.21875" customWidth="1"/>
    <col min="5" max="5" width="17.77734375" customWidth="1"/>
  </cols>
  <sheetData>
    <row r="2" spans="1:12" x14ac:dyDescent="0.3">
      <c r="A2" s="2">
        <v>2.9870000000000001</v>
      </c>
      <c r="B2" s="7">
        <v>1.526</v>
      </c>
      <c r="C2" s="7">
        <v>1.1779999999999999</v>
      </c>
      <c r="D2" s="7">
        <v>1.254</v>
      </c>
      <c r="E2" s="7">
        <v>1.0580000000000001</v>
      </c>
      <c r="F2" s="7">
        <v>1.091</v>
      </c>
      <c r="G2" s="7">
        <v>1.073</v>
      </c>
      <c r="H2" s="7">
        <v>1.089</v>
      </c>
      <c r="I2" s="7">
        <v>1.119</v>
      </c>
      <c r="J2" s="7">
        <v>0.91700000000000004</v>
      </c>
      <c r="K2" s="7">
        <v>1.02</v>
      </c>
      <c r="L2" s="7">
        <v>0.996</v>
      </c>
    </row>
    <row r="3" spans="1:12" x14ac:dyDescent="0.3">
      <c r="A3" s="2">
        <v>1.907</v>
      </c>
      <c r="B3" s="7">
        <v>1.1990000000000001</v>
      </c>
      <c r="C3" s="7">
        <v>1.2989999999999999</v>
      </c>
      <c r="D3" s="7">
        <v>1.21</v>
      </c>
      <c r="E3" s="7">
        <v>1.2470000000000001</v>
      </c>
      <c r="F3" s="7">
        <v>1.2949999999999999</v>
      </c>
      <c r="G3" s="7">
        <v>1.23</v>
      </c>
      <c r="H3" s="7">
        <v>1.232</v>
      </c>
      <c r="I3" s="7">
        <v>1.3440000000000001</v>
      </c>
      <c r="J3" s="7">
        <v>1.2230000000000001</v>
      </c>
      <c r="K3" s="7">
        <v>1.1280000000000001</v>
      </c>
      <c r="L3" s="7">
        <v>1.2290000000000001</v>
      </c>
    </row>
    <row r="4" spans="1:12" x14ac:dyDescent="0.3">
      <c r="A4" s="2">
        <v>1.2609999999999999</v>
      </c>
      <c r="B4" s="7">
        <v>1</v>
      </c>
      <c r="C4" s="7">
        <v>1.095</v>
      </c>
      <c r="D4" s="7">
        <v>1.095</v>
      </c>
      <c r="E4" s="7">
        <v>1.1850000000000001</v>
      </c>
      <c r="F4" s="7">
        <v>1.254</v>
      </c>
      <c r="G4" s="7">
        <v>1.159</v>
      </c>
      <c r="H4" s="7">
        <v>1.083</v>
      </c>
      <c r="I4" s="7">
        <v>1.25</v>
      </c>
      <c r="J4" s="7">
        <v>1.395</v>
      </c>
      <c r="K4" s="7">
        <v>1.1460000000000001</v>
      </c>
      <c r="L4" s="7">
        <v>1.3089999999999999</v>
      </c>
    </row>
    <row r="5" spans="1:12" x14ac:dyDescent="0.3">
      <c r="A5" s="2">
        <v>0.82200000000000006</v>
      </c>
      <c r="B5" s="7">
        <v>1.081</v>
      </c>
      <c r="C5" s="7">
        <v>1.3029999999999999</v>
      </c>
      <c r="D5" s="7">
        <v>1.3140000000000001</v>
      </c>
      <c r="E5" s="7">
        <v>1.056</v>
      </c>
      <c r="F5" s="7">
        <v>1.159</v>
      </c>
      <c r="G5" s="7">
        <v>1.028</v>
      </c>
      <c r="H5" s="7">
        <v>1.107</v>
      </c>
      <c r="I5" s="7">
        <v>0.98199999999999998</v>
      </c>
      <c r="J5" s="7">
        <v>1.2430000000000001</v>
      </c>
      <c r="K5" s="7">
        <v>1.2730000000000001</v>
      </c>
      <c r="L5" s="7">
        <v>0.95600000000000007</v>
      </c>
    </row>
    <row r="6" spans="1:12" x14ac:dyDescent="0.3">
      <c r="A6" s="2">
        <v>0.42299999999999999</v>
      </c>
      <c r="B6" s="7">
        <v>1.1639999999999999</v>
      </c>
      <c r="C6" s="7">
        <v>1.165</v>
      </c>
      <c r="D6" s="7">
        <v>1.119</v>
      </c>
      <c r="E6" s="7">
        <v>1.1679999999999999</v>
      </c>
      <c r="F6" s="7">
        <v>1.016</v>
      </c>
      <c r="G6" s="7">
        <v>1.1180000000000001</v>
      </c>
      <c r="H6" s="7">
        <v>1.1460000000000001</v>
      </c>
      <c r="I6" s="7">
        <v>1.1639999999999999</v>
      </c>
      <c r="J6" s="7">
        <v>1.073</v>
      </c>
      <c r="K6" s="7">
        <v>1.17</v>
      </c>
      <c r="L6" s="7">
        <v>1.1180000000000001</v>
      </c>
    </row>
    <row r="7" spans="1:12" x14ac:dyDescent="0.3">
      <c r="A7" s="5">
        <v>9.4E-2</v>
      </c>
      <c r="B7" s="7">
        <v>1.391</v>
      </c>
      <c r="C7" s="7">
        <v>1.33</v>
      </c>
      <c r="D7" s="7">
        <v>1.2630000000000001</v>
      </c>
      <c r="E7" s="7">
        <v>1.167</v>
      </c>
      <c r="F7" s="7">
        <v>1.175</v>
      </c>
      <c r="G7" s="7">
        <v>1.095</v>
      </c>
      <c r="H7" s="7">
        <v>1.1839999999999999</v>
      </c>
      <c r="I7" s="7">
        <v>1.105</v>
      </c>
      <c r="J7" s="7">
        <v>1.19</v>
      </c>
      <c r="K7" s="7">
        <v>1.1879999999999999</v>
      </c>
      <c r="L7" s="7">
        <v>1.1639999999999999</v>
      </c>
    </row>
    <row r="8" spans="1:12" x14ac:dyDescent="0.3">
      <c r="A8" s="7">
        <v>1.1480000000000001</v>
      </c>
      <c r="B8" s="7">
        <v>1.3220000000000001</v>
      </c>
      <c r="C8" s="7">
        <v>1.101</v>
      </c>
      <c r="D8" s="7">
        <v>1.117</v>
      </c>
      <c r="E8" s="7">
        <v>1.0529999999999999</v>
      </c>
      <c r="F8" s="7">
        <v>1.2</v>
      </c>
      <c r="G8" s="7">
        <v>1.153</v>
      </c>
      <c r="H8" s="7">
        <v>0.93900000000000006</v>
      </c>
      <c r="I8" s="7">
        <v>1.3129999999999999</v>
      </c>
      <c r="J8" s="7">
        <v>1.228</v>
      </c>
      <c r="K8" s="7">
        <v>1.373</v>
      </c>
      <c r="L8" s="7">
        <v>1.3460000000000001</v>
      </c>
    </row>
    <row r="9" spans="1:12" x14ac:dyDescent="0.3">
      <c r="A9" s="7">
        <v>1.474</v>
      </c>
      <c r="B9" s="7">
        <v>1.353</v>
      </c>
      <c r="C9" s="7">
        <v>1.4319999999999999</v>
      </c>
      <c r="D9" s="7">
        <v>1.4350000000000001</v>
      </c>
      <c r="E9" s="7">
        <v>1.252</v>
      </c>
      <c r="F9" s="7">
        <v>1.4000000000000001</v>
      </c>
      <c r="G9" s="7">
        <v>1.1360000000000001</v>
      </c>
      <c r="H9" s="7">
        <v>1.4890000000000001</v>
      </c>
      <c r="I9" s="7">
        <v>1.5740000000000001</v>
      </c>
      <c r="J9" s="7">
        <v>1.4350000000000001</v>
      </c>
      <c r="K9" s="7">
        <v>1.3380000000000001</v>
      </c>
      <c r="L9" s="7">
        <v>1.3069999999999999</v>
      </c>
    </row>
    <row r="15" spans="1:12" x14ac:dyDescent="0.3">
      <c r="A15" s="16"/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3">
      <c r="A16" s="16" t="s">
        <v>5</v>
      </c>
      <c r="B16" s="2">
        <v>2.9870000000000001</v>
      </c>
      <c r="C16" s="3">
        <f>B16-B21</f>
        <v>2.8930000000000002</v>
      </c>
      <c r="D16" s="3">
        <v>1200</v>
      </c>
      <c r="E16" s="4">
        <f>(87.504*C16*C16)+(163.13*C16)-(0.0868)</f>
        <v>1204.2085552960002</v>
      </c>
    </row>
    <row r="17" spans="1:11" x14ac:dyDescent="0.3">
      <c r="A17" s="16" t="s">
        <v>6</v>
      </c>
      <c r="B17" s="2">
        <v>1.907</v>
      </c>
      <c r="C17" s="3">
        <f>B17-B21</f>
        <v>1.8129999999999999</v>
      </c>
      <c r="D17" s="3">
        <v>600</v>
      </c>
      <c r="E17" s="4">
        <f t="shared" ref="E17:E80" si="0">(87.504*C17*C17)+(163.13*C17)-(0.0868)</f>
        <v>583.29082537599993</v>
      </c>
    </row>
    <row r="18" spans="1:11" x14ac:dyDescent="0.3">
      <c r="A18" s="16" t="s">
        <v>7</v>
      </c>
      <c r="B18" s="2">
        <v>1.2609999999999999</v>
      </c>
      <c r="C18" s="3">
        <f>B18-B21</f>
        <v>1.1669999999999998</v>
      </c>
      <c r="D18" s="3">
        <v>300</v>
      </c>
      <c r="E18" s="4">
        <f t="shared" si="0"/>
        <v>309.45664505599996</v>
      </c>
    </row>
    <row r="19" spans="1:11" x14ac:dyDescent="0.3">
      <c r="A19" s="16" t="s">
        <v>8</v>
      </c>
      <c r="B19" s="2">
        <v>0.82200000000000006</v>
      </c>
      <c r="C19" s="3">
        <f>B19-B21</f>
        <v>0.72800000000000009</v>
      </c>
      <c r="D19" s="3">
        <v>150</v>
      </c>
      <c r="E19" s="4">
        <f t="shared" si="0"/>
        <v>165.04755993600003</v>
      </c>
    </row>
    <row r="20" spans="1:11" x14ac:dyDescent="0.3">
      <c r="A20" s="16" t="s">
        <v>9</v>
      </c>
      <c r="B20" s="2">
        <v>0.42299999999999999</v>
      </c>
      <c r="C20" s="3">
        <f>B20-B21</f>
        <v>0.32899999999999996</v>
      </c>
      <c r="D20" s="3">
        <v>75</v>
      </c>
      <c r="E20" s="4">
        <f t="shared" si="0"/>
        <v>63.054490463999997</v>
      </c>
    </row>
    <row r="21" spans="1:11" x14ac:dyDescent="0.3">
      <c r="A21" s="16" t="s">
        <v>10</v>
      </c>
      <c r="B21" s="5">
        <v>9.4E-2</v>
      </c>
      <c r="C21" s="3">
        <f>B21-B21</f>
        <v>0</v>
      </c>
      <c r="D21" s="3">
        <v>0</v>
      </c>
      <c r="E21" s="4">
        <f t="shared" si="0"/>
        <v>-8.6800000000000002E-2</v>
      </c>
    </row>
    <row r="27" spans="1:11" x14ac:dyDescent="0.3">
      <c r="G27" s="16"/>
      <c r="J27" s="8" t="s">
        <v>11</v>
      </c>
      <c r="K27" s="8"/>
    </row>
    <row r="34" spans="1:5" x14ac:dyDescent="0.3">
      <c r="A34" s="9" t="s">
        <v>12</v>
      </c>
      <c r="B34" s="7" t="s">
        <v>13</v>
      </c>
      <c r="C34" s="10" t="s">
        <v>10</v>
      </c>
      <c r="D34" s="3" t="s">
        <v>2</v>
      </c>
      <c r="E34" s="11" t="s">
        <v>14</v>
      </c>
    </row>
    <row r="35" spans="1:5" x14ac:dyDescent="0.3">
      <c r="A35" s="9" t="s">
        <v>15</v>
      </c>
      <c r="B35" s="7">
        <v>1.1480000000000001</v>
      </c>
      <c r="C35" s="5">
        <v>9.4E-2</v>
      </c>
      <c r="D35" s="3">
        <f>(B35-C35)</f>
        <v>1.054</v>
      </c>
      <c r="E35" s="4">
        <f>(87.504*D35*D35)+(163.13*D35)-(0.0868)</f>
        <v>269.061813664</v>
      </c>
    </row>
    <row r="36" spans="1:5" x14ac:dyDescent="0.3">
      <c r="A36" s="9" t="s">
        <v>16</v>
      </c>
      <c r="B36" s="7">
        <v>1.474</v>
      </c>
      <c r="C36" s="5">
        <v>9.4E-2</v>
      </c>
      <c r="D36" s="3">
        <f>(B36-C36)</f>
        <v>1.38</v>
      </c>
      <c r="E36" s="4">
        <f>(87.504*D36*D36)+(163.13*D36)-(0.0868)</f>
        <v>391.6752176</v>
      </c>
    </row>
    <row r="37" spans="1:5" x14ac:dyDescent="0.3">
      <c r="A37" s="9" t="s">
        <v>17</v>
      </c>
      <c r="B37" s="7">
        <v>1.526</v>
      </c>
      <c r="C37" s="5">
        <v>9.4E-2</v>
      </c>
      <c r="D37" s="3">
        <f>(B37-C37)</f>
        <v>1.4319999999999999</v>
      </c>
      <c r="E37" s="4">
        <f>(87.504*D37*D37)+(163.13*D37)-(0.0868)</f>
        <v>412.953162496</v>
      </c>
    </row>
    <row r="38" spans="1:5" x14ac:dyDescent="0.3">
      <c r="A38" s="9" t="s">
        <v>18</v>
      </c>
      <c r="B38" s="7">
        <v>1.1990000000000001</v>
      </c>
      <c r="C38" s="5">
        <v>9.4E-2</v>
      </c>
      <c r="D38" s="3">
        <f>(B38-C38)</f>
        <v>1.105</v>
      </c>
      <c r="E38" s="4">
        <f>(87.504*D38*D38)+(163.13*D38)-(0.0868)</f>
        <v>287.0164216</v>
      </c>
    </row>
    <row r="39" spans="1:5" x14ac:dyDescent="0.3">
      <c r="A39" s="9" t="s">
        <v>19</v>
      </c>
      <c r="B39" s="7">
        <v>1</v>
      </c>
      <c r="C39" s="5">
        <v>9.4E-2</v>
      </c>
      <c r="D39" s="3">
        <f>(B39-C39)</f>
        <v>0.90600000000000003</v>
      </c>
      <c r="E39" s="4">
        <f>(87.504*D39*D39)+(163.13*D39)-(0.0868)</f>
        <v>219.53541334400001</v>
      </c>
    </row>
    <row r="40" spans="1:5" x14ac:dyDescent="0.3">
      <c r="A40" s="9" t="s">
        <v>20</v>
      </c>
      <c r="B40" s="7">
        <v>1.081</v>
      </c>
      <c r="C40" s="5">
        <v>9.4E-2</v>
      </c>
      <c r="D40" s="3">
        <f>(B40-C40)</f>
        <v>0.98699999999999999</v>
      </c>
      <c r="E40" s="4">
        <f>(87.504*D40*D40)+(163.13*D40)-(0.0868)</f>
        <v>246.166194176</v>
      </c>
    </row>
    <row r="41" spans="1:5" x14ac:dyDescent="0.3">
      <c r="A41" s="9" t="s">
        <v>21</v>
      </c>
      <c r="B41" s="7">
        <v>1.1639999999999999</v>
      </c>
      <c r="C41" s="5">
        <v>9.4E-2</v>
      </c>
      <c r="D41" s="3">
        <f>(B41-C41)</f>
        <v>1.0699999999999998</v>
      </c>
      <c r="E41" s="4">
        <f>(87.504*D41*D41)+(163.13*D41)-(0.0868)</f>
        <v>274.64562959999995</v>
      </c>
    </row>
    <row r="42" spans="1:5" x14ac:dyDescent="0.3">
      <c r="A42" s="9" t="s">
        <v>22</v>
      </c>
      <c r="B42" s="7">
        <v>1.391</v>
      </c>
      <c r="C42" s="5">
        <v>9.4E-2</v>
      </c>
      <c r="D42" s="3">
        <f>(B42-C42)</f>
        <v>1.2969999999999999</v>
      </c>
      <c r="E42" s="4">
        <f>(87.504*D42*D42)+(163.13*D42)-(0.0868)</f>
        <v>358.692826336</v>
      </c>
    </row>
    <row r="43" spans="1:5" x14ac:dyDescent="0.3">
      <c r="A43" s="9" t="s">
        <v>23</v>
      </c>
      <c r="B43" s="7">
        <v>1.3220000000000001</v>
      </c>
      <c r="C43" s="5">
        <v>9.4E-2</v>
      </c>
      <c r="D43" s="3">
        <f>(B43-C43)</f>
        <v>1.228</v>
      </c>
      <c r="E43" s="4">
        <f>(87.504*D43*D43)+(163.13*D43)-(0.0868)</f>
        <v>332.19147193600003</v>
      </c>
    </row>
    <row r="44" spans="1:5" x14ac:dyDescent="0.3">
      <c r="A44" s="9" t="s">
        <v>24</v>
      </c>
      <c r="B44" s="7">
        <v>1.353</v>
      </c>
      <c r="C44" s="5">
        <v>9.4E-2</v>
      </c>
      <c r="D44" s="3">
        <f>(B44-C44)</f>
        <v>1.2589999999999999</v>
      </c>
      <c r="E44" s="4">
        <f>(87.504*D44*D44)+(163.13*D44)-(0.0868)</f>
        <v>343.99479782399999</v>
      </c>
    </row>
    <row r="45" spans="1:5" x14ac:dyDescent="0.3">
      <c r="A45" s="9" t="s">
        <v>25</v>
      </c>
      <c r="B45" s="7">
        <v>1.1779999999999999</v>
      </c>
      <c r="C45" s="5">
        <v>9.4E-2</v>
      </c>
      <c r="D45" s="3">
        <f>(B45-C45)</f>
        <v>1.0839999999999999</v>
      </c>
      <c r="E45" s="4">
        <f>(87.504*D45*D45)+(163.13*D45)-(0.0868)</f>
        <v>279.56822022399996</v>
      </c>
    </row>
    <row r="46" spans="1:5" x14ac:dyDescent="0.3">
      <c r="A46" s="9" t="s">
        <v>26</v>
      </c>
      <c r="B46" s="7">
        <v>1.2989999999999999</v>
      </c>
      <c r="C46" s="5">
        <v>9.4E-2</v>
      </c>
      <c r="D46" s="3">
        <f>(B46-C46)</f>
        <v>1.2049999999999998</v>
      </c>
      <c r="E46" s="4">
        <f>(87.504*D46*D46)+(163.13*D46)-(0.0868)</f>
        <v>323.54284559999996</v>
      </c>
    </row>
    <row r="47" spans="1:5" x14ac:dyDescent="0.3">
      <c r="A47" s="9" t="s">
        <v>27</v>
      </c>
      <c r="B47" s="7">
        <v>1.095</v>
      </c>
      <c r="C47" s="5">
        <v>9.4E-2</v>
      </c>
      <c r="D47" s="3">
        <f>(B47-C47)</f>
        <v>1.0009999999999999</v>
      </c>
      <c r="E47" s="4">
        <f>(87.504*D47*D47)+(163.13*D47)-(0.0868)</f>
        <v>250.88542550399998</v>
      </c>
    </row>
    <row r="48" spans="1:5" x14ac:dyDescent="0.3">
      <c r="A48" s="9" t="s">
        <v>28</v>
      </c>
      <c r="B48" s="7">
        <v>1.3029999999999999</v>
      </c>
      <c r="C48" s="5">
        <v>9.4E-2</v>
      </c>
      <c r="D48" s="3">
        <f>(B48-C48)</f>
        <v>1.2089999999999999</v>
      </c>
      <c r="E48" s="4">
        <f>(87.504*D48*D48)+(163.13*D48)-(0.0868)</f>
        <v>325.04030422399995</v>
      </c>
    </row>
    <row r="49" spans="1:5" x14ac:dyDescent="0.3">
      <c r="A49" s="9" t="s">
        <v>29</v>
      </c>
      <c r="B49" s="7">
        <v>1.165</v>
      </c>
      <c r="C49" s="5">
        <v>9.4E-2</v>
      </c>
      <c r="D49" s="3">
        <f>(B49-C49)</f>
        <v>1.071</v>
      </c>
      <c r="E49" s="4">
        <f>(87.504*D49*D49)+(163.13*D49)-(0.0868)</f>
        <v>274.99610566400003</v>
      </c>
    </row>
    <row r="50" spans="1:5" x14ac:dyDescent="0.3">
      <c r="A50" s="9" t="s">
        <v>30</v>
      </c>
      <c r="B50" s="7">
        <v>1.33</v>
      </c>
      <c r="C50" s="5">
        <v>9.4E-2</v>
      </c>
      <c r="D50" s="3">
        <f>(B50-C50)</f>
        <v>1.236</v>
      </c>
      <c r="E50" s="4">
        <f>(87.504*D50*D50)+(163.13*D50)-(0.0868)</f>
        <v>335.22139078399999</v>
      </c>
    </row>
    <row r="51" spans="1:5" x14ac:dyDescent="0.3">
      <c r="A51" s="9" t="s">
        <v>31</v>
      </c>
      <c r="B51" s="7">
        <v>1.101</v>
      </c>
      <c r="C51" s="5">
        <v>9.4E-2</v>
      </c>
      <c r="D51" s="3">
        <f>(B51-C51)</f>
        <v>1.0069999999999999</v>
      </c>
      <c r="E51" s="4">
        <f>(87.504*D51*D51)+(163.13*D51)-(0.0868)</f>
        <v>252.91845369599997</v>
      </c>
    </row>
    <row r="52" spans="1:5" x14ac:dyDescent="0.3">
      <c r="A52" s="9" t="s">
        <v>32</v>
      </c>
      <c r="B52" s="7">
        <v>1.4319999999999999</v>
      </c>
      <c r="C52" s="5">
        <v>9.4E-2</v>
      </c>
      <c r="D52" s="3">
        <f>(B52-C52)</f>
        <v>1.3379999999999999</v>
      </c>
      <c r="E52" s="4">
        <f>(87.504*D52*D52)+(163.13*D52)-(0.0868)</f>
        <v>374.83465097599998</v>
      </c>
    </row>
    <row r="53" spans="1:5" x14ac:dyDescent="0.3">
      <c r="A53" s="9" t="s">
        <v>33</v>
      </c>
      <c r="B53" s="7">
        <v>1.254</v>
      </c>
      <c r="C53" s="5">
        <v>9.4E-2</v>
      </c>
      <c r="D53" s="3">
        <f>(B53-C53)</f>
        <v>1.1599999999999999</v>
      </c>
      <c r="E53" s="4">
        <f>(87.504*D53*D53)+(163.13*D53)-(0.0868)</f>
        <v>306.88938239999999</v>
      </c>
    </row>
    <row r="54" spans="1:5" x14ac:dyDescent="0.3">
      <c r="A54" s="9" t="s">
        <v>34</v>
      </c>
      <c r="B54" s="7">
        <v>1.21</v>
      </c>
      <c r="C54" s="5">
        <v>9.4E-2</v>
      </c>
      <c r="D54" s="3">
        <f>(B54-C54)</f>
        <v>1.1159999999999999</v>
      </c>
      <c r="E54" s="4">
        <f>(87.504*D54*D54)+(163.13*D54)-(0.0868)</f>
        <v>290.94866182399994</v>
      </c>
    </row>
    <row r="55" spans="1:5" x14ac:dyDescent="0.3">
      <c r="A55" s="9" t="s">
        <v>35</v>
      </c>
      <c r="B55" s="7">
        <v>1.095</v>
      </c>
      <c r="C55" s="5">
        <v>9.4E-2</v>
      </c>
      <c r="D55" s="3">
        <f>(B55-C55)</f>
        <v>1.0009999999999999</v>
      </c>
      <c r="E55" s="4">
        <f>(87.504*D55*D55)+(163.13*D55)-(0.0868)</f>
        <v>250.88542550399998</v>
      </c>
    </row>
    <row r="56" spans="1:5" x14ac:dyDescent="0.3">
      <c r="A56" s="9" t="s">
        <v>36</v>
      </c>
      <c r="B56" s="7">
        <v>1.3140000000000001</v>
      </c>
      <c r="C56" s="5">
        <v>9.4E-2</v>
      </c>
      <c r="D56" s="3">
        <f>(B56-C56)</f>
        <v>1.22</v>
      </c>
      <c r="E56" s="4">
        <f>(87.504*D56*D56)+(163.13*D56)-(0.0868)</f>
        <v>329.17275360000002</v>
      </c>
    </row>
    <row r="57" spans="1:5" x14ac:dyDescent="0.3">
      <c r="A57" s="9" t="s">
        <v>37</v>
      </c>
      <c r="B57" s="7">
        <v>1.119</v>
      </c>
      <c r="C57" s="5">
        <v>9.4E-2</v>
      </c>
      <c r="D57" s="3">
        <f>(B57-C57)</f>
        <v>1.0249999999999999</v>
      </c>
      <c r="E57" s="4">
        <f>(87.504*D57*D57)+(163.13*D57)-(0.0868)</f>
        <v>259.05534</v>
      </c>
    </row>
    <row r="58" spans="1:5" x14ac:dyDescent="0.3">
      <c r="A58" s="9" t="s">
        <v>38</v>
      </c>
      <c r="B58" s="7">
        <v>1.2630000000000001</v>
      </c>
      <c r="C58" s="5">
        <v>9.4E-2</v>
      </c>
      <c r="D58" s="3">
        <f>(B58-C58)</f>
        <v>1.169</v>
      </c>
      <c r="E58" s="4">
        <f>(87.504*D58*D58)+(163.13*D58)-(0.0868)</f>
        <v>310.19172374400006</v>
      </c>
    </row>
    <row r="59" spans="1:5" x14ac:dyDescent="0.3">
      <c r="A59" s="9" t="s">
        <v>39</v>
      </c>
      <c r="B59" s="7">
        <v>1.117</v>
      </c>
      <c r="C59" s="5">
        <v>9.4E-2</v>
      </c>
      <c r="D59" s="3">
        <f>(B59-C59)</f>
        <v>1.0229999999999999</v>
      </c>
      <c r="E59" s="4">
        <f>(87.504*D59*D59)+(163.13*D59)-(0.0868)</f>
        <v>258.370663616</v>
      </c>
    </row>
    <row r="60" spans="1:5" x14ac:dyDescent="0.3">
      <c r="A60" s="9" t="s">
        <v>40</v>
      </c>
      <c r="B60" s="7">
        <v>1.4350000000000001</v>
      </c>
      <c r="C60" s="5">
        <v>9.4E-2</v>
      </c>
      <c r="D60" s="3">
        <f>(B60-C60)</f>
        <v>1.341</v>
      </c>
      <c r="E60" s="4">
        <f>(87.504*D60*D60)+(163.13*D60)-(0.0868)</f>
        <v>376.02731062399999</v>
      </c>
    </row>
    <row r="61" spans="1:5" x14ac:dyDescent="0.3">
      <c r="A61" s="9" t="s">
        <v>41</v>
      </c>
      <c r="B61" s="7">
        <v>1.0580000000000001</v>
      </c>
      <c r="C61" s="5">
        <v>9.4E-2</v>
      </c>
      <c r="D61" s="3">
        <f>(B61-C61)</f>
        <v>0.96400000000000008</v>
      </c>
      <c r="E61" s="4">
        <f>(87.504*D61*D61)+(163.13*D61)-(0.0868)</f>
        <v>238.48763718400002</v>
      </c>
    </row>
    <row r="62" spans="1:5" x14ac:dyDescent="0.3">
      <c r="A62" s="9" t="s">
        <v>42</v>
      </c>
      <c r="B62" s="7">
        <v>1.2470000000000001</v>
      </c>
      <c r="C62" s="5">
        <v>9.4E-2</v>
      </c>
      <c r="D62" s="3">
        <f>(B62-C62)</f>
        <v>1.153</v>
      </c>
      <c r="E62" s="4">
        <f>(87.504*D62*D62)+(163.13*D62)-(0.0868)</f>
        <v>304.33069513600003</v>
      </c>
    </row>
    <row r="63" spans="1:5" x14ac:dyDescent="0.3">
      <c r="A63" s="9" t="s">
        <v>43</v>
      </c>
      <c r="B63" s="7">
        <v>1.1850000000000001</v>
      </c>
      <c r="C63" s="5">
        <v>9.4E-2</v>
      </c>
      <c r="D63" s="3">
        <f>(B63-C63)</f>
        <v>1.091</v>
      </c>
      <c r="E63" s="4">
        <f>(87.504*D63*D63)+(163.13*D63)-(0.0868)</f>
        <v>282.04237862400004</v>
      </c>
    </row>
    <row r="64" spans="1:5" x14ac:dyDescent="0.3">
      <c r="A64" s="9" t="s">
        <v>44</v>
      </c>
      <c r="B64" s="7">
        <v>1.056</v>
      </c>
      <c r="C64" s="5">
        <v>9.4E-2</v>
      </c>
      <c r="D64" s="3">
        <f>(B64-C64)</f>
        <v>0.96200000000000008</v>
      </c>
      <c r="E64" s="4">
        <f>(87.504*D64*D64)+(163.13*D64)-(0.0868)</f>
        <v>237.82431177600003</v>
      </c>
    </row>
    <row r="65" spans="1:5" x14ac:dyDescent="0.3">
      <c r="A65" s="9" t="s">
        <v>45</v>
      </c>
      <c r="B65" s="7">
        <v>1.1679999999999999</v>
      </c>
      <c r="C65" s="5">
        <v>9.4E-2</v>
      </c>
      <c r="D65" s="3">
        <f>(B65-C65)</f>
        <v>1.0739999999999998</v>
      </c>
      <c r="E65" s="4">
        <f>(87.504*D65*D65)+(163.13*D65)-(0.0868)</f>
        <v>276.04858390399994</v>
      </c>
    </row>
    <row r="66" spans="1:5" x14ac:dyDescent="0.3">
      <c r="A66" s="9" t="s">
        <v>46</v>
      </c>
      <c r="B66" s="7">
        <v>1.167</v>
      </c>
      <c r="C66" s="5">
        <v>9.4E-2</v>
      </c>
      <c r="D66" s="3">
        <f>(B66-C66)</f>
        <v>1.073</v>
      </c>
      <c r="E66" s="4">
        <f>(87.504*D66*D66)+(163.13*D66)-(0.0868)</f>
        <v>275.69758281600002</v>
      </c>
    </row>
    <row r="67" spans="1:5" x14ac:dyDescent="0.3">
      <c r="A67" s="9" t="s">
        <v>47</v>
      </c>
      <c r="B67" s="7">
        <v>1.0529999999999999</v>
      </c>
      <c r="C67" s="5">
        <v>9.4E-2</v>
      </c>
      <c r="D67" s="3">
        <f>(B67-C67)</f>
        <v>0.95899999999999996</v>
      </c>
      <c r="E67" s="4">
        <f>(87.504*D67*D67)+(163.13*D67)-(0.0868)</f>
        <v>236.83063622399996</v>
      </c>
    </row>
    <row r="68" spans="1:5" x14ac:dyDescent="0.3">
      <c r="A68" s="9" t="s">
        <v>48</v>
      </c>
      <c r="B68" s="7">
        <v>1.252</v>
      </c>
      <c r="C68" s="5">
        <v>9.4E-2</v>
      </c>
      <c r="D68" s="3">
        <f>(B68-C68)</f>
        <v>1.1579999999999999</v>
      </c>
      <c r="E68" s="4">
        <f>(87.504*D68*D68)+(163.13*D68)-(0.0868)</f>
        <v>306.15745385600002</v>
      </c>
    </row>
    <row r="69" spans="1:5" x14ac:dyDescent="0.3">
      <c r="A69" s="9" t="s">
        <v>49</v>
      </c>
      <c r="B69" s="7">
        <v>1.091</v>
      </c>
      <c r="C69" s="5">
        <v>9.4E-2</v>
      </c>
      <c r="D69" s="3">
        <f>(B69-C69)</f>
        <v>0.997</v>
      </c>
      <c r="E69" s="4">
        <f>(87.504*D69*D69)+(163.13*D69)-(0.0868)</f>
        <v>249.53357353599998</v>
      </c>
    </row>
    <row r="70" spans="1:5" x14ac:dyDescent="0.3">
      <c r="A70" s="9" t="s">
        <v>50</v>
      </c>
      <c r="B70" s="7">
        <v>1.2949999999999999</v>
      </c>
      <c r="C70" s="5">
        <v>9.4E-2</v>
      </c>
      <c r="D70" s="3">
        <f>(B70-C70)</f>
        <v>1.2009999999999998</v>
      </c>
      <c r="E70" s="4">
        <f>(87.504*D70*D70)+(163.13*D70)-(0.0868)</f>
        <v>322.04818710399996</v>
      </c>
    </row>
    <row r="71" spans="1:5" x14ac:dyDescent="0.3">
      <c r="A71" s="9" t="s">
        <v>51</v>
      </c>
      <c r="B71" s="7">
        <v>1.254</v>
      </c>
      <c r="C71" s="5">
        <v>9.4E-2</v>
      </c>
      <c r="D71" s="3">
        <f>(B71-C71)</f>
        <v>1.1599999999999999</v>
      </c>
      <c r="E71" s="4">
        <f>(87.504*D71*D71)+(163.13*D71)-(0.0868)</f>
        <v>306.88938239999999</v>
      </c>
    </row>
    <row r="72" spans="1:5" x14ac:dyDescent="0.3">
      <c r="A72" s="9" t="s">
        <v>52</v>
      </c>
      <c r="B72" s="7">
        <v>1.159</v>
      </c>
      <c r="C72" s="5">
        <v>9.4E-2</v>
      </c>
      <c r="D72" s="3">
        <f>(B72-C72)</f>
        <v>1.0649999999999999</v>
      </c>
      <c r="E72" s="4">
        <f>(87.504*D72*D72)+(163.13*D72)-(0.0868)</f>
        <v>272.89587439999997</v>
      </c>
    </row>
    <row r="73" spans="1:5" x14ac:dyDescent="0.3">
      <c r="A73" s="9" t="s">
        <v>53</v>
      </c>
      <c r="B73" s="7">
        <v>1.016</v>
      </c>
      <c r="C73" s="5">
        <v>9.4E-2</v>
      </c>
      <c r="D73" s="3">
        <f>(B73-C73)</f>
        <v>0.92200000000000004</v>
      </c>
      <c r="E73" s="4">
        <f>(87.504*D73*D73)+(163.13*D73)-(0.0868)</f>
        <v>224.70481033600001</v>
      </c>
    </row>
    <row r="74" spans="1:5" x14ac:dyDescent="0.3">
      <c r="A74" s="9" t="s">
        <v>54</v>
      </c>
      <c r="B74" s="7">
        <v>1.175</v>
      </c>
      <c r="C74" s="5">
        <v>9.4E-2</v>
      </c>
      <c r="D74" s="3">
        <f>(B74-C74)</f>
        <v>1.081</v>
      </c>
      <c r="E74" s="4">
        <f>(87.504*D74*D74)+(163.13*D74)-(0.0868)</f>
        <v>278.51049174400003</v>
      </c>
    </row>
    <row r="75" spans="1:5" x14ac:dyDescent="0.3">
      <c r="A75" s="9" t="s">
        <v>55</v>
      </c>
      <c r="B75" s="7">
        <v>1.2</v>
      </c>
      <c r="C75" s="5">
        <v>9.4E-2</v>
      </c>
      <c r="D75" s="3">
        <f>(B75-C75)</f>
        <v>1.1059999999999999</v>
      </c>
      <c r="E75" s="4">
        <f>(87.504*D75*D75)+(163.13*D75)-(0.0868)</f>
        <v>287.37302294399996</v>
      </c>
    </row>
    <row r="76" spans="1:5" x14ac:dyDescent="0.3">
      <c r="A76" s="9" t="s">
        <v>56</v>
      </c>
      <c r="B76" s="7">
        <v>1.4000000000000001</v>
      </c>
      <c r="C76" s="5">
        <v>9.4E-2</v>
      </c>
      <c r="D76" s="3">
        <f>(B76-C76)</f>
        <v>1.306</v>
      </c>
      <c r="E76" s="4">
        <f>(87.504*D76*D76)+(163.13*D76)-(0.0868)</f>
        <v>362.21095254400001</v>
      </c>
    </row>
    <row r="77" spans="1:5" x14ac:dyDescent="0.3">
      <c r="A77" s="9" t="s">
        <v>57</v>
      </c>
      <c r="B77" s="7">
        <v>1.073</v>
      </c>
      <c r="C77" s="5">
        <v>9.4E-2</v>
      </c>
      <c r="D77" s="3">
        <f>(B77-C77)</f>
        <v>0.97899999999999998</v>
      </c>
      <c r="E77" s="4">
        <f>(87.504*D77*D77)+(163.13*D77)-(0.0868)</f>
        <v>243.48489126399997</v>
      </c>
    </row>
    <row r="78" spans="1:5" x14ac:dyDescent="0.3">
      <c r="A78" s="9" t="s">
        <v>58</v>
      </c>
      <c r="B78" s="7">
        <v>1.23</v>
      </c>
      <c r="C78" s="5">
        <v>9.4E-2</v>
      </c>
      <c r="D78" s="3">
        <f>(B78-C78)</f>
        <v>1.1359999999999999</v>
      </c>
      <c r="E78" s="4">
        <f>(87.504*D78*D78)+(163.13*D78)-(0.0868)</f>
        <v>298.15244198400001</v>
      </c>
    </row>
    <row r="79" spans="1:5" x14ac:dyDescent="0.3">
      <c r="A79" s="9" t="s">
        <v>59</v>
      </c>
      <c r="B79" s="7">
        <v>1.159</v>
      </c>
      <c r="C79" s="5">
        <v>9.4E-2</v>
      </c>
      <c r="D79" s="3">
        <f>(B79-C79)</f>
        <v>1.0649999999999999</v>
      </c>
      <c r="E79" s="4">
        <f>(87.504*D79*D79)+(163.13*D79)-(0.0868)</f>
        <v>272.89587439999997</v>
      </c>
    </row>
    <row r="80" spans="1:5" x14ac:dyDescent="0.3">
      <c r="A80" s="9" t="s">
        <v>60</v>
      </c>
      <c r="B80" s="7">
        <v>1.028</v>
      </c>
      <c r="C80" s="5">
        <v>9.4E-2</v>
      </c>
      <c r="D80" s="3">
        <f>(B80-C80)</f>
        <v>0.93400000000000005</v>
      </c>
      <c r="E80" s="4">
        <f>(87.504*D80*D80)+(163.13*D80)-(0.0868)</f>
        <v>228.611259424</v>
      </c>
    </row>
    <row r="81" spans="1:5" x14ac:dyDescent="0.3">
      <c r="A81" s="9" t="s">
        <v>61</v>
      </c>
      <c r="B81" s="7">
        <v>1.1180000000000001</v>
      </c>
      <c r="C81" s="5">
        <v>9.4E-2</v>
      </c>
      <c r="D81" s="3">
        <f>(B81-C81)</f>
        <v>1.024</v>
      </c>
      <c r="E81" s="4">
        <f>(87.504*D81*D81)+(163.13*D81)-(0.0868)</f>
        <v>258.71291430400004</v>
      </c>
    </row>
    <row r="82" spans="1:5" x14ac:dyDescent="0.3">
      <c r="A82" s="9" t="s">
        <v>62</v>
      </c>
      <c r="B82" s="7">
        <v>1.095</v>
      </c>
      <c r="C82" s="5">
        <v>9.4E-2</v>
      </c>
      <c r="D82" s="3">
        <f>(B82-C82)</f>
        <v>1.0009999999999999</v>
      </c>
      <c r="E82" s="4">
        <f>(87.504*D82*D82)+(163.13*D82)-(0.0868)</f>
        <v>250.88542550399998</v>
      </c>
    </row>
    <row r="83" spans="1:5" x14ac:dyDescent="0.3">
      <c r="A83" s="9" t="s">
        <v>63</v>
      </c>
      <c r="B83" s="7">
        <v>1.153</v>
      </c>
      <c r="C83" s="5">
        <v>9.4E-2</v>
      </c>
      <c r="D83" s="3">
        <f>(B83-C83)</f>
        <v>1.0589999999999999</v>
      </c>
      <c r="E83" s="4">
        <f>(87.504*D83*D83)+(163.13*D83)-(0.0868)</f>
        <v>270.801943424</v>
      </c>
    </row>
    <row r="84" spans="1:5" x14ac:dyDescent="0.3">
      <c r="A84" s="9" t="s">
        <v>64</v>
      </c>
      <c r="B84" s="7">
        <v>1.1360000000000001</v>
      </c>
      <c r="C84" s="5">
        <v>9.4E-2</v>
      </c>
      <c r="D84" s="3">
        <f>(B84-C84)</f>
        <v>1.042</v>
      </c>
      <c r="E84" s="4">
        <f>(87.504*D84*D84)+(163.13*D84)-(0.0868)</f>
        <v>264.90335305600001</v>
      </c>
    </row>
    <row r="85" spans="1:5" x14ac:dyDescent="0.3">
      <c r="A85" s="9" t="s">
        <v>65</v>
      </c>
      <c r="B85" s="7">
        <v>1.089</v>
      </c>
      <c r="C85" s="5">
        <v>9.4E-2</v>
      </c>
      <c r="D85" s="3">
        <f>(B85-C85)</f>
        <v>0.995</v>
      </c>
      <c r="E85" s="4">
        <f>(87.504*D85*D85)+(163.13*D85)-(0.0868)</f>
        <v>248.85869759999997</v>
      </c>
    </row>
    <row r="86" spans="1:5" x14ac:dyDescent="0.3">
      <c r="A86" s="9" t="s">
        <v>66</v>
      </c>
      <c r="B86" s="7">
        <v>1.232</v>
      </c>
      <c r="C86" s="5">
        <v>9.4E-2</v>
      </c>
      <c r="D86" s="3">
        <f>(B86-C86)</f>
        <v>1.1379999999999999</v>
      </c>
      <c r="E86" s="4">
        <f>(87.504*D86*D86)+(163.13*D86)-(0.0868)</f>
        <v>298.876670176</v>
      </c>
    </row>
    <row r="87" spans="1:5" x14ac:dyDescent="0.3">
      <c r="A87" s="9" t="s">
        <v>67</v>
      </c>
      <c r="B87" s="7">
        <v>1.083</v>
      </c>
      <c r="C87" s="5">
        <v>9.4E-2</v>
      </c>
      <c r="D87" s="3">
        <f>(B87-C87)</f>
        <v>0.98899999999999999</v>
      </c>
      <c r="E87" s="4">
        <f>(87.504*D87*D87)+(163.13*D87)-(0.0868)</f>
        <v>246.83826998399999</v>
      </c>
    </row>
    <row r="88" spans="1:5" x14ac:dyDescent="0.3">
      <c r="A88" s="9" t="s">
        <v>68</v>
      </c>
      <c r="B88" s="7">
        <v>1.107</v>
      </c>
      <c r="C88" s="5">
        <v>9.4E-2</v>
      </c>
      <c r="D88" s="3">
        <f>(B88-C88)</f>
        <v>1.0129999999999999</v>
      </c>
      <c r="E88" s="4">
        <f>(87.504*D88*D88)+(163.13*D88)-(0.0868)</f>
        <v>254.95778217599997</v>
      </c>
    </row>
    <row r="89" spans="1:5" x14ac:dyDescent="0.3">
      <c r="A89" s="9" t="s">
        <v>69</v>
      </c>
      <c r="B89" s="7">
        <v>1.1460000000000001</v>
      </c>
      <c r="C89" s="5">
        <v>9.4E-2</v>
      </c>
      <c r="D89" s="3">
        <f>(B89-C89)</f>
        <v>1.052</v>
      </c>
      <c r="E89" s="4">
        <f>(87.504*D89*D89)+(163.13*D89)-(0.0868)</f>
        <v>268.36698681600006</v>
      </c>
    </row>
    <row r="90" spans="1:5" x14ac:dyDescent="0.3">
      <c r="A90" s="9" t="s">
        <v>70</v>
      </c>
      <c r="B90" s="7">
        <v>1.1839999999999999</v>
      </c>
      <c r="C90" s="5">
        <v>9.4E-2</v>
      </c>
      <c r="D90" s="3">
        <f>(B90-C90)</f>
        <v>1.0899999999999999</v>
      </c>
      <c r="E90" s="4">
        <f>(87.504*D90*D90)+(163.13*D90)-(0.0868)</f>
        <v>281.68840239999997</v>
      </c>
    </row>
    <row r="91" spans="1:5" x14ac:dyDescent="0.3">
      <c r="A91" s="9" t="s">
        <v>71</v>
      </c>
      <c r="B91" s="7">
        <v>0.93900000000000006</v>
      </c>
      <c r="C91" s="5">
        <v>9.4E-2</v>
      </c>
      <c r="D91" s="3">
        <f>(B91-C91)</f>
        <v>0.84500000000000008</v>
      </c>
      <c r="E91" s="4">
        <f>(87.504*D91*D91)+(163.13*D91)-(0.0868)</f>
        <v>200.23809360000001</v>
      </c>
    </row>
    <row r="92" spans="1:5" x14ac:dyDescent="0.3">
      <c r="A92" s="9" t="s">
        <v>72</v>
      </c>
      <c r="B92" s="7">
        <v>1.4890000000000001</v>
      </c>
      <c r="C92" s="5">
        <v>9.4E-2</v>
      </c>
      <c r="D92" s="3">
        <f>(B92-C92)</f>
        <v>1.395</v>
      </c>
      <c r="E92" s="4">
        <f>(87.504*D92*D92)+(163.13*D92)-(0.0868)</f>
        <v>397.76452160000002</v>
      </c>
    </row>
    <row r="93" spans="1:5" x14ac:dyDescent="0.3">
      <c r="A93" s="9" t="s">
        <v>73</v>
      </c>
      <c r="B93" s="7">
        <v>1.119</v>
      </c>
      <c r="C93" s="5">
        <v>9.4E-2</v>
      </c>
      <c r="D93" s="3">
        <f>(B93-C93)</f>
        <v>1.0249999999999999</v>
      </c>
      <c r="E93" s="4">
        <f>(87.504*D93*D93)+(163.13*D93)-(0.0868)</f>
        <v>259.05534</v>
      </c>
    </row>
    <row r="94" spans="1:5" x14ac:dyDescent="0.3">
      <c r="A94" s="9" t="s">
        <v>74</v>
      </c>
      <c r="B94" s="7">
        <v>1.3440000000000001</v>
      </c>
      <c r="C94" s="5">
        <v>9.4E-2</v>
      </c>
      <c r="D94" s="3">
        <f>(B94-C94)</f>
        <v>1.25</v>
      </c>
      <c r="E94" s="4">
        <f>(87.504*D94*D94)+(163.13*D94)-(0.0868)</f>
        <v>340.55070000000006</v>
      </c>
    </row>
    <row r="95" spans="1:5" x14ac:dyDescent="0.3">
      <c r="A95" s="9" t="s">
        <v>75</v>
      </c>
      <c r="B95" s="7">
        <v>1.25</v>
      </c>
      <c r="C95" s="5">
        <v>9.4E-2</v>
      </c>
      <c r="D95" s="3">
        <f>(B95-C95)</f>
        <v>1.1559999999999999</v>
      </c>
      <c r="E95" s="4">
        <f>(87.504*D95*D95)+(163.13*D95)-(0.0868)</f>
        <v>305.42622534399999</v>
      </c>
    </row>
    <row r="96" spans="1:5" x14ac:dyDescent="0.3">
      <c r="A96" s="9" t="s">
        <v>76</v>
      </c>
      <c r="B96" s="7">
        <v>0.98199999999999998</v>
      </c>
      <c r="C96" s="5">
        <v>9.4E-2</v>
      </c>
      <c r="D96" s="3">
        <f>(B96-C96)</f>
        <v>0.88800000000000001</v>
      </c>
      <c r="E96" s="4">
        <f>(87.504*D96*D96)+(163.13*D96)-(0.0868)</f>
        <v>213.77339417599998</v>
      </c>
    </row>
    <row r="97" spans="1:5" x14ac:dyDescent="0.3">
      <c r="A97" s="9" t="s">
        <v>77</v>
      </c>
      <c r="B97" s="7">
        <v>1.1639999999999999</v>
      </c>
      <c r="C97" s="5">
        <v>9.4E-2</v>
      </c>
      <c r="D97" s="3">
        <f>(B97-C97)</f>
        <v>1.0699999999999998</v>
      </c>
      <c r="E97" s="4">
        <f>(87.504*D97*D97)+(163.13*D97)-(0.0868)</f>
        <v>274.64562959999995</v>
      </c>
    </row>
    <row r="98" spans="1:5" x14ac:dyDescent="0.3">
      <c r="A98" s="9" t="s">
        <v>78</v>
      </c>
      <c r="B98" s="7">
        <v>1.105</v>
      </c>
      <c r="C98" s="5">
        <v>9.4E-2</v>
      </c>
      <c r="D98" s="3">
        <f>(B98-C98)</f>
        <v>1.0109999999999999</v>
      </c>
      <c r="E98" s="4">
        <f>(87.504*D98*D98)+(163.13*D98)-(0.0868)</f>
        <v>254.27730598399995</v>
      </c>
    </row>
    <row r="99" spans="1:5" x14ac:dyDescent="0.3">
      <c r="A99" s="9" t="s">
        <v>79</v>
      </c>
      <c r="B99" s="7">
        <v>1.3129999999999999</v>
      </c>
      <c r="C99" s="5">
        <v>9.4E-2</v>
      </c>
      <c r="D99" s="3">
        <f>(B99-C99)</f>
        <v>1.2189999999999999</v>
      </c>
      <c r="E99" s="4">
        <f>(87.504*D99*D99)+(163.13*D99)-(0.0868)</f>
        <v>328.79620134399994</v>
      </c>
    </row>
    <row r="100" spans="1:5" x14ac:dyDescent="0.3">
      <c r="A100" s="9" t="s">
        <v>80</v>
      </c>
      <c r="B100" s="7">
        <v>1.5740000000000001</v>
      </c>
      <c r="C100" s="5">
        <v>9.4E-2</v>
      </c>
      <c r="D100" s="3">
        <f>(B100-C100)</f>
        <v>1.48</v>
      </c>
      <c r="E100" s="4">
        <f>(87.504*D100*D100)+(163.13*D100)-(0.0868)</f>
        <v>433.01436160000003</v>
      </c>
    </row>
    <row r="101" spans="1:5" x14ac:dyDescent="0.3">
      <c r="A101" s="9" t="s">
        <v>81</v>
      </c>
      <c r="B101" s="7">
        <v>0.91700000000000004</v>
      </c>
      <c r="C101" s="5">
        <v>9.4E-2</v>
      </c>
      <c r="D101" s="3">
        <f>(B101-C101)</f>
        <v>0.82300000000000006</v>
      </c>
      <c r="E101" s="4">
        <f>(87.504*D101*D101)+(163.13*D101)-(0.0868)</f>
        <v>193.43818681600001</v>
      </c>
    </row>
    <row r="102" spans="1:5" x14ac:dyDescent="0.3">
      <c r="A102" s="9" t="s">
        <v>82</v>
      </c>
      <c r="B102" s="7">
        <v>1.2230000000000001</v>
      </c>
      <c r="C102" s="5">
        <v>9.4E-2</v>
      </c>
      <c r="D102" s="3">
        <f>(B102-C102)</f>
        <v>1.129</v>
      </c>
      <c r="E102" s="4">
        <f>(87.504*D102*D102)+(163.13*D102)-(0.0868)</f>
        <v>295.623156064</v>
      </c>
    </row>
    <row r="103" spans="1:5" x14ac:dyDescent="0.3">
      <c r="A103" s="9" t="s">
        <v>83</v>
      </c>
      <c r="B103" s="7">
        <v>1.395</v>
      </c>
      <c r="C103" s="5">
        <v>9.4E-2</v>
      </c>
      <c r="D103" s="3">
        <f>(B103-C103)</f>
        <v>1.3009999999999999</v>
      </c>
      <c r="E103" s="4">
        <f>(87.504*D103*D103)+(163.13*D103)-(0.0868)</f>
        <v>360.25468790399998</v>
      </c>
    </row>
    <row r="104" spans="1:5" x14ac:dyDescent="0.3">
      <c r="A104" s="9" t="s">
        <v>84</v>
      </c>
      <c r="B104" s="7">
        <v>1.2430000000000001</v>
      </c>
      <c r="C104" s="5">
        <v>9.4E-2</v>
      </c>
      <c r="D104" s="3">
        <f>(B104-C104)</f>
        <v>1.149</v>
      </c>
      <c r="E104" s="4">
        <f>(87.504*D104*D104)+(163.13*D104)-(0.0868)</f>
        <v>302.87243830400001</v>
      </c>
    </row>
    <row r="105" spans="1:5" x14ac:dyDescent="0.3">
      <c r="A105" s="9" t="s">
        <v>85</v>
      </c>
      <c r="B105" s="7">
        <v>1.073</v>
      </c>
      <c r="C105" s="5">
        <v>9.4E-2</v>
      </c>
      <c r="D105" s="3">
        <f>(B105-C105)</f>
        <v>0.97899999999999998</v>
      </c>
      <c r="E105" s="4">
        <f>(87.504*D105*D105)+(163.13*D105)-(0.0868)</f>
        <v>243.48489126399997</v>
      </c>
    </row>
    <row r="106" spans="1:5" x14ac:dyDescent="0.3">
      <c r="A106" s="9" t="s">
        <v>86</v>
      </c>
      <c r="B106" s="7">
        <v>1.19</v>
      </c>
      <c r="C106" s="5">
        <v>9.4E-2</v>
      </c>
      <c r="D106" s="3">
        <f>(B106-C106)</f>
        <v>1.0959999999999999</v>
      </c>
      <c r="E106" s="4">
        <f>(87.504*D106*D106)+(163.13*D106)-(0.0868)</f>
        <v>283.81488486399996</v>
      </c>
    </row>
    <row r="107" spans="1:5" x14ac:dyDescent="0.3">
      <c r="A107" s="9" t="s">
        <v>87</v>
      </c>
      <c r="B107" s="7">
        <v>1.228</v>
      </c>
      <c r="C107" s="5">
        <v>9.4E-2</v>
      </c>
      <c r="D107" s="3">
        <f>(B107-C107)</f>
        <v>1.1339999999999999</v>
      </c>
      <c r="E107" s="4">
        <f>(87.504*D107*D107)+(163.13*D107)-(0.0868)</f>
        <v>297.42891382399995</v>
      </c>
    </row>
    <row r="108" spans="1:5" x14ac:dyDescent="0.3">
      <c r="A108" s="9" t="s">
        <v>88</v>
      </c>
      <c r="B108" s="7">
        <v>1.4350000000000001</v>
      </c>
      <c r="C108" s="5">
        <v>9.4E-2</v>
      </c>
      <c r="D108" s="3">
        <f>(B108-C108)</f>
        <v>1.341</v>
      </c>
      <c r="E108" s="4">
        <f>(87.504*D108*D108)+(163.13*D108)-(0.0868)</f>
        <v>376.02731062399999</v>
      </c>
    </row>
    <row r="109" spans="1:5" x14ac:dyDescent="0.3">
      <c r="A109" s="9" t="s">
        <v>89</v>
      </c>
      <c r="B109" s="7">
        <v>1.02</v>
      </c>
      <c r="C109" s="5">
        <v>9.4E-2</v>
      </c>
      <c r="D109" s="3">
        <f>(B109-C109)</f>
        <v>0.92600000000000005</v>
      </c>
      <c r="E109" s="4">
        <f>(87.504*D109*D109)+(163.13*D109)-(0.0868)</f>
        <v>226.00415990399998</v>
      </c>
    </row>
    <row r="110" spans="1:5" x14ac:dyDescent="0.3">
      <c r="A110" s="9" t="s">
        <v>90</v>
      </c>
      <c r="B110" s="7">
        <v>1.1280000000000001</v>
      </c>
      <c r="C110" s="5">
        <v>9.4E-2</v>
      </c>
      <c r="D110" s="3">
        <f>(B110-C110)</f>
        <v>1.034</v>
      </c>
      <c r="E110" s="4">
        <f>(87.504*D110*D110)+(163.13*D110)-(0.0868)</f>
        <v>262.14504662400003</v>
      </c>
    </row>
    <row r="111" spans="1:5" x14ac:dyDescent="0.3">
      <c r="A111" s="9" t="s">
        <v>91</v>
      </c>
      <c r="B111" s="7">
        <v>1.1460000000000001</v>
      </c>
      <c r="C111" s="5">
        <v>9.4E-2</v>
      </c>
      <c r="D111" s="3">
        <f>(B111-C111)</f>
        <v>1.052</v>
      </c>
      <c r="E111" s="4">
        <f>(87.504*D111*D111)+(163.13*D111)-(0.0868)</f>
        <v>268.36698681600006</v>
      </c>
    </row>
    <row r="112" spans="1:5" x14ac:dyDescent="0.3">
      <c r="A112" s="9" t="s">
        <v>92</v>
      </c>
      <c r="B112" s="7">
        <v>1.2730000000000001</v>
      </c>
      <c r="C112" s="5">
        <v>9.4E-2</v>
      </c>
      <c r="D112" s="3">
        <f>(B112-C112)</f>
        <v>1.179</v>
      </c>
      <c r="E112" s="4">
        <f>(87.504*D112*D112)+(163.13*D112)-(0.0868)</f>
        <v>313.87761766400007</v>
      </c>
    </row>
    <row r="113" spans="1:5" x14ac:dyDescent="0.3">
      <c r="A113" s="9" t="s">
        <v>93</v>
      </c>
      <c r="B113" s="7">
        <v>1.17</v>
      </c>
      <c r="C113" s="5">
        <v>9.4E-2</v>
      </c>
      <c r="D113" s="3">
        <f>(B113-C113)</f>
        <v>1.0759999999999998</v>
      </c>
      <c r="E113" s="4">
        <f>(87.504*D113*D113)+(163.13*D113)-(0.0868)</f>
        <v>276.75111110399996</v>
      </c>
    </row>
    <row r="114" spans="1:5" x14ac:dyDescent="0.3">
      <c r="A114" s="9" t="s">
        <v>94</v>
      </c>
      <c r="B114" s="7">
        <v>1.1879999999999999</v>
      </c>
      <c r="C114" s="5">
        <v>9.4E-2</v>
      </c>
      <c r="D114" s="3">
        <f>(B114-C114)</f>
        <v>1.0939999999999999</v>
      </c>
      <c r="E114" s="4">
        <f>(87.504*D114*D114)+(163.13*D114)-(0.0868)</f>
        <v>283.10535734399997</v>
      </c>
    </row>
    <row r="115" spans="1:5" x14ac:dyDescent="0.3">
      <c r="A115" s="9" t="s">
        <v>95</v>
      </c>
      <c r="B115" s="7">
        <v>1.373</v>
      </c>
      <c r="C115" s="5">
        <v>9.4E-2</v>
      </c>
      <c r="D115" s="3">
        <f>(B115-C115)</f>
        <v>1.2789999999999999</v>
      </c>
      <c r="E115" s="4">
        <f>(87.504*D115*D115)+(163.13*D115)-(0.0868)</f>
        <v>351.69910086399994</v>
      </c>
    </row>
    <row r="116" spans="1:5" x14ac:dyDescent="0.3">
      <c r="A116" s="9" t="s">
        <v>96</v>
      </c>
      <c r="B116" s="7">
        <v>1.3380000000000001</v>
      </c>
      <c r="C116" s="5">
        <v>9.4E-2</v>
      </c>
      <c r="D116" s="3">
        <f>(B116-C116)</f>
        <v>1.244</v>
      </c>
      <c r="E116" s="4">
        <f>(87.504*D116*D116)+(163.13*D116)-(0.0868)</f>
        <v>338.26251014400003</v>
      </c>
    </row>
    <row r="117" spans="1:5" x14ac:dyDescent="0.3">
      <c r="A117" s="9" t="s">
        <v>97</v>
      </c>
      <c r="B117" s="7">
        <v>0.996</v>
      </c>
      <c r="C117" s="5">
        <v>9.4E-2</v>
      </c>
      <c r="D117" s="3">
        <f>(B117-C117)</f>
        <v>0.90200000000000002</v>
      </c>
      <c r="E117" s="4">
        <f>(87.504*D117*D117)+(163.13*D117)-(0.0868)</f>
        <v>218.25006441600001</v>
      </c>
    </row>
    <row r="118" spans="1:5" x14ac:dyDescent="0.3">
      <c r="A118" s="9" t="s">
        <v>98</v>
      </c>
      <c r="B118" s="7">
        <v>1.2290000000000001</v>
      </c>
      <c r="C118" s="5">
        <v>9.4E-2</v>
      </c>
      <c r="D118" s="3">
        <f>(B118-C118)</f>
        <v>1.135</v>
      </c>
      <c r="E118" s="4">
        <f>(87.504*D118*D118)+(163.13*D118)-(0.0868)</f>
        <v>297.79059039999999</v>
      </c>
    </row>
    <row r="119" spans="1:5" x14ac:dyDescent="0.3">
      <c r="A119" s="9" t="s">
        <v>99</v>
      </c>
      <c r="B119" s="7">
        <v>1.3089999999999999</v>
      </c>
      <c r="C119" s="5">
        <v>9.4E-2</v>
      </c>
      <c r="D119" s="3">
        <f>(B119-C119)</f>
        <v>1.2149999999999999</v>
      </c>
      <c r="E119" s="4">
        <f>(87.504*D119*D119)+(163.13*D119)-(0.0868)</f>
        <v>327.29174239999992</v>
      </c>
    </row>
    <row r="120" spans="1:5" x14ac:dyDescent="0.3">
      <c r="A120" s="9" t="s">
        <v>100</v>
      </c>
      <c r="B120" s="7">
        <v>0.95600000000000007</v>
      </c>
      <c r="C120" s="5">
        <v>9.4E-2</v>
      </c>
      <c r="D120" s="3">
        <f>(B120-C120)</f>
        <v>0.8620000000000001</v>
      </c>
      <c r="E120" s="4">
        <f>(87.504*D120*D120)+(163.13*D120)-(0.0868)</f>
        <v>205.55058217600001</v>
      </c>
    </row>
    <row r="121" spans="1:5" x14ac:dyDescent="0.3">
      <c r="A121" s="9" t="s">
        <v>101</v>
      </c>
      <c r="B121" s="7">
        <v>1.1180000000000001</v>
      </c>
      <c r="C121" s="5">
        <v>9.4E-2</v>
      </c>
      <c r="D121" s="3">
        <f>(B121-C121)</f>
        <v>1.024</v>
      </c>
      <c r="E121" s="4">
        <f>(87.504*D121*D121)+(163.13*D121)-(0.0868)</f>
        <v>258.71291430400004</v>
      </c>
    </row>
    <row r="122" spans="1:5" x14ac:dyDescent="0.3">
      <c r="A122" s="9" t="s">
        <v>102</v>
      </c>
      <c r="B122" s="7">
        <v>1.1639999999999999</v>
      </c>
      <c r="C122" s="5">
        <v>9.4E-2</v>
      </c>
      <c r="D122" s="3">
        <f>(B122-C122)</f>
        <v>1.0699999999999998</v>
      </c>
      <c r="E122" s="4">
        <f>(87.504*D122*D122)+(163.13*D122)-(0.0868)</f>
        <v>274.64562959999995</v>
      </c>
    </row>
    <row r="123" spans="1:5" x14ac:dyDescent="0.3">
      <c r="A123" s="9" t="s">
        <v>103</v>
      </c>
      <c r="B123" s="7">
        <v>1.3460000000000001</v>
      </c>
      <c r="C123" s="5">
        <v>9.4E-2</v>
      </c>
      <c r="D123" s="3">
        <f>(B123-C123)</f>
        <v>1.252</v>
      </c>
      <c r="E123" s="4">
        <f>(87.504*D123*D123)+(163.13*D123)-(0.0868)</f>
        <v>341.31483001600003</v>
      </c>
    </row>
    <row r="124" spans="1:5" x14ac:dyDescent="0.3">
      <c r="A124" s="9" t="s">
        <v>104</v>
      </c>
      <c r="B124" s="7">
        <v>1.3069999999999999</v>
      </c>
      <c r="C124" s="5">
        <v>9.4E-2</v>
      </c>
      <c r="D124" s="3">
        <f>(B124-C124)</f>
        <v>1.2129999999999999</v>
      </c>
      <c r="E124" s="4">
        <f>(87.504*D124*D124)+(163.13*D124)-(0.0868)</f>
        <v>326.54056297599999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R6" sqref="R6"/>
    </sheetView>
  </sheetViews>
  <sheetFormatPr defaultRowHeight="14.4" x14ac:dyDescent="0.3"/>
  <cols>
    <col min="1" max="1" width="15.109375" customWidth="1"/>
    <col min="2" max="2" width="11" customWidth="1"/>
    <col min="3" max="4" width="10.77734375" customWidth="1"/>
    <col min="5" max="5" width="20.77734375" customWidth="1"/>
  </cols>
  <sheetData>
    <row r="2" spans="1:12" x14ac:dyDescent="0.3">
      <c r="A2" s="2">
        <v>2.7530000000000001</v>
      </c>
      <c r="B2" s="7">
        <v>1.431</v>
      </c>
      <c r="C2" s="7">
        <v>1.6340000000000001</v>
      </c>
      <c r="D2" s="7">
        <v>1.202</v>
      </c>
      <c r="E2" s="7">
        <v>1.325</v>
      </c>
      <c r="F2" s="7">
        <v>1.2969999999999999</v>
      </c>
      <c r="G2" s="7">
        <v>1.357</v>
      </c>
      <c r="H2" s="7">
        <v>1.2849999999999999</v>
      </c>
      <c r="I2" s="7">
        <v>1.28</v>
      </c>
      <c r="J2" s="7">
        <v>1.244</v>
      </c>
      <c r="K2" s="7">
        <v>1.3540000000000001</v>
      </c>
      <c r="L2" s="7">
        <v>1.3129999999999999</v>
      </c>
    </row>
    <row r="3" spans="1:12" x14ac:dyDescent="0.3">
      <c r="A3" s="2">
        <v>1.9730000000000001</v>
      </c>
      <c r="B3" s="7">
        <v>1.1120000000000001</v>
      </c>
      <c r="C3" s="7">
        <v>1.024</v>
      </c>
      <c r="D3" s="7">
        <v>1.0090000000000001</v>
      </c>
      <c r="E3" s="7">
        <v>1.004</v>
      </c>
      <c r="F3" s="7">
        <v>0.85</v>
      </c>
      <c r="G3" s="7">
        <v>1.0150000000000001</v>
      </c>
      <c r="H3" s="7">
        <v>1.02</v>
      </c>
      <c r="I3" s="7">
        <v>1.0329999999999999</v>
      </c>
      <c r="J3" s="7">
        <v>1.02</v>
      </c>
      <c r="K3" s="7">
        <v>1.079</v>
      </c>
      <c r="L3" s="7">
        <v>1.284</v>
      </c>
    </row>
    <row r="4" spans="1:12" x14ac:dyDescent="0.3">
      <c r="A4" s="2">
        <v>1.379</v>
      </c>
      <c r="B4" s="7">
        <v>1.385</v>
      </c>
      <c r="C4" s="7">
        <v>1.264</v>
      </c>
      <c r="D4" s="7">
        <v>1.17</v>
      </c>
      <c r="E4" s="7">
        <v>1.212</v>
      </c>
      <c r="F4" s="7">
        <v>0.92900000000000005</v>
      </c>
      <c r="G4" s="7">
        <v>1.0309999999999999</v>
      </c>
      <c r="H4" s="7">
        <v>1.0920000000000001</v>
      </c>
      <c r="I4" s="7">
        <v>1.2030000000000001</v>
      </c>
      <c r="J4" s="7">
        <v>1.036</v>
      </c>
      <c r="K4" s="7">
        <v>1</v>
      </c>
      <c r="L4" s="7">
        <v>1.2809999999999999</v>
      </c>
    </row>
    <row r="5" spans="1:12" x14ac:dyDescent="0.3">
      <c r="A5" s="2">
        <v>0.87</v>
      </c>
      <c r="B5" s="7">
        <v>1.2869999999999999</v>
      </c>
      <c r="C5" s="7">
        <v>1.093</v>
      </c>
      <c r="D5" s="7">
        <v>1.119</v>
      </c>
      <c r="E5" s="7">
        <v>1.1140000000000001</v>
      </c>
      <c r="F5" s="7">
        <v>0.95900000000000007</v>
      </c>
      <c r="G5" s="7">
        <v>0.998</v>
      </c>
      <c r="H5" s="7">
        <v>1.0369999999999999</v>
      </c>
      <c r="I5" s="7">
        <v>1.103</v>
      </c>
      <c r="J5" s="7">
        <v>1.052</v>
      </c>
      <c r="K5" s="7">
        <v>1.268</v>
      </c>
      <c r="L5" s="7">
        <v>1.1000000000000001</v>
      </c>
    </row>
    <row r="6" spans="1:12" x14ac:dyDescent="0.3">
      <c r="A6" s="2">
        <v>0.55100000000000005</v>
      </c>
      <c r="B6" s="7">
        <v>1.7550000000000001</v>
      </c>
      <c r="C6" s="7">
        <v>1.5640000000000001</v>
      </c>
      <c r="D6" s="7">
        <v>1.3420000000000001</v>
      </c>
      <c r="E6" s="7">
        <v>1.5010000000000001</v>
      </c>
      <c r="F6" s="7">
        <v>1.0740000000000001</v>
      </c>
      <c r="G6" s="7">
        <v>1.1260000000000001</v>
      </c>
      <c r="H6" s="7">
        <v>1.2190000000000001</v>
      </c>
      <c r="I6" s="7">
        <v>1.07</v>
      </c>
      <c r="J6" s="7">
        <v>1.034</v>
      </c>
      <c r="K6" s="7">
        <v>1.2030000000000001</v>
      </c>
      <c r="L6" s="7">
        <v>1.03</v>
      </c>
    </row>
    <row r="7" spans="1:12" x14ac:dyDescent="0.3">
      <c r="A7" s="5">
        <v>9.6000000000000002E-2</v>
      </c>
      <c r="B7" s="7">
        <v>1.575</v>
      </c>
      <c r="C7" s="7">
        <v>1.381</v>
      </c>
      <c r="D7" s="7">
        <v>1.1639999999999999</v>
      </c>
      <c r="E7" s="7">
        <v>1.212</v>
      </c>
      <c r="F7" s="7">
        <v>0.999</v>
      </c>
      <c r="G7" s="7">
        <v>1.0669999999999999</v>
      </c>
      <c r="H7" s="7">
        <v>1.1120000000000001</v>
      </c>
      <c r="I7" s="7">
        <v>1.18</v>
      </c>
      <c r="J7" s="7">
        <v>1.0860000000000001</v>
      </c>
      <c r="K7" s="7">
        <v>1.042</v>
      </c>
      <c r="L7" s="7">
        <v>1.2610000000000001</v>
      </c>
    </row>
    <row r="8" spans="1:12" x14ac:dyDescent="0.3">
      <c r="A8" s="7">
        <v>1.4000000000000001</v>
      </c>
      <c r="B8" s="7">
        <v>1.54</v>
      </c>
      <c r="C8" s="7">
        <v>1.37</v>
      </c>
      <c r="D8" s="7">
        <v>1.1440000000000001</v>
      </c>
      <c r="E8" s="7">
        <v>1.4079999999999999</v>
      </c>
      <c r="F8" s="7">
        <v>1.256</v>
      </c>
      <c r="G8" s="7">
        <v>1.2570000000000001</v>
      </c>
      <c r="H8" s="7">
        <v>1.2849999999999999</v>
      </c>
      <c r="I8" s="7">
        <v>1.377</v>
      </c>
      <c r="J8" s="7">
        <v>1.369</v>
      </c>
      <c r="K8" s="7">
        <v>1.387</v>
      </c>
      <c r="L8" s="7">
        <v>1.2969999999999999</v>
      </c>
    </row>
    <row r="9" spans="1:12" x14ac:dyDescent="0.3">
      <c r="A9" s="7">
        <v>1.4060000000000001</v>
      </c>
      <c r="B9" s="7">
        <v>1.2190000000000001</v>
      </c>
      <c r="C9" s="7">
        <v>1.272</v>
      </c>
      <c r="D9" s="7">
        <v>1.075</v>
      </c>
      <c r="E9" s="7">
        <v>1.226</v>
      </c>
      <c r="F9" s="7">
        <v>1.1180000000000001</v>
      </c>
      <c r="G9" s="7">
        <v>1.2430000000000001</v>
      </c>
      <c r="H9" s="7">
        <v>1.4990000000000001</v>
      </c>
      <c r="I9" s="7">
        <v>1.292</v>
      </c>
      <c r="J9" s="7">
        <v>1.208</v>
      </c>
      <c r="K9" s="7">
        <v>1.3049999999999999</v>
      </c>
      <c r="L9" s="7">
        <v>1.27</v>
      </c>
    </row>
    <row r="15" spans="1:12" x14ac:dyDescent="0.3">
      <c r="A15" s="17"/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3">
      <c r="A16" s="17" t="s">
        <v>5</v>
      </c>
      <c r="B16" s="2">
        <v>2.7530000000000001</v>
      </c>
      <c r="C16" s="3">
        <f>B16-B21</f>
        <v>2.657</v>
      </c>
      <c r="D16" s="3">
        <v>12</v>
      </c>
      <c r="E16" s="4">
        <f>(1.556*C16*C16)+(0.2902*C16)+(0.1538)</f>
        <v>11.909675244000002</v>
      </c>
    </row>
    <row r="17" spans="1:12" x14ac:dyDescent="0.3">
      <c r="A17" s="17" t="s">
        <v>6</v>
      </c>
      <c r="B17" s="2">
        <v>1.9730000000000001</v>
      </c>
      <c r="C17" s="3">
        <f>B17-B21</f>
        <v>1.877</v>
      </c>
      <c r="D17" s="3">
        <v>6</v>
      </c>
      <c r="E17" s="4">
        <f t="shared" ref="E17:E80" si="0">(1.556*C17*C17)+(0.2902*C17)+(0.1538)</f>
        <v>6.1804941240000009</v>
      </c>
    </row>
    <row r="18" spans="1:12" x14ac:dyDescent="0.3">
      <c r="A18" s="17" t="s">
        <v>7</v>
      </c>
      <c r="B18" s="2">
        <v>1.379</v>
      </c>
      <c r="C18" s="3">
        <f>B18-B21</f>
        <v>1.2829999999999999</v>
      </c>
      <c r="D18" s="3">
        <v>3</v>
      </c>
      <c r="E18" s="4">
        <f t="shared" si="0"/>
        <v>3.0874410839999999</v>
      </c>
    </row>
    <row r="19" spans="1:12" x14ac:dyDescent="0.3">
      <c r="A19" s="17" t="s">
        <v>8</v>
      </c>
      <c r="B19" s="2">
        <v>0.87</v>
      </c>
      <c r="C19" s="3">
        <f>B19-B21</f>
        <v>0.77400000000000002</v>
      </c>
      <c r="D19" s="3">
        <v>1.5</v>
      </c>
      <c r="E19" s="4">
        <f t="shared" si="0"/>
        <v>1.3105770560000001</v>
      </c>
    </row>
    <row r="20" spans="1:12" x14ac:dyDescent="0.3">
      <c r="A20" s="17" t="s">
        <v>9</v>
      </c>
      <c r="B20" s="2">
        <v>0.55100000000000005</v>
      </c>
      <c r="C20" s="3">
        <f>B20-B21</f>
        <v>0.45500000000000007</v>
      </c>
      <c r="D20" s="3">
        <v>0.75</v>
      </c>
      <c r="E20" s="4">
        <f t="shared" si="0"/>
        <v>0.60797190000000012</v>
      </c>
    </row>
    <row r="21" spans="1:12" x14ac:dyDescent="0.3">
      <c r="A21" s="17" t="s">
        <v>10</v>
      </c>
      <c r="B21" s="5">
        <v>9.6000000000000002E-2</v>
      </c>
      <c r="C21" s="3">
        <f>B21-B21</f>
        <v>0</v>
      </c>
      <c r="D21" s="3">
        <v>0</v>
      </c>
      <c r="E21" s="4">
        <f t="shared" si="0"/>
        <v>0.15379999999999999</v>
      </c>
    </row>
    <row r="27" spans="1:12" x14ac:dyDescent="0.3">
      <c r="H27" s="17"/>
      <c r="J27" s="8" t="s">
        <v>107</v>
      </c>
      <c r="K27" s="8"/>
      <c r="L27" s="17"/>
    </row>
    <row r="32" spans="1:12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108</v>
      </c>
    </row>
    <row r="33" spans="1:5" x14ac:dyDescent="0.3">
      <c r="A33" s="9" t="s">
        <v>15</v>
      </c>
      <c r="B33" s="7">
        <v>1.4000000000000001</v>
      </c>
      <c r="C33" s="5">
        <v>9.6000000000000002E-2</v>
      </c>
      <c r="D33" s="3">
        <f>(B33-C33)</f>
        <v>1.304</v>
      </c>
      <c r="E33" s="4">
        <f>(1.556*D33*D33)+(0.2902*D33)+(0.1538)</f>
        <v>3.1780680960000005</v>
      </c>
    </row>
    <row r="34" spans="1:5" x14ac:dyDescent="0.3">
      <c r="A34" s="9" t="s">
        <v>16</v>
      </c>
      <c r="B34" s="7">
        <v>1.4060000000000001</v>
      </c>
      <c r="C34" s="5">
        <v>9.6000000000000002E-2</v>
      </c>
      <c r="D34" s="3">
        <f>(B34-C34)</f>
        <v>1.31</v>
      </c>
      <c r="E34" s="4">
        <f>(1.556*D34*D34)+(0.2902*D34)+(0.1538)</f>
        <v>3.2042135999999997</v>
      </c>
    </row>
    <row r="35" spans="1:5" x14ac:dyDescent="0.3">
      <c r="A35" s="9" t="s">
        <v>17</v>
      </c>
      <c r="B35" s="7">
        <v>1.431</v>
      </c>
      <c r="C35" s="5">
        <v>9.6000000000000002E-2</v>
      </c>
      <c r="D35" s="3">
        <f>(B35-C35)</f>
        <v>1.335</v>
      </c>
      <c r="E35" s="4">
        <f>(1.556*D35*D35)+(0.2902*D35)+(0.1538)</f>
        <v>3.3143590999999999</v>
      </c>
    </row>
    <row r="36" spans="1:5" x14ac:dyDescent="0.3">
      <c r="A36" s="9" t="s">
        <v>18</v>
      </c>
      <c r="B36" s="7">
        <v>1.1120000000000001</v>
      </c>
      <c r="C36" s="5">
        <v>9.6000000000000002E-2</v>
      </c>
      <c r="D36" s="3">
        <f>(B36-C36)</f>
        <v>1.016</v>
      </c>
      <c r="E36" s="4">
        <f>(1.556*D36*D36)+(0.2902*D36)+(0.1538)</f>
        <v>2.0548335360000003</v>
      </c>
    </row>
    <row r="37" spans="1:5" x14ac:dyDescent="0.3">
      <c r="A37" s="9" t="s">
        <v>19</v>
      </c>
      <c r="B37" s="7">
        <v>1.385</v>
      </c>
      <c r="C37" s="5">
        <v>9.6000000000000002E-2</v>
      </c>
      <c r="D37" s="3">
        <f>(B37-C37)</f>
        <v>1.2889999999999999</v>
      </c>
      <c r="E37" s="4">
        <f>(1.556*D37*D37)+(0.2902*D37)+(0.1538)</f>
        <v>3.1131944759999999</v>
      </c>
    </row>
    <row r="38" spans="1:5" x14ac:dyDescent="0.3">
      <c r="A38" s="9" t="s">
        <v>20</v>
      </c>
      <c r="B38" s="7">
        <v>1.2869999999999999</v>
      </c>
      <c r="C38" s="5">
        <v>9.6000000000000002E-2</v>
      </c>
      <c r="D38" s="3">
        <f>(B38-C38)</f>
        <v>1.1909999999999998</v>
      </c>
      <c r="E38" s="4">
        <f>(1.556*D38*D38)+(0.2902*D38)+(0.1538)</f>
        <v>2.7065846359999992</v>
      </c>
    </row>
    <row r="39" spans="1:5" x14ac:dyDescent="0.3">
      <c r="A39" s="9" t="s">
        <v>21</v>
      </c>
      <c r="B39" s="7">
        <v>1.7550000000000001</v>
      </c>
      <c r="C39" s="5">
        <v>9.6000000000000002E-2</v>
      </c>
      <c r="D39" s="3">
        <f>(B39-C39)</f>
        <v>1.659</v>
      </c>
      <c r="E39" s="4">
        <f>(1.556*D39*D39)+(0.2902*D39)+(0.1538)</f>
        <v>4.9177910360000006</v>
      </c>
    </row>
    <row r="40" spans="1:5" x14ac:dyDescent="0.3">
      <c r="A40" s="9" t="s">
        <v>22</v>
      </c>
      <c r="B40" s="7">
        <v>1.575</v>
      </c>
      <c r="C40" s="5">
        <v>9.6000000000000002E-2</v>
      </c>
      <c r="D40" s="3">
        <f>(B40-C40)</f>
        <v>1.4789999999999999</v>
      </c>
      <c r="E40" s="4">
        <f>(1.556*D40*D40)+(0.2902*D40)+(0.1538)</f>
        <v>3.9866639959999994</v>
      </c>
    </row>
    <row r="41" spans="1:5" x14ac:dyDescent="0.3">
      <c r="A41" s="9" t="s">
        <v>23</v>
      </c>
      <c r="B41" s="7">
        <v>1.54</v>
      </c>
      <c r="C41" s="5">
        <v>9.6000000000000002E-2</v>
      </c>
      <c r="D41" s="3">
        <f>(B41-C41)</f>
        <v>1.444</v>
      </c>
      <c r="E41" s="4">
        <f>(1.556*D41*D41)+(0.2902*D41)+(0.1538)</f>
        <v>3.8173204159999998</v>
      </c>
    </row>
    <row r="42" spans="1:5" x14ac:dyDescent="0.3">
      <c r="A42" s="9" t="s">
        <v>24</v>
      </c>
      <c r="B42" s="7">
        <v>1.2190000000000001</v>
      </c>
      <c r="C42" s="5">
        <v>9.6000000000000002E-2</v>
      </c>
      <c r="D42" s="3">
        <f>(B42-C42)</f>
        <v>1.123</v>
      </c>
      <c r="E42" s="4">
        <f>(1.556*D42*D42)+(0.2902*D42)+(0.1538)</f>
        <v>2.4420113240000001</v>
      </c>
    </row>
    <row r="43" spans="1:5" x14ac:dyDescent="0.3">
      <c r="A43" s="9" t="s">
        <v>25</v>
      </c>
      <c r="B43" s="7">
        <v>1.6340000000000001</v>
      </c>
      <c r="C43" s="5">
        <v>9.6000000000000002E-2</v>
      </c>
      <c r="D43" s="3">
        <f>(B43-C43)</f>
        <v>1.538</v>
      </c>
      <c r="E43" s="4">
        <f>(1.556*D43*D43)+(0.2902*D43)+(0.1538)</f>
        <v>4.2807584639999998</v>
      </c>
    </row>
    <row r="44" spans="1:5" x14ac:dyDescent="0.3">
      <c r="A44" s="9" t="s">
        <v>26</v>
      </c>
      <c r="B44" s="7">
        <v>1.024</v>
      </c>
      <c r="C44" s="5">
        <v>9.6000000000000002E-2</v>
      </c>
      <c r="D44" s="3">
        <f>(B44-C44)</f>
        <v>0.92800000000000005</v>
      </c>
      <c r="E44" s="4">
        <f>(1.556*D44*D44)+(0.2902*D44)+(0.1538)</f>
        <v>1.7631079040000002</v>
      </c>
    </row>
    <row r="45" spans="1:5" x14ac:dyDescent="0.3">
      <c r="A45" s="9" t="s">
        <v>27</v>
      </c>
      <c r="B45" s="7">
        <v>1.264</v>
      </c>
      <c r="C45" s="5">
        <v>9.6000000000000002E-2</v>
      </c>
      <c r="D45" s="3">
        <f>(B45-C45)</f>
        <v>1.1679999999999999</v>
      </c>
      <c r="E45" s="4">
        <f>(1.556*D45*D45)+(0.2902*D45)+(0.1538)</f>
        <v>2.6154861439999997</v>
      </c>
    </row>
    <row r="46" spans="1:5" x14ac:dyDescent="0.3">
      <c r="A46" s="9" t="s">
        <v>28</v>
      </c>
      <c r="B46" s="7">
        <v>1.093</v>
      </c>
      <c r="C46" s="5">
        <v>9.6000000000000002E-2</v>
      </c>
      <c r="D46" s="3">
        <f>(B46-C46)</f>
        <v>0.997</v>
      </c>
      <c r="E46" s="4">
        <f>(1.556*D46*D46)+(0.2902*D46)+(0.1538)</f>
        <v>1.989807404</v>
      </c>
    </row>
    <row r="47" spans="1:5" x14ac:dyDescent="0.3">
      <c r="A47" s="9" t="s">
        <v>29</v>
      </c>
      <c r="B47" s="7">
        <v>1.5640000000000001</v>
      </c>
      <c r="C47" s="5">
        <v>9.6000000000000002E-2</v>
      </c>
      <c r="D47" s="3">
        <f>(B47-C47)</f>
        <v>1.468</v>
      </c>
      <c r="E47" s="4">
        <f>(1.556*D47*D47)+(0.2902*D47)+(0.1538)</f>
        <v>3.933030944</v>
      </c>
    </row>
    <row r="48" spans="1:5" x14ac:dyDescent="0.3">
      <c r="A48" s="9" t="s">
        <v>30</v>
      </c>
      <c r="B48" s="7">
        <v>1.381</v>
      </c>
      <c r="C48" s="5">
        <v>9.6000000000000002E-2</v>
      </c>
      <c r="D48" s="3">
        <f>(B48-C48)</f>
        <v>1.2849999999999999</v>
      </c>
      <c r="E48" s="4">
        <f>(1.556*D48*D48)+(0.2902*D48)+(0.1538)</f>
        <v>3.0960131</v>
      </c>
    </row>
    <row r="49" spans="1:5" x14ac:dyDescent="0.3">
      <c r="A49" s="9" t="s">
        <v>31</v>
      </c>
      <c r="B49" s="7">
        <v>1.37</v>
      </c>
      <c r="C49" s="5">
        <v>9.6000000000000002E-2</v>
      </c>
      <c r="D49" s="3">
        <f>(B49-C49)</f>
        <v>1.274</v>
      </c>
      <c r="E49" s="4">
        <f>(1.556*D49*D49)+(0.2902*D49)+(0.1538)</f>
        <v>3.0490210560000004</v>
      </c>
    </row>
    <row r="50" spans="1:5" x14ac:dyDescent="0.3">
      <c r="A50" s="9" t="s">
        <v>32</v>
      </c>
      <c r="B50" s="7">
        <v>1.272</v>
      </c>
      <c r="C50" s="5">
        <v>9.6000000000000002E-2</v>
      </c>
      <c r="D50" s="3">
        <f>(B50-C50)</f>
        <v>1.1759999999999999</v>
      </c>
      <c r="E50" s="4">
        <f>(1.556*D50*D50)+(0.2902*D50)+(0.1538)</f>
        <v>2.6469858559999997</v>
      </c>
    </row>
    <row r="51" spans="1:5" x14ac:dyDescent="0.3">
      <c r="A51" s="9" t="s">
        <v>33</v>
      </c>
      <c r="B51" s="7">
        <v>1.202</v>
      </c>
      <c r="C51" s="5">
        <v>9.6000000000000002E-2</v>
      </c>
      <c r="D51" s="3">
        <f>(B51-C51)</f>
        <v>1.1059999999999999</v>
      </c>
      <c r="E51" s="4">
        <f>(1.556*D51*D51)+(0.2902*D51)+(0.1538)</f>
        <v>2.3781164159999997</v>
      </c>
    </row>
    <row r="52" spans="1:5" x14ac:dyDescent="0.3">
      <c r="A52" s="9" t="s">
        <v>34</v>
      </c>
      <c r="B52" s="7">
        <v>1.0090000000000001</v>
      </c>
      <c r="C52" s="5">
        <v>9.6000000000000002E-2</v>
      </c>
      <c r="D52" s="3">
        <f>(B52-C52)</f>
        <v>0.91300000000000014</v>
      </c>
      <c r="E52" s="4">
        <f>(1.556*D52*D52)+(0.2902*D52)+(0.1538)</f>
        <v>1.7157859640000004</v>
      </c>
    </row>
    <row r="53" spans="1:5" x14ac:dyDescent="0.3">
      <c r="A53" s="9" t="s">
        <v>35</v>
      </c>
      <c r="B53" s="7">
        <v>1.17</v>
      </c>
      <c r="C53" s="5">
        <v>9.6000000000000002E-2</v>
      </c>
      <c r="D53" s="3">
        <f>(B53-C53)</f>
        <v>1.0739999999999998</v>
      </c>
      <c r="E53" s="4">
        <f>(1.556*D53*D53)+(0.2902*D53)+(0.1538)</f>
        <v>2.2602834559999994</v>
      </c>
    </row>
    <row r="54" spans="1:5" x14ac:dyDescent="0.3">
      <c r="A54" s="9" t="s">
        <v>36</v>
      </c>
      <c r="B54" s="7">
        <v>1.119</v>
      </c>
      <c r="C54" s="5">
        <v>9.6000000000000002E-2</v>
      </c>
      <c r="D54" s="3">
        <f>(B54-C54)</f>
        <v>1.0229999999999999</v>
      </c>
      <c r="E54" s="4">
        <f>(1.556*D54*D54)+(0.2902*D54)+(0.1538)</f>
        <v>2.0790737239999997</v>
      </c>
    </row>
    <row r="55" spans="1:5" x14ac:dyDescent="0.3">
      <c r="A55" s="9" t="s">
        <v>37</v>
      </c>
      <c r="B55" s="7">
        <v>1.3420000000000001</v>
      </c>
      <c r="C55" s="5">
        <v>9.6000000000000002E-2</v>
      </c>
      <c r="D55" s="3">
        <f>(B55-C55)</f>
        <v>1.246</v>
      </c>
      <c r="E55" s="4">
        <f>(1.556*D55*D55)+(0.2902*D55)+(0.1538)</f>
        <v>2.9311040959999999</v>
      </c>
    </row>
    <row r="56" spans="1:5" x14ac:dyDescent="0.3">
      <c r="A56" s="9" t="s">
        <v>38</v>
      </c>
      <c r="B56" s="7">
        <v>1.1639999999999999</v>
      </c>
      <c r="C56" s="5">
        <v>9.6000000000000002E-2</v>
      </c>
      <c r="D56" s="3">
        <f>(B56-C56)</f>
        <v>1.0679999999999998</v>
      </c>
      <c r="E56" s="4">
        <f>(1.556*D56*D56)+(0.2902*D56)+(0.1538)</f>
        <v>2.2385445439999994</v>
      </c>
    </row>
    <row r="57" spans="1:5" x14ac:dyDescent="0.3">
      <c r="A57" s="9" t="s">
        <v>39</v>
      </c>
      <c r="B57" s="7">
        <v>1.1440000000000001</v>
      </c>
      <c r="C57" s="5">
        <v>9.6000000000000002E-2</v>
      </c>
      <c r="D57" s="3">
        <f>(B57-C57)</f>
        <v>1.048</v>
      </c>
      <c r="E57" s="4">
        <f>(1.556*D57*D57)+(0.2902*D57)+(0.1538)</f>
        <v>2.1668906240000001</v>
      </c>
    </row>
    <row r="58" spans="1:5" x14ac:dyDescent="0.3">
      <c r="A58" s="9" t="s">
        <v>40</v>
      </c>
      <c r="B58" s="7">
        <v>1.075</v>
      </c>
      <c r="C58" s="5">
        <v>9.6000000000000002E-2</v>
      </c>
      <c r="D58" s="3">
        <f>(B58-C58)</f>
        <v>0.97899999999999998</v>
      </c>
      <c r="E58" s="4">
        <f>(1.556*D58*D58)+(0.2902*D58)+(0.1538)</f>
        <v>1.9292399960000002</v>
      </c>
    </row>
    <row r="59" spans="1:5" x14ac:dyDescent="0.3">
      <c r="A59" s="9" t="s">
        <v>41</v>
      </c>
      <c r="B59" s="7">
        <v>1.325</v>
      </c>
      <c r="C59" s="5">
        <v>9.6000000000000002E-2</v>
      </c>
      <c r="D59" s="3">
        <f>(B59-C59)</f>
        <v>1.2289999999999999</v>
      </c>
      <c r="E59" s="4">
        <f>(1.556*D59*D59)+(0.2902*D59)+(0.1538)</f>
        <v>2.8607019959999995</v>
      </c>
    </row>
    <row r="60" spans="1:5" x14ac:dyDescent="0.3">
      <c r="A60" s="9" t="s">
        <v>42</v>
      </c>
      <c r="B60" s="7">
        <v>1.004</v>
      </c>
      <c r="C60" s="5">
        <v>9.6000000000000002E-2</v>
      </c>
      <c r="D60" s="3">
        <f>(B60-C60)</f>
        <v>0.90800000000000003</v>
      </c>
      <c r="E60" s="4">
        <f>(1.556*D60*D60)+(0.2902*D60)+(0.1538)</f>
        <v>1.7001675839999999</v>
      </c>
    </row>
    <row r="61" spans="1:5" x14ac:dyDescent="0.3">
      <c r="A61" s="9" t="s">
        <v>43</v>
      </c>
      <c r="B61" s="7">
        <v>1.212</v>
      </c>
      <c r="C61" s="5">
        <v>9.6000000000000002E-2</v>
      </c>
      <c r="D61" s="3">
        <f>(B61-C61)</f>
        <v>1.1159999999999999</v>
      </c>
      <c r="E61" s="4">
        <f>(1.556*D61*D61)+(0.2902*D61)+(0.1538)</f>
        <v>2.4155927359999994</v>
      </c>
    </row>
    <row r="62" spans="1:5" x14ac:dyDescent="0.3">
      <c r="A62" s="9" t="s">
        <v>44</v>
      </c>
      <c r="B62" s="7">
        <v>1.1140000000000001</v>
      </c>
      <c r="C62" s="5">
        <v>9.6000000000000002E-2</v>
      </c>
      <c r="D62" s="3">
        <f>(B62-C62)</f>
        <v>1.018</v>
      </c>
      <c r="E62" s="4">
        <f>(1.556*D62*D62)+(0.2902*D62)+(0.1538)</f>
        <v>2.0617437440000002</v>
      </c>
    </row>
    <row r="63" spans="1:5" x14ac:dyDescent="0.3">
      <c r="A63" s="9" t="s">
        <v>45</v>
      </c>
      <c r="B63" s="7">
        <v>1.5010000000000001</v>
      </c>
      <c r="C63" s="5">
        <v>9.6000000000000002E-2</v>
      </c>
      <c r="D63" s="3">
        <f>(B63-C63)</f>
        <v>1.405</v>
      </c>
      <c r="E63" s="4">
        <f>(1.556*D63*D63)+(0.2902*D63)+(0.1538)</f>
        <v>3.6331139000000006</v>
      </c>
    </row>
    <row r="64" spans="1:5" x14ac:dyDescent="0.3">
      <c r="A64" s="9" t="s">
        <v>46</v>
      </c>
      <c r="B64" s="7">
        <v>1.212</v>
      </c>
      <c r="C64" s="5">
        <v>9.6000000000000002E-2</v>
      </c>
      <c r="D64" s="3">
        <f>(B64-C64)</f>
        <v>1.1159999999999999</v>
      </c>
      <c r="E64" s="4">
        <f>(1.556*D64*D64)+(0.2902*D64)+(0.1538)</f>
        <v>2.4155927359999994</v>
      </c>
    </row>
    <row r="65" spans="1:5" x14ac:dyDescent="0.3">
      <c r="A65" s="9" t="s">
        <v>47</v>
      </c>
      <c r="B65" s="7">
        <v>1.4079999999999999</v>
      </c>
      <c r="C65" s="5">
        <v>9.6000000000000002E-2</v>
      </c>
      <c r="D65" s="3">
        <f>(B65-C65)</f>
        <v>1.3119999999999998</v>
      </c>
      <c r="E65" s="4">
        <f>(1.556*D65*D65)+(0.2902*D65)+(0.1538)</f>
        <v>3.2129536639999992</v>
      </c>
    </row>
    <row r="66" spans="1:5" x14ac:dyDescent="0.3">
      <c r="A66" s="9" t="s">
        <v>48</v>
      </c>
      <c r="B66" s="7">
        <v>1.226</v>
      </c>
      <c r="C66" s="5">
        <v>9.6000000000000002E-2</v>
      </c>
      <c r="D66" s="3">
        <f>(B66-C66)</f>
        <v>1.1299999999999999</v>
      </c>
      <c r="E66" s="4">
        <f>(1.556*D66*D66)+(0.2902*D66)+(0.1538)</f>
        <v>2.4685823999999998</v>
      </c>
    </row>
    <row r="67" spans="1:5" x14ac:dyDescent="0.3">
      <c r="A67" s="9" t="s">
        <v>49</v>
      </c>
      <c r="B67" s="7">
        <v>1.2969999999999999</v>
      </c>
      <c r="C67" s="5">
        <v>9.6000000000000002E-2</v>
      </c>
      <c r="D67" s="3">
        <f>(B67-C67)</f>
        <v>1.2009999999999998</v>
      </c>
      <c r="E67" s="4">
        <f>(1.556*D67*D67)+(0.2902*D67)+(0.1538)</f>
        <v>2.7467061559999992</v>
      </c>
    </row>
    <row r="68" spans="1:5" x14ac:dyDescent="0.3">
      <c r="A68" s="9" t="s">
        <v>50</v>
      </c>
      <c r="B68" s="7">
        <v>0.85</v>
      </c>
      <c r="C68" s="5">
        <v>9.6000000000000002E-2</v>
      </c>
      <c r="D68" s="3">
        <f>(B68-C68)</f>
        <v>0.754</v>
      </c>
      <c r="E68" s="4">
        <f>(1.556*D68*D68)+(0.2902*D68)+(0.1538)</f>
        <v>1.257221696</v>
      </c>
    </row>
    <row r="69" spans="1:5" x14ac:dyDescent="0.3">
      <c r="A69" s="9" t="s">
        <v>51</v>
      </c>
      <c r="B69" s="7">
        <v>0.92900000000000005</v>
      </c>
      <c r="C69" s="5">
        <v>9.6000000000000002E-2</v>
      </c>
      <c r="D69" s="3">
        <f>(B69-C69)</f>
        <v>0.83300000000000007</v>
      </c>
      <c r="E69" s="4">
        <f>(1.556*D69*D69)+(0.2902*D69)+(0.1538)</f>
        <v>1.4752278840000002</v>
      </c>
    </row>
    <row r="70" spans="1:5" x14ac:dyDescent="0.3">
      <c r="A70" s="9" t="s">
        <v>52</v>
      </c>
      <c r="B70" s="7">
        <v>0.95900000000000007</v>
      </c>
      <c r="C70" s="5">
        <v>9.6000000000000002E-2</v>
      </c>
      <c r="D70" s="3">
        <f>(B70-C70)</f>
        <v>0.8630000000000001</v>
      </c>
      <c r="E70" s="4">
        <f>(1.556*D70*D70)+(0.2902*D70)+(0.1538)</f>
        <v>1.5631031640000002</v>
      </c>
    </row>
    <row r="71" spans="1:5" x14ac:dyDescent="0.3">
      <c r="A71" s="9" t="s">
        <v>53</v>
      </c>
      <c r="B71" s="7">
        <v>1.0740000000000001</v>
      </c>
      <c r="C71" s="5">
        <v>9.6000000000000002E-2</v>
      </c>
      <c r="D71" s="3">
        <f>(B71-C71)</f>
        <v>0.97800000000000009</v>
      </c>
      <c r="E71" s="4">
        <f>(1.556*D71*D71)+(0.2902*D71)+(0.1538)</f>
        <v>1.9259047040000004</v>
      </c>
    </row>
    <row r="72" spans="1:5" x14ac:dyDescent="0.3">
      <c r="A72" s="9" t="s">
        <v>54</v>
      </c>
      <c r="B72" s="7">
        <v>0.999</v>
      </c>
      <c r="C72" s="5">
        <v>9.6000000000000002E-2</v>
      </c>
      <c r="D72" s="3">
        <f>(B72-C72)</f>
        <v>0.90300000000000002</v>
      </c>
      <c r="E72" s="4">
        <f>(1.556*D72*D72)+(0.2902*D72)+(0.1538)</f>
        <v>1.684627004</v>
      </c>
    </row>
    <row r="73" spans="1:5" x14ac:dyDescent="0.3">
      <c r="A73" s="9" t="s">
        <v>55</v>
      </c>
      <c r="B73" s="7">
        <v>1.256</v>
      </c>
      <c r="C73" s="5">
        <v>9.6000000000000002E-2</v>
      </c>
      <c r="D73" s="3">
        <f>(B73-C73)</f>
        <v>1.1599999999999999</v>
      </c>
      <c r="E73" s="4">
        <f>(1.556*D73*D73)+(0.2902*D73)+(0.1538)</f>
        <v>2.5841855999999996</v>
      </c>
    </row>
    <row r="74" spans="1:5" x14ac:dyDescent="0.3">
      <c r="A74" s="9" t="s">
        <v>56</v>
      </c>
      <c r="B74" s="7">
        <v>1.1180000000000001</v>
      </c>
      <c r="C74" s="5">
        <v>9.6000000000000002E-2</v>
      </c>
      <c r="D74" s="3">
        <f>(B74-C74)</f>
        <v>1.022</v>
      </c>
      <c r="E74" s="4">
        <f>(1.556*D74*D74)+(0.2902*D74)+(0.1538)</f>
        <v>2.0756015040000002</v>
      </c>
    </row>
    <row r="75" spans="1:5" x14ac:dyDescent="0.3">
      <c r="A75" s="9" t="s">
        <v>57</v>
      </c>
      <c r="B75" s="7">
        <v>1.357</v>
      </c>
      <c r="C75" s="5">
        <v>9.6000000000000002E-2</v>
      </c>
      <c r="D75" s="3">
        <f>(B75-C75)</f>
        <v>1.2609999999999999</v>
      </c>
      <c r="E75" s="4">
        <f>(1.556*D75*D75)+(0.2902*D75)+(0.1538)</f>
        <v>2.9939704759999999</v>
      </c>
    </row>
    <row r="76" spans="1:5" x14ac:dyDescent="0.3">
      <c r="A76" s="9" t="s">
        <v>58</v>
      </c>
      <c r="B76" s="7">
        <v>1.0150000000000001</v>
      </c>
      <c r="C76" s="5">
        <v>9.6000000000000002E-2</v>
      </c>
      <c r="D76" s="3">
        <f>(B76-C76)</f>
        <v>0.91900000000000015</v>
      </c>
      <c r="E76" s="4">
        <f>(1.556*D76*D76)+(0.2902*D76)+(0.1538)</f>
        <v>1.7346307160000005</v>
      </c>
    </row>
    <row r="77" spans="1:5" x14ac:dyDescent="0.3">
      <c r="A77" s="9" t="s">
        <v>59</v>
      </c>
      <c r="B77" s="7">
        <v>1.0309999999999999</v>
      </c>
      <c r="C77" s="5">
        <v>9.6000000000000002E-2</v>
      </c>
      <c r="D77" s="3">
        <f>(B77-C77)</f>
        <v>0.93499999999999994</v>
      </c>
      <c r="E77" s="4">
        <f>(1.556*D77*D77)+(0.2902*D77)+(0.1538)</f>
        <v>1.7854310999999998</v>
      </c>
    </row>
    <row r="78" spans="1:5" x14ac:dyDescent="0.3">
      <c r="A78" s="9" t="s">
        <v>60</v>
      </c>
      <c r="B78" s="7">
        <v>0.998</v>
      </c>
      <c r="C78" s="5">
        <v>9.6000000000000002E-2</v>
      </c>
      <c r="D78" s="3">
        <f>(B78-C78)</f>
        <v>0.90200000000000002</v>
      </c>
      <c r="E78" s="4">
        <f>(1.556*D78*D78)+(0.2902*D78)+(0.1538)</f>
        <v>1.681528224</v>
      </c>
    </row>
    <row r="79" spans="1:5" x14ac:dyDescent="0.3">
      <c r="A79" s="9" t="s">
        <v>61</v>
      </c>
      <c r="B79" s="7">
        <v>1.1260000000000001</v>
      </c>
      <c r="C79" s="5">
        <v>9.6000000000000002E-2</v>
      </c>
      <c r="D79" s="3">
        <f>(B79-C79)</f>
        <v>1.03</v>
      </c>
      <c r="E79" s="4">
        <f>(1.556*D79*D79)+(0.2902*D79)+(0.1538)</f>
        <v>2.1034664000000003</v>
      </c>
    </row>
    <row r="80" spans="1:5" x14ac:dyDescent="0.3">
      <c r="A80" s="9" t="s">
        <v>62</v>
      </c>
      <c r="B80" s="7">
        <v>1.0669999999999999</v>
      </c>
      <c r="C80" s="5">
        <v>9.6000000000000002E-2</v>
      </c>
      <c r="D80" s="3">
        <f>(B80-C80)</f>
        <v>0.97099999999999997</v>
      </c>
      <c r="E80" s="4">
        <f>(1.556*D80*D80)+(0.2902*D80)+(0.1538)</f>
        <v>1.9026447959999999</v>
      </c>
    </row>
    <row r="81" spans="1:5" x14ac:dyDescent="0.3">
      <c r="A81" s="9" t="s">
        <v>63</v>
      </c>
      <c r="B81" s="7">
        <v>1.2570000000000001</v>
      </c>
      <c r="C81" s="5">
        <v>9.6000000000000002E-2</v>
      </c>
      <c r="D81" s="3">
        <f>(B81-C81)</f>
        <v>1.161</v>
      </c>
      <c r="E81" s="4">
        <f>(1.556*D81*D81)+(0.2902*D81)+(0.1538)</f>
        <v>2.588087276</v>
      </c>
    </row>
    <row r="82" spans="1:5" x14ac:dyDescent="0.3">
      <c r="A82" s="9" t="s">
        <v>64</v>
      </c>
      <c r="B82" s="7">
        <v>1.2430000000000001</v>
      </c>
      <c r="C82" s="5">
        <v>9.6000000000000002E-2</v>
      </c>
      <c r="D82" s="3">
        <f>(B82-C82)</f>
        <v>1.147</v>
      </c>
      <c r="E82" s="4">
        <f>(1.556*D82*D82)+(0.2902*D82)+(0.1538)</f>
        <v>2.5337470039999999</v>
      </c>
    </row>
    <row r="83" spans="1:5" x14ac:dyDescent="0.3">
      <c r="A83" s="9" t="s">
        <v>65</v>
      </c>
      <c r="B83" s="7">
        <v>1.2849999999999999</v>
      </c>
      <c r="C83" s="5">
        <v>9.6000000000000002E-2</v>
      </c>
      <c r="D83" s="3">
        <f>(B83-C83)</f>
        <v>1.1889999999999998</v>
      </c>
      <c r="E83" s="4">
        <f>(1.556*D83*D83)+(0.2902*D83)+(0.1538)</f>
        <v>2.6985976759999994</v>
      </c>
    </row>
    <row r="84" spans="1:5" x14ac:dyDescent="0.3">
      <c r="A84" s="9" t="s">
        <v>66</v>
      </c>
      <c r="B84" s="7">
        <v>1.02</v>
      </c>
      <c r="C84" s="5">
        <v>9.6000000000000002E-2</v>
      </c>
      <c r="D84" s="3">
        <f>(B84-C84)</f>
        <v>0.92400000000000004</v>
      </c>
      <c r="E84" s="4">
        <f>(1.556*D84*D84)+(0.2902*D84)+(0.1538)</f>
        <v>1.7504202560000002</v>
      </c>
    </row>
    <row r="85" spans="1:5" x14ac:dyDescent="0.3">
      <c r="A85" s="9" t="s">
        <v>67</v>
      </c>
      <c r="B85" s="7">
        <v>1.0920000000000001</v>
      </c>
      <c r="C85" s="5">
        <v>9.6000000000000002E-2</v>
      </c>
      <c r="D85" s="3">
        <f>(B85-C85)</f>
        <v>0.99600000000000011</v>
      </c>
      <c r="E85" s="4">
        <f>(1.556*D85*D85)+(0.2902*D85)+(0.1538)</f>
        <v>1.9864160960000006</v>
      </c>
    </row>
    <row r="86" spans="1:5" x14ac:dyDescent="0.3">
      <c r="A86" s="9" t="s">
        <v>68</v>
      </c>
      <c r="B86" s="7">
        <v>1.0369999999999999</v>
      </c>
      <c r="C86" s="5">
        <v>9.6000000000000002E-2</v>
      </c>
      <c r="D86" s="3">
        <f>(B86-C86)</f>
        <v>0.94099999999999995</v>
      </c>
      <c r="E86" s="4">
        <f>(1.556*D86*D86)+(0.2902*D86)+(0.1538)</f>
        <v>1.804686636</v>
      </c>
    </row>
    <row r="87" spans="1:5" x14ac:dyDescent="0.3">
      <c r="A87" s="9" t="s">
        <v>69</v>
      </c>
      <c r="B87" s="7">
        <v>1.2190000000000001</v>
      </c>
      <c r="C87" s="5">
        <v>9.6000000000000002E-2</v>
      </c>
      <c r="D87" s="3">
        <f>(B87-C87)</f>
        <v>1.123</v>
      </c>
      <c r="E87" s="4">
        <f>(1.556*D87*D87)+(0.2902*D87)+(0.1538)</f>
        <v>2.4420113240000001</v>
      </c>
    </row>
    <row r="88" spans="1:5" x14ac:dyDescent="0.3">
      <c r="A88" s="9" t="s">
        <v>70</v>
      </c>
      <c r="B88" s="7">
        <v>1.1120000000000001</v>
      </c>
      <c r="C88" s="5">
        <v>9.6000000000000002E-2</v>
      </c>
      <c r="D88" s="3">
        <f>(B88-C88)</f>
        <v>1.016</v>
      </c>
      <c r="E88" s="4">
        <f>(1.556*D88*D88)+(0.2902*D88)+(0.1538)</f>
        <v>2.0548335360000003</v>
      </c>
    </row>
    <row r="89" spans="1:5" x14ac:dyDescent="0.3">
      <c r="A89" s="9" t="s">
        <v>71</v>
      </c>
      <c r="B89" s="7">
        <v>1.2849999999999999</v>
      </c>
      <c r="C89" s="5">
        <v>9.6000000000000002E-2</v>
      </c>
      <c r="D89" s="3">
        <f>(B89-C89)</f>
        <v>1.1889999999999998</v>
      </c>
      <c r="E89" s="4">
        <f>(1.556*D89*D89)+(0.2902*D89)+(0.1538)</f>
        <v>2.6985976759999994</v>
      </c>
    </row>
    <row r="90" spans="1:5" x14ac:dyDescent="0.3">
      <c r="A90" s="9" t="s">
        <v>72</v>
      </c>
      <c r="B90" s="7">
        <v>1.4990000000000001</v>
      </c>
      <c r="C90" s="5">
        <v>9.6000000000000002E-2</v>
      </c>
      <c r="D90" s="3">
        <f>(B90-C90)</f>
        <v>1.403</v>
      </c>
      <c r="E90" s="4">
        <f>(1.556*D90*D90)+(0.2902*D90)+(0.1538)</f>
        <v>3.6237950040000002</v>
      </c>
    </row>
    <row r="91" spans="1:5" x14ac:dyDescent="0.3">
      <c r="A91" s="9" t="s">
        <v>73</v>
      </c>
      <c r="B91" s="7">
        <v>1.28</v>
      </c>
      <c r="C91" s="5">
        <v>9.6000000000000002E-2</v>
      </c>
      <c r="D91" s="3">
        <f>(B91-C91)</f>
        <v>1.1839999999999999</v>
      </c>
      <c r="E91" s="4">
        <f>(1.556*D91*D91)+(0.2902*D91)+(0.1538)</f>
        <v>2.6786847359999997</v>
      </c>
    </row>
    <row r="92" spans="1:5" x14ac:dyDescent="0.3">
      <c r="A92" s="9" t="s">
        <v>74</v>
      </c>
      <c r="B92" s="7">
        <v>1.0329999999999999</v>
      </c>
      <c r="C92" s="5">
        <v>9.6000000000000002E-2</v>
      </c>
      <c r="D92" s="3">
        <f>(B92-C92)</f>
        <v>0.93699999999999994</v>
      </c>
      <c r="E92" s="4">
        <f>(1.556*D92*D92)+(0.2902*D92)+(0.1538)</f>
        <v>1.7918371639999999</v>
      </c>
    </row>
    <row r="93" spans="1:5" x14ac:dyDescent="0.3">
      <c r="A93" s="9" t="s">
        <v>75</v>
      </c>
      <c r="B93" s="7">
        <v>1.2030000000000001</v>
      </c>
      <c r="C93" s="5">
        <v>9.6000000000000002E-2</v>
      </c>
      <c r="D93" s="3">
        <f>(B93-C93)</f>
        <v>1.107</v>
      </c>
      <c r="E93" s="4">
        <f>(1.556*D93*D93)+(0.2902*D93)+(0.1538)</f>
        <v>2.3818500440000001</v>
      </c>
    </row>
    <row r="94" spans="1:5" x14ac:dyDescent="0.3">
      <c r="A94" s="9" t="s">
        <v>76</v>
      </c>
      <c r="B94" s="7">
        <v>1.103</v>
      </c>
      <c r="C94" s="5">
        <v>9.6000000000000002E-2</v>
      </c>
      <c r="D94" s="3">
        <f>(B94-C94)</f>
        <v>1.0069999999999999</v>
      </c>
      <c r="E94" s="4">
        <f>(1.556*D94*D94)+(0.2902*D94)+(0.1538)</f>
        <v>2.0238916439999999</v>
      </c>
    </row>
    <row r="95" spans="1:5" x14ac:dyDescent="0.3">
      <c r="A95" s="9" t="s">
        <v>77</v>
      </c>
      <c r="B95" s="7">
        <v>1.07</v>
      </c>
      <c r="C95" s="5">
        <v>9.6000000000000002E-2</v>
      </c>
      <c r="D95" s="3">
        <f>(B95-C95)</f>
        <v>0.97400000000000009</v>
      </c>
      <c r="E95" s="4">
        <f>(1.556*D95*D95)+(0.2902*D95)+(0.1538)</f>
        <v>1.9125946560000002</v>
      </c>
    </row>
    <row r="96" spans="1:5" x14ac:dyDescent="0.3">
      <c r="A96" s="9" t="s">
        <v>78</v>
      </c>
      <c r="B96" s="7">
        <v>1.18</v>
      </c>
      <c r="C96" s="5">
        <v>9.6000000000000002E-2</v>
      </c>
      <c r="D96" s="3">
        <f>(B96-C96)</f>
        <v>1.0839999999999999</v>
      </c>
      <c r="E96" s="4">
        <f>(1.556*D96*D96)+(0.2902*D96)+(0.1538)</f>
        <v>2.2967639359999992</v>
      </c>
    </row>
    <row r="97" spans="1:5" x14ac:dyDescent="0.3">
      <c r="A97" s="9" t="s">
        <v>79</v>
      </c>
      <c r="B97" s="7">
        <v>1.377</v>
      </c>
      <c r="C97" s="5">
        <v>9.6000000000000002E-2</v>
      </c>
      <c r="D97" s="3">
        <f>(B97-C97)</f>
        <v>1.2809999999999999</v>
      </c>
      <c r="E97" s="4">
        <f>(1.556*D97*D97)+(0.2902*D97)+(0.1538)</f>
        <v>3.0788815159999996</v>
      </c>
    </row>
    <row r="98" spans="1:5" x14ac:dyDescent="0.3">
      <c r="A98" s="9" t="s">
        <v>80</v>
      </c>
      <c r="B98" s="7">
        <v>1.292</v>
      </c>
      <c r="C98" s="5">
        <v>9.6000000000000002E-2</v>
      </c>
      <c r="D98" s="3">
        <f>(B98-C98)</f>
        <v>1.196</v>
      </c>
      <c r="E98" s="4">
        <f>(1.556*D98*D98)+(0.2902*D98)+(0.1538)</f>
        <v>2.726606496</v>
      </c>
    </row>
    <row r="99" spans="1:5" x14ac:dyDescent="0.3">
      <c r="A99" s="9" t="s">
        <v>81</v>
      </c>
      <c r="B99" s="7">
        <v>1.244</v>
      </c>
      <c r="C99" s="5">
        <v>9.6000000000000002E-2</v>
      </c>
      <c r="D99" s="3">
        <f>(B99-C99)</f>
        <v>1.1479999999999999</v>
      </c>
      <c r="E99" s="4">
        <f>(1.556*D99*D99)+(0.2902*D99)+(0.1538)</f>
        <v>2.5376082239999995</v>
      </c>
    </row>
    <row r="100" spans="1:5" x14ac:dyDescent="0.3">
      <c r="A100" s="9" t="s">
        <v>82</v>
      </c>
      <c r="B100" s="7">
        <v>1.02</v>
      </c>
      <c r="C100" s="5">
        <v>9.6000000000000002E-2</v>
      </c>
      <c r="D100" s="3">
        <f>(B100-C100)</f>
        <v>0.92400000000000004</v>
      </c>
      <c r="E100" s="4">
        <f>(1.556*D100*D100)+(0.2902*D100)+(0.1538)</f>
        <v>1.7504202560000002</v>
      </c>
    </row>
    <row r="101" spans="1:5" x14ac:dyDescent="0.3">
      <c r="A101" s="9" t="s">
        <v>83</v>
      </c>
      <c r="B101" s="7">
        <v>1.036</v>
      </c>
      <c r="C101" s="5">
        <v>9.6000000000000002E-2</v>
      </c>
      <c r="D101" s="3">
        <f>(B101-C101)</f>
        <v>0.94000000000000006</v>
      </c>
      <c r="E101" s="4">
        <f>(1.556*D101*D101)+(0.2902*D101)+(0.1538)</f>
        <v>1.8014696000000001</v>
      </c>
    </row>
    <row r="102" spans="1:5" x14ac:dyDescent="0.3">
      <c r="A102" s="9" t="s">
        <v>84</v>
      </c>
      <c r="B102" s="7">
        <v>1.052</v>
      </c>
      <c r="C102" s="5">
        <v>9.6000000000000002E-2</v>
      </c>
      <c r="D102" s="3">
        <f>(B102-C102)</f>
        <v>0.95600000000000007</v>
      </c>
      <c r="E102" s="4">
        <f>(1.556*D102*D102)+(0.2902*D102)+(0.1538)</f>
        <v>1.8533156160000004</v>
      </c>
    </row>
    <row r="103" spans="1:5" x14ac:dyDescent="0.3">
      <c r="A103" s="9" t="s">
        <v>85</v>
      </c>
      <c r="B103" s="7">
        <v>1.034</v>
      </c>
      <c r="C103" s="5">
        <v>9.6000000000000002E-2</v>
      </c>
      <c r="D103" s="3">
        <f>(B103-C103)</f>
        <v>0.93800000000000006</v>
      </c>
      <c r="E103" s="4">
        <f>(1.556*D103*D103)+(0.2902*D103)+(0.1538)</f>
        <v>1.7950448640000001</v>
      </c>
    </row>
    <row r="104" spans="1:5" x14ac:dyDescent="0.3">
      <c r="A104" s="9" t="s">
        <v>86</v>
      </c>
      <c r="B104" s="7">
        <v>1.0860000000000001</v>
      </c>
      <c r="C104" s="5">
        <v>9.6000000000000002E-2</v>
      </c>
      <c r="D104" s="3">
        <f>(B104-C104)</f>
        <v>0.9900000000000001</v>
      </c>
      <c r="E104" s="4">
        <f>(1.556*D104*D104)+(0.2902*D104)+(0.1538)</f>
        <v>1.9661336000000005</v>
      </c>
    </row>
    <row r="105" spans="1:5" x14ac:dyDescent="0.3">
      <c r="A105" s="9" t="s">
        <v>87</v>
      </c>
      <c r="B105" s="7">
        <v>1.369</v>
      </c>
      <c r="C105" s="5">
        <v>9.6000000000000002E-2</v>
      </c>
      <c r="D105" s="3">
        <f>(B105-C105)</f>
        <v>1.2729999999999999</v>
      </c>
      <c r="E105" s="4">
        <f>(1.556*D105*D105)+(0.2902*D105)+(0.1538)</f>
        <v>3.0447677239999997</v>
      </c>
    </row>
    <row r="106" spans="1:5" x14ac:dyDescent="0.3">
      <c r="A106" s="9" t="s">
        <v>88</v>
      </c>
      <c r="B106" s="7">
        <v>1.208</v>
      </c>
      <c r="C106" s="5">
        <v>9.6000000000000002E-2</v>
      </c>
      <c r="D106" s="3">
        <f>(B106-C106)</f>
        <v>1.1119999999999999</v>
      </c>
      <c r="E106" s="4">
        <f>(1.556*D106*D106)+(0.2902*D106)+(0.1538)</f>
        <v>2.4005648639999992</v>
      </c>
    </row>
    <row r="107" spans="1:5" x14ac:dyDescent="0.3">
      <c r="A107" s="9" t="s">
        <v>89</v>
      </c>
      <c r="B107" s="7">
        <v>1.3540000000000001</v>
      </c>
      <c r="C107" s="5">
        <v>9.6000000000000002E-2</v>
      </c>
      <c r="D107" s="3">
        <f>(B107-C107)</f>
        <v>1.258</v>
      </c>
      <c r="E107" s="4">
        <f>(1.556*D107*D107)+(0.2902*D107)+(0.1538)</f>
        <v>2.9813411839999997</v>
      </c>
    </row>
    <row r="108" spans="1:5" x14ac:dyDescent="0.3">
      <c r="A108" s="9" t="s">
        <v>90</v>
      </c>
      <c r="B108" s="7">
        <v>1.079</v>
      </c>
      <c r="C108" s="5">
        <v>9.6000000000000002E-2</v>
      </c>
      <c r="D108" s="3">
        <f>(B108-C108)</f>
        <v>0.98299999999999998</v>
      </c>
      <c r="E108" s="4">
        <f>(1.556*D108*D108)+(0.2902*D108)+(0.1538)</f>
        <v>1.942612284</v>
      </c>
    </row>
    <row r="109" spans="1:5" x14ac:dyDescent="0.3">
      <c r="A109" s="9" t="s">
        <v>91</v>
      </c>
      <c r="B109" s="7">
        <v>1</v>
      </c>
      <c r="C109" s="5">
        <v>9.6000000000000002E-2</v>
      </c>
      <c r="D109" s="3">
        <f>(B109-C109)</f>
        <v>0.90400000000000003</v>
      </c>
      <c r="E109" s="4">
        <f>(1.556*D109*D109)+(0.2902*D109)+(0.1538)</f>
        <v>1.6877288960000001</v>
      </c>
    </row>
    <row r="110" spans="1:5" x14ac:dyDescent="0.3">
      <c r="A110" s="9" t="s">
        <v>92</v>
      </c>
      <c r="B110" s="7">
        <v>1.268</v>
      </c>
      <c r="C110" s="5">
        <v>9.6000000000000002E-2</v>
      </c>
      <c r="D110" s="3">
        <f>(B110-C110)</f>
        <v>1.1719999999999999</v>
      </c>
      <c r="E110" s="4">
        <f>(1.556*D110*D110)+(0.2902*D110)+(0.1538)</f>
        <v>2.6312111039999997</v>
      </c>
    </row>
    <row r="111" spans="1:5" x14ac:dyDescent="0.3">
      <c r="A111" s="9" t="s">
        <v>93</v>
      </c>
      <c r="B111" s="7">
        <v>1.2030000000000001</v>
      </c>
      <c r="C111" s="5">
        <v>9.6000000000000002E-2</v>
      </c>
      <c r="D111" s="3">
        <f>(B111-C111)</f>
        <v>1.107</v>
      </c>
      <c r="E111" s="4">
        <f>(1.556*D111*D111)+(0.2902*D111)+(0.1538)</f>
        <v>2.3818500440000001</v>
      </c>
    </row>
    <row r="112" spans="1:5" x14ac:dyDescent="0.3">
      <c r="A112" s="9" t="s">
        <v>94</v>
      </c>
      <c r="B112" s="7">
        <v>1.042</v>
      </c>
      <c r="C112" s="5">
        <v>9.6000000000000002E-2</v>
      </c>
      <c r="D112" s="3">
        <f>(B112-C112)</f>
        <v>0.94600000000000006</v>
      </c>
      <c r="E112" s="4">
        <f>(1.556*D112*D112)+(0.2902*D112)+(0.1538)</f>
        <v>1.8208184960000002</v>
      </c>
    </row>
    <row r="113" spans="1:5" x14ac:dyDescent="0.3">
      <c r="A113" s="9" t="s">
        <v>95</v>
      </c>
      <c r="B113" s="7">
        <v>1.387</v>
      </c>
      <c r="C113" s="5">
        <v>9.6000000000000002E-2</v>
      </c>
      <c r="D113" s="3">
        <f>(B113-C113)</f>
        <v>1.2909999999999999</v>
      </c>
      <c r="E113" s="4">
        <f>(1.556*D113*D113)+(0.2902*D113)+(0.1538)</f>
        <v>3.1218038359999993</v>
      </c>
    </row>
    <row r="114" spans="1:5" x14ac:dyDescent="0.3">
      <c r="A114" s="9" t="s">
        <v>96</v>
      </c>
      <c r="B114" s="7">
        <v>1.3049999999999999</v>
      </c>
      <c r="C114" s="5">
        <v>9.6000000000000002E-2</v>
      </c>
      <c r="D114" s="3">
        <f>(B114-C114)</f>
        <v>1.2089999999999999</v>
      </c>
      <c r="E114" s="4">
        <f>(1.556*D114*D114)+(0.2902*D114)+(0.1538)</f>
        <v>2.7790274359999994</v>
      </c>
    </row>
    <row r="115" spans="1:5" x14ac:dyDescent="0.3">
      <c r="A115" s="9" t="s">
        <v>97</v>
      </c>
      <c r="B115" s="7">
        <v>1.3129999999999999</v>
      </c>
      <c r="C115" s="5">
        <v>9.6000000000000002E-2</v>
      </c>
      <c r="D115" s="3">
        <f>(B115-C115)</f>
        <v>1.2169999999999999</v>
      </c>
      <c r="E115" s="4">
        <f>(1.556*D115*D115)+(0.2902*D115)+(0.1538)</f>
        <v>2.8115478839999999</v>
      </c>
    </row>
    <row r="116" spans="1:5" x14ac:dyDescent="0.3">
      <c r="A116" s="9" t="s">
        <v>98</v>
      </c>
      <c r="B116" s="7">
        <v>1.284</v>
      </c>
      <c r="C116" s="5">
        <v>9.6000000000000002E-2</v>
      </c>
      <c r="D116" s="3">
        <f>(B116-C116)</f>
        <v>1.1879999999999999</v>
      </c>
      <c r="E116" s="4">
        <f>(1.556*D116*D116)+(0.2902*D116)+(0.1538)</f>
        <v>2.6946088639999997</v>
      </c>
    </row>
    <row r="117" spans="1:5" x14ac:dyDescent="0.3">
      <c r="A117" s="9" t="s">
        <v>99</v>
      </c>
      <c r="B117" s="7">
        <v>1.2809999999999999</v>
      </c>
      <c r="C117" s="5">
        <v>9.6000000000000002E-2</v>
      </c>
      <c r="D117" s="3">
        <f>(B117-C117)</f>
        <v>1.1849999999999998</v>
      </c>
      <c r="E117" s="4">
        <f>(1.556*D117*D117)+(0.2902*D117)+(0.1538)</f>
        <v>2.6826610999999994</v>
      </c>
    </row>
    <row r="118" spans="1:5" x14ac:dyDescent="0.3">
      <c r="A118" s="9" t="s">
        <v>100</v>
      </c>
      <c r="B118" s="7">
        <v>1.1000000000000001</v>
      </c>
      <c r="C118" s="5">
        <v>9.6000000000000002E-2</v>
      </c>
      <c r="D118" s="3">
        <f>(B118-C118)</f>
        <v>1.004</v>
      </c>
      <c r="E118" s="4">
        <f>(1.556*D118*D118)+(0.2902*D118)+(0.1538)</f>
        <v>2.0136336960000003</v>
      </c>
    </row>
    <row r="119" spans="1:5" x14ac:dyDescent="0.3">
      <c r="A119" s="9" t="s">
        <v>101</v>
      </c>
      <c r="B119" s="7">
        <v>1.03</v>
      </c>
      <c r="C119" s="5">
        <v>9.6000000000000002E-2</v>
      </c>
      <c r="D119" s="3">
        <f>(B119-C119)</f>
        <v>0.93400000000000005</v>
      </c>
      <c r="E119" s="4">
        <f>(1.556*D119*D119)+(0.2902*D119)+(0.1538)</f>
        <v>1.7822327360000001</v>
      </c>
    </row>
    <row r="120" spans="1:5" x14ac:dyDescent="0.3">
      <c r="A120" s="9" t="s">
        <v>102</v>
      </c>
      <c r="B120" s="7">
        <v>1.2610000000000001</v>
      </c>
      <c r="C120" s="5">
        <v>9.6000000000000002E-2</v>
      </c>
      <c r="D120" s="3">
        <f>(B120-C120)</f>
        <v>1.165</v>
      </c>
      <c r="E120" s="4">
        <f>(1.556*D120*D120)+(0.2902*D120)+(0.1538)</f>
        <v>2.6037251000000001</v>
      </c>
    </row>
    <row r="121" spans="1:5" x14ac:dyDescent="0.3">
      <c r="A121" s="9" t="s">
        <v>103</v>
      </c>
      <c r="B121" s="7">
        <v>1.2969999999999999</v>
      </c>
      <c r="C121" s="5">
        <v>9.6000000000000002E-2</v>
      </c>
      <c r="D121" s="3">
        <f>(B121-C121)</f>
        <v>1.2009999999999998</v>
      </c>
      <c r="E121" s="4">
        <f>(1.556*D121*D121)+(0.2902*D121)+(0.1538)</f>
        <v>2.7467061559999992</v>
      </c>
    </row>
    <row r="122" spans="1:5" x14ac:dyDescent="0.3">
      <c r="A122" s="9" t="s">
        <v>104</v>
      </c>
      <c r="B122" s="7">
        <v>1.27</v>
      </c>
      <c r="C122" s="5">
        <v>9.6000000000000002E-2</v>
      </c>
      <c r="D122" s="3">
        <f>(B122-C122)</f>
        <v>1.1739999999999999</v>
      </c>
      <c r="E122" s="4">
        <f>(1.556*D122*D122)+(0.2902*D122)+(0.1538)</f>
        <v>2.6390922559999996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O7" sqref="O7"/>
    </sheetView>
  </sheetViews>
  <sheetFormatPr defaultRowHeight="14.4" x14ac:dyDescent="0.3"/>
  <cols>
    <col min="1" max="1" width="16" customWidth="1"/>
    <col min="2" max="2" width="12.88671875" customWidth="1"/>
    <col min="3" max="3" width="12.21875" customWidth="1"/>
    <col min="4" max="4" width="13.33203125" customWidth="1"/>
    <col min="5" max="5" width="18" customWidth="1"/>
  </cols>
  <sheetData>
    <row r="2" spans="1:12" x14ac:dyDescent="0.3">
      <c r="A2" s="2">
        <v>2.6909999999999998</v>
      </c>
      <c r="B2" s="7">
        <v>0.96199999999999997</v>
      </c>
      <c r="C2" s="7">
        <v>1.0269999999999999</v>
      </c>
      <c r="D2" s="7">
        <v>1.0050000000000001</v>
      </c>
      <c r="E2" s="7">
        <v>0.97299999999999998</v>
      </c>
      <c r="F2" s="7">
        <v>0.79500000000000004</v>
      </c>
      <c r="G2" s="7">
        <v>0.93900000000000006</v>
      </c>
      <c r="H2" s="7">
        <v>1.044</v>
      </c>
      <c r="I2" s="7">
        <v>0.92600000000000005</v>
      </c>
      <c r="J2" s="7">
        <v>0.95300000000000007</v>
      </c>
      <c r="K2" s="7">
        <v>1.0549999999999999</v>
      </c>
      <c r="L2" s="7">
        <v>0.96</v>
      </c>
    </row>
    <row r="3" spans="1:12" x14ac:dyDescent="0.3">
      <c r="A3" s="2">
        <v>1.8109999999999999</v>
      </c>
      <c r="B3" s="7">
        <v>1.133</v>
      </c>
      <c r="C3" s="7">
        <v>1.024</v>
      </c>
      <c r="D3" s="7">
        <v>1.0289999999999999</v>
      </c>
      <c r="E3" s="7">
        <v>0.753</v>
      </c>
      <c r="F3" s="7">
        <v>0.84099999999999997</v>
      </c>
      <c r="G3" s="7">
        <v>0.94200000000000006</v>
      </c>
      <c r="H3" s="7">
        <v>0.93900000000000006</v>
      </c>
      <c r="I3" s="7">
        <v>0.94200000000000006</v>
      </c>
      <c r="J3" s="7">
        <v>0.90500000000000003</v>
      </c>
      <c r="K3" s="7">
        <v>0.89600000000000002</v>
      </c>
      <c r="L3" s="7">
        <v>1.0269999999999999</v>
      </c>
    </row>
    <row r="4" spans="1:12" x14ac:dyDescent="0.3">
      <c r="A4" s="2">
        <v>1.21</v>
      </c>
      <c r="B4" s="7">
        <v>0.97099999999999997</v>
      </c>
      <c r="C4" s="7">
        <v>0.94800000000000006</v>
      </c>
      <c r="D4" s="7">
        <v>1.0960000000000001</v>
      </c>
      <c r="E4" s="7">
        <v>1.0030000000000001</v>
      </c>
      <c r="F4" s="7">
        <v>0.877</v>
      </c>
      <c r="G4" s="7">
        <v>0.95900000000000007</v>
      </c>
      <c r="H4" s="7">
        <v>0.92100000000000004</v>
      </c>
      <c r="I4" s="7">
        <v>0.99399999999999999</v>
      </c>
      <c r="J4" s="7">
        <v>1</v>
      </c>
      <c r="K4" s="7">
        <v>1.0130000000000001</v>
      </c>
      <c r="L4" s="7">
        <v>1.087</v>
      </c>
    </row>
    <row r="5" spans="1:12" x14ac:dyDescent="0.3">
      <c r="A5" s="2">
        <v>0.72</v>
      </c>
      <c r="B5" s="7">
        <v>0.95400000000000007</v>
      </c>
      <c r="C5" s="7">
        <v>0.94000000000000006</v>
      </c>
      <c r="D5" s="7">
        <v>0.97699999999999998</v>
      </c>
      <c r="E5" s="7">
        <v>0.82400000000000007</v>
      </c>
      <c r="F5" s="7">
        <v>0.80600000000000005</v>
      </c>
      <c r="G5" s="7">
        <v>0.88700000000000001</v>
      </c>
      <c r="H5" s="7">
        <v>0.89200000000000002</v>
      </c>
      <c r="I5" s="7">
        <v>1.0640000000000001</v>
      </c>
      <c r="J5" s="7">
        <v>0.91700000000000004</v>
      </c>
      <c r="K5" s="7">
        <v>0.92</v>
      </c>
      <c r="L5" s="7">
        <v>0.96899999999999997</v>
      </c>
    </row>
    <row r="6" spans="1:12" x14ac:dyDescent="0.3">
      <c r="A6" s="2">
        <v>0.47900000000000004</v>
      </c>
      <c r="B6" s="7">
        <v>1.2110000000000001</v>
      </c>
      <c r="C6" s="7">
        <v>1.0349999999999999</v>
      </c>
      <c r="D6" s="7">
        <v>1.0880000000000001</v>
      </c>
      <c r="E6" s="7">
        <v>0.877</v>
      </c>
      <c r="F6" s="7">
        <v>0.86799999999999999</v>
      </c>
      <c r="G6" s="7">
        <v>0.83799999999999997</v>
      </c>
      <c r="H6" s="7">
        <v>1.073</v>
      </c>
      <c r="I6" s="7">
        <v>1.157</v>
      </c>
      <c r="J6" s="7">
        <v>1.0649999999999999</v>
      </c>
      <c r="K6" s="7">
        <v>1.1160000000000001</v>
      </c>
      <c r="L6" s="7">
        <v>0.89800000000000002</v>
      </c>
    </row>
    <row r="7" spans="1:12" x14ac:dyDescent="0.3">
      <c r="A7" s="5">
        <v>8.2000000000000003E-2</v>
      </c>
      <c r="B7" s="7">
        <v>0.91600000000000004</v>
      </c>
      <c r="C7" s="7">
        <v>0.88400000000000001</v>
      </c>
      <c r="D7" s="7">
        <v>1.0940000000000001</v>
      </c>
      <c r="E7" s="7">
        <v>0.97399999999999998</v>
      </c>
      <c r="F7" s="7">
        <v>0.91500000000000004</v>
      </c>
      <c r="G7" s="7">
        <v>0.90500000000000003</v>
      </c>
      <c r="H7" s="7">
        <v>1.111</v>
      </c>
      <c r="I7" s="7">
        <v>0.95200000000000007</v>
      </c>
      <c r="J7" s="7">
        <v>0.88800000000000001</v>
      </c>
      <c r="K7" s="7">
        <v>1.111</v>
      </c>
      <c r="L7" s="7">
        <v>0.86599999999999999</v>
      </c>
    </row>
    <row r="8" spans="1:12" x14ac:dyDescent="0.3">
      <c r="A8" s="7">
        <v>1.0449999999999999</v>
      </c>
      <c r="B8" s="7">
        <v>1.2</v>
      </c>
      <c r="C8" s="7">
        <v>1.1360000000000001</v>
      </c>
      <c r="D8" s="7">
        <v>1.087</v>
      </c>
      <c r="E8" s="7">
        <v>1.0249999999999999</v>
      </c>
      <c r="F8" s="7">
        <v>0.93200000000000005</v>
      </c>
      <c r="G8" s="7">
        <v>1.069</v>
      </c>
      <c r="H8" s="7">
        <v>1.0960000000000001</v>
      </c>
      <c r="I8" s="7">
        <v>1.214</v>
      </c>
      <c r="J8" s="7">
        <v>1.014</v>
      </c>
      <c r="K8" s="7">
        <v>1.0549999999999999</v>
      </c>
      <c r="L8" s="7">
        <v>1.097</v>
      </c>
    </row>
    <row r="9" spans="1:12" x14ac:dyDescent="0.3">
      <c r="A9" s="7">
        <v>1.288</v>
      </c>
      <c r="B9" s="7">
        <v>1.1020000000000001</v>
      </c>
      <c r="C9" s="7">
        <v>1.0740000000000001</v>
      </c>
      <c r="D9" s="7">
        <v>1.0620000000000001</v>
      </c>
      <c r="E9" s="7">
        <v>0.90900000000000003</v>
      </c>
      <c r="F9" s="7">
        <v>0.96</v>
      </c>
      <c r="G9" s="7">
        <v>0.96</v>
      </c>
      <c r="H9" s="7">
        <v>0.99</v>
      </c>
      <c r="I9" s="7">
        <v>0.94900000000000007</v>
      </c>
      <c r="J9" s="7">
        <v>0.96499999999999997</v>
      </c>
      <c r="K9" s="7">
        <v>0.755</v>
      </c>
      <c r="L9" s="7">
        <v>1.133</v>
      </c>
    </row>
    <row r="16" spans="1:12" x14ac:dyDescent="0.3">
      <c r="A16" s="18"/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3">
      <c r="A17" s="18" t="s">
        <v>5</v>
      </c>
      <c r="B17" s="2">
        <v>2.6909999999999998</v>
      </c>
      <c r="C17" s="3">
        <f>B17-B22</f>
        <v>2.609</v>
      </c>
      <c r="D17" s="3">
        <v>480</v>
      </c>
      <c r="E17" s="4">
        <f>(50.915*C17*C17)+(50.133*C17)+(1.9621)</f>
        <v>479.33144311500001</v>
      </c>
    </row>
    <row r="18" spans="1:12" x14ac:dyDescent="0.3">
      <c r="A18" s="18" t="s">
        <v>6</v>
      </c>
      <c r="B18" s="2">
        <v>1.8109999999999999</v>
      </c>
      <c r="C18" s="3">
        <f>B18-B22</f>
        <v>1.7289999999999999</v>
      </c>
      <c r="D18" s="3">
        <v>240</v>
      </c>
      <c r="E18" s="4">
        <f t="shared" ref="E18:E81" si="0">(50.915*C18*C18)+(50.133*C18)+(1.9621)</f>
        <v>240.84944551499999</v>
      </c>
    </row>
    <row r="19" spans="1:12" x14ac:dyDescent="0.3">
      <c r="A19" s="18" t="s">
        <v>7</v>
      </c>
      <c r="B19" s="2">
        <v>1.21</v>
      </c>
      <c r="C19" s="3">
        <f>B19-B22</f>
        <v>1.1279999999999999</v>
      </c>
      <c r="D19" s="3">
        <v>120</v>
      </c>
      <c r="E19" s="4">
        <f t="shared" si="0"/>
        <v>123.29555535999999</v>
      </c>
    </row>
    <row r="20" spans="1:12" x14ac:dyDescent="0.3">
      <c r="A20" s="18" t="s">
        <v>8</v>
      </c>
      <c r="B20" s="2">
        <v>0.72</v>
      </c>
      <c r="C20" s="3">
        <f>B20-B22</f>
        <v>0.63800000000000001</v>
      </c>
      <c r="D20" s="3">
        <v>60</v>
      </c>
      <c r="E20" s="4">
        <f t="shared" si="0"/>
        <v>54.671599260000001</v>
      </c>
    </row>
    <row r="21" spans="1:12" x14ac:dyDescent="0.3">
      <c r="A21" s="18" t="s">
        <v>9</v>
      </c>
      <c r="B21" s="2">
        <v>0.47900000000000004</v>
      </c>
      <c r="C21" s="3">
        <f>B21-B22</f>
        <v>0.39700000000000002</v>
      </c>
      <c r="D21" s="3">
        <v>30</v>
      </c>
      <c r="E21" s="4">
        <f t="shared" si="0"/>
        <v>29.889563235000004</v>
      </c>
    </row>
    <row r="22" spans="1:12" x14ac:dyDescent="0.3">
      <c r="A22" s="18" t="s">
        <v>10</v>
      </c>
      <c r="B22" s="5">
        <v>8.2000000000000003E-2</v>
      </c>
      <c r="C22" s="3">
        <f>B22-B22</f>
        <v>0</v>
      </c>
      <c r="D22" s="3">
        <v>0</v>
      </c>
      <c r="E22" s="4">
        <f t="shared" si="0"/>
        <v>1.9621</v>
      </c>
    </row>
    <row r="27" spans="1:12" x14ac:dyDescent="0.3">
      <c r="H27" s="18"/>
      <c r="J27" s="8" t="s">
        <v>107</v>
      </c>
      <c r="K27" s="8"/>
      <c r="L27" s="18"/>
    </row>
    <row r="32" spans="1:12" x14ac:dyDescent="0.3">
      <c r="A32" s="9" t="s">
        <v>12</v>
      </c>
      <c r="B32" s="7" t="s">
        <v>13</v>
      </c>
      <c r="C32" s="10" t="s">
        <v>10</v>
      </c>
      <c r="D32" s="3" t="s">
        <v>2</v>
      </c>
      <c r="E32" s="11" t="s">
        <v>108</v>
      </c>
    </row>
    <row r="33" spans="1:5" x14ac:dyDescent="0.3">
      <c r="A33" s="9" t="s">
        <v>15</v>
      </c>
      <c r="B33" s="7">
        <v>1.0449999999999999</v>
      </c>
      <c r="C33" s="5">
        <v>8.2000000000000003E-2</v>
      </c>
      <c r="D33" s="3">
        <f>(B33-C33)</f>
        <v>0.96299999999999997</v>
      </c>
      <c r="E33" s="4">
        <f>(50.915*D33*D33)+(50.133*D33)+(1.9621)</f>
        <v>97.457171634999995</v>
      </c>
    </row>
    <row r="34" spans="1:5" x14ac:dyDescent="0.3">
      <c r="A34" s="9" t="s">
        <v>16</v>
      </c>
      <c r="B34" s="7">
        <v>1.288</v>
      </c>
      <c r="C34" s="5">
        <v>8.2000000000000003E-2</v>
      </c>
      <c r="D34" s="3">
        <f>(B34-C34)</f>
        <v>1.206</v>
      </c>
      <c r="E34" s="4">
        <f>(50.915*D34*D34)+(50.133*D34)+(1.9621)</f>
        <v>136.47510693999999</v>
      </c>
    </row>
    <row r="35" spans="1:5" x14ac:dyDescent="0.3">
      <c r="A35" s="9" t="s">
        <v>17</v>
      </c>
      <c r="B35" s="7">
        <v>0.96199999999999997</v>
      </c>
      <c r="C35" s="5">
        <v>8.2000000000000003E-2</v>
      </c>
      <c r="D35" s="3">
        <f>(B35-C35)</f>
        <v>0.88</v>
      </c>
      <c r="E35" s="4">
        <f>(50.915*D35*D35)+(50.133*D35)+(1.9621)</f>
        <v>85.507716000000002</v>
      </c>
    </row>
    <row r="36" spans="1:5" x14ac:dyDescent="0.3">
      <c r="A36" s="9" t="s">
        <v>18</v>
      </c>
      <c r="B36" s="7">
        <v>1.133</v>
      </c>
      <c r="C36" s="5">
        <v>8.2000000000000003E-2</v>
      </c>
      <c r="D36" s="3">
        <f>(B36-C36)</f>
        <v>1.0509999999999999</v>
      </c>
      <c r="E36" s="4">
        <f>(50.915*D36*D36)+(50.133*D36)+(1.9621)</f>
        <v>110.892642915</v>
      </c>
    </row>
    <row r="37" spans="1:5" x14ac:dyDescent="0.3">
      <c r="A37" s="9" t="s">
        <v>19</v>
      </c>
      <c r="B37" s="7">
        <v>0.97099999999999997</v>
      </c>
      <c r="C37" s="5">
        <v>8.2000000000000003E-2</v>
      </c>
      <c r="D37" s="3">
        <f>(B37-C37)</f>
        <v>0.88900000000000001</v>
      </c>
      <c r="E37" s="4">
        <f>(50.915*D37*D37)+(50.133*D37)+(1.9621)</f>
        <v>86.769530715000016</v>
      </c>
    </row>
    <row r="38" spans="1:5" x14ac:dyDescent="0.3">
      <c r="A38" s="9" t="s">
        <v>20</v>
      </c>
      <c r="B38" s="7">
        <v>0.95400000000000007</v>
      </c>
      <c r="C38" s="5">
        <v>8.2000000000000003E-2</v>
      </c>
      <c r="D38" s="3">
        <f>(B38-C38)</f>
        <v>0.87200000000000011</v>
      </c>
      <c r="E38" s="4">
        <f>(50.915*D38*D38)+(50.133*D38)+(1.9621)</f>
        <v>84.393027360000033</v>
      </c>
    </row>
    <row r="39" spans="1:5" x14ac:dyDescent="0.3">
      <c r="A39" s="9" t="s">
        <v>21</v>
      </c>
      <c r="B39" s="7">
        <v>1.2110000000000001</v>
      </c>
      <c r="C39" s="5">
        <v>8.2000000000000003E-2</v>
      </c>
      <c r="D39" s="3">
        <f>(B39-C39)</f>
        <v>1.129</v>
      </c>
      <c r="E39" s="4">
        <f>(50.915*D39*D39)+(50.133*D39)+(1.9621)</f>
        <v>123.46060351500002</v>
      </c>
    </row>
    <row r="40" spans="1:5" x14ac:dyDescent="0.3">
      <c r="A40" s="9" t="s">
        <v>22</v>
      </c>
      <c r="B40" s="7">
        <v>0.91600000000000004</v>
      </c>
      <c r="C40" s="5">
        <v>8.2000000000000003E-2</v>
      </c>
      <c r="D40" s="3">
        <f>(B40-C40)</f>
        <v>0.83400000000000007</v>
      </c>
      <c r="E40" s="4">
        <f>(50.915*D40*D40)+(50.133*D40)+(1.9621)</f>
        <v>79.187255740000012</v>
      </c>
    </row>
    <row r="41" spans="1:5" x14ac:dyDescent="0.3">
      <c r="A41" s="9" t="s">
        <v>23</v>
      </c>
      <c r="B41" s="7">
        <v>1.2</v>
      </c>
      <c r="C41" s="5">
        <v>8.2000000000000003E-2</v>
      </c>
      <c r="D41" s="3">
        <f>(B41-C41)</f>
        <v>1.1179999999999999</v>
      </c>
      <c r="E41" s="4">
        <f>(50.915*D41*D41)+(50.133*D41)+(1.9621)</f>
        <v>121.65067445999999</v>
      </c>
    </row>
    <row r="42" spans="1:5" x14ac:dyDescent="0.3">
      <c r="A42" s="9" t="s">
        <v>24</v>
      </c>
      <c r="B42" s="7">
        <v>1.1020000000000001</v>
      </c>
      <c r="C42" s="5">
        <v>8.2000000000000003E-2</v>
      </c>
      <c r="D42" s="3">
        <f>(B42-C42)</f>
        <v>1.02</v>
      </c>
      <c r="E42" s="4">
        <f>(50.915*D42*D42)+(50.133*D42)+(1.9621)</f>
        <v>106.06972600000002</v>
      </c>
    </row>
    <row r="43" spans="1:5" x14ac:dyDescent="0.3">
      <c r="A43" s="9" t="s">
        <v>25</v>
      </c>
      <c r="B43" s="7">
        <v>1.0269999999999999</v>
      </c>
      <c r="C43" s="5">
        <v>8.2000000000000003E-2</v>
      </c>
      <c r="D43" s="3">
        <f>(B43-C43)</f>
        <v>0.94499999999999995</v>
      </c>
      <c r="E43" s="4">
        <f>(50.915*D43*D43)+(50.133*D43)+(1.9621)</f>
        <v>94.806152874999995</v>
      </c>
    </row>
    <row r="44" spans="1:5" x14ac:dyDescent="0.3">
      <c r="A44" s="9" t="s">
        <v>26</v>
      </c>
      <c r="B44" s="7">
        <v>1.024</v>
      </c>
      <c r="C44" s="5">
        <v>8.2000000000000003E-2</v>
      </c>
      <c r="D44" s="3">
        <f>(B44-C44)</f>
        <v>0.94200000000000006</v>
      </c>
      <c r="E44" s="4">
        <f>(50.915*D44*D44)+(50.133*D44)+(1.9621)</f>
        <v>94.367524060000008</v>
      </c>
    </row>
    <row r="45" spans="1:5" x14ac:dyDescent="0.3">
      <c r="A45" s="9" t="s">
        <v>27</v>
      </c>
      <c r="B45" s="7">
        <v>0.94800000000000006</v>
      </c>
      <c r="C45" s="5">
        <v>8.2000000000000003E-2</v>
      </c>
      <c r="D45" s="3">
        <f>(B45-C45)</f>
        <v>0.8660000000000001</v>
      </c>
      <c r="E45" s="4">
        <f>(50.915*D45*D45)+(50.133*D45)+(1.9621)</f>
        <v>83.561287740000026</v>
      </c>
    </row>
    <row r="46" spans="1:5" x14ac:dyDescent="0.3">
      <c r="A46" s="9" t="s">
        <v>28</v>
      </c>
      <c r="B46" s="7">
        <v>0.94000000000000006</v>
      </c>
      <c r="C46" s="5">
        <v>8.2000000000000003E-2</v>
      </c>
      <c r="D46" s="3">
        <f>(B46-C46)</f>
        <v>0.8580000000000001</v>
      </c>
      <c r="E46" s="4">
        <f>(50.915*D46*D46)+(50.133*D46)+(1.9621)</f>
        <v>82.458004060000022</v>
      </c>
    </row>
    <row r="47" spans="1:5" x14ac:dyDescent="0.3">
      <c r="A47" s="9" t="s">
        <v>29</v>
      </c>
      <c r="B47" s="7">
        <v>1.0349999999999999</v>
      </c>
      <c r="C47" s="5">
        <v>8.2000000000000003E-2</v>
      </c>
      <c r="D47" s="3">
        <f>(B47-C47)</f>
        <v>0.95299999999999996</v>
      </c>
      <c r="E47" s="4">
        <f>(50.915*D47*D47)+(50.133*D47)+(1.9621)</f>
        <v>95.980310235000005</v>
      </c>
    </row>
    <row r="48" spans="1:5" x14ac:dyDescent="0.3">
      <c r="A48" s="9" t="s">
        <v>30</v>
      </c>
      <c r="B48" s="7">
        <v>0.88400000000000001</v>
      </c>
      <c r="C48" s="5">
        <v>8.2000000000000003E-2</v>
      </c>
      <c r="D48" s="3">
        <f>(B48-C48)</f>
        <v>0.80200000000000005</v>
      </c>
      <c r="E48" s="4">
        <f>(50.915*D48*D48)+(50.133*D48)+(1.9621)</f>
        <v>74.917497660000024</v>
      </c>
    </row>
    <row r="49" spans="1:5" x14ac:dyDescent="0.3">
      <c r="A49" s="9" t="s">
        <v>31</v>
      </c>
      <c r="B49" s="7">
        <v>1.1360000000000001</v>
      </c>
      <c r="C49" s="5">
        <v>8.2000000000000003E-2</v>
      </c>
      <c r="D49" s="3">
        <f>(B49-C49)</f>
        <v>1.054</v>
      </c>
      <c r="E49" s="4">
        <f>(50.915*D49*D49)+(50.133*D49)+(1.9621)</f>
        <v>111.36457014000003</v>
      </c>
    </row>
    <row r="50" spans="1:5" x14ac:dyDescent="0.3">
      <c r="A50" s="9" t="s">
        <v>32</v>
      </c>
      <c r="B50" s="7">
        <v>1.0740000000000001</v>
      </c>
      <c r="C50" s="5">
        <v>8.2000000000000003E-2</v>
      </c>
      <c r="D50" s="3">
        <f>(B50-C50)</f>
        <v>0.9920000000000001</v>
      </c>
      <c r="E50" s="4">
        <f>(50.915*D50*D50)+(50.133*D50)+(1.9621)</f>
        <v>101.79765456000003</v>
      </c>
    </row>
    <row r="51" spans="1:5" x14ac:dyDescent="0.3">
      <c r="A51" s="9" t="s">
        <v>33</v>
      </c>
      <c r="B51" s="7">
        <v>1.0050000000000001</v>
      </c>
      <c r="C51" s="5">
        <v>8.2000000000000003E-2</v>
      </c>
      <c r="D51" s="3">
        <f>(B51-C51)</f>
        <v>0.92300000000000015</v>
      </c>
      <c r="E51" s="4">
        <f>(50.915*D51*D51)+(50.133*D51)+(1.9621)</f>
        <v>91.610824035000022</v>
      </c>
    </row>
    <row r="52" spans="1:5" x14ac:dyDescent="0.3">
      <c r="A52" s="9" t="s">
        <v>34</v>
      </c>
      <c r="B52" s="7">
        <v>1.0289999999999999</v>
      </c>
      <c r="C52" s="5">
        <v>8.2000000000000003E-2</v>
      </c>
      <c r="D52" s="3">
        <f>(B52-C52)</f>
        <v>0.94699999999999995</v>
      </c>
      <c r="E52" s="4">
        <f>(50.915*D52*D52)+(50.133*D52)+(1.9621)</f>
        <v>95.099081235000014</v>
      </c>
    </row>
    <row r="53" spans="1:5" x14ac:dyDescent="0.3">
      <c r="A53" s="9" t="s">
        <v>35</v>
      </c>
      <c r="B53" s="7">
        <v>1.0960000000000001</v>
      </c>
      <c r="C53" s="5">
        <v>8.2000000000000003E-2</v>
      </c>
      <c r="D53" s="3">
        <f>(B53-C53)</f>
        <v>1.014</v>
      </c>
      <c r="E53" s="4">
        <f>(50.915*D53*D53)+(50.133*D53)+(1.9621)</f>
        <v>105.14756134</v>
      </c>
    </row>
    <row r="54" spans="1:5" x14ac:dyDescent="0.3">
      <c r="A54" s="9" t="s">
        <v>36</v>
      </c>
      <c r="B54" s="7">
        <v>0.97699999999999998</v>
      </c>
      <c r="C54" s="5">
        <v>8.2000000000000003E-2</v>
      </c>
      <c r="D54" s="3">
        <f>(B54-C54)</f>
        <v>0.89500000000000002</v>
      </c>
      <c r="E54" s="4">
        <f>(50.915*D54*D54)+(50.133*D54)+(1.9621)</f>
        <v>87.615322875000018</v>
      </c>
    </row>
    <row r="55" spans="1:5" x14ac:dyDescent="0.3">
      <c r="A55" s="9" t="s">
        <v>37</v>
      </c>
      <c r="B55" s="7">
        <v>1.0880000000000001</v>
      </c>
      <c r="C55" s="5">
        <v>8.2000000000000003E-2</v>
      </c>
      <c r="D55" s="3">
        <f>(B55-C55)</f>
        <v>1.006</v>
      </c>
      <c r="E55" s="4">
        <f>(50.915*D55*D55)+(50.133*D55)+(1.9621)</f>
        <v>103.92371094000001</v>
      </c>
    </row>
    <row r="56" spans="1:5" x14ac:dyDescent="0.3">
      <c r="A56" s="9" t="s">
        <v>38</v>
      </c>
      <c r="B56" s="7">
        <v>1.0940000000000001</v>
      </c>
      <c r="C56" s="5">
        <v>8.2000000000000003E-2</v>
      </c>
      <c r="D56" s="3">
        <f>(B56-C56)</f>
        <v>1.012</v>
      </c>
      <c r="E56" s="4">
        <f>(50.915*D56*D56)+(50.133*D56)+(1.9621)</f>
        <v>104.84098776</v>
      </c>
    </row>
    <row r="57" spans="1:5" x14ac:dyDescent="0.3">
      <c r="A57" s="9" t="s">
        <v>39</v>
      </c>
      <c r="B57" s="7">
        <v>1.087</v>
      </c>
      <c r="C57" s="5">
        <v>8.2000000000000003E-2</v>
      </c>
      <c r="D57" s="3">
        <f>(B57-C57)</f>
        <v>1.0049999999999999</v>
      </c>
      <c r="E57" s="4">
        <f>(50.915*D57*D57)+(50.133*D57)+(1.9621)</f>
        <v>103.771187875</v>
      </c>
    </row>
    <row r="58" spans="1:5" x14ac:dyDescent="0.3">
      <c r="A58" s="9" t="s">
        <v>40</v>
      </c>
      <c r="B58" s="7">
        <v>1.0620000000000001</v>
      </c>
      <c r="C58" s="5">
        <v>8.2000000000000003E-2</v>
      </c>
      <c r="D58" s="3">
        <f>(B58-C58)</f>
        <v>0.98000000000000009</v>
      </c>
      <c r="E58" s="4">
        <f>(50.915*D58*D58)+(50.133*D58)+(1.9621)</f>
        <v>99.99120600000002</v>
      </c>
    </row>
    <row r="59" spans="1:5" x14ac:dyDescent="0.3">
      <c r="A59" s="9" t="s">
        <v>41</v>
      </c>
      <c r="B59" s="7">
        <v>0.97299999999999998</v>
      </c>
      <c r="C59" s="5">
        <v>8.2000000000000003E-2</v>
      </c>
      <c r="D59" s="3">
        <f>(B59-C59)</f>
        <v>0.89100000000000001</v>
      </c>
      <c r="E59" s="4">
        <f>(50.915*D59*D59)+(50.133*D59)+(1.9621)</f>
        <v>87.051054115000014</v>
      </c>
    </row>
    <row r="60" spans="1:5" x14ac:dyDescent="0.3">
      <c r="A60" s="9" t="s">
        <v>42</v>
      </c>
      <c r="B60" s="7">
        <v>0.753</v>
      </c>
      <c r="C60" s="5">
        <v>8.2000000000000003E-2</v>
      </c>
      <c r="D60" s="3">
        <f>(B60-C60)</f>
        <v>0.67100000000000004</v>
      </c>
      <c r="E60" s="4">
        <f>(50.915*D60*D60)+(50.133*D60)+(1.9621)</f>
        <v>58.525363515000002</v>
      </c>
    </row>
    <row r="61" spans="1:5" x14ac:dyDescent="0.3">
      <c r="A61" s="9" t="s">
        <v>43</v>
      </c>
      <c r="B61" s="7">
        <v>1.0030000000000001</v>
      </c>
      <c r="C61" s="5">
        <v>8.2000000000000003E-2</v>
      </c>
      <c r="D61" s="3">
        <f>(B61-C61)</f>
        <v>0.92100000000000015</v>
      </c>
      <c r="E61" s="4">
        <f>(50.915*D61*D61)+(50.133*D61)+(1.9621)</f>
        <v>91.32278351500004</v>
      </c>
    </row>
    <row r="62" spans="1:5" x14ac:dyDescent="0.3">
      <c r="A62" s="9" t="s">
        <v>44</v>
      </c>
      <c r="B62" s="7">
        <v>0.82400000000000007</v>
      </c>
      <c r="C62" s="5">
        <v>8.2000000000000003E-2</v>
      </c>
      <c r="D62" s="3">
        <f>(B62-C62)</f>
        <v>0.7420000000000001</v>
      </c>
      <c r="E62" s="4">
        <f>(50.915*D62*D62)+(50.133*D62)+(1.9621)</f>
        <v>67.192752060000018</v>
      </c>
    </row>
    <row r="63" spans="1:5" x14ac:dyDescent="0.3">
      <c r="A63" s="9" t="s">
        <v>45</v>
      </c>
      <c r="B63" s="7">
        <v>0.877</v>
      </c>
      <c r="C63" s="5">
        <v>8.2000000000000003E-2</v>
      </c>
      <c r="D63" s="3">
        <f>(B63-C63)</f>
        <v>0.79500000000000004</v>
      </c>
      <c r="E63" s="4">
        <f>(50.915*D63*D63)+(50.133*D63)+(1.9621)</f>
        <v>73.997387875000015</v>
      </c>
    </row>
    <row r="64" spans="1:5" x14ac:dyDescent="0.3">
      <c r="A64" s="9" t="s">
        <v>46</v>
      </c>
      <c r="B64" s="7">
        <v>0.97399999999999998</v>
      </c>
      <c r="C64" s="5">
        <v>8.2000000000000003E-2</v>
      </c>
      <c r="D64" s="3">
        <f>(B64-C64)</f>
        <v>0.89200000000000002</v>
      </c>
      <c r="E64" s="4">
        <f>(50.915*D64*D64)+(50.133*D64)+(1.9621)</f>
        <v>87.191968560000007</v>
      </c>
    </row>
    <row r="65" spans="1:5" x14ac:dyDescent="0.3">
      <c r="A65" s="9" t="s">
        <v>47</v>
      </c>
      <c r="B65" s="7">
        <v>1.0249999999999999</v>
      </c>
      <c r="C65" s="5">
        <v>8.2000000000000003E-2</v>
      </c>
      <c r="D65" s="3">
        <f>(B65-C65)</f>
        <v>0.94299999999999995</v>
      </c>
      <c r="E65" s="4">
        <f>(50.915*D65*D65)+(50.133*D65)+(1.9621)</f>
        <v>94.513631834999998</v>
      </c>
    </row>
    <row r="66" spans="1:5" x14ac:dyDescent="0.3">
      <c r="A66" s="9" t="s">
        <v>48</v>
      </c>
      <c r="B66" s="7">
        <v>0.90900000000000003</v>
      </c>
      <c r="C66" s="5">
        <v>8.2000000000000003E-2</v>
      </c>
      <c r="D66" s="3">
        <f>(B66-C66)</f>
        <v>0.82700000000000007</v>
      </c>
      <c r="E66" s="4">
        <f>(50.915*D66*D66)+(50.133*D66)+(1.9621)</f>
        <v>78.244336035000018</v>
      </c>
    </row>
    <row r="67" spans="1:5" x14ac:dyDescent="0.3">
      <c r="A67" s="9" t="s">
        <v>49</v>
      </c>
      <c r="B67" s="7">
        <v>0.79500000000000004</v>
      </c>
      <c r="C67" s="5">
        <v>8.2000000000000003E-2</v>
      </c>
      <c r="D67" s="3">
        <f>(B67-C67)</f>
        <v>0.71300000000000008</v>
      </c>
      <c r="E67" s="4">
        <f>(50.915*D67*D67)+(50.133*D67)+(1.9621)</f>
        <v>63.590536635000007</v>
      </c>
    </row>
    <row r="68" spans="1:5" x14ac:dyDescent="0.3">
      <c r="A68" s="9" t="s">
        <v>50</v>
      </c>
      <c r="B68" s="7">
        <v>0.84099999999999997</v>
      </c>
      <c r="C68" s="5">
        <v>8.2000000000000003E-2</v>
      </c>
      <c r="D68" s="3">
        <f>(B68-C68)</f>
        <v>0.75900000000000001</v>
      </c>
      <c r="E68" s="4">
        <f>(50.915*D68*D68)+(50.133*D68)+(1.9621)</f>
        <v>69.344211115000007</v>
      </c>
    </row>
    <row r="69" spans="1:5" x14ac:dyDescent="0.3">
      <c r="A69" s="9" t="s">
        <v>51</v>
      </c>
      <c r="B69" s="7">
        <v>0.877</v>
      </c>
      <c r="C69" s="5">
        <v>8.2000000000000003E-2</v>
      </c>
      <c r="D69" s="3">
        <f>(B69-C69)</f>
        <v>0.79500000000000004</v>
      </c>
      <c r="E69" s="4">
        <f>(50.915*D69*D69)+(50.133*D69)+(1.9621)</f>
        <v>73.997387875000015</v>
      </c>
    </row>
    <row r="70" spans="1:5" x14ac:dyDescent="0.3">
      <c r="A70" s="9" t="s">
        <v>52</v>
      </c>
      <c r="B70" s="7">
        <v>0.80600000000000005</v>
      </c>
      <c r="C70" s="5">
        <v>8.2000000000000003E-2</v>
      </c>
      <c r="D70" s="3">
        <f>(B70-C70)</f>
        <v>0.72400000000000009</v>
      </c>
      <c r="E70" s="4">
        <f>(50.915*D70*D70)+(50.133*D70)+(1.9621)</f>
        <v>64.946813040000023</v>
      </c>
    </row>
    <row r="71" spans="1:5" x14ac:dyDescent="0.3">
      <c r="A71" s="9" t="s">
        <v>53</v>
      </c>
      <c r="B71" s="7">
        <v>0.86799999999999999</v>
      </c>
      <c r="C71" s="5">
        <v>8.2000000000000003E-2</v>
      </c>
      <c r="D71" s="3">
        <f>(B71-C71)</f>
        <v>0.78600000000000003</v>
      </c>
      <c r="E71" s="4">
        <f>(50.915*D71*D71)+(50.133*D71)+(1.9621)</f>
        <v>72.821721340000011</v>
      </c>
    </row>
    <row r="72" spans="1:5" x14ac:dyDescent="0.3">
      <c r="A72" s="9" t="s">
        <v>54</v>
      </c>
      <c r="B72" s="7">
        <v>0.91500000000000004</v>
      </c>
      <c r="C72" s="5">
        <v>8.2000000000000003E-2</v>
      </c>
      <c r="D72" s="3">
        <f>(B72-C72)</f>
        <v>0.83300000000000007</v>
      </c>
      <c r="E72" s="4">
        <f>(50.915*D72*D72)+(50.133*D72)+(1.9621)</f>
        <v>79.052247435000012</v>
      </c>
    </row>
    <row r="73" spans="1:5" x14ac:dyDescent="0.3">
      <c r="A73" s="9" t="s">
        <v>55</v>
      </c>
      <c r="B73" s="7">
        <v>0.93200000000000005</v>
      </c>
      <c r="C73" s="5">
        <v>8.2000000000000003E-2</v>
      </c>
      <c r="D73" s="3">
        <f>(B73-C73)</f>
        <v>0.85000000000000009</v>
      </c>
      <c r="E73" s="4">
        <f>(50.915*D73*D73)+(50.133*D73)+(1.9621)</f>
        <v>81.36123750000003</v>
      </c>
    </row>
    <row r="74" spans="1:5" x14ac:dyDescent="0.3">
      <c r="A74" s="9" t="s">
        <v>56</v>
      </c>
      <c r="B74" s="7">
        <v>0.96</v>
      </c>
      <c r="C74" s="5">
        <v>8.2000000000000003E-2</v>
      </c>
      <c r="D74" s="3">
        <f>(B74-C74)</f>
        <v>0.878</v>
      </c>
      <c r="E74" s="4">
        <f>(50.915*D74*D74)+(50.133*D74)+(1.9621)</f>
        <v>85.228432860000012</v>
      </c>
    </row>
    <row r="75" spans="1:5" x14ac:dyDescent="0.3">
      <c r="A75" s="9" t="s">
        <v>57</v>
      </c>
      <c r="B75" s="7">
        <v>0.93900000000000006</v>
      </c>
      <c r="C75" s="5">
        <v>8.2000000000000003E-2</v>
      </c>
      <c r="D75" s="3">
        <f>(B75-C75)</f>
        <v>0.8570000000000001</v>
      </c>
      <c r="E75" s="4">
        <f>(50.915*D75*D75)+(50.133*D75)+(1.9621)</f>
        <v>82.320551835000018</v>
      </c>
    </row>
    <row r="76" spans="1:5" x14ac:dyDescent="0.3">
      <c r="A76" s="9" t="s">
        <v>58</v>
      </c>
      <c r="B76" s="7">
        <v>0.94200000000000006</v>
      </c>
      <c r="C76" s="5">
        <v>8.2000000000000003E-2</v>
      </c>
      <c r="D76" s="3">
        <f>(B76-C76)</f>
        <v>0.8600000000000001</v>
      </c>
      <c r="E76" s="4">
        <f>(50.915*D76*D76)+(50.133*D76)+(1.9621)</f>
        <v>82.733214000000018</v>
      </c>
    </row>
    <row r="77" spans="1:5" x14ac:dyDescent="0.3">
      <c r="A77" s="9" t="s">
        <v>59</v>
      </c>
      <c r="B77" s="7">
        <v>0.95900000000000007</v>
      </c>
      <c r="C77" s="5">
        <v>8.2000000000000003E-2</v>
      </c>
      <c r="D77" s="3">
        <f>(B77-C77)</f>
        <v>0.87700000000000011</v>
      </c>
      <c r="E77" s="4">
        <f>(50.915*D77*D77)+(50.133*D77)+(1.9621)</f>
        <v>85.088944035000026</v>
      </c>
    </row>
    <row r="78" spans="1:5" x14ac:dyDescent="0.3">
      <c r="A78" s="9" t="s">
        <v>60</v>
      </c>
      <c r="B78" s="7">
        <v>0.88700000000000001</v>
      </c>
      <c r="C78" s="5">
        <v>8.2000000000000003E-2</v>
      </c>
      <c r="D78" s="3">
        <f>(B78-C78)</f>
        <v>0.80500000000000005</v>
      </c>
      <c r="E78" s="4">
        <f>(50.915*D78*D78)+(50.133*D78)+(1.9621)</f>
        <v>75.313357875000023</v>
      </c>
    </row>
    <row r="79" spans="1:5" x14ac:dyDescent="0.3">
      <c r="A79" s="9" t="s">
        <v>61</v>
      </c>
      <c r="B79" s="7">
        <v>0.83799999999999997</v>
      </c>
      <c r="C79" s="5">
        <v>8.2000000000000003E-2</v>
      </c>
      <c r="D79" s="3">
        <f>(B79-C79)</f>
        <v>0.75600000000000001</v>
      </c>
      <c r="E79" s="4">
        <f>(50.915*D79*D79)+(50.133*D79)+(1.9621)</f>
        <v>68.962403440000003</v>
      </c>
    </row>
    <row r="80" spans="1:5" x14ac:dyDescent="0.3">
      <c r="A80" s="9" t="s">
        <v>62</v>
      </c>
      <c r="B80" s="7">
        <v>0.90500000000000003</v>
      </c>
      <c r="C80" s="5">
        <v>8.2000000000000003E-2</v>
      </c>
      <c r="D80" s="3">
        <f>(B80-C80)</f>
        <v>0.82300000000000006</v>
      </c>
      <c r="E80" s="4">
        <f>(50.915*D80*D80)+(50.133*D80)+(1.9621)</f>
        <v>77.707765035000023</v>
      </c>
    </row>
    <row r="81" spans="1:5" x14ac:dyDescent="0.3">
      <c r="A81" s="9" t="s">
        <v>63</v>
      </c>
      <c r="B81" s="7">
        <v>1.069</v>
      </c>
      <c r="C81" s="5">
        <v>8.2000000000000003E-2</v>
      </c>
      <c r="D81" s="3">
        <f>(B81-C81)</f>
        <v>0.98699999999999999</v>
      </c>
      <c r="E81" s="4">
        <f>(50.915*D81*D81)+(50.133*D81)+(1.9621)</f>
        <v>101.043185635</v>
      </c>
    </row>
    <row r="82" spans="1:5" x14ac:dyDescent="0.3">
      <c r="A82" s="9" t="s">
        <v>64</v>
      </c>
      <c r="B82" s="7">
        <v>0.96</v>
      </c>
      <c r="C82" s="5">
        <v>8.2000000000000003E-2</v>
      </c>
      <c r="D82" s="3">
        <f>(B82-C82)</f>
        <v>0.878</v>
      </c>
      <c r="E82" s="4">
        <f>(50.915*D82*D82)+(50.133*D82)+(1.9621)</f>
        <v>85.228432860000012</v>
      </c>
    </row>
    <row r="83" spans="1:5" x14ac:dyDescent="0.3">
      <c r="A83" s="9" t="s">
        <v>65</v>
      </c>
      <c r="B83" s="7">
        <v>1.044</v>
      </c>
      <c r="C83" s="5">
        <v>8.2000000000000003E-2</v>
      </c>
      <c r="D83" s="3">
        <f>(B83-C83)</f>
        <v>0.96200000000000008</v>
      </c>
      <c r="E83" s="4">
        <f>(50.915*D83*D83)+(50.133*D83)+(1.9621)</f>
        <v>97.309027260000036</v>
      </c>
    </row>
    <row r="84" spans="1:5" x14ac:dyDescent="0.3">
      <c r="A84" s="9" t="s">
        <v>66</v>
      </c>
      <c r="B84" s="7">
        <v>0.93900000000000006</v>
      </c>
      <c r="C84" s="5">
        <v>8.2000000000000003E-2</v>
      </c>
      <c r="D84" s="3">
        <f>(B84-C84)</f>
        <v>0.8570000000000001</v>
      </c>
      <c r="E84" s="4">
        <f>(50.915*D84*D84)+(50.133*D84)+(1.9621)</f>
        <v>82.320551835000018</v>
      </c>
    </row>
    <row r="85" spans="1:5" x14ac:dyDescent="0.3">
      <c r="A85" s="9" t="s">
        <v>67</v>
      </c>
      <c r="B85" s="7">
        <v>0.92100000000000004</v>
      </c>
      <c r="C85" s="5">
        <v>8.2000000000000003E-2</v>
      </c>
      <c r="D85" s="3">
        <f>(B85-C85)</f>
        <v>0.83900000000000008</v>
      </c>
      <c r="E85" s="4">
        <f>(50.915*D85*D85)+(50.133*D85)+(1.9621)</f>
        <v>79.863824715000007</v>
      </c>
    </row>
    <row r="86" spans="1:5" x14ac:dyDescent="0.3">
      <c r="A86" s="9" t="s">
        <v>68</v>
      </c>
      <c r="B86" s="7">
        <v>0.89200000000000002</v>
      </c>
      <c r="C86" s="5">
        <v>8.2000000000000003E-2</v>
      </c>
      <c r="D86" s="3">
        <f>(B86-C86)</f>
        <v>0.81</v>
      </c>
      <c r="E86" s="4">
        <f>(50.915*D86*D86)+(50.133*D86)+(1.9621)</f>
        <v>75.975161500000013</v>
      </c>
    </row>
    <row r="87" spans="1:5" x14ac:dyDescent="0.3">
      <c r="A87" s="9" t="s">
        <v>69</v>
      </c>
      <c r="B87" s="7">
        <v>1.073</v>
      </c>
      <c r="C87" s="5">
        <v>8.2000000000000003E-2</v>
      </c>
      <c r="D87" s="3">
        <f>(B87-C87)</f>
        <v>0.99099999999999999</v>
      </c>
      <c r="E87" s="4">
        <f>(50.915*D87*D87)+(50.133*D87)+(1.9621)</f>
        <v>101.64655711500001</v>
      </c>
    </row>
    <row r="88" spans="1:5" x14ac:dyDescent="0.3">
      <c r="A88" s="9" t="s">
        <v>70</v>
      </c>
      <c r="B88" s="7">
        <v>1.111</v>
      </c>
      <c r="C88" s="5">
        <v>8.2000000000000003E-2</v>
      </c>
      <c r="D88" s="3">
        <f>(B88-C88)</f>
        <v>1.0289999999999999</v>
      </c>
      <c r="E88" s="4">
        <f>(50.915*D88*D88)+(50.133*D88)+(1.9621)</f>
        <v>107.459846515</v>
      </c>
    </row>
    <row r="89" spans="1:5" x14ac:dyDescent="0.3">
      <c r="A89" s="9" t="s">
        <v>71</v>
      </c>
      <c r="B89" s="7">
        <v>1.0960000000000001</v>
      </c>
      <c r="C89" s="5">
        <v>8.2000000000000003E-2</v>
      </c>
      <c r="D89" s="3">
        <f>(B89-C89)</f>
        <v>1.014</v>
      </c>
      <c r="E89" s="4">
        <f>(50.915*D89*D89)+(50.133*D89)+(1.9621)</f>
        <v>105.14756134</v>
      </c>
    </row>
    <row r="90" spans="1:5" x14ac:dyDescent="0.3">
      <c r="A90" s="9" t="s">
        <v>72</v>
      </c>
      <c r="B90" s="7">
        <v>0.99</v>
      </c>
      <c r="C90" s="5">
        <v>8.2000000000000003E-2</v>
      </c>
      <c r="D90" s="3">
        <f>(B90-C90)</f>
        <v>0.90800000000000003</v>
      </c>
      <c r="E90" s="4">
        <f>(50.915*D90*D90)+(50.133*D90)+(1.9621)</f>
        <v>89.460448560000017</v>
      </c>
    </row>
    <row r="91" spans="1:5" x14ac:dyDescent="0.3">
      <c r="A91" s="9" t="s">
        <v>73</v>
      </c>
      <c r="B91" s="7">
        <v>0.92600000000000005</v>
      </c>
      <c r="C91" s="5">
        <v>8.2000000000000003E-2</v>
      </c>
      <c r="D91" s="3">
        <f>(B91-C91)</f>
        <v>0.84400000000000008</v>
      </c>
      <c r="E91" s="4">
        <f>(50.915*D91*D91)+(50.133*D91)+(1.9621)</f>
        <v>80.542939440000026</v>
      </c>
    </row>
    <row r="92" spans="1:5" x14ac:dyDescent="0.3">
      <c r="A92" s="9" t="s">
        <v>74</v>
      </c>
      <c r="B92" s="7">
        <v>0.94200000000000006</v>
      </c>
      <c r="C92" s="5">
        <v>8.2000000000000003E-2</v>
      </c>
      <c r="D92" s="3">
        <f>(B92-C92)</f>
        <v>0.8600000000000001</v>
      </c>
      <c r="E92" s="4">
        <f>(50.915*D92*D92)+(50.133*D92)+(1.9621)</f>
        <v>82.733214000000018</v>
      </c>
    </row>
    <row r="93" spans="1:5" x14ac:dyDescent="0.3">
      <c r="A93" s="9" t="s">
        <v>75</v>
      </c>
      <c r="B93" s="7">
        <v>0.99399999999999999</v>
      </c>
      <c r="C93" s="5">
        <v>8.2000000000000003E-2</v>
      </c>
      <c r="D93" s="3">
        <f>(B93-C93)</f>
        <v>0.91200000000000003</v>
      </c>
      <c r="E93" s="4">
        <f>(50.915*D93*D93)+(50.133*D93)+(1.9621)</f>
        <v>90.031641760000014</v>
      </c>
    </row>
    <row r="94" spans="1:5" x14ac:dyDescent="0.3">
      <c r="A94" s="9" t="s">
        <v>76</v>
      </c>
      <c r="B94" s="7">
        <v>1.0640000000000001</v>
      </c>
      <c r="C94" s="5">
        <v>8.2000000000000003E-2</v>
      </c>
      <c r="D94" s="3">
        <f>(B94-C94)</f>
        <v>0.9820000000000001</v>
      </c>
      <c r="E94" s="4">
        <f>(50.915*D94*D94)+(50.133*D94)+(1.9621)</f>
        <v>100.29126246000003</v>
      </c>
    </row>
    <row r="95" spans="1:5" x14ac:dyDescent="0.3">
      <c r="A95" s="9" t="s">
        <v>77</v>
      </c>
      <c r="B95" s="7">
        <v>1.157</v>
      </c>
      <c r="C95" s="5">
        <v>8.2000000000000003E-2</v>
      </c>
      <c r="D95" s="3">
        <f>(B95-C95)</f>
        <v>1.075</v>
      </c>
      <c r="E95" s="4">
        <f>(50.915*D95*D95)+(50.133*D95)+(1.9621)</f>
        <v>114.69372187500001</v>
      </c>
    </row>
    <row r="96" spans="1:5" x14ac:dyDescent="0.3">
      <c r="A96" s="9" t="s">
        <v>78</v>
      </c>
      <c r="B96" s="7">
        <v>0.95200000000000007</v>
      </c>
      <c r="C96" s="5">
        <v>8.2000000000000003E-2</v>
      </c>
      <c r="D96" s="3">
        <f>(B96-C96)</f>
        <v>0.87000000000000011</v>
      </c>
      <c r="E96" s="4">
        <f>(50.915*D96*D96)+(50.133*D96)+(1.9621)</f>
        <v>84.115373500000018</v>
      </c>
    </row>
    <row r="97" spans="1:5" x14ac:dyDescent="0.3">
      <c r="A97" s="9" t="s">
        <v>79</v>
      </c>
      <c r="B97" s="7">
        <v>1.214</v>
      </c>
      <c r="C97" s="5">
        <v>8.2000000000000003E-2</v>
      </c>
      <c r="D97" s="3">
        <f>(B97-C97)</f>
        <v>1.1319999999999999</v>
      </c>
      <c r="E97" s="4">
        <f>(50.915*D97*D97)+(50.133*D97)+(1.9621)</f>
        <v>123.95635896</v>
      </c>
    </row>
    <row r="98" spans="1:5" x14ac:dyDescent="0.3">
      <c r="A98" s="9" t="s">
        <v>80</v>
      </c>
      <c r="B98" s="7">
        <v>0.94900000000000007</v>
      </c>
      <c r="C98" s="5">
        <v>8.2000000000000003E-2</v>
      </c>
      <c r="D98" s="3">
        <f>(B98-C98)</f>
        <v>0.8670000000000001</v>
      </c>
      <c r="E98" s="4">
        <f>(50.915*D98*D98)+(50.133*D98)+(1.9621)</f>
        <v>83.699656435000023</v>
      </c>
    </row>
    <row r="99" spans="1:5" x14ac:dyDescent="0.3">
      <c r="A99" s="9" t="s">
        <v>81</v>
      </c>
      <c r="B99" s="7">
        <v>0.95300000000000007</v>
      </c>
      <c r="C99" s="5">
        <v>8.2000000000000003E-2</v>
      </c>
      <c r="D99" s="3">
        <f>(B99-C99)</f>
        <v>0.87100000000000011</v>
      </c>
      <c r="E99" s="4">
        <f>(50.915*D99*D99)+(50.133*D99)+(1.9621)</f>
        <v>84.254149515000023</v>
      </c>
    </row>
    <row r="100" spans="1:5" x14ac:dyDescent="0.3">
      <c r="A100" s="9" t="s">
        <v>82</v>
      </c>
      <c r="B100" s="7">
        <v>0.90500000000000003</v>
      </c>
      <c r="C100" s="5">
        <v>8.2000000000000003E-2</v>
      </c>
      <c r="D100" s="3">
        <f>(B100-C100)</f>
        <v>0.82300000000000006</v>
      </c>
      <c r="E100" s="4">
        <f>(50.915*D100*D100)+(50.133*D100)+(1.9621)</f>
        <v>77.707765035000023</v>
      </c>
    </row>
    <row r="101" spans="1:5" x14ac:dyDescent="0.3">
      <c r="A101" s="9" t="s">
        <v>83</v>
      </c>
      <c r="B101" s="7">
        <v>1</v>
      </c>
      <c r="C101" s="5">
        <v>8.2000000000000003E-2</v>
      </c>
      <c r="D101" s="3">
        <f>(B101-C101)</f>
        <v>0.91800000000000004</v>
      </c>
      <c r="E101" s="4">
        <f>(50.915*D101*D101)+(50.133*D101)+(1.9621)</f>
        <v>90.89148646000001</v>
      </c>
    </row>
    <row r="102" spans="1:5" x14ac:dyDescent="0.3">
      <c r="A102" s="9" t="s">
        <v>84</v>
      </c>
      <c r="B102" s="7">
        <v>0.91700000000000004</v>
      </c>
      <c r="C102" s="5">
        <v>8.2000000000000003E-2</v>
      </c>
      <c r="D102" s="3">
        <f>(B102-C102)</f>
        <v>0.83500000000000008</v>
      </c>
      <c r="E102" s="4">
        <f>(50.915*D102*D102)+(50.133*D102)+(1.9621)</f>
        <v>79.322365875000017</v>
      </c>
    </row>
    <row r="103" spans="1:5" x14ac:dyDescent="0.3">
      <c r="A103" s="9" t="s">
        <v>85</v>
      </c>
      <c r="B103" s="7">
        <v>1.0649999999999999</v>
      </c>
      <c r="C103" s="5">
        <v>8.2000000000000003E-2</v>
      </c>
      <c r="D103" s="3">
        <f>(B103-C103)</f>
        <v>0.98299999999999998</v>
      </c>
      <c r="E103" s="4">
        <f>(50.915*D103*D103)+(50.133*D103)+(1.9621)</f>
        <v>100.44144343500001</v>
      </c>
    </row>
    <row r="104" spans="1:5" x14ac:dyDescent="0.3">
      <c r="A104" s="9" t="s">
        <v>86</v>
      </c>
      <c r="B104" s="7">
        <v>0.88800000000000001</v>
      </c>
      <c r="C104" s="5">
        <v>8.2000000000000003E-2</v>
      </c>
      <c r="D104" s="3">
        <f>(B104-C104)</f>
        <v>0.80600000000000005</v>
      </c>
      <c r="E104" s="4">
        <f>(50.915*D104*D104)+(50.133*D104)+(1.9621)</f>
        <v>75.445514940000024</v>
      </c>
    </row>
    <row r="105" spans="1:5" x14ac:dyDescent="0.3">
      <c r="A105" s="9" t="s">
        <v>87</v>
      </c>
      <c r="B105" s="7">
        <v>1.014</v>
      </c>
      <c r="C105" s="5">
        <v>8.2000000000000003E-2</v>
      </c>
      <c r="D105" s="3">
        <f>(B105-C105)</f>
        <v>0.93200000000000005</v>
      </c>
      <c r="E105" s="4">
        <f>(50.915*D105*D105)+(50.133*D105)+(1.9621)</f>
        <v>92.912046960000012</v>
      </c>
    </row>
    <row r="106" spans="1:5" x14ac:dyDescent="0.3">
      <c r="A106" s="9" t="s">
        <v>88</v>
      </c>
      <c r="B106" s="7">
        <v>0.96499999999999997</v>
      </c>
      <c r="C106" s="5">
        <v>8.2000000000000003E-2</v>
      </c>
      <c r="D106" s="3">
        <f>(B106-C106)</f>
        <v>0.88300000000000001</v>
      </c>
      <c r="E106" s="4">
        <f>(50.915*D106*D106)+(50.133*D106)+(1.9621)</f>
        <v>85.927404435000014</v>
      </c>
    </row>
    <row r="107" spans="1:5" x14ac:dyDescent="0.3">
      <c r="A107" s="9" t="s">
        <v>89</v>
      </c>
      <c r="B107" s="7">
        <v>1.0549999999999999</v>
      </c>
      <c r="C107" s="5">
        <v>8.2000000000000003E-2</v>
      </c>
      <c r="D107" s="3">
        <f>(B107-C107)</f>
        <v>0.97299999999999998</v>
      </c>
      <c r="E107" s="4">
        <f>(50.915*D107*D107)+(50.133*D107)+(1.9621)</f>
        <v>98.944216034999997</v>
      </c>
    </row>
    <row r="108" spans="1:5" x14ac:dyDescent="0.3">
      <c r="A108" s="9" t="s">
        <v>90</v>
      </c>
      <c r="B108" s="7">
        <v>0.89600000000000002</v>
      </c>
      <c r="C108" s="5">
        <v>8.2000000000000003E-2</v>
      </c>
      <c r="D108" s="3">
        <f>(B108-C108)</f>
        <v>0.81400000000000006</v>
      </c>
      <c r="E108" s="4">
        <f>(50.915*D108*D108)+(50.133*D108)+(1.9621)</f>
        <v>76.506437340000019</v>
      </c>
    </row>
    <row r="109" spans="1:5" x14ac:dyDescent="0.3">
      <c r="A109" s="9" t="s">
        <v>91</v>
      </c>
      <c r="B109" s="7">
        <v>1.0130000000000001</v>
      </c>
      <c r="C109" s="5">
        <v>8.2000000000000003E-2</v>
      </c>
      <c r="D109" s="3">
        <f>(B109-C109)</f>
        <v>0.93100000000000016</v>
      </c>
      <c r="E109" s="4">
        <f>(50.915*D109*D109)+(50.133*D109)+(1.9621)</f>
        <v>92.767059315000026</v>
      </c>
    </row>
    <row r="110" spans="1:5" x14ac:dyDescent="0.3">
      <c r="A110" s="9" t="s">
        <v>92</v>
      </c>
      <c r="B110" s="7">
        <v>0.92</v>
      </c>
      <c r="C110" s="5">
        <v>8.2000000000000003E-2</v>
      </c>
      <c r="D110" s="3">
        <f>(B110-C110)</f>
        <v>0.83800000000000008</v>
      </c>
      <c r="E110" s="4">
        <f>(50.915*D110*D110)+(50.133*D110)+(1.9621)</f>
        <v>79.728307260000022</v>
      </c>
    </row>
    <row r="111" spans="1:5" x14ac:dyDescent="0.3">
      <c r="A111" s="9" t="s">
        <v>93</v>
      </c>
      <c r="B111" s="7">
        <v>1.1160000000000001</v>
      </c>
      <c r="C111" s="5">
        <v>8.2000000000000003E-2</v>
      </c>
      <c r="D111" s="3">
        <f>(B111-C111)</f>
        <v>1.034</v>
      </c>
      <c r="E111" s="4">
        <f>(50.915*D111*D111)+(50.133*D111)+(1.9621)</f>
        <v>108.23569974000002</v>
      </c>
    </row>
    <row r="112" spans="1:5" x14ac:dyDescent="0.3">
      <c r="A112" s="9" t="s">
        <v>94</v>
      </c>
      <c r="B112" s="7">
        <v>1.111</v>
      </c>
      <c r="C112" s="5">
        <v>8.2000000000000003E-2</v>
      </c>
      <c r="D112" s="3">
        <f>(B112-C112)</f>
        <v>1.0289999999999999</v>
      </c>
      <c r="E112" s="4">
        <f>(50.915*D112*D112)+(50.133*D112)+(1.9621)</f>
        <v>107.459846515</v>
      </c>
    </row>
    <row r="113" spans="1:5" x14ac:dyDescent="0.3">
      <c r="A113" s="9" t="s">
        <v>95</v>
      </c>
      <c r="B113" s="7">
        <v>1.0549999999999999</v>
      </c>
      <c r="C113" s="5">
        <v>8.2000000000000003E-2</v>
      </c>
      <c r="D113" s="3">
        <f>(B113-C113)</f>
        <v>0.97299999999999998</v>
      </c>
      <c r="E113" s="4">
        <f>(50.915*D113*D113)+(50.133*D113)+(1.9621)</f>
        <v>98.944216034999997</v>
      </c>
    </row>
    <row r="114" spans="1:5" x14ac:dyDescent="0.3">
      <c r="A114" s="9" t="s">
        <v>96</v>
      </c>
      <c r="B114" s="7">
        <v>0.755</v>
      </c>
      <c r="C114" s="5">
        <v>8.2000000000000003E-2</v>
      </c>
      <c r="D114" s="3">
        <f>(B114-C114)</f>
        <v>0.67300000000000004</v>
      </c>
      <c r="E114" s="4">
        <f>(50.915*D114*D114)+(50.133*D114)+(1.9621)</f>
        <v>58.762489035000009</v>
      </c>
    </row>
    <row r="115" spans="1:5" x14ac:dyDescent="0.3">
      <c r="A115" s="9" t="s">
        <v>97</v>
      </c>
      <c r="B115" s="7">
        <v>0.96</v>
      </c>
      <c r="C115" s="5">
        <v>8.2000000000000003E-2</v>
      </c>
      <c r="D115" s="3">
        <f>(B115-C115)</f>
        <v>0.878</v>
      </c>
      <c r="E115" s="4">
        <f>(50.915*D115*D115)+(50.133*D115)+(1.9621)</f>
        <v>85.228432860000012</v>
      </c>
    </row>
    <row r="116" spans="1:5" x14ac:dyDescent="0.3">
      <c r="A116" s="9" t="s">
        <v>98</v>
      </c>
      <c r="B116" s="7">
        <v>1.0269999999999999</v>
      </c>
      <c r="C116" s="5">
        <v>8.2000000000000003E-2</v>
      </c>
      <c r="D116" s="3">
        <f>(B116-C116)</f>
        <v>0.94499999999999995</v>
      </c>
      <c r="E116" s="4">
        <f>(50.915*D116*D116)+(50.133*D116)+(1.9621)</f>
        <v>94.806152874999995</v>
      </c>
    </row>
    <row r="117" spans="1:5" x14ac:dyDescent="0.3">
      <c r="A117" s="9" t="s">
        <v>99</v>
      </c>
      <c r="B117" s="7">
        <v>1.087</v>
      </c>
      <c r="C117" s="5">
        <v>8.2000000000000003E-2</v>
      </c>
      <c r="D117" s="3">
        <f>(B117-C117)</f>
        <v>1.0049999999999999</v>
      </c>
      <c r="E117" s="4">
        <f>(50.915*D117*D117)+(50.133*D117)+(1.9621)</f>
        <v>103.771187875</v>
      </c>
    </row>
    <row r="118" spans="1:5" x14ac:dyDescent="0.3">
      <c r="A118" s="9" t="s">
        <v>100</v>
      </c>
      <c r="B118" s="7">
        <v>0.96899999999999997</v>
      </c>
      <c r="C118" s="5">
        <v>8.2000000000000003E-2</v>
      </c>
      <c r="D118" s="3">
        <f>(B118-C118)</f>
        <v>0.88700000000000001</v>
      </c>
      <c r="E118" s="4">
        <f>(50.915*D118*D118)+(50.133*D118)+(1.9621)</f>
        <v>86.488414635000012</v>
      </c>
    </row>
    <row r="119" spans="1:5" x14ac:dyDescent="0.3">
      <c r="A119" s="9" t="s">
        <v>101</v>
      </c>
      <c r="B119" s="7">
        <v>0.89800000000000002</v>
      </c>
      <c r="C119" s="5">
        <v>8.2000000000000003E-2</v>
      </c>
      <c r="D119" s="3">
        <f>(B119-C119)</f>
        <v>0.81600000000000006</v>
      </c>
      <c r="E119" s="4">
        <f>(50.915*D119*D119)+(50.133*D119)+(1.9621)</f>
        <v>76.772686240000013</v>
      </c>
    </row>
    <row r="120" spans="1:5" x14ac:dyDescent="0.3">
      <c r="A120" s="9" t="s">
        <v>102</v>
      </c>
      <c r="B120" s="7">
        <v>0.86599999999999999</v>
      </c>
      <c r="C120" s="5">
        <v>8.2000000000000003E-2</v>
      </c>
      <c r="D120" s="3">
        <f>(B120-C120)</f>
        <v>0.78400000000000003</v>
      </c>
      <c r="E120" s="4">
        <f>(50.915*D120*D120)+(50.133*D120)+(1.9621)</f>
        <v>72.561582240000021</v>
      </c>
    </row>
    <row r="121" spans="1:5" x14ac:dyDescent="0.3">
      <c r="A121" s="9" t="s">
        <v>103</v>
      </c>
      <c r="B121" s="7">
        <v>1.097</v>
      </c>
      <c r="C121" s="5">
        <v>8.2000000000000003E-2</v>
      </c>
      <c r="D121" s="3">
        <f>(B121-C121)</f>
        <v>1.0149999999999999</v>
      </c>
      <c r="E121" s="4">
        <f>(50.915*D121*D121)+(50.133*D121)+(1.9621)</f>
        <v>105.30100087499999</v>
      </c>
    </row>
    <row r="122" spans="1:5" x14ac:dyDescent="0.3">
      <c r="A122" s="9" t="s">
        <v>104</v>
      </c>
      <c r="B122" s="7">
        <v>1.133</v>
      </c>
      <c r="C122" s="5">
        <v>8.2000000000000003E-2</v>
      </c>
      <c r="D122" s="3">
        <f>(B122-C122)</f>
        <v>1.0509999999999999</v>
      </c>
      <c r="E122" s="4">
        <f>(50.915*D122*D122)+(50.133*D122)+(1.9621)</f>
        <v>110.892642915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O6" sqref="O6"/>
    </sheetView>
  </sheetViews>
  <sheetFormatPr defaultRowHeight="14.4" x14ac:dyDescent="0.3"/>
  <cols>
    <col min="1" max="1" width="16.21875" customWidth="1"/>
    <col min="2" max="2" width="12.77734375" customWidth="1"/>
    <col min="3" max="3" width="12.44140625" customWidth="1"/>
    <col min="4" max="4" width="12.5546875" customWidth="1"/>
    <col min="5" max="5" width="19.5546875" customWidth="1"/>
  </cols>
  <sheetData>
    <row r="2" spans="1:12" x14ac:dyDescent="0.3">
      <c r="A2" s="2">
        <v>2.6</v>
      </c>
      <c r="B2" s="7">
        <v>1.071</v>
      </c>
      <c r="C2" s="7">
        <v>1.0649999999999999</v>
      </c>
      <c r="D2" s="7">
        <v>1.032</v>
      </c>
      <c r="E2" s="7">
        <v>0.96</v>
      </c>
      <c r="F2" s="7">
        <v>0.84099999999999997</v>
      </c>
      <c r="G2" s="7">
        <v>0.96299999999999997</v>
      </c>
      <c r="H2" s="7">
        <v>0.72299999999999998</v>
      </c>
      <c r="I2" s="7">
        <v>0.872</v>
      </c>
      <c r="J2" s="7">
        <v>0.65600000000000003</v>
      </c>
      <c r="K2" s="7">
        <v>0.78900000000000003</v>
      </c>
      <c r="L2" s="7">
        <v>0.94200000000000006</v>
      </c>
    </row>
    <row r="3" spans="1:12" x14ac:dyDescent="0.3">
      <c r="A3" s="2">
        <v>1.736</v>
      </c>
      <c r="B3" s="7">
        <v>1.077</v>
      </c>
      <c r="C3" s="7">
        <v>0.85899999999999999</v>
      </c>
      <c r="D3" s="7">
        <v>0.83299999999999996</v>
      </c>
      <c r="E3" s="7">
        <v>0.78400000000000003</v>
      </c>
      <c r="F3" s="7">
        <v>0.69800000000000006</v>
      </c>
      <c r="G3" s="7">
        <v>0.74199999999999999</v>
      </c>
      <c r="H3" s="7">
        <v>0.72899999999999998</v>
      </c>
      <c r="I3" s="7">
        <v>0.81700000000000006</v>
      </c>
      <c r="J3" s="7">
        <v>0.89400000000000002</v>
      </c>
      <c r="K3" s="7">
        <v>0.72099999999999997</v>
      </c>
      <c r="L3" s="7">
        <v>0.92300000000000004</v>
      </c>
    </row>
    <row r="4" spans="1:12" x14ac:dyDescent="0.3">
      <c r="A4" s="2">
        <v>1.083</v>
      </c>
      <c r="B4" s="7">
        <v>1.016</v>
      </c>
      <c r="C4" s="7">
        <v>0.82600000000000007</v>
      </c>
      <c r="D4" s="7">
        <v>0.80900000000000005</v>
      </c>
      <c r="E4" s="7">
        <v>0.64800000000000002</v>
      </c>
      <c r="F4" s="7">
        <v>0.77300000000000002</v>
      </c>
      <c r="G4" s="7">
        <v>0.78600000000000003</v>
      </c>
      <c r="H4" s="7">
        <v>0.78</v>
      </c>
      <c r="I4" s="7">
        <v>0.91600000000000004</v>
      </c>
      <c r="J4" s="7">
        <v>0.90900000000000003</v>
      </c>
      <c r="K4" s="7">
        <v>0.82400000000000007</v>
      </c>
      <c r="L4" s="7">
        <v>0.71399999999999997</v>
      </c>
    </row>
    <row r="5" spans="1:12" x14ac:dyDescent="0.3">
      <c r="A5" s="2">
        <v>0.67</v>
      </c>
      <c r="B5" s="7">
        <v>0.81700000000000006</v>
      </c>
      <c r="C5" s="7">
        <v>0.99299999999999999</v>
      </c>
      <c r="D5" s="7">
        <v>0.86899999999999999</v>
      </c>
      <c r="E5" s="7">
        <v>0.77400000000000002</v>
      </c>
      <c r="F5" s="7">
        <v>0.65600000000000003</v>
      </c>
      <c r="G5" s="7">
        <v>0.74299999999999999</v>
      </c>
      <c r="H5" s="7">
        <v>0.78100000000000003</v>
      </c>
      <c r="I5" s="7">
        <v>0.98899999999999999</v>
      </c>
      <c r="J5" s="7">
        <v>0.81100000000000005</v>
      </c>
      <c r="K5" s="7">
        <v>0.90800000000000003</v>
      </c>
      <c r="L5" s="7">
        <v>0.78400000000000003</v>
      </c>
    </row>
    <row r="6" spans="1:12" x14ac:dyDescent="0.3">
      <c r="A6" s="2">
        <v>0.39300000000000002</v>
      </c>
      <c r="B6" s="7">
        <v>1.032</v>
      </c>
      <c r="C6" s="7">
        <v>0.95800000000000007</v>
      </c>
      <c r="D6" s="7">
        <v>0.85399999999999998</v>
      </c>
      <c r="E6" s="7">
        <v>0.89400000000000002</v>
      </c>
      <c r="F6" s="7">
        <v>0.73599999999999999</v>
      </c>
      <c r="G6" s="7">
        <v>0.751</v>
      </c>
      <c r="H6" s="7">
        <v>0.95800000000000007</v>
      </c>
      <c r="I6" s="7">
        <v>0.98899999999999999</v>
      </c>
      <c r="J6" s="7">
        <v>0.89600000000000002</v>
      </c>
      <c r="K6" s="7">
        <v>0.93100000000000005</v>
      </c>
      <c r="L6" s="7">
        <v>0.81700000000000006</v>
      </c>
    </row>
    <row r="7" spans="1:12" x14ac:dyDescent="0.3">
      <c r="A7" s="5">
        <v>9.5000000000000001E-2</v>
      </c>
      <c r="B7" s="7">
        <v>0.95700000000000007</v>
      </c>
      <c r="C7" s="7">
        <v>0.69500000000000006</v>
      </c>
      <c r="D7" s="7">
        <v>0.747</v>
      </c>
      <c r="E7" s="7">
        <v>0.749</v>
      </c>
      <c r="F7" s="7">
        <v>0.71699999999999997</v>
      </c>
      <c r="G7" s="7">
        <v>0.65200000000000002</v>
      </c>
      <c r="H7" s="7">
        <v>0.76400000000000001</v>
      </c>
      <c r="I7" s="7">
        <v>0.874</v>
      </c>
      <c r="J7" s="7">
        <v>0.84399999999999997</v>
      </c>
      <c r="K7" s="7">
        <v>0.89700000000000002</v>
      </c>
      <c r="L7" s="7">
        <v>0.88800000000000001</v>
      </c>
    </row>
    <row r="8" spans="1:12" x14ac:dyDescent="0.3">
      <c r="A8" s="7">
        <v>0.91100000000000003</v>
      </c>
      <c r="B8" s="7">
        <v>0.875</v>
      </c>
      <c r="C8" s="7">
        <v>0.73799999999999999</v>
      </c>
      <c r="D8" s="7">
        <v>0.80400000000000005</v>
      </c>
      <c r="E8" s="7">
        <v>0.871</v>
      </c>
      <c r="F8" s="7">
        <v>0.73899999999999999</v>
      </c>
      <c r="G8" s="7">
        <v>0.73</v>
      </c>
      <c r="H8" s="7">
        <v>0.747</v>
      </c>
      <c r="I8" s="7">
        <v>0.93500000000000005</v>
      </c>
      <c r="J8" s="7">
        <v>0.77800000000000002</v>
      </c>
      <c r="K8" s="7">
        <v>0.86099999999999999</v>
      </c>
      <c r="L8" s="7">
        <v>0.751</v>
      </c>
    </row>
    <row r="9" spans="1:12" x14ac:dyDescent="0.3">
      <c r="A9" s="7">
        <v>1.0070000000000001</v>
      </c>
      <c r="B9" s="7">
        <v>0.66200000000000003</v>
      </c>
      <c r="C9" s="7">
        <v>0.68200000000000005</v>
      </c>
      <c r="D9" s="7">
        <v>0.57899999999999996</v>
      </c>
      <c r="E9" s="7">
        <v>0.74099999999999999</v>
      </c>
      <c r="F9" s="7">
        <v>0.69000000000000006</v>
      </c>
      <c r="G9" s="7">
        <v>0.70499999999999996</v>
      </c>
      <c r="H9" s="7">
        <v>0.93600000000000005</v>
      </c>
      <c r="I9" s="7">
        <v>0.89500000000000002</v>
      </c>
      <c r="J9" s="7">
        <v>0.93900000000000006</v>
      </c>
      <c r="K9" s="7">
        <v>0.105</v>
      </c>
      <c r="L9" s="7">
        <v>1.014</v>
      </c>
    </row>
    <row r="15" spans="1:12" x14ac:dyDescent="0.3">
      <c r="A15" s="19"/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3">
      <c r="A16" s="19" t="s">
        <v>5</v>
      </c>
      <c r="B16" s="2">
        <v>2.6</v>
      </c>
      <c r="C16" s="3">
        <f>B16-B21</f>
        <v>2.5049999999999999</v>
      </c>
      <c r="D16" s="3">
        <v>400</v>
      </c>
      <c r="E16" s="4">
        <f>(40.667*C16*C16)+(56.158*C16)+(2.7007)</f>
        <v>398.56293167499996</v>
      </c>
    </row>
    <row r="17" spans="1:11" x14ac:dyDescent="0.3">
      <c r="A17" s="19" t="s">
        <v>6</v>
      </c>
      <c r="B17" s="2">
        <v>1.736</v>
      </c>
      <c r="C17" s="3">
        <f>B17-B21</f>
        <v>1.641</v>
      </c>
      <c r="D17" s="3">
        <v>200</v>
      </c>
      <c r="E17" s="4">
        <f t="shared" ref="E17:E80" si="0">(40.667*C17*C17)+(56.158*C17)+(2.7007)</f>
        <v>204.36736962700004</v>
      </c>
    </row>
    <row r="18" spans="1:11" x14ac:dyDescent="0.3">
      <c r="A18" s="19" t="s">
        <v>7</v>
      </c>
      <c r="B18" s="2">
        <v>1.083</v>
      </c>
      <c r="C18" s="3">
        <f>B18-B21</f>
        <v>0.98799999999999999</v>
      </c>
      <c r="D18" s="3">
        <v>100</v>
      </c>
      <c r="E18" s="4">
        <f t="shared" si="0"/>
        <v>97.881652047999992</v>
      </c>
    </row>
    <row r="19" spans="1:11" x14ac:dyDescent="0.3">
      <c r="A19" s="19" t="s">
        <v>8</v>
      </c>
      <c r="B19" s="2">
        <v>0.67</v>
      </c>
      <c r="C19" s="3">
        <f>B19-B21</f>
        <v>0.57500000000000007</v>
      </c>
      <c r="D19" s="3">
        <v>50</v>
      </c>
      <c r="E19" s="4">
        <f t="shared" si="0"/>
        <v>48.437076875000002</v>
      </c>
    </row>
    <row r="20" spans="1:11" x14ac:dyDescent="0.3">
      <c r="A20" s="19" t="s">
        <v>9</v>
      </c>
      <c r="B20" s="2">
        <v>0.39300000000000002</v>
      </c>
      <c r="C20" s="3">
        <f>B20-B21</f>
        <v>0.29800000000000004</v>
      </c>
      <c r="D20" s="3">
        <v>25</v>
      </c>
      <c r="E20" s="4">
        <f t="shared" si="0"/>
        <v>23.047176268000005</v>
      </c>
    </row>
    <row r="21" spans="1:11" x14ac:dyDescent="0.3">
      <c r="A21" s="19" t="s">
        <v>10</v>
      </c>
      <c r="B21" s="5">
        <v>9.5000000000000001E-2</v>
      </c>
      <c r="C21" s="3">
        <f>B21-B21</f>
        <v>0</v>
      </c>
      <c r="D21" s="3">
        <v>0</v>
      </c>
      <c r="E21" s="4">
        <f t="shared" si="0"/>
        <v>2.7006999999999999</v>
      </c>
    </row>
    <row r="27" spans="1:11" x14ac:dyDescent="0.3">
      <c r="H27" s="19"/>
      <c r="J27" s="8" t="s">
        <v>107</v>
      </c>
      <c r="K27" s="8"/>
    </row>
    <row r="33" spans="1:5" x14ac:dyDescent="0.3">
      <c r="A33" s="9" t="s">
        <v>12</v>
      </c>
      <c r="B33" s="7" t="s">
        <v>13</v>
      </c>
      <c r="C33" s="10" t="s">
        <v>10</v>
      </c>
      <c r="D33" s="3" t="s">
        <v>2</v>
      </c>
      <c r="E33" s="11" t="s">
        <v>108</v>
      </c>
    </row>
    <row r="34" spans="1:5" x14ac:dyDescent="0.3">
      <c r="A34" s="9" t="s">
        <v>15</v>
      </c>
      <c r="B34" s="7">
        <v>0.91100000000000003</v>
      </c>
      <c r="C34" s="5">
        <v>9.5000000000000001E-2</v>
      </c>
      <c r="D34" s="3">
        <f>(B34-C34)</f>
        <v>0.81600000000000006</v>
      </c>
      <c r="E34" s="4">
        <f>(40.667*D34*D34)+(56.158*D34)+(2.7007)</f>
        <v>75.60399395200001</v>
      </c>
    </row>
    <row r="35" spans="1:5" x14ac:dyDescent="0.3">
      <c r="A35" s="9" t="s">
        <v>16</v>
      </c>
      <c r="B35" s="7">
        <v>1.0070000000000001</v>
      </c>
      <c r="C35" s="5">
        <v>9.5000000000000001E-2</v>
      </c>
      <c r="D35" s="3">
        <f>(B35-C35)</f>
        <v>0.91200000000000014</v>
      </c>
      <c r="E35" s="4">
        <f>(40.667*D35*D35)+(56.158*D35)+(2.7007)</f>
        <v>87.741329248000014</v>
      </c>
    </row>
    <row r="36" spans="1:5" x14ac:dyDescent="0.3">
      <c r="A36" s="9" t="s">
        <v>17</v>
      </c>
      <c r="B36" s="7">
        <v>1.071</v>
      </c>
      <c r="C36" s="5">
        <v>9.5000000000000001E-2</v>
      </c>
      <c r="D36" s="3">
        <f>(B36-C36)</f>
        <v>0.97599999999999998</v>
      </c>
      <c r="E36" s="4">
        <f>(40.667*D36*D36)+(56.158*D36)+(2.7007)</f>
        <v>96.249316191999995</v>
      </c>
    </row>
    <row r="37" spans="1:5" x14ac:dyDescent="0.3">
      <c r="A37" s="9" t="s">
        <v>18</v>
      </c>
      <c r="B37" s="7">
        <v>1.077</v>
      </c>
      <c r="C37" s="5">
        <v>9.5000000000000001E-2</v>
      </c>
      <c r="D37" s="3">
        <f>(B37-C37)</f>
        <v>0.98199999999999998</v>
      </c>
      <c r="E37" s="4">
        <f>(40.667*D37*D37)+(56.158*D37)+(2.7007)</f>
        <v>97.064020108000008</v>
      </c>
    </row>
    <row r="38" spans="1:5" x14ac:dyDescent="0.3">
      <c r="A38" s="9" t="s">
        <v>19</v>
      </c>
      <c r="B38" s="7">
        <v>1.016</v>
      </c>
      <c r="C38" s="5">
        <v>9.5000000000000001E-2</v>
      </c>
      <c r="D38" s="3">
        <f>(B38-C38)</f>
        <v>0.92100000000000004</v>
      </c>
      <c r="E38" s="4">
        <f>(40.667*D38*D38)+(56.158*D38)+(2.7007)</f>
        <v>88.917634747000008</v>
      </c>
    </row>
    <row r="39" spans="1:5" x14ac:dyDescent="0.3">
      <c r="A39" s="9" t="s">
        <v>20</v>
      </c>
      <c r="B39" s="7">
        <v>0.81700000000000006</v>
      </c>
      <c r="C39" s="5">
        <v>9.5000000000000001E-2</v>
      </c>
      <c r="D39" s="3">
        <f>(B39-C39)</f>
        <v>0.72200000000000009</v>
      </c>
      <c r="E39" s="4">
        <f>(40.667*D39*D39)+(56.158*D39)+(2.7007)</f>
        <v>64.445832428000017</v>
      </c>
    </row>
    <row r="40" spans="1:5" x14ac:dyDescent="0.3">
      <c r="A40" s="9" t="s">
        <v>21</v>
      </c>
      <c r="B40" s="7">
        <v>1.032</v>
      </c>
      <c r="C40" s="5">
        <v>9.5000000000000001E-2</v>
      </c>
      <c r="D40" s="3">
        <f>(B40-C40)</f>
        <v>0.93700000000000006</v>
      </c>
      <c r="E40" s="4">
        <f>(40.667*D40*D40)+(56.158*D40)+(2.7007)</f>
        <v>91.025111323000019</v>
      </c>
    </row>
    <row r="41" spans="1:5" x14ac:dyDescent="0.3">
      <c r="A41" s="9" t="s">
        <v>22</v>
      </c>
      <c r="B41" s="7">
        <v>0.95700000000000007</v>
      </c>
      <c r="C41" s="5">
        <v>9.5000000000000001E-2</v>
      </c>
      <c r="D41" s="3">
        <f>(B41-C41)</f>
        <v>0.8620000000000001</v>
      </c>
      <c r="E41" s="4">
        <f>(40.667*D41*D41)+(56.158*D41)+(2.7007)</f>
        <v>81.326266348000004</v>
      </c>
    </row>
    <row r="42" spans="1:5" x14ac:dyDescent="0.3">
      <c r="A42" s="9" t="s">
        <v>23</v>
      </c>
      <c r="B42" s="7">
        <v>0.875</v>
      </c>
      <c r="C42" s="5">
        <v>9.5000000000000001E-2</v>
      </c>
      <c r="D42" s="3">
        <f>(B42-C42)</f>
        <v>0.78</v>
      </c>
      <c r="E42" s="4">
        <f>(40.667*D42*D42)+(56.158*D42)+(2.7007)</f>
        <v>71.245742800000002</v>
      </c>
    </row>
    <row r="43" spans="1:5" x14ac:dyDescent="0.3">
      <c r="A43" s="9" t="s">
        <v>24</v>
      </c>
      <c r="B43" s="7">
        <v>0.66200000000000003</v>
      </c>
      <c r="C43" s="5">
        <v>9.5000000000000001E-2</v>
      </c>
      <c r="D43" s="3">
        <f>(B43-C43)</f>
        <v>0.56700000000000006</v>
      </c>
      <c r="E43" s="4">
        <f>(40.667*D43*D43)+(56.158*D43)+(2.7007)</f>
        <v>47.616279163000002</v>
      </c>
    </row>
    <row r="44" spans="1:5" x14ac:dyDescent="0.3">
      <c r="A44" s="9" t="s">
        <v>25</v>
      </c>
      <c r="B44" s="7">
        <v>1.0649999999999999</v>
      </c>
      <c r="C44" s="5">
        <v>9.5000000000000001E-2</v>
      </c>
      <c r="D44" s="3">
        <f>(B44-C44)</f>
        <v>0.97</v>
      </c>
      <c r="E44" s="4">
        <f>(40.667*D44*D44)+(56.158*D44)+(2.7007)</f>
        <v>95.437540299999995</v>
      </c>
    </row>
    <row r="45" spans="1:5" x14ac:dyDescent="0.3">
      <c r="A45" s="9" t="s">
        <v>26</v>
      </c>
      <c r="B45" s="7">
        <v>0.85899999999999999</v>
      </c>
      <c r="C45" s="5">
        <v>9.5000000000000001E-2</v>
      </c>
      <c r="D45" s="3">
        <f>(B45-C45)</f>
        <v>0.76400000000000001</v>
      </c>
      <c r="E45" s="4">
        <f>(40.667*D45*D45)+(56.158*D45)+(2.7007)</f>
        <v>69.342577232000011</v>
      </c>
    </row>
    <row r="46" spans="1:5" x14ac:dyDescent="0.3">
      <c r="A46" s="9" t="s">
        <v>27</v>
      </c>
      <c r="B46" s="7">
        <v>0.82600000000000007</v>
      </c>
      <c r="C46" s="5">
        <v>9.5000000000000001E-2</v>
      </c>
      <c r="D46" s="3">
        <f>(B46-C46)</f>
        <v>0.73100000000000009</v>
      </c>
      <c r="E46" s="4">
        <f>(40.667*D46*D46)+(56.158*D46)+(2.7007)</f>
        <v>65.48305678700001</v>
      </c>
    </row>
    <row r="47" spans="1:5" x14ac:dyDescent="0.3">
      <c r="A47" s="9" t="s">
        <v>28</v>
      </c>
      <c r="B47" s="7">
        <v>0.99299999999999999</v>
      </c>
      <c r="C47" s="5">
        <v>9.5000000000000001E-2</v>
      </c>
      <c r="D47" s="3">
        <f>(B47-C47)</f>
        <v>0.89800000000000002</v>
      </c>
      <c r="E47" s="4">
        <f>(40.667*D47*D47)+(56.158*D47)+(2.7007)</f>
        <v>85.924615467999999</v>
      </c>
    </row>
    <row r="48" spans="1:5" x14ac:dyDescent="0.3">
      <c r="A48" s="9" t="s">
        <v>29</v>
      </c>
      <c r="B48" s="7">
        <v>0.95800000000000007</v>
      </c>
      <c r="C48" s="5">
        <v>9.5000000000000001E-2</v>
      </c>
      <c r="D48" s="3">
        <f>(B48-C48)</f>
        <v>0.8630000000000001</v>
      </c>
      <c r="E48" s="4">
        <f>(40.667*D48*D48)+(56.158*D48)+(2.7007)</f>
        <v>81.452574923000014</v>
      </c>
    </row>
    <row r="49" spans="1:5" x14ac:dyDescent="0.3">
      <c r="A49" s="9" t="s">
        <v>30</v>
      </c>
      <c r="B49" s="7">
        <v>0.69500000000000006</v>
      </c>
      <c r="C49" s="5">
        <v>9.5000000000000001E-2</v>
      </c>
      <c r="D49" s="3">
        <f>(B49-C49)</f>
        <v>0.60000000000000009</v>
      </c>
      <c r="E49" s="4">
        <f>(40.667*D49*D49)+(56.158*D49)+(2.7007)</f>
        <v>51.035620000000009</v>
      </c>
    </row>
    <row r="50" spans="1:5" x14ac:dyDescent="0.3">
      <c r="A50" s="9" t="s">
        <v>31</v>
      </c>
      <c r="B50" s="7">
        <v>0.73799999999999999</v>
      </c>
      <c r="C50" s="5">
        <v>9.5000000000000001E-2</v>
      </c>
      <c r="D50" s="3">
        <f>(B50-C50)</f>
        <v>0.64300000000000002</v>
      </c>
      <c r="E50" s="4">
        <f>(40.667*D50*D50)+(56.158*D50)+(2.7007)</f>
        <v>55.624024482999999</v>
      </c>
    </row>
    <row r="51" spans="1:5" x14ac:dyDescent="0.3">
      <c r="A51" s="9" t="s">
        <v>32</v>
      </c>
      <c r="B51" s="7">
        <v>0.68200000000000005</v>
      </c>
      <c r="C51" s="5">
        <v>9.5000000000000001E-2</v>
      </c>
      <c r="D51" s="3">
        <f>(B51-C51)</f>
        <v>0.58700000000000008</v>
      </c>
      <c r="E51" s="4">
        <f>(40.667*D51*D51)+(56.158*D51)+(2.7007)</f>
        <v>49.678033523000011</v>
      </c>
    </row>
    <row r="52" spans="1:5" x14ac:dyDescent="0.3">
      <c r="A52" s="9" t="s">
        <v>33</v>
      </c>
      <c r="B52" s="7">
        <v>1.032</v>
      </c>
      <c r="C52" s="5">
        <v>9.5000000000000001E-2</v>
      </c>
      <c r="D52" s="3">
        <f>(B52-C52)</f>
        <v>0.93700000000000006</v>
      </c>
      <c r="E52" s="4">
        <f>(40.667*D52*D52)+(56.158*D52)+(2.7007)</f>
        <v>91.025111323000019</v>
      </c>
    </row>
    <row r="53" spans="1:5" x14ac:dyDescent="0.3">
      <c r="A53" s="9" t="s">
        <v>34</v>
      </c>
      <c r="B53" s="7">
        <v>0.83299999999999996</v>
      </c>
      <c r="C53" s="5">
        <v>9.5000000000000001E-2</v>
      </c>
      <c r="D53" s="3">
        <f>(B53-C53)</f>
        <v>0.73799999999999999</v>
      </c>
      <c r="E53" s="4">
        <f>(40.667*D53*D53)+(56.158*D53)+(2.7007)</f>
        <v>66.294341547999991</v>
      </c>
    </row>
    <row r="54" spans="1:5" x14ac:dyDescent="0.3">
      <c r="A54" s="9" t="s">
        <v>35</v>
      </c>
      <c r="B54" s="7">
        <v>0.80900000000000005</v>
      </c>
      <c r="C54" s="5">
        <v>9.5000000000000001E-2</v>
      </c>
      <c r="D54" s="3">
        <f>(B54-C54)</f>
        <v>0.71400000000000008</v>
      </c>
      <c r="E54" s="4">
        <f>(40.667*D54*D54)+(56.158*D54)+(2.7007)</f>
        <v>63.529385932000011</v>
      </c>
    </row>
    <row r="55" spans="1:5" x14ac:dyDescent="0.3">
      <c r="A55" s="9" t="s">
        <v>36</v>
      </c>
      <c r="B55" s="7">
        <v>0.86899999999999999</v>
      </c>
      <c r="C55" s="5">
        <v>9.5000000000000001E-2</v>
      </c>
      <c r="D55" s="3">
        <f>(B55-C55)</f>
        <v>0.77400000000000002</v>
      </c>
      <c r="E55" s="4">
        <f>(40.667*D55*D55)+(56.158*D55)+(2.7007)</f>
        <v>70.529615692000007</v>
      </c>
    </row>
    <row r="56" spans="1:5" x14ac:dyDescent="0.3">
      <c r="A56" s="9" t="s">
        <v>37</v>
      </c>
      <c r="B56" s="7">
        <v>0.85399999999999998</v>
      </c>
      <c r="C56" s="5">
        <v>9.5000000000000001E-2</v>
      </c>
      <c r="D56" s="3">
        <f>(B56-C56)</f>
        <v>0.75900000000000001</v>
      </c>
      <c r="E56" s="4">
        <f>(40.667*D56*D56)+(56.158*D56)+(2.7007)</f>
        <v>68.752108027000006</v>
      </c>
    </row>
    <row r="57" spans="1:5" x14ac:dyDescent="0.3">
      <c r="A57" s="9" t="s">
        <v>38</v>
      </c>
      <c r="B57" s="7">
        <v>0.747</v>
      </c>
      <c r="C57" s="5">
        <v>9.5000000000000001E-2</v>
      </c>
      <c r="D57" s="3">
        <f>(B57-C57)</f>
        <v>0.65200000000000002</v>
      </c>
      <c r="E57" s="4">
        <f>(40.667*D57*D57)+(56.158*D57)+(2.7007)</f>
        <v>56.603420368000002</v>
      </c>
    </row>
    <row r="58" spans="1:5" x14ac:dyDescent="0.3">
      <c r="A58" s="9" t="s">
        <v>39</v>
      </c>
      <c r="B58" s="7">
        <v>0.80400000000000005</v>
      </c>
      <c r="C58" s="5">
        <v>9.5000000000000001E-2</v>
      </c>
      <c r="D58" s="3">
        <f>(B58-C58)</f>
        <v>0.70900000000000007</v>
      </c>
      <c r="E58" s="4">
        <f>(40.667*D58*D58)+(56.158*D58)+(2.7007)</f>
        <v>62.959250227000013</v>
      </c>
    </row>
    <row r="59" spans="1:5" x14ac:dyDescent="0.3">
      <c r="A59" s="9" t="s">
        <v>40</v>
      </c>
      <c r="B59" s="7">
        <v>0.57899999999999996</v>
      </c>
      <c r="C59" s="5">
        <v>9.5000000000000001E-2</v>
      </c>
      <c r="D59" s="3">
        <f>(B59-C59)</f>
        <v>0.48399999999999999</v>
      </c>
      <c r="E59" s="4">
        <f>(40.667*D59*D59)+(56.158*D59)+(2.7007)</f>
        <v>39.407660751999998</v>
      </c>
    </row>
    <row r="60" spans="1:5" x14ac:dyDescent="0.3">
      <c r="A60" s="9" t="s">
        <v>41</v>
      </c>
      <c r="B60" s="7">
        <v>0.96</v>
      </c>
      <c r="C60" s="5">
        <v>9.5000000000000001E-2</v>
      </c>
      <c r="D60" s="3">
        <f>(B60-C60)</f>
        <v>0.86499999999999999</v>
      </c>
      <c r="E60" s="4">
        <f>(40.667*D60*D60)+(56.158*D60)+(2.7007)</f>
        <v>81.705436074999994</v>
      </c>
    </row>
    <row r="61" spans="1:5" x14ac:dyDescent="0.3">
      <c r="A61" s="9" t="s">
        <v>42</v>
      </c>
      <c r="B61" s="7">
        <v>0.78400000000000003</v>
      </c>
      <c r="C61" s="5">
        <v>9.5000000000000001E-2</v>
      </c>
      <c r="D61" s="3">
        <f>(B61-C61)</f>
        <v>0.68900000000000006</v>
      </c>
      <c r="E61" s="4">
        <f>(40.667*D61*D61)+(56.158*D61)+(2.7007)</f>
        <v>60.699040907000011</v>
      </c>
    </row>
    <row r="62" spans="1:5" x14ac:dyDescent="0.3">
      <c r="A62" s="9" t="s">
        <v>43</v>
      </c>
      <c r="B62" s="7">
        <v>0.64800000000000002</v>
      </c>
      <c r="C62" s="5">
        <v>9.5000000000000001E-2</v>
      </c>
      <c r="D62" s="3">
        <f>(B62-C62)</f>
        <v>0.55300000000000005</v>
      </c>
      <c r="E62" s="4">
        <f>(40.667*D62*D62)+(56.158*D62)+(2.7007)</f>
        <v>46.192408603000004</v>
      </c>
    </row>
    <row r="63" spans="1:5" x14ac:dyDescent="0.3">
      <c r="A63" s="9" t="s">
        <v>44</v>
      </c>
      <c r="B63" s="7">
        <v>0.77400000000000002</v>
      </c>
      <c r="C63" s="5">
        <v>9.5000000000000001E-2</v>
      </c>
      <c r="D63" s="3">
        <f>(B63-C63)</f>
        <v>0.67900000000000005</v>
      </c>
      <c r="E63" s="4">
        <f>(40.667*D63*D63)+(56.158*D63)+(2.7007)</f>
        <v>59.581136347000012</v>
      </c>
    </row>
    <row r="64" spans="1:5" x14ac:dyDescent="0.3">
      <c r="A64" s="9" t="s">
        <v>45</v>
      </c>
      <c r="B64" s="7">
        <v>0.89400000000000002</v>
      </c>
      <c r="C64" s="5">
        <v>9.5000000000000001E-2</v>
      </c>
      <c r="D64" s="3">
        <f>(B64-C64)</f>
        <v>0.79900000000000004</v>
      </c>
      <c r="E64" s="4">
        <f>(40.667*D64*D64)+(56.158*D64)+(2.7007)</f>
        <v>73.532795467</v>
      </c>
    </row>
    <row r="65" spans="1:5" x14ac:dyDescent="0.3">
      <c r="A65" s="9" t="s">
        <v>46</v>
      </c>
      <c r="B65" s="7">
        <v>0.749</v>
      </c>
      <c r="C65" s="5">
        <v>9.5000000000000001E-2</v>
      </c>
      <c r="D65" s="3">
        <f>(B65-C65)</f>
        <v>0.65400000000000003</v>
      </c>
      <c r="E65" s="4">
        <f>(40.667*D65*D65)+(56.158*D65)+(2.7007)</f>
        <v>56.821958572</v>
      </c>
    </row>
    <row r="66" spans="1:5" x14ac:dyDescent="0.3">
      <c r="A66" s="9" t="s">
        <v>47</v>
      </c>
      <c r="B66" s="7">
        <v>0.871</v>
      </c>
      <c r="C66" s="5">
        <v>9.5000000000000001E-2</v>
      </c>
      <c r="D66" s="3">
        <f>(B66-C66)</f>
        <v>0.77600000000000002</v>
      </c>
      <c r="E66" s="4">
        <f>(40.667*D66*D66)+(56.158*D66)+(2.7007)</f>
        <v>70.767999392000007</v>
      </c>
    </row>
    <row r="67" spans="1:5" x14ac:dyDescent="0.3">
      <c r="A67" s="9" t="s">
        <v>48</v>
      </c>
      <c r="B67" s="7">
        <v>0.74099999999999999</v>
      </c>
      <c r="C67" s="5">
        <v>9.5000000000000001E-2</v>
      </c>
      <c r="D67" s="3">
        <f>(B67-C67)</f>
        <v>0.64600000000000002</v>
      </c>
      <c r="E67" s="4">
        <f>(40.667*D67*D67)+(56.158*D67)+(2.7007)</f>
        <v>55.949757771999998</v>
      </c>
    </row>
    <row r="68" spans="1:5" x14ac:dyDescent="0.3">
      <c r="A68" s="9" t="s">
        <v>49</v>
      </c>
      <c r="B68" s="7">
        <v>0.84099999999999997</v>
      </c>
      <c r="C68" s="5">
        <v>9.5000000000000001E-2</v>
      </c>
      <c r="D68" s="3">
        <f>(B68-C68)</f>
        <v>0.746</v>
      </c>
      <c r="E68" s="4">
        <f>(40.667*D68*D68)+(56.158*D68)+(2.7007)</f>
        <v>67.226404171999988</v>
      </c>
    </row>
    <row r="69" spans="1:5" x14ac:dyDescent="0.3">
      <c r="A69" s="9" t="s">
        <v>50</v>
      </c>
      <c r="B69" s="7">
        <v>0.69800000000000006</v>
      </c>
      <c r="C69" s="5">
        <v>9.5000000000000001E-2</v>
      </c>
      <c r="D69" s="3">
        <f>(B69-C69)</f>
        <v>0.60300000000000009</v>
      </c>
      <c r="E69" s="4">
        <f>(40.667*D69*D69)+(56.158*D69)+(2.7007)</f>
        <v>51.350861203000008</v>
      </c>
    </row>
    <row r="70" spans="1:5" x14ac:dyDescent="0.3">
      <c r="A70" s="9" t="s">
        <v>51</v>
      </c>
      <c r="B70" s="7">
        <v>0.77300000000000002</v>
      </c>
      <c r="C70" s="5">
        <v>9.5000000000000001E-2</v>
      </c>
      <c r="D70" s="3">
        <f>(B70-C70)</f>
        <v>0.67800000000000005</v>
      </c>
      <c r="E70" s="4">
        <f>(40.667*D70*D70)+(56.158*D70)+(2.7007)</f>
        <v>59.469793228</v>
      </c>
    </row>
    <row r="71" spans="1:5" x14ac:dyDescent="0.3">
      <c r="A71" s="9" t="s">
        <v>52</v>
      </c>
      <c r="B71" s="7">
        <v>0.65600000000000003</v>
      </c>
      <c r="C71" s="5">
        <v>9.5000000000000001E-2</v>
      </c>
      <c r="D71" s="3">
        <f>(B71-C71)</f>
        <v>0.56100000000000005</v>
      </c>
      <c r="E71" s="4">
        <f>(40.667*D71*D71)+(56.158*D71)+(2.7007)</f>
        <v>47.004096907000005</v>
      </c>
    </row>
    <row r="72" spans="1:5" x14ac:dyDescent="0.3">
      <c r="A72" s="9" t="s">
        <v>53</v>
      </c>
      <c r="B72" s="7">
        <v>0.73599999999999999</v>
      </c>
      <c r="C72" s="5">
        <v>9.5000000000000001E-2</v>
      </c>
      <c r="D72" s="3">
        <f>(B72-C72)</f>
        <v>0.64100000000000001</v>
      </c>
      <c r="E72" s="4">
        <f>(40.667*D72*D72)+(56.158*D72)+(2.7007)</f>
        <v>55.407275627000004</v>
      </c>
    </row>
    <row r="73" spans="1:5" x14ac:dyDescent="0.3">
      <c r="A73" s="9" t="s">
        <v>54</v>
      </c>
      <c r="B73" s="7">
        <v>0.71699999999999997</v>
      </c>
      <c r="C73" s="5">
        <v>9.5000000000000001E-2</v>
      </c>
      <c r="D73" s="3">
        <f>(B73-C73)</f>
        <v>0.622</v>
      </c>
      <c r="E73" s="4">
        <f>(40.667*D73*D73)+(56.158*D73)+(2.7007)</f>
        <v>53.364387627999996</v>
      </c>
    </row>
    <row r="74" spans="1:5" x14ac:dyDescent="0.3">
      <c r="A74" s="9" t="s">
        <v>55</v>
      </c>
      <c r="B74" s="7">
        <v>0.73899999999999999</v>
      </c>
      <c r="C74" s="5">
        <v>9.5000000000000001E-2</v>
      </c>
      <c r="D74" s="3">
        <f>(B74-C74)</f>
        <v>0.64400000000000002</v>
      </c>
      <c r="E74" s="4">
        <f>(40.667*D74*D74)+(56.158*D74)+(2.7007)</f>
        <v>55.732520912000005</v>
      </c>
    </row>
    <row r="75" spans="1:5" x14ac:dyDescent="0.3">
      <c r="A75" s="9" t="s">
        <v>56</v>
      </c>
      <c r="B75" s="7">
        <v>0.69000000000000006</v>
      </c>
      <c r="C75" s="5">
        <v>9.5000000000000001E-2</v>
      </c>
      <c r="D75" s="3">
        <f>(B75-C75)</f>
        <v>0.59500000000000008</v>
      </c>
      <c r="E75" s="4">
        <f>(40.667*D75*D75)+(56.158*D75)+(2.7007)</f>
        <v>50.511844675000006</v>
      </c>
    </row>
    <row r="76" spans="1:5" x14ac:dyDescent="0.3">
      <c r="A76" s="9" t="s">
        <v>57</v>
      </c>
      <c r="B76" s="7">
        <v>0.96299999999999997</v>
      </c>
      <c r="C76" s="5">
        <v>9.5000000000000001E-2</v>
      </c>
      <c r="D76" s="3">
        <f>(B76-C76)</f>
        <v>0.86799999999999999</v>
      </c>
      <c r="E76" s="4">
        <f>(40.667*D76*D76)+(56.158*D76)+(2.7007)</f>
        <v>82.085337808000006</v>
      </c>
    </row>
    <row r="77" spans="1:5" x14ac:dyDescent="0.3">
      <c r="A77" s="9" t="s">
        <v>58</v>
      </c>
      <c r="B77" s="7">
        <v>0.74199999999999999</v>
      </c>
      <c r="C77" s="5">
        <v>9.5000000000000001E-2</v>
      </c>
      <c r="D77" s="3">
        <f>(B77-C77)</f>
        <v>0.64700000000000002</v>
      </c>
      <c r="E77" s="4">
        <f>(40.667*D77*D77)+(56.158*D77)+(2.7007)</f>
        <v>56.058498202999999</v>
      </c>
    </row>
    <row r="78" spans="1:5" x14ac:dyDescent="0.3">
      <c r="A78" s="9" t="s">
        <v>59</v>
      </c>
      <c r="B78" s="7">
        <v>0.78600000000000003</v>
      </c>
      <c r="C78" s="5">
        <v>9.5000000000000001E-2</v>
      </c>
      <c r="D78" s="3">
        <f>(B78-C78)</f>
        <v>0.69100000000000006</v>
      </c>
      <c r="E78" s="4">
        <f>(40.667*D78*D78)+(56.158*D78)+(2.7007)</f>
        <v>60.923597827000009</v>
      </c>
    </row>
    <row r="79" spans="1:5" x14ac:dyDescent="0.3">
      <c r="A79" s="9" t="s">
        <v>60</v>
      </c>
      <c r="B79" s="7">
        <v>0.74299999999999999</v>
      </c>
      <c r="C79" s="5">
        <v>9.5000000000000001E-2</v>
      </c>
      <c r="D79" s="3">
        <f>(B79-C79)</f>
        <v>0.64800000000000002</v>
      </c>
      <c r="E79" s="4">
        <f>(40.667*D79*D79)+(56.158*D79)+(2.7007)</f>
        <v>56.167319968000001</v>
      </c>
    </row>
    <row r="80" spans="1:5" x14ac:dyDescent="0.3">
      <c r="A80" s="9" t="s">
        <v>61</v>
      </c>
      <c r="B80" s="7">
        <v>0.751</v>
      </c>
      <c r="C80" s="5">
        <v>9.5000000000000001E-2</v>
      </c>
      <c r="D80" s="3">
        <f>(B80-C80)</f>
        <v>0.65600000000000003</v>
      </c>
      <c r="E80" s="4">
        <f>(40.667*D80*D80)+(56.158*D80)+(2.7007)</f>
        <v>57.040822112000001</v>
      </c>
    </row>
    <row r="81" spans="1:5" x14ac:dyDescent="0.3">
      <c r="A81" s="9" t="s">
        <v>62</v>
      </c>
      <c r="B81" s="7">
        <v>0.65200000000000002</v>
      </c>
      <c r="C81" s="5">
        <v>9.5000000000000001E-2</v>
      </c>
      <c r="D81" s="3">
        <f>(B81-C81)</f>
        <v>0.55700000000000005</v>
      </c>
      <c r="E81" s="4">
        <f>(40.667*D81*D81)+(56.158*D81)+(2.7007)</f>
        <v>46.597602083000005</v>
      </c>
    </row>
    <row r="82" spans="1:5" x14ac:dyDescent="0.3">
      <c r="A82" s="9" t="s">
        <v>63</v>
      </c>
      <c r="B82" s="7">
        <v>0.73</v>
      </c>
      <c r="C82" s="5">
        <v>9.5000000000000001E-2</v>
      </c>
      <c r="D82" s="3">
        <f>(B82-C82)</f>
        <v>0.63500000000000001</v>
      </c>
      <c r="E82" s="4">
        <f>(40.667*D82*D82)+(56.158*D82)+(2.7007)</f>
        <v>54.758981075000001</v>
      </c>
    </row>
    <row r="83" spans="1:5" x14ac:dyDescent="0.3">
      <c r="A83" s="9" t="s">
        <v>64</v>
      </c>
      <c r="B83" s="7">
        <v>0.70499999999999996</v>
      </c>
      <c r="C83" s="5">
        <v>9.5000000000000001E-2</v>
      </c>
      <c r="D83" s="3">
        <f>(B83-C83)</f>
        <v>0.61</v>
      </c>
      <c r="E83" s="4">
        <f>(40.667*D83*D83)+(56.158*D83)+(2.7007)</f>
        <v>52.0892707</v>
      </c>
    </row>
    <row r="84" spans="1:5" x14ac:dyDescent="0.3">
      <c r="A84" s="9" t="s">
        <v>65</v>
      </c>
      <c r="B84" s="7">
        <v>0.72299999999999998</v>
      </c>
      <c r="C84" s="5">
        <v>9.5000000000000001E-2</v>
      </c>
      <c r="D84" s="3">
        <f>(B84-C84)</f>
        <v>0.628</v>
      </c>
      <c r="E84" s="4">
        <f>(40.667*D84*D84)+(56.158*D84)+(2.7007)</f>
        <v>54.006338127999996</v>
      </c>
    </row>
    <row r="85" spans="1:5" x14ac:dyDescent="0.3">
      <c r="A85" s="9" t="s">
        <v>66</v>
      </c>
      <c r="B85" s="7">
        <v>0.72899999999999998</v>
      </c>
      <c r="C85" s="5">
        <v>9.5000000000000001E-2</v>
      </c>
      <c r="D85" s="3">
        <f>(B85-C85)</f>
        <v>0.63400000000000001</v>
      </c>
      <c r="E85" s="4">
        <f>(40.667*D85*D85)+(56.158*D85)+(2.7007)</f>
        <v>54.651216651999995</v>
      </c>
    </row>
    <row r="86" spans="1:5" x14ac:dyDescent="0.3">
      <c r="A86" s="9" t="s">
        <v>67</v>
      </c>
      <c r="B86" s="7">
        <v>0.78</v>
      </c>
      <c r="C86" s="5">
        <v>9.5000000000000001E-2</v>
      </c>
      <c r="D86" s="3">
        <f>(B86-C86)</f>
        <v>0.68500000000000005</v>
      </c>
      <c r="E86" s="4">
        <f>(40.667*D86*D86)+(56.158*D86)+(2.7007)</f>
        <v>60.250903075000011</v>
      </c>
    </row>
    <row r="87" spans="1:5" x14ac:dyDescent="0.3">
      <c r="A87" s="9" t="s">
        <v>68</v>
      </c>
      <c r="B87" s="7">
        <v>0.78100000000000003</v>
      </c>
      <c r="C87" s="5">
        <v>9.5000000000000001E-2</v>
      </c>
      <c r="D87" s="3">
        <f>(B87-C87)</f>
        <v>0.68600000000000005</v>
      </c>
      <c r="E87" s="4">
        <f>(40.667*D87*D87)+(56.158*D87)+(2.7007)</f>
        <v>60.362815531999999</v>
      </c>
    </row>
    <row r="88" spans="1:5" x14ac:dyDescent="0.3">
      <c r="A88" s="9" t="s">
        <v>69</v>
      </c>
      <c r="B88" s="7">
        <v>0.95800000000000007</v>
      </c>
      <c r="C88" s="5">
        <v>9.5000000000000001E-2</v>
      </c>
      <c r="D88" s="3">
        <f>(B88-C88)</f>
        <v>0.8630000000000001</v>
      </c>
      <c r="E88" s="4">
        <f>(40.667*D88*D88)+(56.158*D88)+(2.7007)</f>
        <v>81.452574923000014</v>
      </c>
    </row>
    <row r="89" spans="1:5" x14ac:dyDescent="0.3">
      <c r="A89" s="9" t="s">
        <v>70</v>
      </c>
      <c r="B89" s="7">
        <v>0.76400000000000001</v>
      </c>
      <c r="C89" s="5">
        <v>9.5000000000000001E-2</v>
      </c>
      <c r="D89" s="3">
        <f>(B89-C89)</f>
        <v>0.66900000000000004</v>
      </c>
      <c r="E89" s="4">
        <f>(40.667*D89*D89)+(56.158*D89)+(2.7007)</f>
        <v>58.471365187000004</v>
      </c>
    </row>
    <row r="90" spans="1:5" x14ac:dyDescent="0.3">
      <c r="A90" s="9" t="s">
        <v>71</v>
      </c>
      <c r="B90" s="7">
        <v>0.747</v>
      </c>
      <c r="C90" s="5">
        <v>9.5000000000000001E-2</v>
      </c>
      <c r="D90" s="3">
        <f>(B90-C90)</f>
        <v>0.65200000000000002</v>
      </c>
      <c r="E90" s="4">
        <f>(40.667*D90*D90)+(56.158*D90)+(2.7007)</f>
        <v>56.603420368000002</v>
      </c>
    </row>
    <row r="91" spans="1:5" x14ac:dyDescent="0.3">
      <c r="A91" s="9" t="s">
        <v>72</v>
      </c>
      <c r="B91" s="7">
        <v>0.93600000000000005</v>
      </c>
      <c r="C91" s="5">
        <v>9.5000000000000001E-2</v>
      </c>
      <c r="D91" s="3">
        <f>(B91-C91)</f>
        <v>0.84100000000000008</v>
      </c>
      <c r="E91" s="4">
        <f>(40.667*D91*D91)+(56.158*D91)+(2.7007)</f>
        <v>78.692574427000011</v>
      </c>
    </row>
    <row r="92" spans="1:5" x14ac:dyDescent="0.3">
      <c r="A92" s="9" t="s">
        <v>73</v>
      </c>
      <c r="B92" s="7">
        <v>0.872</v>
      </c>
      <c r="C92" s="5">
        <v>9.5000000000000001E-2</v>
      </c>
      <c r="D92" s="3">
        <f>(B92-C92)</f>
        <v>0.77700000000000002</v>
      </c>
      <c r="E92" s="4">
        <f>(40.667*D92*D92)+(56.158*D92)+(2.7007)</f>
        <v>70.887313242999994</v>
      </c>
    </row>
    <row r="93" spans="1:5" x14ac:dyDescent="0.3">
      <c r="A93" s="9" t="s">
        <v>74</v>
      </c>
      <c r="B93" s="7">
        <v>0.81700000000000006</v>
      </c>
      <c r="C93" s="5">
        <v>9.5000000000000001E-2</v>
      </c>
      <c r="D93" s="3">
        <f>(B93-C93)</f>
        <v>0.72200000000000009</v>
      </c>
      <c r="E93" s="4">
        <f>(40.667*D93*D93)+(56.158*D93)+(2.7007)</f>
        <v>64.445832428000017</v>
      </c>
    </row>
    <row r="94" spans="1:5" x14ac:dyDescent="0.3">
      <c r="A94" s="9" t="s">
        <v>75</v>
      </c>
      <c r="B94" s="7">
        <v>0.91600000000000004</v>
      </c>
      <c r="C94" s="5">
        <v>9.5000000000000001E-2</v>
      </c>
      <c r="D94" s="3">
        <f>(B94-C94)</f>
        <v>0.82100000000000006</v>
      </c>
      <c r="E94" s="4">
        <f>(40.667*D94*D94)+(56.158*D94)+(2.7007)</f>
        <v>76.217643347000006</v>
      </c>
    </row>
    <row r="95" spans="1:5" x14ac:dyDescent="0.3">
      <c r="A95" s="9" t="s">
        <v>76</v>
      </c>
      <c r="B95" s="7">
        <v>0.98899999999999999</v>
      </c>
      <c r="C95" s="5">
        <v>9.5000000000000001E-2</v>
      </c>
      <c r="D95" s="3">
        <f>(B95-C95)</f>
        <v>0.89400000000000002</v>
      </c>
      <c r="E95" s="4">
        <f>(40.667*D95*D95)+(56.158*D95)+(2.7007)</f>
        <v>85.408482411999998</v>
      </c>
    </row>
    <row r="96" spans="1:5" x14ac:dyDescent="0.3">
      <c r="A96" s="9" t="s">
        <v>77</v>
      </c>
      <c r="B96" s="7">
        <v>0.98899999999999999</v>
      </c>
      <c r="C96" s="5">
        <v>9.5000000000000001E-2</v>
      </c>
      <c r="D96" s="3">
        <f>(B96-C96)</f>
        <v>0.89400000000000002</v>
      </c>
      <c r="E96" s="4">
        <f>(40.667*D96*D96)+(56.158*D96)+(2.7007)</f>
        <v>85.408482411999998</v>
      </c>
    </row>
    <row r="97" spans="1:5" x14ac:dyDescent="0.3">
      <c r="A97" s="9" t="s">
        <v>78</v>
      </c>
      <c r="B97" s="7">
        <v>0.874</v>
      </c>
      <c r="C97" s="5">
        <v>9.5000000000000001E-2</v>
      </c>
      <c r="D97" s="3">
        <f>(B97-C97)</f>
        <v>0.77900000000000003</v>
      </c>
      <c r="E97" s="4">
        <f>(40.667*D97*D97)+(56.158*D97)+(2.7007)</f>
        <v>71.126184946999999</v>
      </c>
    </row>
    <row r="98" spans="1:5" x14ac:dyDescent="0.3">
      <c r="A98" s="9" t="s">
        <v>79</v>
      </c>
      <c r="B98" s="7">
        <v>0.93500000000000005</v>
      </c>
      <c r="C98" s="5">
        <v>9.5000000000000001E-2</v>
      </c>
      <c r="D98" s="3">
        <f>(B98-C98)</f>
        <v>0.84000000000000008</v>
      </c>
      <c r="E98" s="4">
        <f>(40.667*D98*D98)+(56.158*D98)+(2.7007)</f>
        <v>78.568055200000018</v>
      </c>
    </row>
    <row r="99" spans="1:5" x14ac:dyDescent="0.3">
      <c r="A99" s="9" t="s">
        <v>80</v>
      </c>
      <c r="B99" s="7">
        <v>0.89500000000000002</v>
      </c>
      <c r="C99" s="5">
        <v>9.5000000000000001E-2</v>
      </c>
      <c r="D99" s="3">
        <f>(B99-C99)</f>
        <v>0.8</v>
      </c>
      <c r="E99" s="4">
        <f>(40.667*D99*D99)+(56.158*D99)+(2.7007)</f>
        <v>73.653980000000004</v>
      </c>
    </row>
    <row r="100" spans="1:5" x14ac:dyDescent="0.3">
      <c r="A100" s="9" t="s">
        <v>81</v>
      </c>
      <c r="B100" s="7">
        <v>0.65600000000000003</v>
      </c>
      <c r="C100" s="5">
        <v>9.5000000000000001E-2</v>
      </c>
      <c r="D100" s="3">
        <f>(B100-C100)</f>
        <v>0.56100000000000005</v>
      </c>
      <c r="E100" s="4">
        <f>(40.667*D100*D100)+(56.158*D100)+(2.7007)</f>
        <v>47.004096907000005</v>
      </c>
    </row>
    <row r="101" spans="1:5" x14ac:dyDescent="0.3">
      <c r="A101" s="9" t="s">
        <v>82</v>
      </c>
      <c r="B101" s="7">
        <v>0.89400000000000002</v>
      </c>
      <c r="C101" s="5">
        <v>9.5000000000000001E-2</v>
      </c>
      <c r="D101" s="3">
        <f>(B101-C101)</f>
        <v>0.79900000000000004</v>
      </c>
      <c r="E101" s="4">
        <f>(40.667*D101*D101)+(56.158*D101)+(2.7007)</f>
        <v>73.532795467</v>
      </c>
    </row>
    <row r="102" spans="1:5" x14ac:dyDescent="0.3">
      <c r="A102" s="9" t="s">
        <v>83</v>
      </c>
      <c r="B102" s="7">
        <v>0.90900000000000003</v>
      </c>
      <c r="C102" s="5">
        <v>9.5000000000000001E-2</v>
      </c>
      <c r="D102" s="3">
        <f>(B102-C102)</f>
        <v>0.81400000000000006</v>
      </c>
      <c r="E102" s="4">
        <f>(40.667*D102*D102)+(56.158*D102)+(2.7007)</f>
        <v>75.359103532000006</v>
      </c>
    </row>
    <row r="103" spans="1:5" x14ac:dyDescent="0.3">
      <c r="A103" s="9" t="s">
        <v>84</v>
      </c>
      <c r="B103" s="7">
        <v>0.81100000000000005</v>
      </c>
      <c r="C103" s="5">
        <v>9.5000000000000001E-2</v>
      </c>
      <c r="D103" s="3">
        <f>(B103-C103)</f>
        <v>0.71600000000000008</v>
      </c>
      <c r="E103" s="4">
        <f>(40.667*D103*D103)+(56.158*D103)+(2.7007)</f>
        <v>63.758009552000004</v>
      </c>
    </row>
    <row r="104" spans="1:5" x14ac:dyDescent="0.3">
      <c r="A104" s="9" t="s">
        <v>85</v>
      </c>
      <c r="B104" s="7">
        <v>0.89600000000000002</v>
      </c>
      <c r="C104" s="5">
        <v>9.5000000000000001E-2</v>
      </c>
      <c r="D104" s="3">
        <f>(B104-C104)</f>
        <v>0.80100000000000005</v>
      </c>
      <c r="E104" s="4">
        <f>(40.667*D104*D104)+(56.158*D104)+(2.7007)</f>
        <v>73.77524586700001</v>
      </c>
    </row>
    <row r="105" spans="1:5" x14ac:dyDescent="0.3">
      <c r="A105" s="9" t="s">
        <v>86</v>
      </c>
      <c r="B105" s="7">
        <v>0.84399999999999997</v>
      </c>
      <c r="C105" s="5">
        <v>9.5000000000000001E-2</v>
      </c>
      <c r="D105" s="3">
        <f>(B105-C105)</f>
        <v>0.749</v>
      </c>
      <c r="E105" s="4">
        <f>(40.667*D105*D105)+(56.158*D105)+(2.7007)</f>
        <v>67.577269666999996</v>
      </c>
    </row>
    <row r="106" spans="1:5" x14ac:dyDescent="0.3">
      <c r="A106" s="9" t="s">
        <v>87</v>
      </c>
      <c r="B106" s="7">
        <v>0.77800000000000002</v>
      </c>
      <c r="C106" s="5">
        <v>9.5000000000000001E-2</v>
      </c>
      <c r="D106" s="3">
        <f>(B106-C106)</f>
        <v>0.68300000000000005</v>
      </c>
      <c r="E106" s="4">
        <f>(40.667*D106*D106)+(56.158*D106)+(2.7007)</f>
        <v>60.027322163000008</v>
      </c>
    </row>
    <row r="107" spans="1:5" x14ac:dyDescent="0.3">
      <c r="A107" s="9" t="s">
        <v>88</v>
      </c>
      <c r="B107" s="7">
        <v>0.93900000000000006</v>
      </c>
      <c r="C107" s="5">
        <v>9.5000000000000001E-2</v>
      </c>
      <c r="D107" s="3">
        <f>(B107-C107)</f>
        <v>0.84400000000000008</v>
      </c>
      <c r="E107" s="4">
        <f>(40.667*D107*D107)+(56.158*D107)+(2.7007)</f>
        <v>79.06662011200001</v>
      </c>
    </row>
    <row r="108" spans="1:5" x14ac:dyDescent="0.3">
      <c r="A108" s="9" t="s">
        <v>89</v>
      </c>
      <c r="B108" s="7">
        <v>0.78900000000000003</v>
      </c>
      <c r="C108" s="5">
        <v>9.5000000000000001E-2</v>
      </c>
      <c r="D108" s="3">
        <f>(B108-C108)</f>
        <v>0.69400000000000006</v>
      </c>
      <c r="E108" s="4">
        <f>(40.667*D108*D108)+(56.158*D108)+(2.7007)</f>
        <v>61.261043212000004</v>
      </c>
    </row>
    <row r="109" spans="1:5" x14ac:dyDescent="0.3">
      <c r="A109" s="9" t="s">
        <v>90</v>
      </c>
      <c r="B109" s="7">
        <v>0.72099999999999997</v>
      </c>
      <c r="C109" s="5">
        <v>9.5000000000000001E-2</v>
      </c>
      <c r="D109" s="3">
        <f>(B109-C109)</f>
        <v>0.626</v>
      </c>
      <c r="E109" s="4">
        <f>(40.667*D109*D109)+(56.158*D109)+(2.7007)</f>
        <v>53.792029291999995</v>
      </c>
    </row>
    <row r="110" spans="1:5" x14ac:dyDescent="0.3">
      <c r="A110" s="9" t="s">
        <v>91</v>
      </c>
      <c r="B110" s="7">
        <v>0.82400000000000007</v>
      </c>
      <c r="C110" s="5">
        <v>9.5000000000000001E-2</v>
      </c>
      <c r="D110" s="3">
        <f>(B110-C110)</f>
        <v>0.72900000000000009</v>
      </c>
      <c r="E110" s="4">
        <f>(40.667*D110*D110)+(56.158*D110)+(2.7007)</f>
        <v>65.251993147000022</v>
      </c>
    </row>
    <row r="111" spans="1:5" x14ac:dyDescent="0.3">
      <c r="A111" s="9" t="s">
        <v>92</v>
      </c>
      <c r="B111" s="7">
        <v>0.90800000000000003</v>
      </c>
      <c r="C111" s="5">
        <v>9.5000000000000001E-2</v>
      </c>
      <c r="D111" s="3">
        <f>(B111-C111)</f>
        <v>0.81300000000000006</v>
      </c>
      <c r="E111" s="4">
        <f>(40.667*D111*D111)+(56.158*D111)+(2.7007)</f>
        <v>75.236780323000005</v>
      </c>
    </row>
    <row r="112" spans="1:5" x14ac:dyDescent="0.3">
      <c r="A112" s="9" t="s">
        <v>93</v>
      </c>
      <c r="B112" s="7">
        <v>0.93100000000000005</v>
      </c>
      <c r="C112" s="5">
        <v>9.5000000000000001E-2</v>
      </c>
      <c r="D112" s="3">
        <f>(B112-C112)</f>
        <v>0.83600000000000008</v>
      </c>
      <c r="E112" s="4">
        <f>(40.667*D112*D112)+(56.158*D112)+(2.7007)</f>
        <v>78.070791632000009</v>
      </c>
    </row>
    <row r="113" spans="1:5" x14ac:dyDescent="0.3">
      <c r="A113" s="9" t="s">
        <v>94</v>
      </c>
      <c r="B113" s="7">
        <v>0.89700000000000002</v>
      </c>
      <c r="C113" s="5">
        <v>9.5000000000000001E-2</v>
      </c>
      <c r="D113" s="3">
        <f>(B113-C113)</f>
        <v>0.80200000000000005</v>
      </c>
      <c r="E113" s="4">
        <f>(40.667*D113*D113)+(56.158*D113)+(2.7007)</f>
        <v>73.896593068000001</v>
      </c>
    </row>
    <row r="114" spans="1:5" x14ac:dyDescent="0.3">
      <c r="A114" s="9" t="s">
        <v>95</v>
      </c>
      <c r="B114" s="7">
        <v>0.86099999999999999</v>
      </c>
      <c r="C114" s="5">
        <v>9.5000000000000001E-2</v>
      </c>
      <c r="D114" s="3">
        <f>(B114-C114)</f>
        <v>0.76600000000000001</v>
      </c>
      <c r="E114" s="4">
        <f>(40.667*D114*D114)+(56.158*D114)+(2.7007)</f>
        <v>69.57933425200001</v>
      </c>
    </row>
    <row r="115" spans="1:5" x14ac:dyDescent="0.3">
      <c r="A115" s="9" t="s">
        <v>96</v>
      </c>
      <c r="B115" s="7">
        <v>0.105</v>
      </c>
      <c r="C115" s="5">
        <v>9.5000000000000001E-2</v>
      </c>
      <c r="D115" s="3">
        <f>(B115-C115)</f>
        <v>9.999999999999995E-3</v>
      </c>
      <c r="E115" s="4">
        <f>(40.667*D115*D115)+(56.158*D115)+(2.7007)</f>
        <v>3.2663466999999997</v>
      </c>
    </row>
    <row r="116" spans="1:5" x14ac:dyDescent="0.3">
      <c r="A116" s="9" t="s">
        <v>97</v>
      </c>
      <c r="B116" s="7">
        <v>0.94200000000000006</v>
      </c>
      <c r="C116" s="5">
        <v>9.5000000000000001E-2</v>
      </c>
      <c r="D116" s="3">
        <f>(B116-C116)</f>
        <v>0.84700000000000009</v>
      </c>
      <c r="E116" s="4">
        <f>(40.667*D116*D116)+(56.158*D116)+(2.7007)</f>
        <v>79.441397803000015</v>
      </c>
    </row>
    <row r="117" spans="1:5" x14ac:dyDescent="0.3">
      <c r="A117" s="9" t="s">
        <v>98</v>
      </c>
      <c r="B117" s="7">
        <v>0.92300000000000004</v>
      </c>
      <c r="C117" s="5">
        <v>9.5000000000000001E-2</v>
      </c>
      <c r="D117" s="3">
        <f>(B117-C117)</f>
        <v>0.82800000000000007</v>
      </c>
      <c r="E117" s="4">
        <f>(40.667*D117*D117)+(56.158*D117)+(2.7007)</f>
        <v>77.080168528000016</v>
      </c>
    </row>
    <row r="118" spans="1:5" x14ac:dyDescent="0.3">
      <c r="A118" s="9" t="s">
        <v>99</v>
      </c>
      <c r="B118" s="7">
        <v>0.71399999999999997</v>
      </c>
      <c r="C118" s="5">
        <v>9.5000000000000001E-2</v>
      </c>
      <c r="D118" s="3">
        <f>(B118-C118)</f>
        <v>0.61899999999999999</v>
      </c>
      <c r="E118" s="4">
        <f>(40.667*D118*D118)+(56.158*D118)+(2.7007)</f>
        <v>53.044510387000003</v>
      </c>
    </row>
    <row r="119" spans="1:5" x14ac:dyDescent="0.3">
      <c r="A119" s="9" t="s">
        <v>100</v>
      </c>
      <c r="B119" s="7">
        <v>0.78400000000000003</v>
      </c>
      <c r="C119" s="5">
        <v>9.5000000000000001E-2</v>
      </c>
      <c r="D119" s="3">
        <f>(B119-C119)</f>
        <v>0.68900000000000006</v>
      </c>
      <c r="E119" s="4">
        <f>(40.667*D119*D119)+(56.158*D119)+(2.7007)</f>
        <v>60.699040907000011</v>
      </c>
    </row>
    <row r="120" spans="1:5" x14ac:dyDescent="0.3">
      <c r="A120" s="9" t="s">
        <v>101</v>
      </c>
      <c r="B120" s="7">
        <v>0.81700000000000006</v>
      </c>
      <c r="C120" s="5">
        <v>9.5000000000000001E-2</v>
      </c>
      <c r="D120" s="3">
        <f>(B120-C120)</f>
        <v>0.72200000000000009</v>
      </c>
      <c r="E120" s="4">
        <f>(40.667*D120*D120)+(56.158*D120)+(2.7007)</f>
        <v>64.445832428000017</v>
      </c>
    </row>
    <row r="121" spans="1:5" x14ac:dyDescent="0.3">
      <c r="A121" s="9" t="s">
        <v>102</v>
      </c>
      <c r="B121" s="7">
        <v>0.88800000000000001</v>
      </c>
      <c r="C121" s="5">
        <v>9.5000000000000001E-2</v>
      </c>
      <c r="D121" s="3">
        <f>(B121-C121)</f>
        <v>0.79300000000000004</v>
      </c>
      <c r="E121" s="4">
        <f>(40.667*D121*D121)+(56.158*D121)+(2.7007)</f>
        <v>72.807396283000017</v>
      </c>
    </row>
    <row r="122" spans="1:5" x14ac:dyDescent="0.3">
      <c r="A122" s="9" t="s">
        <v>103</v>
      </c>
      <c r="B122" s="7">
        <v>0.751</v>
      </c>
      <c r="C122" s="5">
        <v>9.5000000000000001E-2</v>
      </c>
      <c r="D122" s="3">
        <f>(B122-C122)</f>
        <v>0.65600000000000003</v>
      </c>
      <c r="E122" s="4">
        <f>(40.667*D122*D122)+(56.158*D122)+(2.7007)</f>
        <v>57.040822112000001</v>
      </c>
    </row>
    <row r="123" spans="1:5" x14ac:dyDescent="0.3">
      <c r="A123" s="9" t="s">
        <v>104</v>
      </c>
      <c r="B123" s="7">
        <v>1.014</v>
      </c>
      <c r="C123" s="5">
        <v>9.5000000000000001E-2</v>
      </c>
      <c r="D123" s="3">
        <f>(B123-C123)</f>
        <v>0.91900000000000004</v>
      </c>
      <c r="E123" s="4">
        <f>(40.667*D123*D123)+(56.158*D123)+(2.7007)</f>
        <v>88.655664186999999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TNF-A</vt:lpstr>
      <vt:lpstr>IL-12</vt:lpstr>
      <vt:lpstr>IL-10</vt:lpstr>
      <vt:lpstr>IL-1BETA</vt:lpstr>
      <vt:lpstr>IL-6</vt:lpstr>
      <vt:lpstr>IL-2</vt:lpstr>
      <vt:lpstr>CRP</vt:lpstr>
      <vt:lpstr>CD4</vt:lpstr>
      <vt:lpstr>CD8</vt:lpstr>
      <vt:lpstr>IgA</vt:lpstr>
      <vt:lpstr>IgG</vt:lpstr>
      <vt:lpstr>IgM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2023-02-17T10:02:58Z</dcterms:created>
  <dcterms:modified xsi:type="dcterms:W3CDTF">2023-02-20T12:03:21Z</dcterms:modified>
</cp:coreProperties>
</file>