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Metin Baştuğ\31.05.2022\"/>
    </mc:Choice>
  </mc:AlternateContent>
  <xr:revisionPtr revIDLastSave="0" documentId="13_ncr:1_{73F5A2F3-5AEA-409E-BD83-4ED6C1C1BF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ku-Phospho-AKT" sheetId="1" r:id="rId1"/>
    <sheet name="Doku-P-I-R" sheetId="2" r:id="rId2"/>
    <sheet name="Doku-LRP2" sheetId="3" r:id="rId3"/>
    <sheet name="Apolipoprotein J-doku-1.plate" sheetId="4" r:id="rId4"/>
    <sheet name="Apolipoprotein J-doku-2.plate" sheetId="5" r:id="rId5"/>
    <sheet name="DOKU-Total Protein" sheetId="6" r:id="rId6"/>
    <sheet name="Serum-Apolipoprotein J" sheetId="7" r:id="rId7"/>
    <sheet name="Serum-Insulin" sheetId="8" r:id="rId8"/>
    <sheet name="SERUM-BİYOKİMYA" sheetId="9" r:id="rId9"/>
    <sheet name="Materyal-metod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8" l="1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E50" i="8" s="1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E58" i="8" s="1"/>
  <c r="D59" i="8"/>
  <c r="E59" i="8" s="1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E74" i="8" s="1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E82" i="8" s="1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 s="1"/>
  <c r="D90" i="8"/>
  <c r="E90" i="8" s="1"/>
  <c r="D91" i="8"/>
  <c r="E91" i="8" s="1"/>
  <c r="D92" i="8"/>
  <c r="E92" i="8" s="1"/>
  <c r="D93" i="8"/>
  <c r="E93" i="8" s="1"/>
  <c r="D94" i="8"/>
  <c r="E94" i="8" s="1"/>
  <c r="D95" i="8"/>
  <c r="E95" i="8" s="1"/>
  <c r="D96" i="8"/>
  <c r="E96" i="8" s="1"/>
  <c r="D97" i="8"/>
  <c r="E97" i="8" s="1"/>
  <c r="D98" i="8"/>
  <c r="E98" i="8" s="1"/>
  <c r="D99" i="8"/>
  <c r="E99" i="8" s="1"/>
  <c r="D100" i="8"/>
  <c r="E100" i="8" s="1"/>
  <c r="D101" i="8"/>
  <c r="E101" i="8" s="1"/>
  <c r="D102" i="8"/>
  <c r="E102" i="8" s="1"/>
  <c r="D103" i="8"/>
  <c r="E103" i="8" s="1"/>
  <c r="D104" i="8"/>
  <c r="E104" i="8" s="1"/>
  <c r="D105" i="8"/>
  <c r="E105" i="8" s="1"/>
  <c r="D106" i="8"/>
  <c r="E106" i="8" s="1"/>
  <c r="D107" i="8"/>
  <c r="E107" i="8" s="1"/>
  <c r="D108" i="8"/>
  <c r="E108" i="8" s="1"/>
  <c r="D109" i="8"/>
  <c r="E109" i="8" s="1"/>
  <c r="D110" i="8"/>
  <c r="E110" i="8" s="1"/>
  <c r="D111" i="8"/>
  <c r="E111" i="8" s="1"/>
  <c r="D112" i="8"/>
  <c r="E112" i="8" s="1"/>
  <c r="D113" i="8"/>
  <c r="E113" i="8" s="1"/>
  <c r="D34" i="8"/>
  <c r="E34" i="8" s="1"/>
  <c r="C22" i="8"/>
  <c r="E22" i="8" s="1"/>
  <c r="C21" i="8"/>
  <c r="E21" i="8" s="1"/>
  <c r="C20" i="8"/>
  <c r="E20" i="8" s="1"/>
  <c r="C19" i="8"/>
  <c r="E19" i="8" s="1"/>
  <c r="C18" i="8"/>
  <c r="E18" i="8" s="1"/>
  <c r="C17" i="8"/>
  <c r="E17" i="8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35" i="7"/>
  <c r="E35" i="7" s="1"/>
  <c r="C22" i="7"/>
  <c r="E22" i="7" s="1"/>
  <c r="C21" i="7"/>
  <c r="E21" i="7" s="1"/>
  <c r="C20" i="7"/>
  <c r="E20" i="7" s="1"/>
  <c r="C19" i="7"/>
  <c r="E19" i="7" s="1"/>
  <c r="C18" i="7"/>
  <c r="E18" i="7" s="1"/>
  <c r="C17" i="7"/>
  <c r="E17" i="7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35" i="5"/>
  <c r="E35" i="5" s="1"/>
  <c r="E19" i="5"/>
  <c r="E23" i="5"/>
  <c r="C23" i="5"/>
  <c r="C22" i="5"/>
  <c r="E22" i="5" s="1"/>
  <c r="C21" i="5"/>
  <c r="E21" i="5" s="1"/>
  <c r="C20" i="5"/>
  <c r="E20" i="5" s="1"/>
  <c r="C19" i="5"/>
  <c r="C18" i="5"/>
  <c r="E18" i="5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35" i="4"/>
  <c r="E35" i="4" s="1"/>
  <c r="C23" i="4"/>
  <c r="E23" i="4" s="1"/>
  <c r="C22" i="4"/>
  <c r="E22" i="4" s="1"/>
  <c r="C21" i="4"/>
  <c r="E21" i="4" s="1"/>
  <c r="C20" i="4"/>
  <c r="E20" i="4" s="1"/>
  <c r="C19" i="4"/>
  <c r="E19" i="4" s="1"/>
  <c r="C18" i="4"/>
  <c r="E18" i="4" s="1"/>
  <c r="E66" i="3"/>
  <c r="E88" i="3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35" i="3"/>
  <c r="E35" i="3" s="1"/>
  <c r="E23" i="3"/>
  <c r="E18" i="3"/>
  <c r="C23" i="3"/>
  <c r="C22" i="3"/>
  <c r="E22" i="3" s="1"/>
  <c r="C21" i="3"/>
  <c r="E21" i="3" s="1"/>
  <c r="C20" i="3"/>
  <c r="E20" i="3" s="1"/>
  <c r="C19" i="3"/>
  <c r="E19" i="3" s="1"/>
  <c r="C18" i="3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36" i="2"/>
  <c r="E36" i="2" s="1"/>
  <c r="E22" i="2"/>
  <c r="C22" i="2"/>
  <c r="C21" i="2"/>
  <c r="E21" i="2" s="1"/>
  <c r="C20" i="2"/>
  <c r="E20" i="2" s="1"/>
  <c r="C19" i="2"/>
  <c r="E19" i="2" s="1"/>
  <c r="C18" i="2"/>
  <c r="E18" i="2" s="1"/>
  <c r="C17" i="2"/>
  <c r="E17" i="2" s="1"/>
  <c r="E81" i="1"/>
  <c r="E97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34" i="1"/>
  <c r="E3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</calcChain>
</file>

<file path=xl/sharedStrings.xml><?xml version="1.0" encoding="utf-8"?>
<sst xmlns="http://schemas.openxmlformats.org/spreadsheetml/2006/main" count="946" uniqueCount="251">
  <si>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</si>
  <si>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</si>
  <si>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</si>
  <si>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</si>
  <si>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</si>
  <si>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</si>
  <si>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</si>
  <si>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</si>
  <si>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</si>
  <si>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</si>
  <si>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</si>
  <si>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(ng/L)</t>
  </si>
  <si>
    <t>Numune</t>
  </si>
  <si>
    <t>absorbans</t>
  </si>
  <si>
    <t>result(ng/L))</t>
  </si>
  <si>
    <t>concentratıon (ng/ml)</t>
  </si>
  <si>
    <t>result(ng/ml)</t>
  </si>
  <si>
    <t>concentratıon (ng/mL)</t>
  </si>
  <si>
    <t>result(ng/mL)</t>
  </si>
  <si>
    <t>Numune Adı</t>
  </si>
  <si>
    <t>AST (U/L)</t>
  </si>
  <si>
    <t>ALT (U/L)</t>
  </si>
  <si>
    <t>TG (mg/dl)</t>
  </si>
  <si>
    <t>TP (g/dl)</t>
  </si>
  <si>
    <t>SOL-KONTROL</t>
  </si>
  <si>
    <t>SOL-KONTROL-K4H1</t>
  </si>
  <si>
    <t>SOL-KONTROL-K5H2</t>
  </si>
  <si>
    <t>SOL-KONTROL-K5H4</t>
  </si>
  <si>
    <t>SOL-KONTROL-K6H1</t>
  </si>
  <si>
    <t>SOL-KONTROL-K6H2</t>
  </si>
  <si>
    <t>SOL-KONTROL-K6H3</t>
  </si>
  <si>
    <t>SOL-KONTROL-K6H4</t>
  </si>
  <si>
    <t>SOL-KONTROL-K8H2</t>
  </si>
  <si>
    <t>SOL-KONTROL-K8H3</t>
  </si>
  <si>
    <t>EDL-KONTROL</t>
  </si>
  <si>
    <t>EDL-KONTROL-K4H1</t>
  </si>
  <si>
    <t>EDL-KONTROL-K5H2</t>
  </si>
  <si>
    <t>EDL-KONTROL-K5H4</t>
  </si>
  <si>
    <t>EDL-KONTROL-K6H1</t>
  </si>
  <si>
    <t>EDL-KONTROL-K6H2</t>
  </si>
  <si>
    <t>EDL-KONTROL-K6H3</t>
  </si>
  <si>
    <t>EDL-KONTROL-K6H4</t>
  </si>
  <si>
    <t>EDL-KONTROL-K8H2</t>
  </si>
  <si>
    <t>EDL-KONTROL-K8H3</t>
  </si>
  <si>
    <t>SOL-K7M1</t>
  </si>
  <si>
    <t>SOL-K8S1</t>
  </si>
  <si>
    <t>SOL-K8S4</t>
  </si>
  <si>
    <t>SOL-K9Y1</t>
  </si>
  <si>
    <t>SOL-K9Y2</t>
  </si>
  <si>
    <t>SOL-K9Y3</t>
  </si>
  <si>
    <t>SOL-K9Y4</t>
  </si>
  <si>
    <t>SOL-K12S1</t>
  </si>
  <si>
    <t>SOL-K12S2</t>
  </si>
  <si>
    <t>EDL-K7M1</t>
  </si>
  <si>
    <t>EDL-K8S1</t>
  </si>
  <si>
    <t>EDL-K8S4</t>
  </si>
  <si>
    <t>EDL-K9Y1</t>
  </si>
  <si>
    <t>EDL-K9Y2</t>
  </si>
  <si>
    <t>EDL-K9Y3</t>
  </si>
  <si>
    <t>EDL-K9Y4</t>
  </si>
  <si>
    <t>EDL-K12S1</t>
  </si>
  <si>
    <t>EDL-K12S2</t>
  </si>
  <si>
    <t>EX-SOL-K3S1</t>
  </si>
  <si>
    <t>EX-SOL-K3S2</t>
  </si>
  <si>
    <t>EX-SOL-K3S3</t>
  </si>
  <si>
    <t>EX-SOL-K3S4</t>
  </si>
  <si>
    <t>EX-SOL-K4Y3</t>
  </si>
  <si>
    <t>EX-SOL-K4Y4</t>
  </si>
  <si>
    <t>EX-SOL-K11K1</t>
  </si>
  <si>
    <t>EX-SOL-K11K2</t>
  </si>
  <si>
    <t>EX-SOL-K11K3</t>
  </si>
  <si>
    <t>EX-SOL-K11K4</t>
  </si>
  <si>
    <t>EX-EDL-K3S1</t>
  </si>
  <si>
    <t>EX-EDL-K3S2</t>
  </si>
  <si>
    <t>EX-EDL-K3S3</t>
  </si>
  <si>
    <t>EX-EDL-K3S4</t>
  </si>
  <si>
    <t>EX-EDL-K4Y3</t>
  </si>
  <si>
    <t>EX-EDL-K4Y4</t>
  </si>
  <si>
    <t>EX-EDL-K11K1</t>
  </si>
  <si>
    <t>EX-EDL-K11K2</t>
  </si>
  <si>
    <t>EX-EDL-K11K3</t>
  </si>
  <si>
    <t>EX-EDL-K11K4</t>
  </si>
  <si>
    <t>EX+İ-SOL-K1M1</t>
  </si>
  <si>
    <t>EX+İ-SOL-K1M2</t>
  </si>
  <si>
    <t>EX+İ-SOL-K1M3</t>
  </si>
  <si>
    <t>EX+İ-SOL-K1M4</t>
  </si>
  <si>
    <t>EX+İ-SOL-K2K1</t>
  </si>
  <si>
    <t>EX+İ-SOL-K2K3</t>
  </si>
  <si>
    <t>EX+İ-SOL-K2K4</t>
  </si>
  <si>
    <t>EX+İ-SOL-K10S1</t>
  </si>
  <si>
    <t>EX+İ-SOL-K10S2</t>
  </si>
  <si>
    <t>EX+İ-SOL-K10S3</t>
  </si>
  <si>
    <t>EX+İ-SOL-K10S4</t>
  </si>
  <si>
    <t>EX+İ-EDL-K1M1</t>
  </si>
  <si>
    <t>EX+İ-EDL-K1M2</t>
  </si>
  <si>
    <t>EX+İ-EDL-K1M3</t>
  </si>
  <si>
    <t>EX+İ-EDL-K1M4</t>
  </si>
  <si>
    <t>EX+İ-EDL-K2K1</t>
  </si>
  <si>
    <t>EX+İ-EDL-K2K3</t>
  </si>
  <si>
    <t>EX+İ-EDL-K2K4</t>
  </si>
  <si>
    <t>EX+İ-EDL-K10S1</t>
  </si>
  <si>
    <t>EX+İ-EDL-K10S2</t>
  </si>
  <si>
    <t>EX+İ-EDL-K10S3</t>
  </si>
  <si>
    <t>EX+İ-EDL-K10S4</t>
  </si>
  <si>
    <t>KONTROL-K5H2</t>
  </si>
  <si>
    <t>KONTROL-K5H4</t>
  </si>
  <si>
    <t>KONTROL-K8H3</t>
  </si>
  <si>
    <t>KONTROL-K4H1</t>
  </si>
  <si>
    <t>KONTROL-K6H1</t>
  </si>
  <si>
    <t>KONTROL-K6H3</t>
  </si>
  <si>
    <t>KONTROL-K8H2</t>
  </si>
  <si>
    <t>KONTROL-K6H2</t>
  </si>
  <si>
    <t>KONTROL-K6H4</t>
  </si>
  <si>
    <t>DEXO-K8S4</t>
  </si>
  <si>
    <t>DEXO-K9Y1</t>
  </si>
  <si>
    <t>DEXO-K9Y2</t>
  </si>
  <si>
    <t>DEXO-K9Y3</t>
  </si>
  <si>
    <t>DEXO-K9Y4</t>
  </si>
  <si>
    <t>DEXO-K8S1</t>
  </si>
  <si>
    <t>DEXO-K7M1</t>
  </si>
  <si>
    <t>DEXO-K12S1</t>
  </si>
  <si>
    <t>DEXO-K12S2</t>
  </si>
  <si>
    <t>EX-K1K3</t>
  </si>
  <si>
    <t>EX-K1K4</t>
  </si>
  <si>
    <t>EX-K1K1</t>
  </si>
  <si>
    <t>EX-K1K2</t>
  </si>
  <si>
    <t>EX-K3S3</t>
  </si>
  <si>
    <t>EX-K3S4</t>
  </si>
  <si>
    <t>EX-K3S1</t>
  </si>
  <si>
    <t>EX-K3S2</t>
  </si>
  <si>
    <t>EX-K4Y3</t>
  </si>
  <si>
    <t>EX-K4Y4</t>
  </si>
  <si>
    <t>EX+DEX-K10S2</t>
  </si>
  <si>
    <t>EX+DEX-K10S3</t>
  </si>
  <si>
    <t>EX+DEX-K10S4</t>
  </si>
  <si>
    <t>EX+DEX-K10S1</t>
  </si>
  <si>
    <t>EX+DEX-K1M1</t>
  </si>
  <si>
    <t>EX+DEX-K1M2</t>
  </si>
  <si>
    <t>EX+DEX-K1M3</t>
  </si>
  <si>
    <t>EX+DEX-K2K3</t>
  </si>
  <si>
    <t>EX+DEX-K1M4</t>
  </si>
  <si>
    <t>EX+DEX-K2K1</t>
  </si>
  <si>
    <t>concentratıon (mlU/L)</t>
  </si>
  <si>
    <t>result(mlU/L)</t>
  </si>
  <si>
    <t>HDL (mg/dl)</t>
  </si>
  <si>
    <t>LDL (mg/dl)</t>
  </si>
  <si>
    <t>KİT ADI</t>
  </si>
  <si>
    <t>TÜR</t>
  </si>
  <si>
    <t>MARKA</t>
  </si>
  <si>
    <t>CAT. NO</t>
  </si>
  <si>
    <t>Yöntem</t>
  </si>
  <si>
    <t>Kullanılan Cihaz</t>
  </si>
  <si>
    <t>BT</t>
  </si>
  <si>
    <t>ELİSA</t>
  </si>
  <si>
    <t>Mıcroplate reader: BIO-TEK EL X 800-Aotu strıp washer:BIO TEK EL X 50</t>
  </si>
  <si>
    <t>Rat</t>
  </si>
  <si>
    <t>Clusterin(Apolipoprotein J)</t>
  </si>
  <si>
    <t>Insulin</t>
  </si>
  <si>
    <t>Megalin (LRP2)</t>
  </si>
  <si>
    <t>Phospo-Insulin receptor substrate 1</t>
  </si>
  <si>
    <t>Phospo-AKT</t>
  </si>
  <si>
    <t>E2452Ra</t>
  </si>
  <si>
    <t>E2466Ra</t>
  </si>
  <si>
    <t>E2599Ra</t>
  </si>
  <si>
    <t>E0707Ra</t>
  </si>
  <si>
    <t>E0483Ra</t>
  </si>
  <si>
    <t>LDL: LDL Cholesterol</t>
  </si>
  <si>
    <t>Universal</t>
  </si>
  <si>
    <t>Otto Scientific</t>
  </si>
  <si>
    <t>OttoBC145</t>
  </si>
  <si>
    <t>Kolorimetrik</t>
  </si>
  <si>
    <t>MINDRAY BS-400</t>
  </si>
  <si>
    <t>HDL: HDL Cholesterol</t>
  </si>
  <si>
    <t>OttoBC144</t>
  </si>
  <si>
    <t>AST: Aspartat Aminotransferaz</t>
  </si>
  <si>
    <t>OttoBC127</t>
  </si>
  <si>
    <t>ALT: Alanin aminotransferaz</t>
  </si>
  <si>
    <t>OttoBC128</t>
  </si>
  <si>
    <t>TG: Triglycerides</t>
  </si>
  <si>
    <t>OttoBC155</t>
  </si>
  <si>
    <t>NOT: Dokular 1/9 oranında( 0,1 gr doku: 0,9ml 140 mmol. lık  KCl) Potasyum Klorür tamponu ile homojenize edildikten sonra 7000 rpm + 4' de 5 dk santrifüj edildi.</t>
  </si>
  <si>
    <t>TP: Total protein</t>
  </si>
  <si>
    <t>OttoBC154</t>
  </si>
  <si>
    <t xml:space="preserve">The reaction is terminated by addition of acidic stop solution and absorbance is measured at 450 nm. </t>
  </si>
  <si>
    <t xml:space="preserve">This kit is an Enzyme-Linked Immunosorbent Assay (ELISA). The plate has been pre-coated with Rat CLU antibody. Rat CLU present in the sample is added and binds to antibodies coated on the wells. </t>
  </si>
  <si>
    <t>And then biotinylated Rat CLU Antibody is added and binds to Rat CLU  in the sample. Then Streptavidin-HRP is added and binds to the Biotinylated Rat CLU  antibody.</t>
  </si>
  <si>
    <t>After incubation unbound Streptavidin-HRP is washed away during a washing step. Substrate solution is then added and color develops in proportion to the amount of Rat CLU  .</t>
  </si>
  <si>
    <t>Rat Clusterin Assay Principle</t>
  </si>
  <si>
    <t>Rat Insulin Assay Principle</t>
  </si>
  <si>
    <t>This kit is an Enzyme-Linked Immunosorbent Assay (ELISA). The plate has been pre-coated with Rat INS antibody. Rat INS present in the sample is added and binds to antibodies coated on the wells.</t>
  </si>
  <si>
    <t>And then biotinylated Rat INS Antibody is added and binds to Rat INS in the sample. Then Streptavidin-HRP is added and binds to the Biotinylated Rat INS antibody</t>
  </si>
  <si>
    <t>After incubation unbound Streptavidin-HRP is washed away during a washing step. Substrate solution is then added and color develops in proportion to the amount of Rat INS.</t>
  </si>
  <si>
    <t xml:space="preserve">This kit is an Enzyme-Linked Immunosorbent Assay (ELISA). The plate has been pre-coated with Rat LRP2 antibody. Rat LRP2 present in the sample is added and binds to antibodies coated on the wells. </t>
  </si>
  <si>
    <t>And then biotinylated Rat LRP2 Antibody is added and binds to Rat LRP2  in the sample. Then Streptavidin-HRP is added and binds to the Biotinylated Rat LRP2  antibody.</t>
  </si>
  <si>
    <t>After incubation unbound Streptavidin-HRP is washed away during a washing step. Substrate solution is then added and color develops in proportion to the amount of Rat LRP2  .</t>
  </si>
  <si>
    <t>Rat LRP2 Assay Principle</t>
  </si>
  <si>
    <t>This kit is an Enzyme-Linked Immunosorbent Assay (ELISA). The plate has been pre-coated with Rat IRS1 antibody. Rat IRS1 present in the sample is added and binds to antibodies coated on the wells.</t>
  </si>
  <si>
    <t>After incubation unbound Streptavidin-HRP is washed away during a washing step. Substrate solution is then added and color develops in proportion to the amount of Rat IRS1.</t>
  </si>
  <si>
    <t>And then biotinylated Rat IRS1 Antibody is added and binds to Rat IRS1 in the sample. Then Streptavidin-HRP is added and binds to the Biotinylated Rat IRS1 antibody</t>
  </si>
  <si>
    <t>Rat Phospo Ins- receptor  Assay Principle</t>
  </si>
  <si>
    <t>This kit is an Enzyme-Linked Immunosorbent Assay (ELISA). The plate has been pre-coated with Rat S473 antibody. Rat S473 present in the sample is added and binds to antibodies coated on the wells.</t>
  </si>
  <si>
    <t>And then biotinylated Rat S473 Antibody is added and binds to RatS473 in the sample. Then Streptavidin-HRP is added and binds to the Biotinylated Rat S473 antibody</t>
  </si>
  <si>
    <t>After incubation unbound Streptavidin-HRP is washed away during a washing step. Substrate solution is then added and color develops in proportion to the amount of Rat S473.</t>
  </si>
  <si>
    <t>Rat Phospo-AKT Assay Principle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</si>
  <si>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</si>
  <si>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</si>
  <si>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</si>
  <si>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</si>
  <si>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</si>
  <si>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</si>
  <si>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r>
      <rPr>
        <b/>
        <sz val="12"/>
        <color theme="1"/>
        <rFont val="Times New Roman"/>
        <family val="1"/>
        <charset val="162"/>
      </rPr>
      <t xml:space="preserve">HDL Cholesterol  </t>
    </r>
    <r>
      <rPr>
        <sz val="12"/>
        <color theme="1"/>
        <rFont val="Times New Roman"/>
        <family val="1"/>
        <charset val="162"/>
      </rPr>
      <t xml:space="preserve">           mg/dl</t>
    </r>
  </si>
  <si>
    <t>Enzymatic colorimetric test</t>
  </si>
  <si>
    <t>• Sample and addition of R1</t>
  </si>
  <si>
    <t>• Addition of R2 and start of reaction</t>
  </si>
  <si>
    <t>In the first step LDL, VLDL and Chylomicrons are eliminated and transformed to</t>
  </si>
  <si>
    <t>non reactive compounds and specific condition for the reaction. By the second</t>
  </si>
  <si>
    <t>reagent only the HDL-Cholesterol is subject to color reaction</t>
  </si>
  <si>
    <t>Cholesterol Esterase</t>
  </si>
  <si>
    <t>Cholesterol ester + H2O Cholesterol + fatty acid</t>
  </si>
  <si>
    <t>Cholesterol Oxidase</t>
  </si>
  <si>
    <t>Cholesterol + O2 Cholesten-3-on + H2O2</t>
  </si>
  <si>
    <t>Peroxidase</t>
  </si>
  <si>
    <t>H2O2 + phenol + 4-aminoantipyrine quinoneimine dye+4 H2O</t>
  </si>
  <si>
    <r>
      <rPr>
        <b/>
        <sz val="12"/>
        <color theme="1"/>
        <rFont val="Times New Roman"/>
        <family val="1"/>
        <charset val="162"/>
      </rPr>
      <t xml:space="preserve">LDL Cholesterol </t>
    </r>
    <r>
      <rPr>
        <sz val="12"/>
        <color theme="1"/>
        <rFont val="Times New Roman"/>
        <family val="1"/>
        <charset val="162"/>
      </rPr>
      <t xml:space="preserve">       mg/dl</t>
    </r>
  </si>
  <si>
    <t>İlk adımda, HDL, VLDL ve Şilomikronlar elimine edilir ve reaksiyon için özel koşulda reaktif olmayan bileşiklere dönüştürülür. İkinci reaktif sadece LDL-kolesterol renk reaksiyonudur.</t>
  </si>
  <si>
    <t>Kolesterol esteraz</t>
  </si>
  <si>
    <t>Kolesterol ester + H2O kolesterol + yağ asidi</t>
  </si>
  <si>
    <t>Kolesterol Oksidaz</t>
  </si>
  <si>
    <t>Kolesterol + O2 kolesten-3-on + H2O2</t>
  </si>
  <si>
    <t>peroksidaz</t>
  </si>
  <si>
    <t>H2O2 + fenol + 4- aminoantipirin kinon boyası +4 H2O</t>
  </si>
  <si>
    <r>
      <rPr>
        <b/>
        <sz val="12"/>
        <color theme="1"/>
        <rFont val="Times New Roman"/>
        <family val="1"/>
        <charset val="162"/>
      </rPr>
      <t xml:space="preserve">Total Protein  </t>
    </r>
    <r>
      <rPr>
        <sz val="12"/>
        <color theme="1"/>
        <rFont val="Times New Roman"/>
        <family val="1"/>
        <charset val="162"/>
      </rPr>
      <t xml:space="preserve">                 g/dl</t>
    </r>
  </si>
  <si>
    <t>Colorimetric assay, Sample and addition of Reagent start of the reaction:</t>
  </si>
  <si>
    <t xml:space="preserve">Divalent copper reacts in alkaline solution with protein peptide bonds to form the characteristic purple-colored biuret complex. </t>
  </si>
  <si>
    <t>Sodium potassium tartrate prevents the precipitation of copper hydroxide and potassium iodide prevents auto reduction of copper. alkaline protein + Cu2+ solution Cu-protein complex</t>
  </si>
  <si>
    <t>The color intensity is directly proportional to the protein concentration which can be determined photometrically.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</si>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</sst>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i/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" fontId="2" fillId="7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/>
    <xf numFmtId="16" fontId="2" fillId="6" borderId="1" xfId="0" applyNumberFormat="1" applyFont="1" applyFill="1" applyBorder="1" applyAlignment="1">
      <alignment horizontal="center"/>
    </xf>
    <xf numFmtId="0" fontId="0" fillId="0" borderId="0" xfId="0"/>
    <xf numFmtId="0" fontId="2" fillId="7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4" borderId="0" xfId="0" applyFont="1" applyFill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Phospho-AKT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198993875765532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'Doku-Phospho-AKT'!$C$18:$C$23</c:f>
              <c:numCache>
                <c:formatCode>General</c:formatCode>
                <c:ptCount val="6"/>
                <c:pt idx="0">
                  <c:v>1.597</c:v>
                </c:pt>
                <c:pt idx="1">
                  <c:v>0.92500000000000004</c:v>
                </c:pt>
                <c:pt idx="2">
                  <c:v>0.48400000000000004</c:v>
                </c:pt>
                <c:pt idx="3">
                  <c:v>0.21600000000000003</c:v>
                </c:pt>
                <c:pt idx="4">
                  <c:v>0.1</c:v>
                </c:pt>
                <c:pt idx="5">
                  <c:v>0</c:v>
                </c:pt>
              </c:numCache>
            </c:numRef>
          </c:xVal>
          <c:yVal>
            <c:numRef>
              <c:f>'Doku-Phospho-AKT'!$D$18:$D$23</c:f>
              <c:numCache>
                <c:formatCode>General</c:formatCode>
                <c:ptCount val="6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7-4797-9267-7677D6F45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95840"/>
        <c:axId val="268796168"/>
      </c:scatterChart>
      <c:valAx>
        <c:axId val="2687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8796168"/>
        <c:crosses val="autoZero"/>
        <c:crossBetween val="midCat"/>
      </c:valAx>
      <c:valAx>
        <c:axId val="2687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87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Phospo-Ins-Receptor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364982502187225"/>
                  <c:y val="0.11026829979585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'Doku-P-I-R'!$C$17:$C$22</c:f>
              <c:numCache>
                <c:formatCode>General</c:formatCode>
                <c:ptCount val="6"/>
                <c:pt idx="0">
                  <c:v>2.0880000000000001</c:v>
                </c:pt>
                <c:pt idx="1">
                  <c:v>1.0920000000000001</c:v>
                </c:pt>
                <c:pt idx="2">
                  <c:v>0.63400000000000001</c:v>
                </c:pt>
                <c:pt idx="3">
                  <c:v>0.33199999999999996</c:v>
                </c:pt>
                <c:pt idx="4">
                  <c:v>0.19500000000000001</c:v>
                </c:pt>
                <c:pt idx="5">
                  <c:v>0</c:v>
                </c:pt>
              </c:numCache>
            </c:numRef>
          </c:xVal>
          <c:yVal>
            <c:numRef>
              <c:f>'Doku-P-I-R'!$D$17:$D$22</c:f>
              <c:numCache>
                <c:formatCode>General</c:formatCode>
                <c:ptCount val="6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1.5</c:v>
                </c:pt>
                <c:pt idx="4">
                  <c:v>0.75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5-4EE9-8797-8366FF1BE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84032"/>
        <c:axId val="268785672"/>
      </c:scatterChart>
      <c:valAx>
        <c:axId val="26878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8785672"/>
        <c:crosses val="autoZero"/>
        <c:crossBetween val="midCat"/>
      </c:valAx>
      <c:valAx>
        <c:axId val="2687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878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LRP2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032283464566931"/>
                  <c:y val="0.13159266550014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'Doku-LRP2'!$C$18:$C$23</c:f>
              <c:numCache>
                <c:formatCode>General</c:formatCode>
                <c:ptCount val="6"/>
                <c:pt idx="0">
                  <c:v>2.2829999999999999</c:v>
                </c:pt>
                <c:pt idx="1">
                  <c:v>1.5589999999999999</c:v>
                </c:pt>
                <c:pt idx="2">
                  <c:v>0.876</c:v>
                </c:pt>
                <c:pt idx="3">
                  <c:v>0.45900000000000002</c:v>
                </c:pt>
                <c:pt idx="4">
                  <c:v>0.28599999999999998</c:v>
                </c:pt>
                <c:pt idx="5">
                  <c:v>0</c:v>
                </c:pt>
              </c:numCache>
            </c:numRef>
          </c:xVal>
          <c:yVal>
            <c:numRef>
              <c:f>'Doku-LRP2'!$D$18:$D$23</c:f>
              <c:numCache>
                <c:formatCode>General</c:formatCode>
                <c:ptCount val="6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1.5</c:v>
                </c:pt>
                <c:pt idx="4">
                  <c:v>0.75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2-4A1F-960F-BA5539CA8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56208"/>
        <c:axId val="507256536"/>
      </c:scatterChart>
      <c:valAx>
        <c:axId val="50725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7256536"/>
        <c:crosses val="autoZero"/>
        <c:crossBetween val="midCat"/>
      </c:valAx>
      <c:valAx>
        <c:axId val="50725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72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Apolipoprotein 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679768153980753"/>
                  <c:y val="7.9209682123067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'Apolipoprotein J-doku-1.plate'!$C$18:$C$23</c:f>
              <c:numCache>
                <c:formatCode>General</c:formatCode>
                <c:ptCount val="6"/>
                <c:pt idx="0">
                  <c:v>2.0729999999999995</c:v>
                </c:pt>
                <c:pt idx="1">
                  <c:v>0.98899999999999988</c:v>
                </c:pt>
                <c:pt idx="2">
                  <c:v>0.58800000000000008</c:v>
                </c:pt>
                <c:pt idx="3">
                  <c:v>0.33100000000000002</c:v>
                </c:pt>
                <c:pt idx="4">
                  <c:v>0.154</c:v>
                </c:pt>
                <c:pt idx="5">
                  <c:v>0</c:v>
                </c:pt>
              </c:numCache>
            </c:numRef>
          </c:xVal>
          <c:yVal>
            <c:numRef>
              <c:f>'Apolipoprotein J-doku-1.plate'!$D$18:$D$23</c:f>
              <c:numCache>
                <c:formatCode>General</c:formatCode>
                <c:ptCount val="6"/>
                <c:pt idx="0">
                  <c:v>480</c:v>
                </c:pt>
                <c:pt idx="1">
                  <c:v>240</c:v>
                </c:pt>
                <c:pt idx="2">
                  <c:v>120</c:v>
                </c:pt>
                <c:pt idx="3">
                  <c:v>60</c:v>
                </c:pt>
                <c:pt idx="4">
                  <c:v>30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D-40A6-B185-FBC97B104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98424"/>
        <c:axId val="388895800"/>
      </c:scatterChart>
      <c:valAx>
        <c:axId val="38889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8895800"/>
        <c:crosses val="autoZero"/>
        <c:crossBetween val="midCat"/>
      </c:valAx>
      <c:valAx>
        <c:axId val="38889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889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Apolipoprotein 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371522309711287"/>
                  <c:y val="9.88301983085447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'Apolipoprotein J-doku-2.plate'!$C$18:$C$23</c:f>
              <c:numCache>
                <c:formatCode>General</c:formatCode>
                <c:ptCount val="6"/>
                <c:pt idx="0">
                  <c:v>1.3599999999999999</c:v>
                </c:pt>
                <c:pt idx="1">
                  <c:v>0.73599999999999999</c:v>
                </c:pt>
                <c:pt idx="2">
                  <c:v>0.45200000000000001</c:v>
                </c:pt>
                <c:pt idx="3">
                  <c:v>0.29399999999999998</c:v>
                </c:pt>
                <c:pt idx="4">
                  <c:v>0.11299999999999999</c:v>
                </c:pt>
                <c:pt idx="5">
                  <c:v>0</c:v>
                </c:pt>
              </c:numCache>
            </c:numRef>
          </c:xVal>
          <c:yVal>
            <c:numRef>
              <c:f>'Apolipoprotein J-doku-2.plate'!$D$18:$D$23</c:f>
              <c:numCache>
                <c:formatCode>General</c:formatCode>
                <c:ptCount val="6"/>
                <c:pt idx="0">
                  <c:v>480</c:v>
                </c:pt>
                <c:pt idx="1">
                  <c:v>240</c:v>
                </c:pt>
                <c:pt idx="2">
                  <c:v>120</c:v>
                </c:pt>
                <c:pt idx="3">
                  <c:v>60</c:v>
                </c:pt>
                <c:pt idx="4">
                  <c:v>30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C-4BE1-AC77-BA567223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32368"/>
        <c:axId val="509773568"/>
      </c:scatterChart>
      <c:valAx>
        <c:axId val="38713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9773568"/>
        <c:crosses val="autoZero"/>
        <c:crossBetween val="midCat"/>
      </c:valAx>
      <c:valAx>
        <c:axId val="5097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71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Apolipoprotein 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77134733158355"/>
                  <c:y val="9.79261446485855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'Serum-Apolipoprotein J'!$C$17:$C$22</c:f>
              <c:numCache>
                <c:formatCode>General</c:formatCode>
                <c:ptCount val="6"/>
                <c:pt idx="0">
                  <c:v>1.4159999999999999</c:v>
                </c:pt>
                <c:pt idx="1">
                  <c:v>0.75800000000000001</c:v>
                </c:pt>
                <c:pt idx="2">
                  <c:v>0.39400000000000002</c:v>
                </c:pt>
                <c:pt idx="3">
                  <c:v>0.16799999999999998</c:v>
                </c:pt>
                <c:pt idx="4">
                  <c:v>9.6000000000000002E-2</c:v>
                </c:pt>
                <c:pt idx="5">
                  <c:v>0</c:v>
                </c:pt>
              </c:numCache>
            </c:numRef>
          </c:xVal>
          <c:yVal>
            <c:numRef>
              <c:f>'Serum-Apolipoprotein J'!$D$17:$D$22</c:f>
              <c:numCache>
                <c:formatCode>General</c:formatCode>
                <c:ptCount val="6"/>
                <c:pt idx="0">
                  <c:v>480</c:v>
                </c:pt>
                <c:pt idx="1">
                  <c:v>240</c:v>
                </c:pt>
                <c:pt idx="2">
                  <c:v>120</c:v>
                </c:pt>
                <c:pt idx="3">
                  <c:v>60</c:v>
                </c:pt>
                <c:pt idx="4">
                  <c:v>30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7-42F2-B1E0-A38642C7E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52048"/>
        <c:axId val="514754016"/>
      </c:scatterChart>
      <c:valAx>
        <c:axId val="51475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754016"/>
        <c:crosses val="autoZero"/>
        <c:crossBetween val="midCat"/>
      </c:valAx>
      <c:valAx>
        <c:axId val="5147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75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434033245844271"/>
                  <c:y val="0.1023596529600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'Serum-Insulin'!$C$17:$C$22</c:f>
              <c:numCache>
                <c:formatCode>General</c:formatCode>
                <c:ptCount val="6"/>
                <c:pt idx="0">
                  <c:v>1.7509999999999999</c:v>
                </c:pt>
                <c:pt idx="1">
                  <c:v>0.8899999999999999</c:v>
                </c:pt>
                <c:pt idx="2">
                  <c:v>0.48899999999999993</c:v>
                </c:pt>
                <c:pt idx="3">
                  <c:v>0.32500000000000001</c:v>
                </c:pt>
                <c:pt idx="4">
                  <c:v>7.9000000000000015E-2</c:v>
                </c:pt>
                <c:pt idx="5">
                  <c:v>0</c:v>
                </c:pt>
              </c:numCache>
            </c:numRef>
          </c:xVal>
          <c:yVal>
            <c:numRef>
              <c:f>'Serum-Insulin'!$D$17:$D$22</c:f>
              <c:numCache>
                <c:formatCode>General</c:formatCode>
                <c:ptCount val="6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A-44AD-BBC8-52FA405C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51384"/>
        <c:axId val="509851056"/>
      </c:scatterChart>
      <c:valAx>
        <c:axId val="50985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9851056"/>
        <c:crosses val="autoZero"/>
        <c:crossBetween val="midCat"/>
      </c:valAx>
      <c:valAx>
        <c:axId val="5098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985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11</xdr:row>
      <xdr:rowOff>175260</xdr:rowOff>
    </xdr:from>
    <xdr:to>
      <xdr:col>15</xdr:col>
      <xdr:colOff>15240</xdr:colOff>
      <xdr:row>26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11</xdr:row>
      <xdr:rowOff>167640</xdr:rowOff>
    </xdr:from>
    <xdr:to>
      <xdr:col>15</xdr:col>
      <xdr:colOff>0</xdr:colOff>
      <xdr:row>26</xdr:row>
      <xdr:rowOff>167640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13</xdr:row>
      <xdr:rowOff>0</xdr:rowOff>
    </xdr:from>
    <xdr:to>
      <xdr:col>14</xdr:col>
      <xdr:colOff>38100</xdr:colOff>
      <xdr:row>28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13</xdr:row>
      <xdr:rowOff>7620</xdr:rowOff>
    </xdr:from>
    <xdr:to>
      <xdr:col>15</xdr:col>
      <xdr:colOff>22860</xdr:colOff>
      <xdr:row>28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12</xdr:row>
      <xdr:rowOff>175260</xdr:rowOff>
    </xdr:from>
    <xdr:to>
      <xdr:col>15</xdr:col>
      <xdr:colOff>7620</xdr:colOff>
      <xdr:row>27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13</xdr:row>
      <xdr:rowOff>7620</xdr:rowOff>
    </xdr:from>
    <xdr:to>
      <xdr:col>15</xdr:col>
      <xdr:colOff>106680</xdr:colOff>
      <xdr:row>28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12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5</xdr:col>
      <xdr:colOff>2811780</xdr:colOff>
      <xdr:row>51</xdr:row>
      <xdr:rowOff>97051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50820"/>
          <a:ext cx="10058400" cy="68636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91440</xdr:rowOff>
    </xdr:from>
    <xdr:to>
      <xdr:col>5</xdr:col>
      <xdr:colOff>363255</xdr:colOff>
      <xdr:row>106</xdr:row>
      <xdr:rowOff>91440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608820"/>
          <a:ext cx="760987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3"/>
  <sheetViews>
    <sheetView tabSelected="1" topLeftCell="A26" workbookViewId="0">
      <selection activeCell="S10" sqref="S10"/>
    </sheetView>
  </sheetViews>
  <sheetFormatPr defaultRowHeight="15" x14ac:dyDescent="0.25"/>
  <cols>
    <col min="1" max="1" width="22.7109375" customWidth="1"/>
    <col min="2" max="2" width="11.7109375" customWidth="1"/>
    <col min="3" max="3" width="10.42578125" customWidth="1"/>
    <col min="4" max="4" width="10.28515625" customWidth="1"/>
    <col min="5" max="5" width="12.7109375" customWidth="1"/>
  </cols>
  <sheetData>
    <row r="2" spans="1:12" x14ac:dyDescent="0.25">
      <c r="A2" s="3">
        <v>1.6319999999999999</v>
      </c>
      <c r="B2" s="3">
        <v>1.6919999999999999</v>
      </c>
      <c r="C2" s="2">
        <v>0.20600000000000002</v>
      </c>
      <c r="D2" s="2">
        <v>0.17400000000000002</v>
      </c>
      <c r="E2" s="2">
        <v>0.28600000000000003</v>
      </c>
      <c r="F2" s="2">
        <v>0.26700000000000002</v>
      </c>
      <c r="G2" s="2">
        <v>0.32500000000000001</v>
      </c>
      <c r="H2" s="2">
        <v>0.22500000000000001</v>
      </c>
      <c r="I2" s="2">
        <v>0.27900000000000003</v>
      </c>
      <c r="J2" s="2">
        <v>0.26200000000000001</v>
      </c>
      <c r="K2" s="2">
        <v>0.247</v>
      </c>
      <c r="L2" s="2">
        <v>0.245</v>
      </c>
    </row>
    <row r="3" spans="1:12" x14ac:dyDescent="0.25">
      <c r="A3" s="3">
        <v>0.99199999999999999</v>
      </c>
      <c r="B3" s="3">
        <v>0.98899999999999999</v>
      </c>
      <c r="C3" s="2">
        <v>0.187</v>
      </c>
      <c r="D3" s="2">
        <v>0.115</v>
      </c>
      <c r="E3" s="2">
        <v>0.308</v>
      </c>
      <c r="F3" s="2">
        <v>0.23800000000000002</v>
      </c>
      <c r="G3" s="2">
        <v>0.34600000000000003</v>
      </c>
      <c r="H3" s="2">
        <v>0.24</v>
      </c>
      <c r="I3" s="2">
        <v>0.33400000000000002</v>
      </c>
      <c r="J3" s="2">
        <v>0.25700000000000001</v>
      </c>
      <c r="K3" s="2">
        <v>0.23300000000000001</v>
      </c>
      <c r="L3" s="2">
        <v>0.3</v>
      </c>
    </row>
    <row r="4" spans="1:12" x14ac:dyDescent="0.25">
      <c r="A4" s="3">
        <v>0.54100000000000004</v>
      </c>
      <c r="B4" s="3">
        <v>0.55800000000000005</v>
      </c>
      <c r="C4" s="2">
        <v>0.254</v>
      </c>
      <c r="D4" s="2">
        <v>0.27700000000000002</v>
      </c>
      <c r="E4" s="2">
        <v>0.30599999999999999</v>
      </c>
      <c r="F4" s="2">
        <v>0.29199999999999998</v>
      </c>
      <c r="G4" s="2">
        <v>0.255</v>
      </c>
      <c r="H4" s="2">
        <v>0.25600000000000001</v>
      </c>
      <c r="I4" s="2">
        <v>0.25600000000000001</v>
      </c>
      <c r="J4" s="2">
        <v>0.19400000000000001</v>
      </c>
      <c r="K4" s="2">
        <v>0.24399999999999999</v>
      </c>
      <c r="L4" s="2">
        <v>0.27900000000000003</v>
      </c>
    </row>
    <row r="5" spans="1:12" x14ac:dyDescent="0.25">
      <c r="A5" s="3">
        <v>0.27100000000000002</v>
      </c>
      <c r="B5" s="3">
        <v>0.29099999999999998</v>
      </c>
      <c r="C5" s="2">
        <v>0.184</v>
      </c>
      <c r="D5" s="2">
        <v>0.20200000000000001</v>
      </c>
      <c r="E5" s="2">
        <v>0.26600000000000001</v>
      </c>
      <c r="F5" s="2">
        <v>0.14400000000000002</v>
      </c>
      <c r="G5" s="2">
        <v>0.16600000000000001</v>
      </c>
      <c r="H5" s="2">
        <v>0.20899999999999999</v>
      </c>
      <c r="I5" s="2">
        <v>0.23900000000000002</v>
      </c>
      <c r="J5" s="2">
        <v>0.20600000000000002</v>
      </c>
      <c r="K5" s="2">
        <v>0.23300000000000001</v>
      </c>
      <c r="L5" s="2">
        <v>0.26900000000000002</v>
      </c>
    </row>
    <row r="6" spans="1:12" x14ac:dyDescent="0.25">
      <c r="A6" s="3">
        <v>0.16900000000000001</v>
      </c>
      <c r="B6" s="3">
        <v>0.161</v>
      </c>
      <c r="C6" s="2">
        <v>0.17899999999999999</v>
      </c>
      <c r="D6" s="2">
        <v>0.27800000000000002</v>
      </c>
      <c r="E6" s="2">
        <v>0.27500000000000002</v>
      </c>
      <c r="F6" s="2">
        <v>0.23400000000000001</v>
      </c>
      <c r="G6" s="2">
        <v>0.252</v>
      </c>
      <c r="H6" s="2">
        <v>0.23600000000000002</v>
      </c>
      <c r="I6" s="2">
        <v>0.15</v>
      </c>
      <c r="J6" s="2">
        <v>0.24399999999999999</v>
      </c>
      <c r="K6" s="2">
        <v>0.25600000000000001</v>
      </c>
      <c r="L6" s="2">
        <v>0.316</v>
      </c>
    </row>
    <row r="7" spans="1:12" x14ac:dyDescent="0.25">
      <c r="A7" s="5">
        <v>0.06</v>
      </c>
      <c r="B7" s="5">
        <v>7.0000000000000007E-2</v>
      </c>
      <c r="C7" s="2">
        <v>0.189</v>
      </c>
      <c r="D7" s="2">
        <v>0.16400000000000001</v>
      </c>
      <c r="E7" s="2">
        <v>0.19900000000000001</v>
      </c>
      <c r="F7" s="2">
        <v>0.20200000000000001</v>
      </c>
      <c r="G7" s="2">
        <v>0.25600000000000001</v>
      </c>
      <c r="H7" s="2">
        <v>0.22500000000000001</v>
      </c>
      <c r="I7" s="2">
        <v>0.13700000000000001</v>
      </c>
      <c r="J7" s="2">
        <v>0.193</v>
      </c>
      <c r="K7" s="2">
        <v>0.222</v>
      </c>
      <c r="L7" s="2">
        <v>0.20600000000000002</v>
      </c>
    </row>
    <row r="8" spans="1:12" x14ac:dyDescent="0.25">
      <c r="A8" s="1">
        <v>0.127</v>
      </c>
      <c r="B8" s="1">
        <v>0.125</v>
      </c>
      <c r="C8" s="2">
        <v>0.13</v>
      </c>
      <c r="D8" s="2">
        <v>0.13700000000000001</v>
      </c>
      <c r="E8" s="2">
        <v>0.14300000000000002</v>
      </c>
      <c r="F8" s="2">
        <v>0.14499999999999999</v>
      </c>
      <c r="G8" s="2">
        <v>0.13800000000000001</v>
      </c>
      <c r="H8" s="2">
        <v>0.128</v>
      </c>
      <c r="I8" s="2">
        <v>0.13500000000000001</v>
      </c>
      <c r="J8" s="2">
        <v>0.14799999999999999</v>
      </c>
      <c r="K8" s="2">
        <v>0.156</v>
      </c>
      <c r="L8" s="2">
        <v>0.14599999999999999</v>
      </c>
    </row>
    <row r="9" spans="1:12" x14ac:dyDescent="0.25">
      <c r="A9" s="1">
        <v>0.11700000000000001</v>
      </c>
      <c r="B9" s="1">
        <v>0.115</v>
      </c>
      <c r="C9" s="2">
        <v>0.123</v>
      </c>
      <c r="D9" s="2">
        <v>0.26700000000000002</v>
      </c>
      <c r="E9" s="2">
        <v>0.153</v>
      </c>
      <c r="F9" s="2">
        <v>0.20300000000000001</v>
      </c>
      <c r="G9" s="2">
        <v>0.13600000000000001</v>
      </c>
      <c r="H9" s="2">
        <v>0.182</v>
      </c>
      <c r="I9" s="2">
        <v>0.13500000000000001</v>
      </c>
      <c r="J9" s="2">
        <v>0.13600000000000001</v>
      </c>
      <c r="K9" s="2">
        <v>0.16200000000000001</v>
      </c>
      <c r="L9" s="2">
        <v>0.13300000000000001</v>
      </c>
    </row>
    <row r="12" spans="1:12" x14ac:dyDescent="0.25">
      <c r="A12" t="s">
        <v>0</v>
      </c>
    </row>
    <row r="17" spans="1:13" x14ac:dyDescent="0.25">
      <c r="B17" s="6" t="s">
        <v>1</v>
      </c>
      <c r="C17" s="6" t="s">
        <v>2</v>
      </c>
      <c r="D17" s="6" t="s">
        <v>3</v>
      </c>
      <c r="E17" s="6" t="s">
        <v>4</v>
      </c>
    </row>
    <row r="18" spans="1:13" x14ac:dyDescent="0.25">
      <c r="A18" t="s">
        <v>5</v>
      </c>
      <c r="B18" s="3">
        <v>1.6619999999999999</v>
      </c>
      <c r="C18" s="1">
        <f>B18-B23</f>
        <v>1.597</v>
      </c>
      <c r="D18" s="1">
        <v>800</v>
      </c>
      <c r="E18" s="7">
        <f>(95.068*C18*C18)+(340.82*C18)+(11.058)</f>
        <v>797.80982281199999</v>
      </c>
    </row>
    <row r="19" spans="1:13" x14ac:dyDescent="0.25">
      <c r="A19" t="s">
        <v>6</v>
      </c>
      <c r="B19" s="3">
        <v>0.99</v>
      </c>
      <c r="C19" s="1">
        <f>B19-B23</f>
        <v>0.92500000000000004</v>
      </c>
      <c r="D19" s="1">
        <v>400</v>
      </c>
      <c r="E19" s="7">
        <f t="shared" ref="E19:E23" si="0">(95.068*C19*C19)+(340.82*C19)+(11.058)</f>
        <v>407.65905750000002</v>
      </c>
    </row>
    <row r="20" spans="1:13" x14ac:dyDescent="0.25">
      <c r="A20" t="s">
        <v>7</v>
      </c>
      <c r="B20" s="3">
        <v>0.54900000000000004</v>
      </c>
      <c r="C20" s="1">
        <f>B20-B23</f>
        <v>0.48400000000000004</v>
      </c>
      <c r="D20" s="1">
        <v>200</v>
      </c>
      <c r="E20" s="7">
        <f t="shared" si="0"/>
        <v>198.28512940800002</v>
      </c>
    </row>
    <row r="21" spans="1:13" x14ac:dyDescent="0.25">
      <c r="A21" t="s">
        <v>8</v>
      </c>
      <c r="B21" s="3">
        <v>0.28100000000000003</v>
      </c>
      <c r="C21" s="1">
        <f>B21-B23</f>
        <v>0.21600000000000003</v>
      </c>
      <c r="D21" s="1">
        <v>100</v>
      </c>
      <c r="E21" s="7">
        <f t="shared" si="0"/>
        <v>89.110612608000025</v>
      </c>
    </row>
    <row r="22" spans="1:13" x14ac:dyDescent="0.25">
      <c r="A22" t="s">
        <v>9</v>
      </c>
      <c r="B22" s="3">
        <v>0.16500000000000001</v>
      </c>
      <c r="C22" s="1">
        <f>B22-B23</f>
        <v>0.1</v>
      </c>
      <c r="D22" s="1">
        <v>50</v>
      </c>
      <c r="E22" s="7">
        <f t="shared" si="0"/>
        <v>46.090679999999999</v>
      </c>
    </row>
    <row r="23" spans="1:13" x14ac:dyDescent="0.25">
      <c r="A23" t="s">
        <v>10</v>
      </c>
      <c r="B23" s="5">
        <v>6.5000000000000002E-2</v>
      </c>
      <c r="C23" s="1">
        <f>B23-B23</f>
        <v>0</v>
      </c>
      <c r="D23" s="1">
        <v>0</v>
      </c>
      <c r="E23" s="7">
        <f t="shared" si="0"/>
        <v>11.058</v>
      </c>
    </row>
    <row r="28" spans="1:13" x14ac:dyDescent="0.25">
      <c r="K28" s="8" t="s">
        <v>11</v>
      </c>
      <c r="L28" s="8"/>
      <c r="M28" s="8"/>
    </row>
    <row r="33" spans="1:5" x14ac:dyDescent="0.25">
      <c r="A33" s="9" t="s">
        <v>12</v>
      </c>
      <c r="B33" s="2" t="s">
        <v>13</v>
      </c>
      <c r="C33" s="4" t="s">
        <v>10</v>
      </c>
      <c r="D33" s="1" t="s">
        <v>2</v>
      </c>
      <c r="E33" s="10" t="s">
        <v>14</v>
      </c>
    </row>
    <row r="34" spans="1:5" x14ac:dyDescent="0.25">
      <c r="A34" s="18" t="s">
        <v>24</v>
      </c>
      <c r="B34" s="2">
        <v>0.20600000000000002</v>
      </c>
      <c r="C34" s="5">
        <v>6.5000000000000002E-2</v>
      </c>
      <c r="D34" s="1">
        <f t="shared" ref="D34:D65" si="1">(B34-C34)</f>
        <v>0.14100000000000001</v>
      </c>
      <c r="E34" s="7">
        <f t="shared" ref="E34:E65" si="2">(95.068*D34*D34)+(340.82*D34)+(11.058)</f>
        <v>61.003666908000007</v>
      </c>
    </row>
    <row r="35" spans="1:5" x14ac:dyDescent="0.25">
      <c r="A35" s="18" t="s">
        <v>25</v>
      </c>
      <c r="B35" s="2">
        <v>0.187</v>
      </c>
      <c r="C35" s="5">
        <v>6.5000000000000002E-2</v>
      </c>
      <c r="D35" s="1">
        <f t="shared" si="1"/>
        <v>0.122</v>
      </c>
      <c r="E35" s="7">
        <f t="shared" si="2"/>
        <v>54.053032111999997</v>
      </c>
    </row>
    <row r="36" spans="1:5" x14ac:dyDescent="0.25">
      <c r="A36" s="18" t="s">
        <v>26</v>
      </c>
      <c r="B36" s="2">
        <v>0.254</v>
      </c>
      <c r="C36" s="5">
        <v>6.5000000000000002E-2</v>
      </c>
      <c r="D36" s="1">
        <f t="shared" si="1"/>
        <v>0.189</v>
      </c>
      <c r="E36" s="7">
        <f t="shared" si="2"/>
        <v>78.868904028000003</v>
      </c>
    </row>
    <row r="37" spans="1:5" x14ac:dyDescent="0.25">
      <c r="A37" s="18" t="s">
        <v>27</v>
      </c>
      <c r="B37" s="2">
        <v>0.184</v>
      </c>
      <c r="C37" s="5">
        <v>6.5000000000000002E-2</v>
      </c>
      <c r="D37" s="1">
        <f t="shared" si="1"/>
        <v>0.11899999999999999</v>
      </c>
      <c r="E37" s="7">
        <f t="shared" si="2"/>
        <v>52.961837947999996</v>
      </c>
    </row>
    <row r="38" spans="1:5" x14ac:dyDescent="0.25">
      <c r="A38" s="18" t="s">
        <v>28</v>
      </c>
      <c r="B38" s="2">
        <v>0.17899999999999999</v>
      </c>
      <c r="C38" s="5">
        <v>6.5000000000000002E-2</v>
      </c>
      <c r="D38" s="1">
        <f t="shared" si="1"/>
        <v>0.11399999999999999</v>
      </c>
      <c r="E38" s="7">
        <f t="shared" si="2"/>
        <v>51.146983727999995</v>
      </c>
    </row>
    <row r="39" spans="1:5" x14ac:dyDescent="0.25">
      <c r="A39" s="18" t="s">
        <v>29</v>
      </c>
      <c r="B39" s="2">
        <v>0.189</v>
      </c>
      <c r="C39" s="5">
        <v>6.5000000000000002E-2</v>
      </c>
      <c r="D39" s="1">
        <f t="shared" si="1"/>
        <v>0.124</v>
      </c>
      <c r="E39" s="7">
        <f t="shared" si="2"/>
        <v>54.781445567999995</v>
      </c>
    </row>
    <row r="40" spans="1:5" x14ac:dyDescent="0.25">
      <c r="A40" s="18" t="s">
        <v>30</v>
      </c>
      <c r="B40" s="2">
        <v>0.13</v>
      </c>
      <c r="C40" s="5">
        <v>6.5000000000000002E-2</v>
      </c>
      <c r="D40" s="1">
        <f t="shared" si="1"/>
        <v>6.5000000000000002E-2</v>
      </c>
      <c r="E40" s="7">
        <f t="shared" si="2"/>
        <v>33.612962300000007</v>
      </c>
    </row>
    <row r="41" spans="1:5" x14ac:dyDescent="0.25">
      <c r="A41" s="18" t="s">
        <v>31</v>
      </c>
      <c r="B41" s="2">
        <v>0.123</v>
      </c>
      <c r="C41" s="5">
        <v>6.5000000000000002E-2</v>
      </c>
      <c r="D41" s="1">
        <f t="shared" si="1"/>
        <v>5.7999999999999996E-2</v>
      </c>
      <c r="E41" s="7">
        <f t="shared" si="2"/>
        <v>31.145368752</v>
      </c>
    </row>
    <row r="42" spans="1:5" x14ac:dyDescent="0.25">
      <c r="A42" s="18" t="s">
        <v>32</v>
      </c>
      <c r="B42" s="2">
        <v>0.17400000000000002</v>
      </c>
      <c r="C42" s="5">
        <v>6.5000000000000002E-2</v>
      </c>
      <c r="D42" s="1">
        <f t="shared" si="1"/>
        <v>0.10900000000000001</v>
      </c>
      <c r="E42" s="7">
        <f t="shared" si="2"/>
        <v>49.336882908</v>
      </c>
    </row>
    <row r="43" spans="1:5" x14ac:dyDescent="0.25">
      <c r="A43" s="18" t="s">
        <v>33</v>
      </c>
      <c r="B43" s="2">
        <v>0.115</v>
      </c>
      <c r="C43" s="5">
        <v>6.5000000000000002E-2</v>
      </c>
      <c r="D43" s="1">
        <f t="shared" si="1"/>
        <v>0.05</v>
      </c>
      <c r="E43" s="7">
        <f t="shared" si="2"/>
        <v>28.336670000000002</v>
      </c>
    </row>
    <row r="44" spans="1:5" x14ac:dyDescent="0.25">
      <c r="A44" s="18" t="s">
        <v>34</v>
      </c>
      <c r="B44" s="2">
        <v>0.27700000000000002</v>
      </c>
      <c r="C44" s="5">
        <v>6.5000000000000002E-2</v>
      </c>
      <c r="D44" s="1">
        <f t="shared" si="1"/>
        <v>0.21200000000000002</v>
      </c>
      <c r="E44" s="7">
        <f t="shared" si="2"/>
        <v>87.584576192000014</v>
      </c>
    </row>
    <row r="45" spans="1:5" x14ac:dyDescent="0.25">
      <c r="A45" s="18" t="s">
        <v>35</v>
      </c>
      <c r="B45" s="2">
        <v>0.20200000000000001</v>
      </c>
      <c r="C45" s="5">
        <v>6.5000000000000002E-2</v>
      </c>
      <c r="D45" s="1">
        <f t="shared" si="1"/>
        <v>0.13700000000000001</v>
      </c>
      <c r="E45" s="7">
        <f t="shared" si="2"/>
        <v>59.534671291999999</v>
      </c>
    </row>
    <row r="46" spans="1:5" x14ac:dyDescent="0.25">
      <c r="A46" s="18" t="s">
        <v>36</v>
      </c>
      <c r="B46" s="2">
        <v>0.27800000000000002</v>
      </c>
      <c r="C46" s="5">
        <v>6.5000000000000002E-2</v>
      </c>
      <c r="D46" s="1">
        <f t="shared" si="1"/>
        <v>0.21300000000000002</v>
      </c>
      <c r="E46" s="7">
        <f t="shared" si="2"/>
        <v>87.965800091999995</v>
      </c>
    </row>
    <row r="47" spans="1:5" x14ac:dyDescent="0.25">
      <c r="A47" s="18" t="s">
        <v>37</v>
      </c>
      <c r="B47" s="2">
        <v>0.16400000000000001</v>
      </c>
      <c r="C47" s="5">
        <v>6.5000000000000002E-2</v>
      </c>
      <c r="D47" s="1">
        <f t="shared" si="1"/>
        <v>9.9000000000000005E-2</v>
      </c>
      <c r="E47" s="7">
        <f t="shared" si="2"/>
        <v>45.730941467999997</v>
      </c>
    </row>
    <row r="48" spans="1:5" x14ac:dyDescent="0.25">
      <c r="A48" s="18" t="s">
        <v>38</v>
      </c>
      <c r="B48" s="2">
        <v>0.13700000000000001</v>
      </c>
      <c r="C48" s="5">
        <v>6.5000000000000002E-2</v>
      </c>
      <c r="D48" s="1">
        <f t="shared" si="1"/>
        <v>7.2000000000000008E-2</v>
      </c>
      <c r="E48" s="7">
        <f t="shared" si="2"/>
        <v>36.089872511999999</v>
      </c>
    </row>
    <row r="49" spans="1:5" x14ac:dyDescent="0.25">
      <c r="A49" s="18" t="s">
        <v>39</v>
      </c>
      <c r="B49" s="2">
        <v>0.26700000000000002</v>
      </c>
      <c r="C49" s="5">
        <v>6.5000000000000002E-2</v>
      </c>
      <c r="D49" s="1">
        <f t="shared" si="1"/>
        <v>0.20200000000000001</v>
      </c>
      <c r="E49" s="7">
        <f t="shared" si="2"/>
        <v>83.782794671999994</v>
      </c>
    </row>
    <row r="50" spans="1:5" x14ac:dyDescent="0.25">
      <c r="A50" s="18" t="s">
        <v>40</v>
      </c>
      <c r="B50" s="2">
        <v>0.28600000000000003</v>
      </c>
      <c r="C50" s="5">
        <v>6.5000000000000002E-2</v>
      </c>
      <c r="D50" s="1">
        <f t="shared" si="1"/>
        <v>0.22100000000000003</v>
      </c>
      <c r="E50" s="7">
        <f t="shared" si="2"/>
        <v>91.022436188</v>
      </c>
    </row>
    <row r="51" spans="1:5" x14ac:dyDescent="0.25">
      <c r="A51" s="18" t="s">
        <v>41</v>
      </c>
      <c r="B51" s="2">
        <v>0.308</v>
      </c>
      <c r="C51" s="5">
        <v>6.5000000000000002E-2</v>
      </c>
      <c r="D51" s="1">
        <f t="shared" si="1"/>
        <v>0.24299999999999999</v>
      </c>
      <c r="E51" s="7">
        <f t="shared" si="2"/>
        <v>99.490930332000005</v>
      </c>
    </row>
    <row r="52" spans="1:5" x14ac:dyDescent="0.25">
      <c r="A52" s="18" t="s">
        <v>42</v>
      </c>
      <c r="B52" s="2">
        <v>0.30599999999999999</v>
      </c>
      <c r="C52" s="5">
        <v>6.5000000000000002E-2</v>
      </c>
      <c r="D52" s="1">
        <f t="shared" si="1"/>
        <v>0.24099999999999999</v>
      </c>
      <c r="E52" s="7">
        <f t="shared" si="2"/>
        <v>98.717264508</v>
      </c>
    </row>
    <row r="53" spans="1:5" x14ac:dyDescent="0.25">
      <c r="A53" s="18" t="s">
        <v>43</v>
      </c>
      <c r="B53" s="2">
        <v>0.26600000000000001</v>
      </c>
      <c r="C53" s="5">
        <v>6.5000000000000002E-2</v>
      </c>
      <c r="D53" s="1">
        <f t="shared" si="1"/>
        <v>0.20100000000000001</v>
      </c>
      <c r="E53" s="7">
        <f t="shared" si="2"/>
        <v>83.403662268000005</v>
      </c>
    </row>
    <row r="54" spans="1:5" x14ac:dyDescent="0.25">
      <c r="A54" s="18" t="s">
        <v>44</v>
      </c>
      <c r="B54" s="2">
        <v>0.27500000000000002</v>
      </c>
      <c r="C54" s="5">
        <v>6.5000000000000002E-2</v>
      </c>
      <c r="D54" s="1">
        <f t="shared" si="1"/>
        <v>0.21000000000000002</v>
      </c>
      <c r="E54" s="7">
        <f t="shared" si="2"/>
        <v>86.822698800000012</v>
      </c>
    </row>
    <row r="55" spans="1:5" x14ac:dyDescent="0.25">
      <c r="A55" s="18" t="s">
        <v>45</v>
      </c>
      <c r="B55" s="2">
        <v>0.19900000000000001</v>
      </c>
      <c r="C55" s="5">
        <v>6.5000000000000002E-2</v>
      </c>
      <c r="D55" s="1">
        <f t="shared" si="1"/>
        <v>0.13400000000000001</v>
      </c>
      <c r="E55" s="7">
        <f t="shared" si="2"/>
        <v>58.434921007999996</v>
      </c>
    </row>
    <row r="56" spans="1:5" x14ac:dyDescent="0.25">
      <c r="A56" s="18" t="s">
        <v>46</v>
      </c>
      <c r="B56" s="2">
        <v>0.14300000000000002</v>
      </c>
      <c r="C56" s="5">
        <v>6.5000000000000002E-2</v>
      </c>
      <c r="D56" s="1">
        <f t="shared" si="1"/>
        <v>7.8000000000000014E-2</v>
      </c>
      <c r="E56" s="7">
        <f t="shared" si="2"/>
        <v>38.220353712000005</v>
      </c>
    </row>
    <row r="57" spans="1:5" x14ac:dyDescent="0.25">
      <c r="A57" s="18" t="s">
        <v>47</v>
      </c>
      <c r="B57" s="2">
        <v>0.153</v>
      </c>
      <c r="C57" s="5">
        <v>6.5000000000000002E-2</v>
      </c>
      <c r="D57" s="1">
        <f t="shared" si="1"/>
        <v>8.7999999999999995E-2</v>
      </c>
      <c r="E57" s="7">
        <f t="shared" si="2"/>
        <v>41.786366591999993</v>
      </c>
    </row>
    <row r="58" spans="1:5" x14ac:dyDescent="0.25">
      <c r="A58" s="18" t="s">
        <v>48</v>
      </c>
      <c r="B58" s="2">
        <v>0.26700000000000002</v>
      </c>
      <c r="C58" s="5">
        <v>6.5000000000000002E-2</v>
      </c>
      <c r="D58" s="1">
        <f t="shared" si="1"/>
        <v>0.20200000000000001</v>
      </c>
      <c r="E58" s="7">
        <f t="shared" si="2"/>
        <v>83.782794671999994</v>
      </c>
    </row>
    <row r="59" spans="1:5" x14ac:dyDescent="0.25">
      <c r="A59" s="18" t="s">
        <v>49</v>
      </c>
      <c r="B59" s="2">
        <v>0.23800000000000002</v>
      </c>
      <c r="C59" s="5">
        <v>6.5000000000000002E-2</v>
      </c>
      <c r="D59" s="1">
        <f t="shared" si="1"/>
        <v>0.17300000000000001</v>
      </c>
      <c r="E59" s="7">
        <f t="shared" si="2"/>
        <v>72.865150172</v>
      </c>
    </row>
    <row r="60" spans="1:5" x14ac:dyDescent="0.25">
      <c r="A60" s="18" t="s">
        <v>50</v>
      </c>
      <c r="B60" s="2">
        <v>0.29199999999999998</v>
      </c>
      <c r="C60" s="5">
        <v>6.5000000000000002E-2</v>
      </c>
      <c r="D60" s="1">
        <f t="shared" si="1"/>
        <v>0.22699999999999998</v>
      </c>
      <c r="E60" s="7">
        <f t="shared" si="2"/>
        <v>93.32289897199999</v>
      </c>
    </row>
    <row r="61" spans="1:5" x14ac:dyDescent="0.25">
      <c r="A61" s="18" t="s">
        <v>51</v>
      </c>
      <c r="B61" s="2">
        <v>0.14400000000000002</v>
      </c>
      <c r="C61" s="5">
        <v>6.5000000000000002E-2</v>
      </c>
      <c r="D61" s="1">
        <f t="shared" si="1"/>
        <v>7.9000000000000015E-2</v>
      </c>
      <c r="E61" s="7">
        <f t="shared" si="2"/>
        <v>38.576099388000003</v>
      </c>
    </row>
    <row r="62" spans="1:5" x14ac:dyDescent="0.25">
      <c r="A62" s="18" t="s">
        <v>52</v>
      </c>
      <c r="B62" s="2">
        <v>0.23400000000000001</v>
      </c>
      <c r="C62" s="5">
        <v>6.5000000000000002E-2</v>
      </c>
      <c r="D62" s="1">
        <f t="shared" si="1"/>
        <v>0.16900000000000001</v>
      </c>
      <c r="E62" s="7">
        <f t="shared" si="2"/>
        <v>71.371817148000005</v>
      </c>
    </row>
    <row r="63" spans="1:5" x14ac:dyDescent="0.25">
      <c r="A63" s="18" t="s">
        <v>53</v>
      </c>
      <c r="B63" s="2">
        <v>0.20200000000000001</v>
      </c>
      <c r="C63" s="5">
        <v>6.5000000000000002E-2</v>
      </c>
      <c r="D63" s="1">
        <f t="shared" si="1"/>
        <v>0.13700000000000001</v>
      </c>
      <c r="E63" s="7">
        <f t="shared" si="2"/>
        <v>59.534671291999999</v>
      </c>
    </row>
    <row r="64" spans="1:5" x14ac:dyDescent="0.25">
      <c r="A64" s="18" t="s">
        <v>54</v>
      </c>
      <c r="B64" s="2">
        <v>0.14499999999999999</v>
      </c>
      <c r="C64" s="5">
        <v>6.5000000000000002E-2</v>
      </c>
      <c r="D64" s="1">
        <f t="shared" si="1"/>
        <v>7.9999999999999988E-2</v>
      </c>
      <c r="E64" s="7">
        <f t="shared" si="2"/>
        <v>38.932035199999994</v>
      </c>
    </row>
    <row r="65" spans="1:5" x14ac:dyDescent="0.25">
      <c r="A65" s="18" t="s">
        <v>55</v>
      </c>
      <c r="B65" s="2">
        <v>0.20300000000000001</v>
      </c>
      <c r="C65" s="5">
        <v>6.5000000000000002E-2</v>
      </c>
      <c r="D65" s="1">
        <f t="shared" si="1"/>
        <v>0.13800000000000001</v>
      </c>
      <c r="E65" s="7">
        <f t="shared" si="2"/>
        <v>59.901634992000005</v>
      </c>
    </row>
    <row r="66" spans="1:5" x14ac:dyDescent="0.25">
      <c r="A66" s="18" t="s">
        <v>56</v>
      </c>
      <c r="B66" s="2">
        <v>0.32500000000000001</v>
      </c>
      <c r="C66" s="5">
        <v>6.5000000000000002E-2</v>
      </c>
      <c r="D66" s="1">
        <f t="shared" ref="D66:D97" si="3">(B66-C66)</f>
        <v>0.26</v>
      </c>
      <c r="E66" s="7">
        <f t="shared" ref="E66:E97" si="4">(95.068*D66*D66)+(340.82*D66)+(11.058)</f>
        <v>106.0977968</v>
      </c>
    </row>
    <row r="67" spans="1:5" x14ac:dyDescent="0.25">
      <c r="A67" s="18" t="s">
        <v>57</v>
      </c>
      <c r="B67" s="2">
        <v>0.34600000000000003</v>
      </c>
      <c r="C67" s="5">
        <v>6.5000000000000002E-2</v>
      </c>
      <c r="D67" s="1">
        <f t="shared" si="3"/>
        <v>0.28100000000000003</v>
      </c>
      <c r="E67" s="7">
        <f t="shared" si="4"/>
        <v>114.33508434800001</v>
      </c>
    </row>
    <row r="68" spans="1:5" x14ac:dyDescent="0.25">
      <c r="A68" s="18" t="s">
        <v>58</v>
      </c>
      <c r="B68" s="2">
        <v>0.255</v>
      </c>
      <c r="C68" s="5">
        <v>6.5000000000000002E-2</v>
      </c>
      <c r="D68" s="1">
        <f t="shared" si="3"/>
        <v>0.19</v>
      </c>
      <c r="E68" s="7">
        <f t="shared" si="4"/>
        <v>79.245754799999986</v>
      </c>
    </row>
    <row r="69" spans="1:5" x14ac:dyDescent="0.25">
      <c r="A69" s="18" t="s">
        <v>59</v>
      </c>
      <c r="B69" s="2">
        <v>0.16600000000000001</v>
      </c>
      <c r="C69" s="5">
        <v>6.5000000000000002E-2</v>
      </c>
      <c r="D69" s="1">
        <f t="shared" si="3"/>
        <v>0.10100000000000001</v>
      </c>
      <c r="E69" s="7">
        <f t="shared" si="4"/>
        <v>46.450608668000001</v>
      </c>
    </row>
    <row r="70" spans="1:5" x14ac:dyDescent="0.25">
      <c r="A70" s="18" t="s">
        <v>60</v>
      </c>
      <c r="B70" s="2">
        <v>0.252</v>
      </c>
      <c r="C70" s="5">
        <v>6.5000000000000002E-2</v>
      </c>
      <c r="D70" s="1">
        <f t="shared" si="3"/>
        <v>0.187</v>
      </c>
      <c r="E70" s="7">
        <f t="shared" si="4"/>
        <v>78.115772891999995</v>
      </c>
    </row>
    <row r="71" spans="1:5" x14ac:dyDescent="0.25">
      <c r="A71" s="18" t="s">
        <v>61</v>
      </c>
      <c r="B71" s="2">
        <v>0.25600000000000001</v>
      </c>
      <c r="C71" s="5">
        <v>6.5000000000000002E-2</v>
      </c>
      <c r="D71" s="1">
        <f t="shared" si="3"/>
        <v>0.191</v>
      </c>
      <c r="E71" s="7">
        <f t="shared" si="4"/>
        <v>79.622795708000012</v>
      </c>
    </row>
    <row r="72" spans="1:5" x14ac:dyDescent="0.25">
      <c r="A72" s="18" t="s">
        <v>62</v>
      </c>
      <c r="B72" s="2">
        <v>0.13800000000000001</v>
      </c>
      <c r="C72" s="5">
        <v>6.5000000000000002E-2</v>
      </c>
      <c r="D72" s="1">
        <f t="shared" si="3"/>
        <v>7.3000000000000009E-2</v>
      </c>
      <c r="E72" s="7">
        <f t="shared" si="4"/>
        <v>36.444477372000009</v>
      </c>
    </row>
    <row r="73" spans="1:5" x14ac:dyDescent="0.25">
      <c r="A73" s="18" t="s">
        <v>63</v>
      </c>
      <c r="B73" s="2">
        <v>0.13600000000000001</v>
      </c>
      <c r="C73" s="5">
        <v>6.5000000000000002E-2</v>
      </c>
      <c r="D73" s="1">
        <f t="shared" si="3"/>
        <v>7.1000000000000008E-2</v>
      </c>
      <c r="E73" s="7">
        <f t="shared" si="4"/>
        <v>35.735457788000005</v>
      </c>
    </row>
    <row r="74" spans="1:5" x14ac:dyDescent="0.25">
      <c r="A74" s="18" t="s">
        <v>64</v>
      </c>
      <c r="B74" s="2">
        <v>0.22500000000000001</v>
      </c>
      <c r="C74" s="5">
        <v>6.5000000000000002E-2</v>
      </c>
      <c r="D74" s="1">
        <f t="shared" si="3"/>
        <v>0.16</v>
      </c>
      <c r="E74" s="7">
        <f t="shared" si="4"/>
        <v>68.022940800000001</v>
      </c>
    </row>
    <row r="75" spans="1:5" x14ac:dyDescent="0.25">
      <c r="A75" s="18" t="s">
        <v>65</v>
      </c>
      <c r="B75" s="2">
        <v>0.24</v>
      </c>
      <c r="C75" s="5">
        <v>6.5000000000000002E-2</v>
      </c>
      <c r="D75" s="1">
        <f t="shared" si="3"/>
        <v>0.17499999999999999</v>
      </c>
      <c r="E75" s="7">
        <f t="shared" si="4"/>
        <v>73.612957499999993</v>
      </c>
    </row>
    <row r="76" spans="1:5" x14ac:dyDescent="0.25">
      <c r="A76" s="18" t="s">
        <v>66</v>
      </c>
      <c r="B76" s="2">
        <v>0.25600000000000001</v>
      </c>
      <c r="C76" s="5">
        <v>6.5000000000000002E-2</v>
      </c>
      <c r="D76" s="1">
        <f t="shared" si="3"/>
        <v>0.191</v>
      </c>
      <c r="E76" s="7">
        <f t="shared" si="4"/>
        <v>79.622795708000012</v>
      </c>
    </row>
    <row r="77" spans="1:5" x14ac:dyDescent="0.25">
      <c r="A77" s="18" t="s">
        <v>67</v>
      </c>
      <c r="B77" s="2">
        <v>0.20899999999999999</v>
      </c>
      <c r="C77" s="5">
        <v>6.5000000000000002E-2</v>
      </c>
      <c r="D77" s="1">
        <f t="shared" si="3"/>
        <v>0.14399999999999999</v>
      </c>
      <c r="E77" s="7">
        <f t="shared" si="4"/>
        <v>62.107410047999991</v>
      </c>
    </row>
    <row r="78" spans="1:5" x14ac:dyDescent="0.25">
      <c r="A78" s="18" t="s">
        <v>68</v>
      </c>
      <c r="B78" s="2">
        <v>0.23600000000000002</v>
      </c>
      <c r="C78" s="5">
        <v>6.5000000000000002E-2</v>
      </c>
      <c r="D78" s="1">
        <f t="shared" si="3"/>
        <v>0.17100000000000001</v>
      </c>
      <c r="E78" s="7">
        <f t="shared" si="4"/>
        <v>72.118103388000009</v>
      </c>
    </row>
    <row r="79" spans="1:5" x14ac:dyDescent="0.25">
      <c r="A79" s="18" t="s">
        <v>69</v>
      </c>
      <c r="B79" s="2">
        <v>0.22500000000000001</v>
      </c>
      <c r="C79" s="5">
        <v>6.5000000000000002E-2</v>
      </c>
      <c r="D79" s="1">
        <f t="shared" si="3"/>
        <v>0.16</v>
      </c>
      <c r="E79" s="7">
        <f t="shared" si="4"/>
        <v>68.022940800000001</v>
      </c>
    </row>
    <row r="80" spans="1:5" x14ac:dyDescent="0.25">
      <c r="A80" s="18" t="s">
        <v>70</v>
      </c>
      <c r="B80" s="2">
        <v>0.128</v>
      </c>
      <c r="C80" s="5">
        <v>6.5000000000000002E-2</v>
      </c>
      <c r="D80" s="1">
        <f t="shared" si="3"/>
        <v>6.3E-2</v>
      </c>
      <c r="E80" s="7">
        <f t="shared" si="4"/>
        <v>32.906984891999997</v>
      </c>
    </row>
    <row r="81" spans="1:5" x14ac:dyDescent="0.25">
      <c r="A81" s="18" t="s">
        <v>71</v>
      </c>
      <c r="B81" s="2">
        <v>0.182</v>
      </c>
      <c r="C81" s="5">
        <v>6.5000000000000002E-2</v>
      </c>
      <c r="D81" s="1">
        <f t="shared" si="3"/>
        <v>0.11699999999999999</v>
      </c>
      <c r="E81" s="7">
        <f t="shared" si="4"/>
        <v>52.235325852000003</v>
      </c>
    </row>
    <row r="82" spans="1:5" x14ac:dyDescent="0.25">
      <c r="A82" s="18" t="s">
        <v>72</v>
      </c>
      <c r="B82" s="2">
        <v>0.27900000000000003</v>
      </c>
      <c r="C82" s="5">
        <v>6.5000000000000002E-2</v>
      </c>
      <c r="D82" s="1">
        <f t="shared" si="3"/>
        <v>0.21400000000000002</v>
      </c>
      <c r="E82" s="7">
        <f t="shared" si="4"/>
        <v>88.347214128000019</v>
      </c>
    </row>
    <row r="83" spans="1:5" x14ac:dyDescent="0.25">
      <c r="A83" s="18" t="s">
        <v>73</v>
      </c>
      <c r="B83" s="2">
        <v>0.33400000000000002</v>
      </c>
      <c r="C83" s="5">
        <v>6.5000000000000002E-2</v>
      </c>
      <c r="D83" s="1">
        <f t="shared" si="3"/>
        <v>0.26900000000000002</v>
      </c>
      <c r="E83" s="7">
        <f t="shared" si="4"/>
        <v>109.617795548</v>
      </c>
    </row>
    <row r="84" spans="1:5" x14ac:dyDescent="0.25">
      <c r="A84" s="18" t="s">
        <v>74</v>
      </c>
      <c r="B84" s="2">
        <v>0.25600000000000001</v>
      </c>
      <c r="C84" s="5">
        <v>6.5000000000000002E-2</v>
      </c>
      <c r="D84" s="1">
        <f t="shared" si="3"/>
        <v>0.191</v>
      </c>
      <c r="E84" s="7">
        <f t="shared" si="4"/>
        <v>79.622795708000012</v>
      </c>
    </row>
    <row r="85" spans="1:5" x14ac:dyDescent="0.25">
      <c r="A85" s="18" t="s">
        <v>75</v>
      </c>
      <c r="B85" s="2">
        <v>0.23900000000000002</v>
      </c>
      <c r="C85" s="5">
        <v>6.5000000000000002E-2</v>
      </c>
      <c r="D85" s="1">
        <f t="shared" si="3"/>
        <v>0.17400000000000002</v>
      </c>
      <c r="E85" s="7">
        <f t="shared" si="4"/>
        <v>73.238958768000003</v>
      </c>
    </row>
    <row r="86" spans="1:5" x14ac:dyDescent="0.25">
      <c r="A86" s="18" t="s">
        <v>76</v>
      </c>
      <c r="B86" s="2">
        <v>0.15</v>
      </c>
      <c r="C86" s="5">
        <v>6.5000000000000002E-2</v>
      </c>
      <c r="D86" s="1">
        <f t="shared" si="3"/>
        <v>8.4999999999999992E-2</v>
      </c>
      <c r="E86" s="7">
        <f t="shared" si="4"/>
        <v>40.714566299999994</v>
      </c>
    </row>
    <row r="87" spans="1:5" x14ac:dyDescent="0.25">
      <c r="A87" s="18" t="s">
        <v>77</v>
      </c>
      <c r="B87" s="2">
        <v>0.13700000000000001</v>
      </c>
      <c r="C87" s="5">
        <v>6.5000000000000002E-2</v>
      </c>
      <c r="D87" s="1">
        <f t="shared" si="3"/>
        <v>7.2000000000000008E-2</v>
      </c>
      <c r="E87" s="7">
        <f t="shared" si="4"/>
        <v>36.089872511999999</v>
      </c>
    </row>
    <row r="88" spans="1:5" x14ac:dyDescent="0.25">
      <c r="A88" s="18" t="s">
        <v>78</v>
      </c>
      <c r="B88" s="2">
        <v>0.13500000000000001</v>
      </c>
      <c r="C88" s="5">
        <v>6.5000000000000002E-2</v>
      </c>
      <c r="D88" s="1">
        <f t="shared" si="3"/>
        <v>7.0000000000000007E-2</v>
      </c>
      <c r="E88" s="7">
        <f t="shared" si="4"/>
        <v>35.381233199999997</v>
      </c>
    </row>
    <row r="89" spans="1:5" x14ac:dyDescent="0.25">
      <c r="A89" s="18" t="s">
        <v>79</v>
      </c>
      <c r="B89" s="2">
        <v>0.13500000000000001</v>
      </c>
      <c r="C89" s="5">
        <v>6.5000000000000002E-2</v>
      </c>
      <c r="D89" s="1">
        <f t="shared" si="3"/>
        <v>7.0000000000000007E-2</v>
      </c>
      <c r="E89" s="7">
        <f t="shared" si="4"/>
        <v>35.381233199999997</v>
      </c>
    </row>
    <row r="90" spans="1:5" x14ac:dyDescent="0.25">
      <c r="A90" s="18" t="s">
        <v>80</v>
      </c>
      <c r="B90" s="2">
        <v>0.26200000000000001</v>
      </c>
      <c r="C90" s="5">
        <v>6.5000000000000002E-2</v>
      </c>
      <c r="D90" s="1">
        <f t="shared" si="3"/>
        <v>0.19700000000000001</v>
      </c>
      <c r="E90" s="7">
        <f t="shared" si="4"/>
        <v>81.889034011999996</v>
      </c>
    </row>
    <row r="91" spans="1:5" x14ac:dyDescent="0.25">
      <c r="A91" s="18" t="s">
        <v>81</v>
      </c>
      <c r="B91" s="2">
        <v>0.25700000000000001</v>
      </c>
      <c r="C91" s="5">
        <v>6.5000000000000002E-2</v>
      </c>
      <c r="D91" s="1">
        <f t="shared" si="3"/>
        <v>0.192</v>
      </c>
      <c r="E91" s="7">
        <f t="shared" si="4"/>
        <v>80.000026751999997</v>
      </c>
    </row>
    <row r="92" spans="1:5" x14ac:dyDescent="0.25">
      <c r="A92" s="18" t="s">
        <v>82</v>
      </c>
      <c r="B92" s="2">
        <v>0.19400000000000001</v>
      </c>
      <c r="C92" s="5">
        <v>6.5000000000000002E-2</v>
      </c>
      <c r="D92" s="1">
        <f t="shared" si="3"/>
        <v>0.129</v>
      </c>
      <c r="E92" s="7">
        <f t="shared" si="4"/>
        <v>56.605806588</v>
      </c>
    </row>
    <row r="93" spans="1:5" x14ac:dyDescent="0.25">
      <c r="A93" s="18" t="s">
        <v>83</v>
      </c>
      <c r="B93" s="2">
        <v>0.20600000000000002</v>
      </c>
      <c r="C93" s="5">
        <v>6.5000000000000002E-2</v>
      </c>
      <c r="D93" s="1">
        <f t="shared" si="3"/>
        <v>0.14100000000000001</v>
      </c>
      <c r="E93" s="7">
        <f t="shared" si="4"/>
        <v>61.003666908000007</v>
      </c>
    </row>
    <row r="94" spans="1:5" x14ac:dyDescent="0.25">
      <c r="A94" s="18" t="s">
        <v>84</v>
      </c>
      <c r="B94" s="2">
        <v>0.24399999999999999</v>
      </c>
      <c r="C94" s="5">
        <v>6.5000000000000002E-2</v>
      </c>
      <c r="D94" s="1">
        <f t="shared" si="3"/>
        <v>0.17899999999999999</v>
      </c>
      <c r="E94" s="7">
        <f t="shared" si="4"/>
        <v>75.110853787999986</v>
      </c>
    </row>
    <row r="95" spans="1:5" x14ac:dyDescent="0.25">
      <c r="A95" s="18" t="s">
        <v>85</v>
      </c>
      <c r="B95" s="2">
        <v>0.193</v>
      </c>
      <c r="C95" s="5">
        <v>6.5000000000000002E-2</v>
      </c>
      <c r="D95" s="1">
        <f t="shared" si="3"/>
        <v>0.128</v>
      </c>
      <c r="E95" s="7">
        <f t="shared" si="4"/>
        <v>56.240554111999998</v>
      </c>
    </row>
    <row r="96" spans="1:5" x14ac:dyDescent="0.25">
      <c r="A96" s="18" t="s">
        <v>86</v>
      </c>
      <c r="B96" s="2">
        <v>0.14799999999999999</v>
      </c>
      <c r="C96" s="5">
        <v>6.5000000000000002E-2</v>
      </c>
      <c r="D96" s="1">
        <f t="shared" si="3"/>
        <v>8.299999999999999E-2</v>
      </c>
      <c r="E96" s="7">
        <f t="shared" si="4"/>
        <v>40.000983451999993</v>
      </c>
    </row>
    <row r="97" spans="1:5" x14ac:dyDescent="0.25">
      <c r="A97" s="18" t="s">
        <v>87</v>
      </c>
      <c r="B97" s="2">
        <v>0.13600000000000001</v>
      </c>
      <c r="C97" s="5">
        <v>6.5000000000000002E-2</v>
      </c>
      <c r="D97" s="1">
        <f t="shared" si="3"/>
        <v>7.1000000000000008E-2</v>
      </c>
      <c r="E97" s="7">
        <f t="shared" si="4"/>
        <v>35.735457788000005</v>
      </c>
    </row>
    <row r="98" spans="1:5" x14ac:dyDescent="0.25">
      <c r="A98" s="18" t="s">
        <v>88</v>
      </c>
      <c r="B98" s="2">
        <v>0.247</v>
      </c>
      <c r="C98" s="5">
        <v>6.5000000000000002E-2</v>
      </c>
      <c r="D98" s="1">
        <f t="shared" ref="D98:D113" si="5">(B98-C98)</f>
        <v>0.182</v>
      </c>
      <c r="E98" s="7">
        <f t="shared" ref="E98:E113" si="6">(95.068*D98*D98)+(340.82*D98)+(11.058)</f>
        <v>76.236272431999993</v>
      </c>
    </row>
    <row r="99" spans="1:5" x14ac:dyDescent="0.25">
      <c r="A99" s="18" t="s">
        <v>89</v>
      </c>
      <c r="B99" s="2">
        <v>0.23300000000000001</v>
      </c>
      <c r="C99" s="5">
        <v>6.5000000000000002E-2</v>
      </c>
      <c r="D99" s="1">
        <f t="shared" si="5"/>
        <v>0.16800000000000001</v>
      </c>
      <c r="E99" s="7">
        <f t="shared" si="6"/>
        <v>70.998959232000004</v>
      </c>
    </row>
    <row r="100" spans="1:5" x14ac:dyDescent="0.25">
      <c r="A100" s="18" t="s">
        <v>90</v>
      </c>
      <c r="B100" s="2">
        <v>0.24399999999999999</v>
      </c>
      <c r="C100" s="5">
        <v>6.5000000000000002E-2</v>
      </c>
      <c r="D100" s="1">
        <f t="shared" si="5"/>
        <v>0.17899999999999999</v>
      </c>
      <c r="E100" s="7">
        <f t="shared" si="6"/>
        <v>75.110853787999986</v>
      </c>
    </row>
    <row r="101" spans="1:5" x14ac:dyDescent="0.25">
      <c r="A101" s="18" t="s">
        <v>91</v>
      </c>
      <c r="B101" s="2">
        <v>0.23300000000000001</v>
      </c>
      <c r="C101" s="5">
        <v>6.5000000000000002E-2</v>
      </c>
      <c r="D101" s="1">
        <f t="shared" si="5"/>
        <v>0.16800000000000001</v>
      </c>
      <c r="E101" s="7">
        <f t="shared" si="6"/>
        <v>70.998959232000004</v>
      </c>
    </row>
    <row r="102" spans="1:5" x14ac:dyDescent="0.25">
      <c r="A102" s="18" t="s">
        <v>92</v>
      </c>
      <c r="B102" s="2">
        <v>0.25600000000000001</v>
      </c>
      <c r="C102" s="5">
        <v>6.5000000000000002E-2</v>
      </c>
      <c r="D102" s="1">
        <f t="shared" si="5"/>
        <v>0.191</v>
      </c>
      <c r="E102" s="7">
        <f t="shared" si="6"/>
        <v>79.622795708000012</v>
      </c>
    </row>
    <row r="103" spans="1:5" x14ac:dyDescent="0.25">
      <c r="A103" s="18" t="s">
        <v>93</v>
      </c>
      <c r="B103" s="2">
        <v>0.222</v>
      </c>
      <c r="C103" s="5">
        <v>6.5000000000000002E-2</v>
      </c>
      <c r="D103" s="1">
        <f t="shared" si="5"/>
        <v>0.157</v>
      </c>
      <c r="E103" s="7">
        <f t="shared" si="6"/>
        <v>66.910071131999999</v>
      </c>
    </row>
    <row r="104" spans="1:5" x14ac:dyDescent="0.25">
      <c r="A104" s="18" t="s">
        <v>94</v>
      </c>
      <c r="B104" s="2">
        <v>0.156</v>
      </c>
      <c r="C104" s="5">
        <v>6.5000000000000002E-2</v>
      </c>
      <c r="D104" s="1">
        <f t="shared" si="5"/>
        <v>9.0999999999999998E-2</v>
      </c>
      <c r="E104" s="7">
        <f t="shared" si="6"/>
        <v>42.859878107999997</v>
      </c>
    </row>
    <row r="105" spans="1:5" x14ac:dyDescent="0.25">
      <c r="A105" s="18" t="s">
        <v>95</v>
      </c>
      <c r="B105" s="2">
        <v>0.16200000000000001</v>
      </c>
      <c r="C105" s="5">
        <v>6.5000000000000002E-2</v>
      </c>
      <c r="D105" s="1">
        <f t="shared" si="5"/>
        <v>9.7000000000000003E-2</v>
      </c>
      <c r="E105" s="7">
        <f t="shared" si="6"/>
        <v>45.012034811999996</v>
      </c>
    </row>
    <row r="106" spans="1:5" x14ac:dyDescent="0.25">
      <c r="A106" s="18" t="s">
        <v>96</v>
      </c>
      <c r="B106" s="2">
        <v>0.245</v>
      </c>
      <c r="C106" s="5">
        <v>6.5000000000000002E-2</v>
      </c>
      <c r="D106" s="1">
        <f t="shared" si="5"/>
        <v>0.18</v>
      </c>
      <c r="E106" s="7">
        <f t="shared" si="6"/>
        <v>75.485803199999992</v>
      </c>
    </row>
    <row r="107" spans="1:5" x14ac:dyDescent="0.25">
      <c r="A107" s="18" t="s">
        <v>97</v>
      </c>
      <c r="B107" s="2">
        <v>0.3</v>
      </c>
      <c r="C107" s="5">
        <v>6.5000000000000002E-2</v>
      </c>
      <c r="D107" s="1">
        <f t="shared" si="5"/>
        <v>0.23499999999999999</v>
      </c>
      <c r="E107" s="7">
        <f t="shared" si="6"/>
        <v>96.400830299999996</v>
      </c>
    </row>
    <row r="108" spans="1:5" x14ac:dyDescent="0.25">
      <c r="A108" s="18" t="s">
        <v>98</v>
      </c>
      <c r="B108" s="2">
        <v>0.27900000000000003</v>
      </c>
      <c r="C108" s="5">
        <v>6.5000000000000002E-2</v>
      </c>
      <c r="D108" s="1">
        <f t="shared" si="5"/>
        <v>0.21400000000000002</v>
      </c>
      <c r="E108" s="7">
        <f t="shared" si="6"/>
        <v>88.347214128000019</v>
      </c>
    </row>
    <row r="109" spans="1:5" x14ac:dyDescent="0.25">
      <c r="A109" s="18" t="s">
        <v>99</v>
      </c>
      <c r="B109" s="2">
        <v>0.26900000000000002</v>
      </c>
      <c r="C109" s="5">
        <v>6.5000000000000002E-2</v>
      </c>
      <c r="D109" s="1">
        <f t="shared" si="5"/>
        <v>0.20400000000000001</v>
      </c>
      <c r="E109" s="7">
        <f t="shared" si="6"/>
        <v>84.541629888000017</v>
      </c>
    </row>
    <row r="110" spans="1:5" x14ac:dyDescent="0.25">
      <c r="A110" s="18" t="s">
        <v>100</v>
      </c>
      <c r="B110" s="2">
        <v>0.316</v>
      </c>
      <c r="C110" s="5">
        <v>6.5000000000000002E-2</v>
      </c>
      <c r="D110" s="1">
        <f t="shared" si="5"/>
        <v>0.251</v>
      </c>
      <c r="E110" s="7">
        <f t="shared" si="6"/>
        <v>102.59319906799999</v>
      </c>
    </row>
    <row r="111" spans="1:5" x14ac:dyDescent="0.25">
      <c r="A111" s="18" t="s">
        <v>101</v>
      </c>
      <c r="B111" s="2">
        <v>0.20600000000000002</v>
      </c>
      <c r="C111" s="5">
        <v>6.5000000000000002E-2</v>
      </c>
      <c r="D111" s="1">
        <f t="shared" si="5"/>
        <v>0.14100000000000001</v>
      </c>
      <c r="E111" s="7">
        <f t="shared" si="6"/>
        <v>61.003666908000007</v>
      </c>
    </row>
    <row r="112" spans="1:5" x14ac:dyDescent="0.25">
      <c r="A112" s="18" t="s">
        <v>102</v>
      </c>
      <c r="B112" s="2">
        <v>0.14599999999999999</v>
      </c>
      <c r="C112" s="5">
        <v>6.5000000000000002E-2</v>
      </c>
      <c r="D112" s="1">
        <f t="shared" si="5"/>
        <v>8.0999999999999989E-2</v>
      </c>
      <c r="E112" s="7">
        <f t="shared" si="6"/>
        <v>39.288161148</v>
      </c>
    </row>
    <row r="113" spans="1:5" x14ac:dyDescent="0.25">
      <c r="A113" s="18" t="s">
        <v>103</v>
      </c>
      <c r="B113" s="2">
        <v>0.13300000000000001</v>
      </c>
      <c r="C113" s="5">
        <v>6.5000000000000002E-2</v>
      </c>
      <c r="D113" s="1">
        <f t="shared" si="5"/>
        <v>6.8000000000000005E-2</v>
      </c>
      <c r="E113" s="7">
        <f t="shared" si="6"/>
        <v>34.673354431999996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14"/>
  <sheetViews>
    <sheetView workbookViewId="0">
      <selection activeCell="I9" sqref="I9"/>
    </sheetView>
  </sheetViews>
  <sheetFormatPr defaultRowHeight="15" x14ac:dyDescent="0.25"/>
  <cols>
    <col min="1" max="1" width="38" customWidth="1"/>
    <col min="2" max="2" width="17.140625" customWidth="1"/>
    <col min="3" max="3" width="16.28515625" customWidth="1"/>
    <col min="4" max="4" width="18.7109375" customWidth="1"/>
    <col min="5" max="5" width="15.42578125" customWidth="1"/>
    <col min="6" max="6" width="63.5703125" customWidth="1"/>
  </cols>
  <sheetData>
    <row r="1" spans="1:6" ht="16.5" thickTop="1" thickBot="1" x14ac:dyDescent="0.3">
      <c r="A1" s="21" t="s">
        <v>146</v>
      </c>
      <c r="B1" s="21" t="s">
        <v>147</v>
      </c>
      <c r="C1" s="21" t="s">
        <v>148</v>
      </c>
      <c r="D1" s="21" t="s">
        <v>149</v>
      </c>
      <c r="E1" s="21" t="s">
        <v>150</v>
      </c>
      <c r="F1" s="21" t="s">
        <v>151</v>
      </c>
    </row>
    <row r="2" spans="1:6" ht="16.5" thickTop="1" thickBot="1" x14ac:dyDescent="0.3">
      <c r="A2" s="22" t="s">
        <v>156</v>
      </c>
      <c r="B2" s="23" t="s">
        <v>155</v>
      </c>
      <c r="C2" s="24" t="s">
        <v>152</v>
      </c>
      <c r="D2" s="24" t="s">
        <v>165</v>
      </c>
      <c r="E2" s="24" t="s">
        <v>153</v>
      </c>
      <c r="F2" s="24" t="s">
        <v>154</v>
      </c>
    </row>
    <row r="3" spans="1:6" ht="16.5" thickTop="1" thickBot="1" x14ac:dyDescent="0.3">
      <c r="A3" s="22" t="s">
        <v>157</v>
      </c>
      <c r="B3" s="23" t="s">
        <v>155</v>
      </c>
      <c r="C3" s="24" t="s">
        <v>152</v>
      </c>
      <c r="D3" s="24" t="s">
        <v>164</v>
      </c>
      <c r="E3" s="24" t="s">
        <v>153</v>
      </c>
      <c r="F3" s="24" t="s">
        <v>154</v>
      </c>
    </row>
    <row r="4" spans="1:6" ht="16.5" thickTop="1" thickBot="1" x14ac:dyDescent="0.3">
      <c r="A4" s="22" t="s">
        <v>158</v>
      </c>
      <c r="B4" s="23" t="s">
        <v>155</v>
      </c>
      <c r="C4" s="24" t="s">
        <v>152</v>
      </c>
      <c r="D4" s="24" t="s">
        <v>163</v>
      </c>
      <c r="E4" s="24" t="s">
        <v>153</v>
      </c>
      <c r="F4" s="24" t="s">
        <v>154</v>
      </c>
    </row>
    <row r="5" spans="1:6" ht="16.5" thickTop="1" thickBot="1" x14ac:dyDescent="0.3">
      <c r="A5" s="22" t="s">
        <v>159</v>
      </c>
      <c r="B5" s="23" t="s">
        <v>155</v>
      </c>
      <c r="C5" s="24" t="s">
        <v>152</v>
      </c>
      <c r="D5" s="24" t="s">
        <v>162</v>
      </c>
      <c r="E5" s="24" t="s">
        <v>153</v>
      </c>
      <c r="F5" s="24" t="s">
        <v>154</v>
      </c>
    </row>
    <row r="6" spans="1:6" ht="16.5" thickTop="1" thickBot="1" x14ac:dyDescent="0.3">
      <c r="A6" s="22" t="s">
        <v>160</v>
      </c>
      <c r="B6" s="23" t="s">
        <v>155</v>
      </c>
      <c r="C6" s="24" t="s">
        <v>152</v>
      </c>
      <c r="D6" s="24" t="s">
        <v>161</v>
      </c>
      <c r="E6" s="24" t="s">
        <v>153</v>
      </c>
      <c r="F6" s="24" t="s">
        <v>154</v>
      </c>
    </row>
    <row r="7" spans="1:6" ht="16.5" thickTop="1" thickBot="1" x14ac:dyDescent="0.3">
      <c r="A7" s="22" t="s">
        <v>166</v>
      </c>
      <c r="B7" s="23" t="s">
        <v>167</v>
      </c>
      <c r="C7" s="24" t="s">
        <v>168</v>
      </c>
      <c r="D7" s="24" t="s">
        <v>169</v>
      </c>
      <c r="E7" s="24" t="s">
        <v>170</v>
      </c>
      <c r="F7" s="24" t="s">
        <v>171</v>
      </c>
    </row>
    <row r="8" spans="1:6" ht="16.5" thickTop="1" thickBot="1" x14ac:dyDescent="0.3">
      <c r="A8" s="22" t="s">
        <v>172</v>
      </c>
      <c r="B8" s="23" t="s">
        <v>167</v>
      </c>
      <c r="C8" s="24" t="s">
        <v>168</v>
      </c>
      <c r="D8" s="24" t="s">
        <v>173</v>
      </c>
      <c r="E8" s="24" t="s">
        <v>170</v>
      </c>
      <c r="F8" s="24" t="s">
        <v>171</v>
      </c>
    </row>
    <row r="9" spans="1:6" ht="16.5" thickTop="1" thickBot="1" x14ac:dyDescent="0.3">
      <c r="A9" s="22" t="s">
        <v>174</v>
      </c>
      <c r="B9" s="23" t="s">
        <v>167</v>
      </c>
      <c r="C9" s="24" t="s">
        <v>168</v>
      </c>
      <c r="D9" s="24" t="s">
        <v>175</v>
      </c>
      <c r="E9" s="24" t="s">
        <v>170</v>
      </c>
      <c r="F9" s="24" t="s">
        <v>171</v>
      </c>
    </row>
    <row r="10" spans="1:6" ht="16.5" thickTop="1" thickBot="1" x14ac:dyDescent="0.3">
      <c r="A10" s="22" t="s">
        <v>176</v>
      </c>
      <c r="B10" s="23" t="s">
        <v>167</v>
      </c>
      <c r="C10" s="24" t="s">
        <v>168</v>
      </c>
      <c r="D10" s="24" t="s">
        <v>177</v>
      </c>
      <c r="E10" s="24" t="s">
        <v>170</v>
      </c>
      <c r="F10" s="24" t="s">
        <v>171</v>
      </c>
    </row>
    <row r="11" spans="1:6" ht="16.5" thickTop="1" thickBot="1" x14ac:dyDescent="0.3">
      <c r="A11" s="22" t="s">
        <v>178</v>
      </c>
      <c r="B11" s="23" t="s">
        <v>167</v>
      </c>
      <c r="C11" s="24" t="s">
        <v>168</v>
      </c>
      <c r="D11" s="24" t="s">
        <v>179</v>
      </c>
      <c r="E11" s="24" t="s">
        <v>170</v>
      </c>
      <c r="F11" s="24" t="s">
        <v>171</v>
      </c>
    </row>
    <row r="12" spans="1:6" ht="16.5" thickTop="1" thickBot="1" x14ac:dyDescent="0.3">
      <c r="A12" s="22" t="s">
        <v>181</v>
      </c>
      <c r="B12" s="23" t="s">
        <v>167</v>
      </c>
      <c r="C12" s="24" t="s">
        <v>168</v>
      </c>
      <c r="D12" s="24" t="s">
        <v>182</v>
      </c>
      <c r="E12" s="24" t="s">
        <v>170</v>
      </c>
      <c r="F12" s="24" t="s">
        <v>171</v>
      </c>
    </row>
    <row r="13" spans="1:6" ht="15.75" thickTop="1" x14ac:dyDescent="0.25">
      <c r="A13" s="25" t="s">
        <v>180</v>
      </c>
      <c r="B13" s="25"/>
      <c r="C13" s="25"/>
      <c r="D13" s="25"/>
      <c r="E13" s="25"/>
      <c r="F13" s="25"/>
    </row>
    <row r="111" spans="1:6" x14ac:dyDescent="0.25">
      <c r="A111" s="8" t="s">
        <v>187</v>
      </c>
      <c r="B111" s="19"/>
      <c r="C111" s="19"/>
      <c r="D111" s="19"/>
      <c r="E111" s="19"/>
      <c r="F111" s="19"/>
    </row>
    <row r="112" spans="1:6" x14ac:dyDescent="0.25">
      <c r="A112" s="19" t="s">
        <v>184</v>
      </c>
      <c r="B112" s="19"/>
      <c r="C112" s="19"/>
      <c r="D112" s="19"/>
      <c r="E112" s="19"/>
      <c r="F112" s="19"/>
    </row>
    <row r="113" spans="1:6" x14ac:dyDescent="0.25">
      <c r="A113" s="19" t="s">
        <v>185</v>
      </c>
      <c r="B113" s="19"/>
      <c r="C113" s="19"/>
      <c r="D113" s="19"/>
      <c r="E113" s="19"/>
      <c r="F113" s="19"/>
    </row>
    <row r="114" spans="1:6" x14ac:dyDescent="0.25">
      <c r="A114" s="19" t="s">
        <v>186</v>
      </c>
      <c r="B114" s="19"/>
      <c r="C114" s="19"/>
      <c r="D114" s="19"/>
      <c r="E114" s="19"/>
      <c r="F114" s="19"/>
    </row>
    <row r="115" spans="1:6" x14ac:dyDescent="0.25">
      <c r="A115" s="19" t="s">
        <v>183</v>
      </c>
      <c r="B115" s="19"/>
      <c r="C115" s="19"/>
      <c r="D115" s="19"/>
      <c r="E115" s="19"/>
      <c r="F115" s="19"/>
    </row>
    <row r="116" spans="1:6" x14ac:dyDescent="0.25">
      <c r="A116" s="19"/>
      <c r="B116" s="19"/>
      <c r="C116" s="19"/>
      <c r="D116" s="19"/>
      <c r="E116" s="19"/>
      <c r="F116" s="19"/>
    </row>
    <row r="118" spans="1:6" x14ac:dyDescent="0.25">
      <c r="A118" s="8" t="s">
        <v>195</v>
      </c>
      <c r="B118" s="19"/>
      <c r="C118" s="19"/>
      <c r="D118" s="19"/>
      <c r="E118" s="19"/>
      <c r="F118" s="19"/>
    </row>
    <row r="119" spans="1:6" x14ac:dyDescent="0.25">
      <c r="A119" s="19" t="s">
        <v>192</v>
      </c>
      <c r="B119" s="19"/>
      <c r="C119" s="19"/>
      <c r="D119" s="19"/>
      <c r="E119" s="19"/>
      <c r="F119" s="19"/>
    </row>
    <row r="120" spans="1:6" x14ac:dyDescent="0.25">
      <c r="A120" s="19" t="s">
        <v>193</v>
      </c>
      <c r="B120" s="19"/>
      <c r="C120" s="19"/>
      <c r="D120" s="19"/>
      <c r="E120" s="19"/>
      <c r="F120" s="19"/>
    </row>
    <row r="121" spans="1:6" x14ac:dyDescent="0.25">
      <c r="A121" s="19" t="s">
        <v>194</v>
      </c>
      <c r="B121" s="19"/>
      <c r="C121" s="19"/>
      <c r="D121" s="19"/>
      <c r="E121" s="19"/>
      <c r="F121" s="19"/>
    </row>
    <row r="122" spans="1:6" x14ac:dyDescent="0.25">
      <c r="A122" s="19" t="s">
        <v>183</v>
      </c>
      <c r="B122" s="19"/>
      <c r="C122" s="19"/>
      <c r="D122" s="19"/>
      <c r="E122" s="19"/>
      <c r="F122" s="19"/>
    </row>
    <row r="124" spans="1:6" x14ac:dyDescent="0.25">
      <c r="A124" s="8" t="s">
        <v>188</v>
      </c>
      <c r="B124" s="19"/>
      <c r="C124" s="19"/>
      <c r="D124" s="19"/>
      <c r="E124" s="19"/>
      <c r="F124" s="19"/>
    </row>
    <row r="125" spans="1:6" x14ac:dyDescent="0.25">
      <c r="A125" s="19" t="s">
        <v>189</v>
      </c>
      <c r="B125" s="19"/>
      <c r="C125" s="19"/>
      <c r="D125" s="19"/>
      <c r="E125" s="19"/>
      <c r="F125" s="19"/>
    </row>
    <row r="126" spans="1:6" x14ac:dyDescent="0.25">
      <c r="A126" s="19" t="s">
        <v>190</v>
      </c>
      <c r="B126" s="19"/>
      <c r="C126" s="19"/>
      <c r="D126" s="19"/>
      <c r="E126" s="19"/>
      <c r="F126" s="19"/>
    </row>
    <row r="127" spans="1:6" x14ac:dyDescent="0.25">
      <c r="A127" s="19" t="s">
        <v>191</v>
      </c>
      <c r="B127" s="19"/>
      <c r="C127" s="19"/>
      <c r="D127" s="19"/>
      <c r="E127" s="19"/>
      <c r="F127" s="19"/>
    </row>
    <row r="128" spans="1:6" x14ac:dyDescent="0.25">
      <c r="A128" s="19" t="s">
        <v>183</v>
      </c>
      <c r="B128" s="19"/>
      <c r="C128" s="19"/>
      <c r="D128" s="19"/>
    </row>
    <row r="132" spans="1:6" x14ac:dyDescent="0.25">
      <c r="A132" s="8" t="s">
        <v>199</v>
      </c>
      <c r="B132" s="19"/>
      <c r="C132" s="19"/>
      <c r="D132" s="19"/>
      <c r="E132" s="19"/>
      <c r="F132" s="19"/>
    </row>
    <row r="133" spans="1:6" x14ac:dyDescent="0.25">
      <c r="A133" s="19" t="s">
        <v>196</v>
      </c>
      <c r="B133" s="19"/>
      <c r="C133" s="19"/>
      <c r="D133" s="19"/>
      <c r="E133" s="19"/>
      <c r="F133" s="19"/>
    </row>
    <row r="134" spans="1:6" x14ac:dyDescent="0.25">
      <c r="A134" s="19" t="s">
        <v>198</v>
      </c>
      <c r="B134" s="19"/>
      <c r="C134" s="19"/>
      <c r="D134" s="19"/>
      <c r="E134" s="19"/>
      <c r="F134" s="19"/>
    </row>
    <row r="135" spans="1:6" x14ac:dyDescent="0.25">
      <c r="A135" s="19" t="s">
        <v>197</v>
      </c>
      <c r="B135" s="19"/>
      <c r="C135" s="19"/>
      <c r="D135" s="19"/>
      <c r="E135" s="19"/>
      <c r="F135" s="19"/>
    </row>
    <row r="136" spans="1:6" x14ac:dyDescent="0.25">
      <c r="A136" s="19" t="s">
        <v>183</v>
      </c>
      <c r="B136" s="19"/>
      <c r="C136" s="19"/>
      <c r="D136" s="19"/>
      <c r="E136" s="19"/>
      <c r="F136" s="19"/>
    </row>
    <row r="140" spans="1:6" x14ac:dyDescent="0.25">
      <c r="A140" s="8" t="s">
        <v>203</v>
      </c>
      <c r="B140" s="19"/>
      <c r="C140" s="19"/>
      <c r="D140" s="19"/>
      <c r="E140" s="19"/>
      <c r="F140" s="19"/>
    </row>
    <row r="141" spans="1:6" x14ac:dyDescent="0.25">
      <c r="A141" s="19" t="s">
        <v>200</v>
      </c>
      <c r="B141" s="19"/>
      <c r="C141" s="19"/>
      <c r="D141" s="19"/>
      <c r="E141" s="19"/>
      <c r="F141" s="19"/>
    </row>
    <row r="142" spans="1:6" x14ac:dyDescent="0.25">
      <c r="A142" s="19" t="s">
        <v>201</v>
      </c>
      <c r="B142" s="19"/>
      <c r="C142" s="19"/>
      <c r="D142" s="19"/>
      <c r="E142" s="19"/>
      <c r="F142" s="19"/>
    </row>
    <row r="143" spans="1:6" x14ac:dyDescent="0.25">
      <c r="A143" s="19" t="s">
        <v>202</v>
      </c>
      <c r="B143" s="19"/>
      <c r="C143" s="19"/>
      <c r="D143" s="19"/>
      <c r="E143" s="19"/>
      <c r="F143" s="19"/>
    </row>
    <row r="144" spans="1:6" x14ac:dyDescent="0.25">
      <c r="A144" s="19" t="s">
        <v>183</v>
      </c>
      <c r="B144" s="19"/>
      <c r="C144" s="19"/>
      <c r="D144" s="19"/>
      <c r="E144" s="19"/>
      <c r="F144" s="19"/>
    </row>
    <row r="148" spans="1:6" ht="15.75" x14ac:dyDescent="0.25">
      <c r="A148" s="26" t="s">
        <v>204</v>
      </c>
      <c r="B148" s="26"/>
      <c r="C148" s="26"/>
      <c r="D148" s="26"/>
      <c r="E148" s="26"/>
      <c r="F148" s="26"/>
    </row>
    <row r="149" spans="1:6" ht="15.75" x14ac:dyDescent="0.25">
      <c r="A149" s="26" t="s">
        <v>205</v>
      </c>
      <c r="B149" s="26"/>
      <c r="C149" s="26"/>
      <c r="D149" s="26"/>
      <c r="E149" s="19"/>
      <c r="F149" s="19"/>
    </row>
    <row r="150" spans="1:6" ht="15.75" x14ac:dyDescent="0.25">
      <c r="A150" s="26" t="s">
        <v>206</v>
      </c>
      <c r="B150" s="26"/>
      <c r="C150" s="26"/>
      <c r="D150" s="26"/>
      <c r="E150" s="26"/>
      <c r="F150" s="26"/>
    </row>
    <row r="151" spans="1:6" ht="15.75" x14ac:dyDescent="0.25">
      <c r="A151" s="26" t="s">
        <v>207</v>
      </c>
      <c r="B151" s="26"/>
      <c r="C151" s="26"/>
      <c r="D151" s="26"/>
      <c r="E151" s="26"/>
      <c r="F151" s="26"/>
    </row>
    <row r="152" spans="1:6" ht="15.75" x14ac:dyDescent="0.25">
      <c r="A152" s="26" t="s">
        <v>208</v>
      </c>
      <c r="B152" s="26"/>
      <c r="C152" s="26"/>
      <c r="D152" s="26"/>
      <c r="E152" s="26"/>
      <c r="F152" s="26"/>
    </row>
    <row r="153" spans="1:6" ht="15.75" x14ac:dyDescent="0.25">
      <c r="A153" s="26" t="s">
        <v>209</v>
      </c>
      <c r="B153" s="26"/>
      <c r="C153" s="26"/>
      <c r="D153" s="26"/>
      <c r="E153" s="26"/>
      <c r="F153" s="26"/>
    </row>
    <row r="158" spans="1:6" ht="15.75" x14ac:dyDescent="0.25">
      <c r="A158" s="26" t="s">
        <v>210</v>
      </c>
      <c r="B158" s="26"/>
      <c r="C158" s="26"/>
      <c r="D158" s="26"/>
      <c r="E158" s="26"/>
      <c r="F158" s="26"/>
    </row>
    <row r="159" spans="1:6" ht="15.75" x14ac:dyDescent="0.25">
      <c r="A159" s="26" t="s">
        <v>211</v>
      </c>
      <c r="B159" s="26"/>
      <c r="C159" s="26"/>
      <c r="D159" s="26"/>
      <c r="E159" s="19"/>
      <c r="F159" s="19"/>
    </row>
    <row r="160" spans="1:6" ht="15.75" x14ac:dyDescent="0.25">
      <c r="A160" s="26" t="s">
        <v>212</v>
      </c>
      <c r="B160" s="26"/>
      <c r="C160" s="26"/>
      <c r="D160" s="26"/>
      <c r="E160" s="26"/>
      <c r="F160" s="26"/>
    </row>
    <row r="161" spans="1:6" ht="15.75" x14ac:dyDescent="0.25">
      <c r="A161" s="26" t="s">
        <v>213</v>
      </c>
      <c r="B161" s="26"/>
      <c r="C161" s="26"/>
      <c r="D161" s="26"/>
      <c r="E161" s="26"/>
      <c r="F161" s="26"/>
    </row>
    <row r="162" spans="1:6" ht="15.75" x14ac:dyDescent="0.25">
      <c r="A162" s="26" t="s">
        <v>214</v>
      </c>
      <c r="B162" s="26"/>
      <c r="C162" s="26"/>
      <c r="D162" s="26"/>
      <c r="E162" s="26"/>
      <c r="F162" s="26"/>
    </row>
    <row r="163" spans="1:6" ht="15.75" x14ac:dyDescent="0.25">
      <c r="A163" s="26" t="s">
        <v>215</v>
      </c>
      <c r="B163" s="26"/>
      <c r="C163" s="26"/>
      <c r="D163" s="26"/>
      <c r="E163" s="26"/>
      <c r="F163" s="26"/>
    </row>
    <row r="164" spans="1:6" ht="15.75" x14ac:dyDescent="0.25">
      <c r="A164" s="26" t="s">
        <v>216</v>
      </c>
      <c r="B164" s="26"/>
      <c r="C164" s="26"/>
      <c r="D164" s="26"/>
      <c r="E164" s="26"/>
      <c r="F164" s="26"/>
    </row>
    <row r="165" spans="1:6" ht="15.75" x14ac:dyDescent="0.25">
      <c r="A165" s="26" t="s">
        <v>217</v>
      </c>
      <c r="B165" s="26"/>
      <c r="C165" s="26"/>
      <c r="D165" s="26"/>
      <c r="E165" s="26"/>
      <c r="F165" s="26"/>
    </row>
    <row r="166" spans="1:6" ht="15.75" x14ac:dyDescent="0.25">
      <c r="A166" s="26" t="s">
        <v>218</v>
      </c>
      <c r="B166" s="26"/>
      <c r="C166" s="26"/>
      <c r="D166" s="26"/>
      <c r="E166" s="26"/>
      <c r="F166" s="26"/>
    </row>
    <row r="167" spans="1:6" ht="15.75" x14ac:dyDescent="0.25">
      <c r="A167" s="26" t="s">
        <v>219</v>
      </c>
      <c r="B167" s="26"/>
      <c r="C167" s="26"/>
      <c r="D167" s="26"/>
      <c r="E167" s="26"/>
      <c r="F167" s="26"/>
    </row>
    <row r="168" spans="1:6" ht="15.75" x14ac:dyDescent="0.25">
      <c r="A168" s="26" t="s">
        <v>220</v>
      </c>
      <c r="B168" s="26"/>
      <c r="C168" s="26"/>
      <c r="D168" s="26"/>
      <c r="E168" s="26"/>
      <c r="F168" s="26"/>
    </row>
    <row r="169" spans="1:6" ht="15.75" x14ac:dyDescent="0.25">
      <c r="A169" s="26" t="s">
        <v>221</v>
      </c>
      <c r="B169" s="26"/>
      <c r="C169" s="26"/>
      <c r="D169" s="26"/>
      <c r="E169" s="26"/>
      <c r="F169" s="26"/>
    </row>
    <row r="170" spans="1:6" ht="15.75" x14ac:dyDescent="0.25">
      <c r="A170" s="26" t="s">
        <v>222</v>
      </c>
      <c r="B170" s="26"/>
      <c r="C170" s="26"/>
      <c r="D170" s="26"/>
      <c r="E170" s="26"/>
      <c r="F170" s="26"/>
    </row>
    <row r="171" spans="1:6" ht="15.75" x14ac:dyDescent="0.25">
      <c r="A171" s="27"/>
      <c r="B171" s="26"/>
      <c r="C171" s="26"/>
      <c r="D171" s="26"/>
      <c r="E171" s="26"/>
      <c r="F171" s="26"/>
    </row>
    <row r="172" spans="1:6" ht="15.75" x14ac:dyDescent="0.25">
      <c r="A172" s="26"/>
      <c r="B172" s="26"/>
      <c r="C172" s="26"/>
      <c r="D172" s="26"/>
      <c r="E172" s="26"/>
      <c r="F172" s="26"/>
    </row>
    <row r="173" spans="1:6" ht="15.75" x14ac:dyDescent="0.25">
      <c r="A173" s="26" t="s">
        <v>223</v>
      </c>
      <c r="B173" s="26"/>
      <c r="C173" s="26"/>
      <c r="D173" s="26"/>
      <c r="E173" s="26"/>
      <c r="F173" s="26"/>
    </row>
    <row r="174" spans="1:6" ht="15.75" x14ac:dyDescent="0.25">
      <c r="A174" s="26" t="s">
        <v>224</v>
      </c>
      <c r="B174" s="26"/>
      <c r="C174" s="26"/>
      <c r="D174" s="26"/>
      <c r="E174" s="26"/>
      <c r="F174" s="26"/>
    </row>
    <row r="175" spans="1:6" ht="15.75" x14ac:dyDescent="0.25">
      <c r="A175" s="26" t="s">
        <v>225</v>
      </c>
      <c r="B175" s="26"/>
      <c r="C175" s="26"/>
      <c r="D175" s="26"/>
      <c r="E175" s="26"/>
      <c r="F175" s="26"/>
    </row>
    <row r="176" spans="1:6" ht="15.75" x14ac:dyDescent="0.25">
      <c r="A176" s="26" t="s">
        <v>226</v>
      </c>
      <c r="B176" s="26"/>
      <c r="C176" s="26"/>
      <c r="D176" s="26"/>
      <c r="E176" s="26"/>
      <c r="F176" s="26"/>
    </row>
    <row r="177" spans="1:7" ht="15.75" x14ac:dyDescent="0.25">
      <c r="A177" s="26" t="s">
        <v>227</v>
      </c>
      <c r="B177" s="26"/>
      <c r="C177" s="26"/>
      <c r="D177" s="26"/>
      <c r="E177" s="26"/>
      <c r="F177" s="26"/>
    </row>
    <row r="178" spans="1:7" ht="15.75" x14ac:dyDescent="0.25">
      <c r="A178" s="26" t="s">
        <v>228</v>
      </c>
      <c r="B178" s="26"/>
      <c r="C178" s="26"/>
      <c r="D178" s="26"/>
      <c r="E178" s="26"/>
      <c r="F178" s="26"/>
    </row>
    <row r="179" spans="1:7" ht="15.75" x14ac:dyDescent="0.25">
      <c r="A179" s="26" t="s">
        <v>229</v>
      </c>
      <c r="B179" s="26"/>
      <c r="C179" s="26"/>
      <c r="D179" s="26"/>
      <c r="E179" s="26"/>
      <c r="F179" s="26"/>
    </row>
    <row r="180" spans="1:7" ht="15.75" x14ac:dyDescent="0.25">
      <c r="A180" s="26" t="s">
        <v>230</v>
      </c>
      <c r="B180" s="26"/>
      <c r="C180" s="26"/>
      <c r="D180" s="26"/>
      <c r="E180" s="26"/>
      <c r="F180" s="26"/>
    </row>
    <row r="186" spans="1:7" ht="15.75" x14ac:dyDescent="0.25">
      <c r="A186" s="26" t="s">
        <v>231</v>
      </c>
      <c r="B186" s="26"/>
      <c r="C186" s="26"/>
      <c r="D186" s="26"/>
      <c r="E186" s="26"/>
      <c r="F186" s="26"/>
      <c r="G186" s="19"/>
    </row>
    <row r="187" spans="1:7" ht="15.75" x14ac:dyDescent="0.25">
      <c r="A187" s="26" t="s">
        <v>232</v>
      </c>
      <c r="B187" s="26"/>
      <c r="C187" s="26"/>
      <c r="D187" s="26"/>
      <c r="E187" s="26"/>
      <c r="F187" s="26"/>
      <c r="G187" s="19"/>
    </row>
    <row r="188" spans="1:7" ht="15.75" x14ac:dyDescent="0.25">
      <c r="A188" s="26" t="s">
        <v>233</v>
      </c>
      <c r="B188" s="26"/>
      <c r="C188" s="26"/>
      <c r="D188" s="26"/>
      <c r="E188" s="26"/>
      <c r="F188" s="26"/>
      <c r="G188" s="26"/>
    </row>
    <row r="189" spans="1:7" ht="15.75" x14ac:dyDescent="0.25">
      <c r="A189" s="26" t="s">
        <v>234</v>
      </c>
      <c r="B189" s="26"/>
      <c r="C189" s="26"/>
      <c r="D189" s="26"/>
      <c r="E189" s="26"/>
      <c r="F189" s="26"/>
      <c r="G189" s="26"/>
    </row>
    <row r="190" spans="1:7" ht="15.75" x14ac:dyDescent="0.25">
      <c r="A190" s="26" t="s">
        <v>235</v>
      </c>
      <c r="B190" s="26"/>
      <c r="C190" s="26"/>
      <c r="D190" s="26"/>
      <c r="E190" s="26"/>
      <c r="F190" s="26"/>
      <c r="G190" s="26"/>
    </row>
    <row r="191" spans="1:7" ht="15.75" x14ac:dyDescent="0.25">
      <c r="A191" s="26"/>
      <c r="B191" s="26"/>
      <c r="C191" s="26"/>
      <c r="D191" s="26"/>
      <c r="E191" s="26"/>
      <c r="F191" s="26"/>
      <c r="G191" s="26"/>
    </row>
    <row r="197" spans="1:6" ht="15.75" x14ac:dyDescent="0.25">
      <c r="A197" s="26" t="s">
        <v>236</v>
      </c>
      <c r="B197" s="26"/>
      <c r="C197" s="26"/>
      <c r="D197" s="26"/>
      <c r="E197" s="26"/>
      <c r="F197" s="26"/>
    </row>
    <row r="198" spans="1:6" ht="15.75" x14ac:dyDescent="0.25">
      <c r="A198" s="26" t="s">
        <v>237</v>
      </c>
      <c r="B198" s="26"/>
      <c r="C198" s="26"/>
      <c r="D198" s="26"/>
      <c r="E198" s="26"/>
      <c r="F198" s="26"/>
    </row>
    <row r="199" spans="1:6" ht="15.75" x14ac:dyDescent="0.25">
      <c r="A199" s="26" t="s">
        <v>238</v>
      </c>
      <c r="B199" s="26"/>
      <c r="C199" s="26"/>
      <c r="D199" s="26"/>
      <c r="E199" s="26"/>
      <c r="F199" s="26"/>
    </row>
    <row r="200" spans="1:6" ht="15.75" x14ac:dyDescent="0.25">
      <c r="A200" s="26" t="s">
        <v>239</v>
      </c>
      <c r="B200" s="26"/>
      <c r="C200" s="26"/>
      <c r="D200" s="26"/>
      <c r="E200" s="26"/>
      <c r="F200" s="26"/>
    </row>
    <row r="201" spans="1:6" ht="15.75" x14ac:dyDescent="0.25">
      <c r="A201" s="26" t="s">
        <v>240</v>
      </c>
      <c r="B201" s="26"/>
      <c r="C201" s="26"/>
      <c r="D201" s="26"/>
      <c r="E201" s="26"/>
      <c r="F201" s="26"/>
    </row>
    <row r="202" spans="1:6" ht="15.75" x14ac:dyDescent="0.25">
      <c r="A202" s="26" t="s">
        <v>241</v>
      </c>
      <c r="B202" s="26"/>
      <c r="C202" s="26"/>
      <c r="D202" s="26"/>
      <c r="E202" s="26"/>
      <c r="F202" s="26"/>
    </row>
    <row r="203" spans="1:6" ht="15.75" x14ac:dyDescent="0.25">
      <c r="A203" s="26" t="s">
        <v>242</v>
      </c>
      <c r="B203" s="26"/>
      <c r="C203" s="26"/>
      <c r="D203" s="26"/>
      <c r="E203" s="26"/>
      <c r="F203" s="26"/>
    </row>
    <row r="204" spans="1:6" ht="15.75" x14ac:dyDescent="0.25">
      <c r="A204" s="26" t="s">
        <v>243</v>
      </c>
      <c r="B204" s="26"/>
      <c r="C204" s="26"/>
      <c r="D204" s="26"/>
      <c r="E204" s="26"/>
      <c r="F204" s="26"/>
    </row>
    <row r="205" spans="1:6" ht="15.75" x14ac:dyDescent="0.25">
      <c r="A205" s="26" t="s">
        <v>244</v>
      </c>
      <c r="B205" s="26"/>
      <c r="C205" s="26"/>
      <c r="D205" s="26"/>
      <c r="E205" s="26"/>
      <c r="F205" s="26"/>
    </row>
    <row r="206" spans="1:6" ht="15.75" x14ac:dyDescent="0.25">
      <c r="A206" s="26" t="s">
        <v>245</v>
      </c>
      <c r="B206" s="26"/>
      <c r="C206" s="26"/>
      <c r="D206" s="26"/>
      <c r="E206" s="26"/>
      <c r="F206" s="26"/>
    </row>
    <row r="207" spans="1:6" ht="15.75" x14ac:dyDescent="0.25">
      <c r="A207" s="26" t="s">
        <v>246</v>
      </c>
      <c r="B207" s="26"/>
      <c r="C207" s="26"/>
      <c r="D207" s="26"/>
      <c r="E207" s="26"/>
      <c r="F207" s="26"/>
    </row>
    <row r="208" spans="1:6" x14ac:dyDescent="0.25">
      <c r="A208" s="19"/>
      <c r="B208" s="19"/>
      <c r="C208" s="19"/>
      <c r="D208" s="19"/>
      <c r="E208" s="19"/>
      <c r="F208" s="19"/>
    </row>
    <row r="209" spans="1:6" x14ac:dyDescent="0.25">
      <c r="A209" s="19"/>
      <c r="B209" s="19"/>
      <c r="C209" s="19"/>
      <c r="D209" s="19"/>
      <c r="E209" s="19"/>
      <c r="F209" s="19"/>
    </row>
    <row r="210" spans="1:6" x14ac:dyDescent="0.25">
      <c r="A210" s="19"/>
      <c r="B210" s="19"/>
      <c r="C210" s="19"/>
      <c r="D210" s="19"/>
      <c r="E210" s="19"/>
      <c r="F210" s="19"/>
    </row>
    <row r="211" spans="1:6" ht="15.75" x14ac:dyDescent="0.25">
      <c r="A211" s="26" t="s">
        <v>247</v>
      </c>
      <c r="B211" s="26"/>
      <c r="C211" s="26"/>
      <c r="D211" s="19"/>
      <c r="E211" s="19"/>
      <c r="F211" s="19"/>
    </row>
    <row r="212" spans="1:6" ht="15.75" x14ac:dyDescent="0.25">
      <c r="A212" s="26" t="s">
        <v>248</v>
      </c>
      <c r="B212" s="26"/>
      <c r="C212" s="26"/>
      <c r="D212" s="19"/>
      <c r="E212" s="19"/>
      <c r="F212" s="19"/>
    </row>
    <row r="213" spans="1:6" ht="15.75" x14ac:dyDescent="0.25">
      <c r="A213" s="26" t="s">
        <v>249</v>
      </c>
      <c r="B213" s="26"/>
      <c r="C213" s="26"/>
      <c r="D213" s="19"/>
      <c r="E213" s="19"/>
      <c r="F213" s="19"/>
    </row>
    <row r="214" spans="1:6" ht="15.75" x14ac:dyDescent="0.25">
      <c r="A214" s="26" t="s">
        <v>250</v>
      </c>
      <c r="B214" s="26"/>
      <c r="C214" s="26"/>
      <c r="D214" s="19"/>
      <c r="E214" s="19"/>
      <c r="F214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15"/>
  <sheetViews>
    <sheetView workbookViewId="0">
      <selection activeCell="O6" sqref="O6"/>
    </sheetView>
  </sheetViews>
  <sheetFormatPr defaultRowHeight="15" x14ac:dyDescent="0.25"/>
  <cols>
    <col min="1" max="1" width="24.7109375" customWidth="1"/>
    <col min="2" max="2" width="12.42578125" customWidth="1"/>
    <col min="3" max="3" width="11.7109375" customWidth="1"/>
    <col min="4" max="4" width="11.42578125" customWidth="1"/>
    <col min="5" max="5" width="12.5703125" customWidth="1"/>
  </cols>
  <sheetData>
    <row r="2" spans="1:12" x14ac:dyDescent="0.25">
      <c r="A2" s="3">
        <v>2.4250000000000003</v>
      </c>
      <c r="B2" s="3">
        <v>2.0249999999999999</v>
      </c>
      <c r="C2" s="2">
        <v>0.49</v>
      </c>
      <c r="D2" s="2">
        <v>0.38100000000000001</v>
      </c>
      <c r="E2" s="2">
        <v>0.50700000000000001</v>
      </c>
      <c r="F2" s="2">
        <v>0.51600000000000001</v>
      </c>
      <c r="G2" s="2">
        <v>0.53600000000000003</v>
      </c>
      <c r="H2" s="2">
        <v>0.36499999999999999</v>
      </c>
      <c r="I2" s="2">
        <v>0.34900000000000003</v>
      </c>
      <c r="J2" s="2">
        <v>0.44500000000000001</v>
      </c>
      <c r="K2" s="2">
        <v>0.35799999999999998</v>
      </c>
      <c r="L2" s="2">
        <v>0.40400000000000003</v>
      </c>
    </row>
    <row r="3" spans="1:12" x14ac:dyDescent="0.25">
      <c r="A3" s="3">
        <v>1.262</v>
      </c>
      <c r="B3" s="3">
        <v>1.196</v>
      </c>
      <c r="C3" s="2">
        <v>0.378</v>
      </c>
      <c r="D3" s="2">
        <v>0.153</v>
      </c>
      <c r="E3" s="2">
        <v>0.497</v>
      </c>
      <c r="F3" s="2">
        <v>0.39200000000000002</v>
      </c>
      <c r="G3" s="2">
        <v>0.60299999999999998</v>
      </c>
      <c r="H3" s="2">
        <v>0.372</v>
      </c>
      <c r="I3" s="2">
        <v>0.51600000000000001</v>
      </c>
      <c r="J3" s="2">
        <v>0.45500000000000002</v>
      </c>
      <c r="K3" s="2">
        <v>0.371</v>
      </c>
      <c r="L3" s="2">
        <v>0.51500000000000001</v>
      </c>
    </row>
    <row r="4" spans="1:12" x14ac:dyDescent="0.25">
      <c r="A4" s="3">
        <v>0.78500000000000003</v>
      </c>
      <c r="B4" s="3">
        <v>0.75700000000000001</v>
      </c>
      <c r="C4" s="2">
        <v>0.43</v>
      </c>
      <c r="D4" s="2">
        <v>0.64800000000000002</v>
      </c>
      <c r="E4" s="2">
        <v>0.45500000000000002</v>
      </c>
      <c r="F4" s="2">
        <v>0.42099999999999999</v>
      </c>
      <c r="G4" s="2">
        <v>0.57400000000000007</v>
      </c>
      <c r="H4" s="2">
        <v>0.379</v>
      </c>
      <c r="I4" s="2">
        <v>0.436</v>
      </c>
      <c r="J4" s="2">
        <v>0.36199999999999999</v>
      </c>
      <c r="K4" s="2">
        <v>0.40200000000000002</v>
      </c>
      <c r="L4" s="2">
        <v>0.49099999999999999</v>
      </c>
    </row>
    <row r="5" spans="1:12" x14ac:dyDescent="0.25">
      <c r="A5" s="3">
        <v>0.47300000000000003</v>
      </c>
      <c r="B5" s="3">
        <v>0.46600000000000003</v>
      </c>
      <c r="C5" s="2">
        <v>0.39200000000000002</v>
      </c>
      <c r="D5" s="2">
        <v>0.44</v>
      </c>
      <c r="E5" s="2">
        <v>0.54500000000000004</v>
      </c>
      <c r="F5" s="2">
        <v>0.53900000000000003</v>
      </c>
      <c r="G5" s="2">
        <v>0.46400000000000002</v>
      </c>
      <c r="H5" s="2">
        <v>0.38</v>
      </c>
      <c r="I5" s="2">
        <v>0.47400000000000003</v>
      </c>
      <c r="J5" s="2">
        <v>0.33500000000000002</v>
      </c>
      <c r="K5" s="2">
        <v>0.39800000000000002</v>
      </c>
      <c r="L5" s="2">
        <v>0.58099999999999996</v>
      </c>
    </row>
    <row r="6" spans="1:12" x14ac:dyDescent="0.25">
      <c r="A6" s="3">
        <v>0.33500000000000002</v>
      </c>
      <c r="B6" s="3">
        <v>0.32900000000000001</v>
      </c>
      <c r="C6" s="2">
        <v>0.38800000000000001</v>
      </c>
      <c r="D6" s="2">
        <v>0.48299999999999998</v>
      </c>
      <c r="E6" s="2">
        <v>0.39</v>
      </c>
      <c r="F6" s="2">
        <v>0.36799999999999999</v>
      </c>
      <c r="G6" s="2">
        <v>0.496</v>
      </c>
      <c r="H6" s="2">
        <v>0.38300000000000001</v>
      </c>
      <c r="I6" s="2">
        <v>0.27600000000000002</v>
      </c>
      <c r="J6" s="2">
        <v>0.44600000000000001</v>
      </c>
      <c r="K6" s="2">
        <v>0.61299999999999999</v>
      </c>
      <c r="L6" s="2">
        <v>0.64100000000000001</v>
      </c>
    </row>
    <row r="7" spans="1:12" x14ac:dyDescent="0.25">
      <c r="A7" s="5">
        <v>0.13900000000000001</v>
      </c>
      <c r="B7" s="5">
        <v>0.13600000000000001</v>
      </c>
      <c r="C7" s="2">
        <v>0.34900000000000003</v>
      </c>
      <c r="D7" s="2">
        <v>0.433</v>
      </c>
      <c r="E7" s="2">
        <v>0.36599999999999999</v>
      </c>
      <c r="F7" s="2">
        <v>0.45100000000000001</v>
      </c>
      <c r="G7" s="2">
        <v>0.56500000000000006</v>
      </c>
      <c r="H7" s="2">
        <v>0.42899999999999999</v>
      </c>
      <c r="I7" s="2">
        <v>0.442</v>
      </c>
      <c r="J7" s="2">
        <v>0.39</v>
      </c>
      <c r="K7" s="2">
        <v>0.57100000000000006</v>
      </c>
      <c r="L7" s="2">
        <v>0.50600000000000001</v>
      </c>
    </row>
    <row r="8" spans="1:12" x14ac:dyDescent="0.25">
      <c r="A8" s="1">
        <v>0.26300000000000001</v>
      </c>
      <c r="B8" s="1">
        <v>0.24099999999999999</v>
      </c>
      <c r="C8" s="2">
        <v>0.56400000000000006</v>
      </c>
      <c r="D8" s="2">
        <v>0.503</v>
      </c>
      <c r="E8" s="2">
        <v>0.46100000000000002</v>
      </c>
      <c r="F8" s="2">
        <v>0.59499999999999997</v>
      </c>
      <c r="G8" s="2">
        <v>0.40200000000000002</v>
      </c>
      <c r="H8" s="2">
        <v>0.33300000000000002</v>
      </c>
      <c r="I8" s="2">
        <v>0.48199999999999998</v>
      </c>
      <c r="J8" s="2">
        <v>0.48</v>
      </c>
      <c r="K8" s="2">
        <v>0.65200000000000002</v>
      </c>
      <c r="L8" s="2">
        <v>0.63100000000000001</v>
      </c>
    </row>
    <row r="9" spans="1:12" x14ac:dyDescent="0.25">
      <c r="A9" s="1">
        <v>0.28700000000000003</v>
      </c>
      <c r="B9" s="1">
        <v>0.26500000000000001</v>
      </c>
      <c r="C9" s="2">
        <v>0.56100000000000005</v>
      </c>
      <c r="D9" s="2">
        <v>0.64700000000000002</v>
      </c>
      <c r="E9" s="2">
        <v>0.42599999999999999</v>
      </c>
      <c r="F9" s="2">
        <v>0.45300000000000001</v>
      </c>
      <c r="G9" s="2">
        <v>0.35299999999999998</v>
      </c>
      <c r="H9" s="2">
        <v>0.34</v>
      </c>
      <c r="I9" s="2">
        <v>0.56000000000000005</v>
      </c>
      <c r="J9" s="2">
        <v>0.53600000000000003</v>
      </c>
      <c r="K9" s="2">
        <v>0.56500000000000006</v>
      </c>
      <c r="L9" s="2">
        <v>0.372</v>
      </c>
    </row>
    <row r="16" spans="1:12" x14ac:dyDescent="0.25">
      <c r="A16" s="11"/>
      <c r="B16" s="6" t="s">
        <v>1</v>
      </c>
      <c r="C16" s="6" t="s">
        <v>2</v>
      </c>
      <c r="D16" s="6" t="s">
        <v>3</v>
      </c>
      <c r="E16" s="6" t="s">
        <v>4</v>
      </c>
    </row>
    <row r="17" spans="1:13" x14ac:dyDescent="0.25">
      <c r="A17" s="11" t="s">
        <v>5</v>
      </c>
      <c r="B17" s="3">
        <v>2.2250000000000001</v>
      </c>
      <c r="C17" s="1">
        <f>B17-B22</f>
        <v>2.0880000000000001</v>
      </c>
      <c r="D17" s="1">
        <v>12</v>
      </c>
      <c r="E17" s="7">
        <f>(0.4014*C17*C17)+(4.9999*C17)-(0.1507)</f>
        <v>12.039092441599999</v>
      </c>
    </row>
    <row r="18" spans="1:13" x14ac:dyDescent="0.25">
      <c r="A18" s="11" t="s">
        <v>6</v>
      </c>
      <c r="B18" s="3">
        <v>1.2290000000000001</v>
      </c>
      <c r="C18" s="1">
        <f>B18-B22</f>
        <v>1.0920000000000001</v>
      </c>
      <c r="D18" s="1">
        <v>6</v>
      </c>
      <c r="E18" s="7">
        <f t="shared" ref="E18:E22" si="0">(0.4014*C18*C18)+(4.9999*C18)-(0.1507)</f>
        <v>5.7878458496000018</v>
      </c>
    </row>
    <row r="19" spans="1:13" x14ac:dyDescent="0.25">
      <c r="A19" s="11" t="s">
        <v>7</v>
      </c>
      <c r="B19" s="3">
        <v>0.77100000000000002</v>
      </c>
      <c r="C19" s="1">
        <f>B19-B22</f>
        <v>0.63400000000000001</v>
      </c>
      <c r="D19" s="1">
        <v>3</v>
      </c>
      <c r="E19" s="7">
        <f t="shared" si="0"/>
        <v>3.1805817384000004</v>
      </c>
    </row>
    <row r="20" spans="1:13" x14ac:dyDescent="0.25">
      <c r="A20" s="11" t="s">
        <v>8</v>
      </c>
      <c r="B20" s="3">
        <v>0.46899999999999997</v>
      </c>
      <c r="C20" s="1">
        <f>B20-B22</f>
        <v>0.33199999999999996</v>
      </c>
      <c r="D20" s="1">
        <v>1.5</v>
      </c>
      <c r="E20" s="7">
        <f t="shared" si="0"/>
        <v>1.5535107135999997</v>
      </c>
    </row>
    <row r="21" spans="1:13" x14ac:dyDescent="0.25">
      <c r="A21" s="11" t="s">
        <v>9</v>
      </c>
      <c r="B21" s="3">
        <v>0.33200000000000002</v>
      </c>
      <c r="C21" s="1">
        <f>B21-B22</f>
        <v>0.19500000000000001</v>
      </c>
      <c r="D21" s="1">
        <v>0.75</v>
      </c>
      <c r="E21" s="7">
        <f t="shared" si="0"/>
        <v>0.83954373500000012</v>
      </c>
    </row>
    <row r="22" spans="1:13" x14ac:dyDescent="0.25">
      <c r="A22" s="11" t="s">
        <v>10</v>
      </c>
      <c r="B22" s="5">
        <v>0.13700000000000001</v>
      </c>
      <c r="C22" s="1">
        <f>B22-B22</f>
        <v>0</v>
      </c>
      <c r="D22" s="1">
        <v>0</v>
      </c>
      <c r="E22" s="7">
        <f t="shared" si="0"/>
        <v>-0.1507</v>
      </c>
    </row>
    <row r="28" spans="1:13" x14ac:dyDescent="0.25">
      <c r="I28" s="11"/>
      <c r="K28" s="8" t="s">
        <v>15</v>
      </c>
      <c r="L28" s="8"/>
      <c r="M28" s="8"/>
    </row>
    <row r="35" spans="1:5" x14ac:dyDescent="0.25">
      <c r="A35" s="9" t="s">
        <v>12</v>
      </c>
      <c r="B35" s="2" t="s">
        <v>13</v>
      </c>
      <c r="C35" s="4" t="s">
        <v>10</v>
      </c>
      <c r="D35" s="1" t="s">
        <v>2</v>
      </c>
      <c r="E35" s="10" t="s">
        <v>16</v>
      </c>
    </row>
    <row r="36" spans="1:5" x14ac:dyDescent="0.25">
      <c r="A36" s="18" t="s">
        <v>24</v>
      </c>
      <c r="B36" s="2">
        <v>0.49</v>
      </c>
      <c r="C36" s="5">
        <v>0.13700000000000001</v>
      </c>
      <c r="D36" s="1">
        <f t="shared" ref="D36:D67" si="1">(B36-C36)</f>
        <v>0.35299999999999998</v>
      </c>
      <c r="E36" s="7">
        <f t="shared" ref="E36:E67" si="2">(0.4014*D36*D36)+(4.9999*D36)-(0.1507)</f>
        <v>1.6642827525999999</v>
      </c>
    </row>
    <row r="37" spans="1:5" x14ac:dyDescent="0.25">
      <c r="A37" s="18" t="s">
        <v>25</v>
      </c>
      <c r="B37" s="2">
        <v>0.378</v>
      </c>
      <c r="C37" s="5">
        <v>0.13700000000000001</v>
      </c>
      <c r="D37" s="1">
        <f t="shared" si="1"/>
        <v>0.24099999999999999</v>
      </c>
      <c r="E37" s="7">
        <f t="shared" si="2"/>
        <v>1.0775896134</v>
      </c>
    </row>
    <row r="38" spans="1:5" x14ac:dyDescent="0.25">
      <c r="A38" s="18" t="s">
        <v>26</v>
      </c>
      <c r="B38" s="2">
        <v>0.43</v>
      </c>
      <c r="C38" s="5">
        <v>0.13700000000000001</v>
      </c>
      <c r="D38" s="1">
        <f t="shared" si="1"/>
        <v>0.29299999999999998</v>
      </c>
      <c r="E38" s="7">
        <f t="shared" si="2"/>
        <v>1.3487304886</v>
      </c>
    </row>
    <row r="39" spans="1:5" x14ac:dyDescent="0.25">
      <c r="A39" s="18" t="s">
        <v>27</v>
      </c>
      <c r="B39" s="2">
        <v>0.39200000000000002</v>
      </c>
      <c r="C39" s="5">
        <v>0.13700000000000001</v>
      </c>
      <c r="D39" s="1">
        <f t="shared" si="1"/>
        <v>0.255</v>
      </c>
      <c r="E39" s="7">
        <f t="shared" si="2"/>
        <v>1.150375535</v>
      </c>
    </row>
    <row r="40" spans="1:5" x14ac:dyDescent="0.25">
      <c r="A40" s="18" t="s">
        <v>28</v>
      </c>
      <c r="B40" s="2">
        <v>0.38800000000000001</v>
      </c>
      <c r="C40" s="5">
        <v>0.13700000000000001</v>
      </c>
      <c r="D40" s="1">
        <f t="shared" si="1"/>
        <v>0.251</v>
      </c>
      <c r="E40" s="7">
        <f t="shared" si="2"/>
        <v>1.1295635014000001</v>
      </c>
    </row>
    <row r="41" spans="1:5" x14ac:dyDescent="0.25">
      <c r="A41" s="18" t="s">
        <v>29</v>
      </c>
      <c r="B41" s="2">
        <v>0.34900000000000003</v>
      </c>
      <c r="C41" s="5">
        <v>0.13700000000000001</v>
      </c>
      <c r="D41" s="1">
        <f t="shared" si="1"/>
        <v>0.21200000000000002</v>
      </c>
      <c r="E41" s="7">
        <f t="shared" si="2"/>
        <v>0.92731932159999997</v>
      </c>
    </row>
    <row r="42" spans="1:5" x14ac:dyDescent="0.25">
      <c r="A42" s="18" t="s">
        <v>30</v>
      </c>
      <c r="B42" s="2">
        <v>0.56400000000000006</v>
      </c>
      <c r="C42" s="5">
        <v>0.13700000000000001</v>
      </c>
      <c r="D42" s="1">
        <f t="shared" si="1"/>
        <v>0.42700000000000005</v>
      </c>
      <c r="E42" s="7">
        <f t="shared" si="2"/>
        <v>2.0574441606000002</v>
      </c>
    </row>
    <row r="43" spans="1:5" x14ac:dyDescent="0.25">
      <c r="A43" s="18" t="s">
        <v>31</v>
      </c>
      <c r="B43" s="2">
        <v>0.56100000000000005</v>
      </c>
      <c r="C43" s="5">
        <v>0.13700000000000001</v>
      </c>
      <c r="D43" s="1">
        <f t="shared" si="1"/>
        <v>0.42400000000000004</v>
      </c>
      <c r="E43" s="7">
        <f t="shared" si="2"/>
        <v>2.0414196864000003</v>
      </c>
    </row>
    <row r="44" spans="1:5" x14ac:dyDescent="0.25">
      <c r="A44" s="18" t="s">
        <v>32</v>
      </c>
      <c r="B44" s="2">
        <v>0.38100000000000001</v>
      </c>
      <c r="C44" s="5">
        <v>0.13700000000000001</v>
      </c>
      <c r="D44" s="1">
        <f t="shared" si="1"/>
        <v>0.24399999999999999</v>
      </c>
      <c r="E44" s="7">
        <f t="shared" si="2"/>
        <v>1.0931733503999999</v>
      </c>
    </row>
    <row r="45" spans="1:5" x14ac:dyDescent="0.25">
      <c r="A45" s="18" t="s">
        <v>33</v>
      </c>
      <c r="B45" s="2">
        <v>0.153</v>
      </c>
      <c r="C45" s="5">
        <v>0.13700000000000001</v>
      </c>
      <c r="D45" s="1">
        <f t="shared" si="1"/>
        <v>1.5999999999999986E-2</v>
      </c>
      <c r="E45" s="7">
        <f t="shared" si="2"/>
        <v>-7.0598841600000059E-2</v>
      </c>
    </row>
    <row r="46" spans="1:5" x14ac:dyDescent="0.25">
      <c r="A46" s="18" t="s">
        <v>34</v>
      </c>
      <c r="B46" s="2">
        <v>0.64800000000000002</v>
      </c>
      <c r="C46" s="5">
        <v>0.13700000000000001</v>
      </c>
      <c r="D46" s="1">
        <f t="shared" si="1"/>
        <v>0.51100000000000001</v>
      </c>
      <c r="E46" s="7">
        <f t="shared" si="2"/>
        <v>2.5090628694000001</v>
      </c>
    </row>
    <row r="47" spans="1:5" x14ac:dyDescent="0.25">
      <c r="A47" s="18" t="s">
        <v>35</v>
      </c>
      <c r="B47" s="2">
        <v>0.44</v>
      </c>
      <c r="C47" s="5">
        <v>0.13700000000000001</v>
      </c>
      <c r="D47" s="1">
        <f t="shared" si="1"/>
        <v>0.30299999999999999</v>
      </c>
      <c r="E47" s="7">
        <f t="shared" si="2"/>
        <v>1.4011218325999999</v>
      </c>
    </row>
    <row r="48" spans="1:5" x14ac:dyDescent="0.25">
      <c r="A48" s="18" t="s">
        <v>36</v>
      </c>
      <c r="B48" s="2">
        <v>0.48299999999999998</v>
      </c>
      <c r="C48" s="5">
        <v>0.13700000000000001</v>
      </c>
      <c r="D48" s="1">
        <f t="shared" si="1"/>
        <v>0.34599999999999997</v>
      </c>
      <c r="E48" s="7">
        <f t="shared" si="2"/>
        <v>1.6273194023999999</v>
      </c>
    </row>
    <row r="49" spans="1:5" x14ac:dyDescent="0.25">
      <c r="A49" s="18" t="s">
        <v>37</v>
      </c>
      <c r="B49" s="2">
        <v>0.433</v>
      </c>
      <c r="C49" s="5">
        <v>0.13700000000000001</v>
      </c>
      <c r="D49" s="1">
        <f t="shared" si="1"/>
        <v>0.29599999999999999</v>
      </c>
      <c r="E49" s="7">
        <f t="shared" si="2"/>
        <v>1.3644394624</v>
      </c>
    </row>
    <row r="50" spans="1:5" x14ac:dyDescent="0.25">
      <c r="A50" s="18" t="s">
        <v>38</v>
      </c>
      <c r="B50" s="2">
        <v>0.503</v>
      </c>
      <c r="C50" s="5">
        <v>0.13700000000000001</v>
      </c>
      <c r="D50" s="1">
        <f t="shared" si="1"/>
        <v>0.36599999999999999</v>
      </c>
      <c r="E50" s="7">
        <f t="shared" si="2"/>
        <v>1.7330333384000001</v>
      </c>
    </row>
    <row r="51" spans="1:5" x14ac:dyDescent="0.25">
      <c r="A51" s="18" t="s">
        <v>39</v>
      </c>
      <c r="B51" s="2">
        <v>0.64700000000000002</v>
      </c>
      <c r="C51" s="5">
        <v>0.13700000000000001</v>
      </c>
      <c r="D51" s="1">
        <f t="shared" si="1"/>
        <v>0.51</v>
      </c>
      <c r="E51" s="7">
        <f t="shared" si="2"/>
        <v>2.5036531400000004</v>
      </c>
    </row>
    <row r="52" spans="1:5" x14ac:dyDescent="0.25">
      <c r="A52" s="18" t="s">
        <v>40</v>
      </c>
      <c r="B52" s="2">
        <v>0.50700000000000001</v>
      </c>
      <c r="C52" s="5">
        <v>0.13700000000000001</v>
      </c>
      <c r="D52" s="1">
        <f t="shared" si="1"/>
        <v>0.37</v>
      </c>
      <c r="E52" s="7">
        <f t="shared" si="2"/>
        <v>1.7542146599999999</v>
      </c>
    </row>
    <row r="53" spans="1:5" x14ac:dyDescent="0.25">
      <c r="A53" s="18" t="s">
        <v>41</v>
      </c>
      <c r="B53" s="2">
        <v>0.497</v>
      </c>
      <c r="C53" s="5">
        <v>0.13700000000000001</v>
      </c>
      <c r="D53" s="1">
        <f t="shared" si="1"/>
        <v>0.36</v>
      </c>
      <c r="E53" s="7">
        <f t="shared" si="2"/>
        <v>1.7012854400000001</v>
      </c>
    </row>
    <row r="54" spans="1:5" x14ac:dyDescent="0.25">
      <c r="A54" s="18" t="s">
        <v>42</v>
      </c>
      <c r="B54" s="2">
        <v>0.45500000000000002</v>
      </c>
      <c r="C54" s="5">
        <v>0.13700000000000001</v>
      </c>
      <c r="D54" s="1">
        <f t="shared" si="1"/>
        <v>0.318</v>
      </c>
      <c r="E54" s="7">
        <f t="shared" si="2"/>
        <v>1.4798593736000001</v>
      </c>
    </row>
    <row r="55" spans="1:5" x14ac:dyDescent="0.25">
      <c r="A55" s="18" t="s">
        <v>43</v>
      </c>
      <c r="B55" s="2">
        <v>0.54500000000000004</v>
      </c>
      <c r="C55" s="5">
        <v>0.13700000000000001</v>
      </c>
      <c r="D55" s="1">
        <f t="shared" si="1"/>
        <v>0.40800000000000003</v>
      </c>
      <c r="E55" s="7">
        <f t="shared" si="2"/>
        <v>1.9560778496000002</v>
      </c>
    </row>
    <row r="56" spans="1:5" x14ac:dyDescent="0.25">
      <c r="A56" s="18" t="s">
        <v>44</v>
      </c>
      <c r="B56" s="2">
        <v>0.39</v>
      </c>
      <c r="C56" s="5">
        <v>0.13700000000000001</v>
      </c>
      <c r="D56" s="1">
        <f t="shared" si="1"/>
        <v>0.253</v>
      </c>
      <c r="E56" s="7">
        <f t="shared" si="2"/>
        <v>1.1399679126</v>
      </c>
    </row>
    <row r="57" spans="1:5" x14ac:dyDescent="0.25">
      <c r="A57" s="18" t="s">
        <v>45</v>
      </c>
      <c r="B57" s="2">
        <v>0.36599999999999999</v>
      </c>
      <c r="C57" s="5">
        <v>0.13700000000000001</v>
      </c>
      <c r="D57" s="1">
        <f t="shared" si="1"/>
        <v>0.22899999999999998</v>
      </c>
      <c r="E57" s="7">
        <f t="shared" si="2"/>
        <v>1.0153269173999999</v>
      </c>
    </row>
    <row r="58" spans="1:5" x14ac:dyDescent="0.25">
      <c r="A58" s="18" t="s">
        <v>46</v>
      </c>
      <c r="B58" s="2">
        <v>0.46100000000000002</v>
      </c>
      <c r="C58" s="5">
        <v>0.13700000000000001</v>
      </c>
      <c r="D58" s="1">
        <f t="shared" si="1"/>
        <v>0.32400000000000001</v>
      </c>
      <c r="E58" s="7">
        <f t="shared" si="2"/>
        <v>1.5114049664</v>
      </c>
    </row>
    <row r="59" spans="1:5" x14ac:dyDescent="0.25">
      <c r="A59" s="18" t="s">
        <v>47</v>
      </c>
      <c r="B59" s="2">
        <v>0.42599999999999999</v>
      </c>
      <c r="C59" s="5">
        <v>0.13700000000000001</v>
      </c>
      <c r="D59" s="1">
        <f t="shared" si="1"/>
        <v>0.28899999999999998</v>
      </c>
      <c r="E59" s="7">
        <f t="shared" si="2"/>
        <v>1.3277964294</v>
      </c>
    </row>
    <row r="60" spans="1:5" x14ac:dyDescent="0.25">
      <c r="A60" s="18" t="s">
        <v>48</v>
      </c>
      <c r="B60" s="2">
        <v>0.51600000000000001</v>
      </c>
      <c r="C60" s="5">
        <v>0.13700000000000001</v>
      </c>
      <c r="D60" s="1">
        <f t="shared" si="1"/>
        <v>0.379</v>
      </c>
      <c r="E60" s="7">
        <f t="shared" si="2"/>
        <v>1.8019195974</v>
      </c>
    </row>
    <row r="61" spans="1:5" x14ac:dyDescent="0.25">
      <c r="A61" s="18" t="s">
        <v>49</v>
      </c>
      <c r="B61" s="2">
        <v>0.39200000000000002</v>
      </c>
      <c r="C61" s="5">
        <v>0.13700000000000001</v>
      </c>
      <c r="D61" s="1">
        <f t="shared" si="1"/>
        <v>0.255</v>
      </c>
      <c r="E61" s="7">
        <f t="shared" si="2"/>
        <v>1.150375535</v>
      </c>
    </row>
    <row r="62" spans="1:5" x14ac:dyDescent="0.25">
      <c r="A62" s="18" t="s">
        <v>50</v>
      </c>
      <c r="B62" s="2">
        <v>0.42099999999999999</v>
      </c>
      <c r="C62" s="5">
        <v>0.13700000000000001</v>
      </c>
      <c r="D62" s="1">
        <f t="shared" si="1"/>
        <v>0.28399999999999997</v>
      </c>
      <c r="E62" s="7">
        <f t="shared" si="2"/>
        <v>1.3016469183999999</v>
      </c>
    </row>
    <row r="63" spans="1:5" x14ac:dyDescent="0.25">
      <c r="A63" s="18" t="s">
        <v>51</v>
      </c>
      <c r="B63" s="2">
        <v>0.53900000000000003</v>
      </c>
      <c r="C63" s="5">
        <v>0.13700000000000001</v>
      </c>
      <c r="D63" s="1">
        <f t="shared" si="1"/>
        <v>0.40200000000000002</v>
      </c>
      <c r="E63" s="7">
        <f t="shared" si="2"/>
        <v>1.9241276456</v>
      </c>
    </row>
    <row r="64" spans="1:5" x14ac:dyDescent="0.25">
      <c r="A64" s="18" t="s">
        <v>52</v>
      </c>
      <c r="B64" s="2">
        <v>0.36799999999999999</v>
      </c>
      <c r="C64" s="5">
        <v>0.13700000000000001</v>
      </c>
      <c r="D64" s="1">
        <f t="shared" si="1"/>
        <v>0.23099999999999998</v>
      </c>
      <c r="E64" s="7">
        <f t="shared" si="2"/>
        <v>1.0256960053999997</v>
      </c>
    </row>
    <row r="65" spans="1:5" x14ac:dyDescent="0.25">
      <c r="A65" s="18" t="s">
        <v>53</v>
      </c>
      <c r="B65" s="2">
        <v>0.45100000000000001</v>
      </c>
      <c r="C65" s="5">
        <v>0.13700000000000001</v>
      </c>
      <c r="D65" s="1">
        <f t="shared" si="1"/>
        <v>0.314</v>
      </c>
      <c r="E65" s="7">
        <f t="shared" si="2"/>
        <v>1.4588450344000001</v>
      </c>
    </row>
    <row r="66" spans="1:5" x14ac:dyDescent="0.25">
      <c r="A66" s="18" t="s">
        <v>54</v>
      </c>
      <c r="B66" s="2">
        <v>0.59499999999999997</v>
      </c>
      <c r="C66" s="5">
        <v>0.13700000000000001</v>
      </c>
      <c r="D66" s="1">
        <f t="shared" si="1"/>
        <v>0.45799999999999996</v>
      </c>
      <c r="E66" s="7">
        <f t="shared" si="2"/>
        <v>2.2234534695999999</v>
      </c>
    </row>
    <row r="67" spans="1:5" x14ac:dyDescent="0.25">
      <c r="A67" s="18" t="s">
        <v>55</v>
      </c>
      <c r="B67" s="2">
        <v>0.45300000000000001</v>
      </c>
      <c r="C67" s="5">
        <v>0.13700000000000001</v>
      </c>
      <c r="D67" s="1">
        <f t="shared" si="1"/>
        <v>0.316</v>
      </c>
      <c r="E67" s="7">
        <f t="shared" si="2"/>
        <v>1.4693505983999999</v>
      </c>
    </row>
    <row r="68" spans="1:5" x14ac:dyDescent="0.25">
      <c r="A68" s="18" t="s">
        <v>56</v>
      </c>
      <c r="B68" s="2">
        <v>0.53600000000000003</v>
      </c>
      <c r="C68" s="5">
        <v>0.13700000000000001</v>
      </c>
      <c r="D68" s="1">
        <f t="shared" ref="D68:D99" si="3">(B68-C68)</f>
        <v>0.39900000000000002</v>
      </c>
      <c r="E68" s="7">
        <f t="shared" ref="E68:E99" si="4">(0.4014*D68*D68)+(4.9999*D68)-(0.1507)</f>
        <v>1.9081633814000001</v>
      </c>
    </row>
    <row r="69" spans="1:5" x14ac:dyDescent="0.25">
      <c r="A69" s="18" t="s">
        <v>57</v>
      </c>
      <c r="B69" s="2">
        <v>0.60299999999999998</v>
      </c>
      <c r="C69" s="5">
        <v>0.13700000000000001</v>
      </c>
      <c r="D69" s="1">
        <f t="shared" si="3"/>
        <v>0.46599999999999997</v>
      </c>
      <c r="E69" s="7">
        <f t="shared" si="4"/>
        <v>2.2664198183999997</v>
      </c>
    </row>
    <row r="70" spans="1:5" x14ac:dyDescent="0.25">
      <c r="A70" s="18" t="s">
        <v>58</v>
      </c>
      <c r="B70" s="2">
        <v>0.57400000000000007</v>
      </c>
      <c r="C70" s="5">
        <v>0.13700000000000001</v>
      </c>
      <c r="D70" s="1">
        <f t="shared" si="3"/>
        <v>0.43700000000000006</v>
      </c>
      <c r="E70" s="7">
        <f t="shared" si="4"/>
        <v>2.1109112566000006</v>
      </c>
    </row>
    <row r="71" spans="1:5" x14ac:dyDescent="0.25">
      <c r="A71" s="18" t="s">
        <v>59</v>
      </c>
      <c r="B71" s="2">
        <v>0.46400000000000002</v>
      </c>
      <c r="C71" s="5">
        <v>0.13700000000000001</v>
      </c>
      <c r="D71" s="1">
        <f t="shared" si="3"/>
        <v>0.32700000000000001</v>
      </c>
      <c r="E71" s="7">
        <f t="shared" si="4"/>
        <v>1.5271886006000002</v>
      </c>
    </row>
    <row r="72" spans="1:5" x14ac:dyDescent="0.25">
      <c r="A72" s="18" t="s">
        <v>60</v>
      </c>
      <c r="B72" s="2">
        <v>0.496</v>
      </c>
      <c r="C72" s="5">
        <v>0.13700000000000001</v>
      </c>
      <c r="D72" s="1">
        <f t="shared" si="3"/>
        <v>0.35899999999999999</v>
      </c>
      <c r="E72" s="7">
        <f t="shared" si="4"/>
        <v>1.6959969334</v>
      </c>
    </row>
    <row r="73" spans="1:5" x14ac:dyDescent="0.25">
      <c r="A73" s="18" t="s">
        <v>61</v>
      </c>
      <c r="B73" s="2">
        <v>0.56500000000000006</v>
      </c>
      <c r="C73" s="5">
        <v>0.13700000000000001</v>
      </c>
      <c r="D73" s="1">
        <f t="shared" si="3"/>
        <v>0.42800000000000005</v>
      </c>
      <c r="E73" s="7">
        <f t="shared" si="4"/>
        <v>2.0627872576000006</v>
      </c>
    </row>
    <row r="74" spans="1:5" x14ac:dyDescent="0.25">
      <c r="A74" s="18" t="s">
        <v>62</v>
      </c>
      <c r="B74" s="2">
        <v>0.40200000000000002</v>
      </c>
      <c r="C74" s="5">
        <v>0.13700000000000001</v>
      </c>
      <c r="D74" s="1">
        <f t="shared" si="3"/>
        <v>0.26500000000000001</v>
      </c>
      <c r="E74" s="7">
        <f t="shared" si="4"/>
        <v>1.2024618149999999</v>
      </c>
    </row>
    <row r="75" spans="1:5" x14ac:dyDescent="0.25">
      <c r="A75" s="18" t="s">
        <v>63</v>
      </c>
      <c r="B75" s="2">
        <v>0.35299999999999998</v>
      </c>
      <c r="C75" s="5">
        <v>0.13700000000000001</v>
      </c>
      <c r="D75" s="1">
        <f t="shared" si="3"/>
        <v>0.21599999999999997</v>
      </c>
      <c r="E75" s="7">
        <f t="shared" si="4"/>
        <v>0.94800611839999993</v>
      </c>
    </row>
    <row r="76" spans="1:5" x14ac:dyDescent="0.25">
      <c r="A76" s="18" t="s">
        <v>64</v>
      </c>
      <c r="B76" s="2">
        <v>0.36499999999999999</v>
      </c>
      <c r="C76" s="5">
        <v>0.13700000000000001</v>
      </c>
      <c r="D76" s="1">
        <f t="shared" si="3"/>
        <v>0.22799999999999998</v>
      </c>
      <c r="E76" s="7">
        <f t="shared" si="4"/>
        <v>1.0101435775999998</v>
      </c>
    </row>
    <row r="77" spans="1:5" x14ac:dyDescent="0.25">
      <c r="A77" s="18" t="s">
        <v>65</v>
      </c>
      <c r="B77" s="2">
        <v>0.372</v>
      </c>
      <c r="C77" s="5">
        <v>0.13700000000000001</v>
      </c>
      <c r="D77" s="1">
        <f t="shared" si="3"/>
        <v>0.23499999999999999</v>
      </c>
      <c r="E77" s="7">
        <f t="shared" si="4"/>
        <v>1.0464438149999999</v>
      </c>
    </row>
    <row r="78" spans="1:5" x14ac:dyDescent="0.25">
      <c r="A78" s="18" t="s">
        <v>66</v>
      </c>
      <c r="B78" s="2">
        <v>0.379</v>
      </c>
      <c r="C78" s="5">
        <v>0.13700000000000001</v>
      </c>
      <c r="D78" s="1">
        <f t="shared" si="3"/>
        <v>0.24199999999999999</v>
      </c>
      <c r="E78" s="7">
        <f t="shared" si="4"/>
        <v>1.0827833896000001</v>
      </c>
    </row>
    <row r="79" spans="1:5" x14ac:dyDescent="0.25">
      <c r="A79" s="18" t="s">
        <v>67</v>
      </c>
      <c r="B79" s="2">
        <v>0.38</v>
      </c>
      <c r="C79" s="5">
        <v>0.13700000000000001</v>
      </c>
      <c r="D79" s="1">
        <f t="shared" si="3"/>
        <v>0.24299999999999999</v>
      </c>
      <c r="E79" s="7">
        <f t="shared" si="4"/>
        <v>1.0879779686</v>
      </c>
    </row>
    <row r="80" spans="1:5" x14ac:dyDescent="0.25">
      <c r="A80" s="18" t="s">
        <v>68</v>
      </c>
      <c r="B80" s="2">
        <v>0.38300000000000001</v>
      </c>
      <c r="C80" s="5">
        <v>0.13700000000000001</v>
      </c>
      <c r="D80" s="1">
        <f t="shared" si="3"/>
        <v>0.246</v>
      </c>
      <c r="E80" s="7">
        <f t="shared" si="4"/>
        <v>1.1035665224</v>
      </c>
    </row>
    <row r="81" spans="1:5" x14ac:dyDescent="0.25">
      <c r="A81" s="18" t="s">
        <v>69</v>
      </c>
      <c r="B81" s="2">
        <v>0.42899999999999999</v>
      </c>
      <c r="C81" s="5">
        <v>0.13700000000000001</v>
      </c>
      <c r="D81" s="1">
        <f t="shared" si="3"/>
        <v>0.29199999999999998</v>
      </c>
      <c r="E81" s="7">
        <f t="shared" si="4"/>
        <v>1.3434957696000001</v>
      </c>
    </row>
    <row r="82" spans="1:5" x14ac:dyDescent="0.25">
      <c r="A82" s="18" t="s">
        <v>70</v>
      </c>
      <c r="B82" s="2">
        <v>0.33300000000000002</v>
      </c>
      <c r="C82" s="5">
        <v>0.13700000000000001</v>
      </c>
      <c r="D82" s="1">
        <f t="shared" si="3"/>
        <v>0.19600000000000001</v>
      </c>
      <c r="E82" s="7">
        <f t="shared" si="4"/>
        <v>0.84470058240000001</v>
      </c>
    </row>
    <row r="83" spans="1:5" x14ac:dyDescent="0.25">
      <c r="A83" s="18" t="s">
        <v>71</v>
      </c>
      <c r="B83" s="2">
        <v>0.34</v>
      </c>
      <c r="C83" s="5">
        <v>0.13700000000000001</v>
      </c>
      <c r="D83" s="1">
        <f t="shared" si="3"/>
        <v>0.20300000000000001</v>
      </c>
      <c r="E83" s="7">
        <f t="shared" si="4"/>
        <v>0.88082099259999991</v>
      </c>
    </row>
    <row r="84" spans="1:5" x14ac:dyDescent="0.25">
      <c r="A84" s="18" t="s">
        <v>72</v>
      </c>
      <c r="B84" s="2">
        <v>0.34900000000000003</v>
      </c>
      <c r="C84" s="5">
        <v>0.13700000000000001</v>
      </c>
      <c r="D84" s="1">
        <f t="shared" si="3"/>
        <v>0.21200000000000002</v>
      </c>
      <c r="E84" s="7">
        <f t="shared" si="4"/>
        <v>0.92731932159999997</v>
      </c>
    </row>
    <row r="85" spans="1:5" x14ac:dyDescent="0.25">
      <c r="A85" s="18" t="s">
        <v>73</v>
      </c>
      <c r="B85" s="2">
        <v>0.51600000000000001</v>
      </c>
      <c r="C85" s="5">
        <v>0.13700000000000001</v>
      </c>
      <c r="D85" s="1">
        <f t="shared" si="3"/>
        <v>0.379</v>
      </c>
      <c r="E85" s="7">
        <f t="shared" si="4"/>
        <v>1.8019195974</v>
      </c>
    </row>
    <row r="86" spans="1:5" x14ac:dyDescent="0.25">
      <c r="A86" s="18" t="s">
        <v>74</v>
      </c>
      <c r="B86" s="2">
        <v>0.436</v>
      </c>
      <c r="C86" s="5">
        <v>0.13700000000000001</v>
      </c>
      <c r="D86" s="1">
        <f t="shared" si="3"/>
        <v>0.29899999999999999</v>
      </c>
      <c r="E86" s="7">
        <f t="shared" si="4"/>
        <v>1.3801556613999999</v>
      </c>
    </row>
    <row r="87" spans="1:5" x14ac:dyDescent="0.25">
      <c r="A87" s="18" t="s">
        <v>75</v>
      </c>
      <c r="B87" s="2">
        <v>0.47400000000000003</v>
      </c>
      <c r="C87" s="5">
        <v>0.13700000000000001</v>
      </c>
      <c r="D87" s="1">
        <f t="shared" si="3"/>
        <v>0.33700000000000002</v>
      </c>
      <c r="E87" s="7">
        <f t="shared" si="4"/>
        <v>1.5798528966000001</v>
      </c>
    </row>
    <row r="88" spans="1:5" x14ac:dyDescent="0.25">
      <c r="A88" s="18" t="s">
        <v>76</v>
      </c>
      <c r="B88" s="2">
        <v>0.27600000000000002</v>
      </c>
      <c r="C88" s="5">
        <v>0.13700000000000001</v>
      </c>
      <c r="D88" s="1">
        <f t="shared" si="3"/>
        <v>0.13900000000000001</v>
      </c>
      <c r="E88" s="7">
        <f t="shared" si="4"/>
        <v>0.55204154939999994</v>
      </c>
    </row>
    <row r="89" spans="1:5" x14ac:dyDescent="0.25">
      <c r="A89" s="18" t="s">
        <v>77</v>
      </c>
      <c r="B89" s="2">
        <v>0.442</v>
      </c>
      <c r="C89" s="5">
        <v>0.13700000000000001</v>
      </c>
      <c r="D89" s="1">
        <f t="shared" si="3"/>
        <v>0.30499999999999999</v>
      </c>
      <c r="E89" s="7">
        <f t="shared" si="4"/>
        <v>1.4116097350000001</v>
      </c>
    </row>
    <row r="90" spans="1:5" x14ac:dyDescent="0.25">
      <c r="A90" s="18" t="s">
        <v>78</v>
      </c>
      <c r="B90" s="2">
        <v>0.48199999999999998</v>
      </c>
      <c r="C90" s="5">
        <v>0.13700000000000001</v>
      </c>
      <c r="D90" s="1">
        <f t="shared" si="3"/>
        <v>0.34499999999999997</v>
      </c>
      <c r="E90" s="7">
        <f t="shared" si="4"/>
        <v>1.6220421349999998</v>
      </c>
    </row>
    <row r="91" spans="1:5" x14ac:dyDescent="0.25">
      <c r="A91" s="18" t="s">
        <v>79</v>
      </c>
      <c r="B91" s="2">
        <v>0.56000000000000005</v>
      </c>
      <c r="C91" s="5">
        <v>0.13700000000000001</v>
      </c>
      <c r="D91" s="1">
        <f t="shared" si="3"/>
        <v>0.42300000000000004</v>
      </c>
      <c r="E91" s="7">
        <f t="shared" si="4"/>
        <v>2.0360798006</v>
      </c>
    </row>
    <row r="92" spans="1:5" x14ac:dyDescent="0.25">
      <c r="A92" s="18" t="s">
        <v>80</v>
      </c>
      <c r="B92" s="2">
        <v>0.44500000000000001</v>
      </c>
      <c r="C92" s="5">
        <v>0.13700000000000001</v>
      </c>
      <c r="D92" s="1">
        <f t="shared" si="3"/>
        <v>0.308</v>
      </c>
      <c r="E92" s="7">
        <f t="shared" si="4"/>
        <v>1.4273476096</v>
      </c>
    </row>
    <row r="93" spans="1:5" x14ac:dyDescent="0.25">
      <c r="A93" s="18" t="s">
        <v>81</v>
      </c>
      <c r="B93" s="2">
        <v>0.45500000000000002</v>
      </c>
      <c r="C93" s="5">
        <v>0.13700000000000001</v>
      </c>
      <c r="D93" s="1">
        <f t="shared" si="3"/>
        <v>0.318</v>
      </c>
      <c r="E93" s="7">
        <f t="shared" si="4"/>
        <v>1.4798593736000001</v>
      </c>
    </row>
    <row r="94" spans="1:5" x14ac:dyDescent="0.25">
      <c r="A94" s="18" t="s">
        <v>82</v>
      </c>
      <c r="B94" s="2">
        <v>0.36199999999999999</v>
      </c>
      <c r="C94" s="5">
        <v>0.13700000000000001</v>
      </c>
      <c r="D94" s="1">
        <f t="shared" si="3"/>
        <v>0.22499999999999998</v>
      </c>
      <c r="E94" s="7">
        <f t="shared" si="4"/>
        <v>0.99459837499999981</v>
      </c>
    </row>
    <row r="95" spans="1:5" x14ac:dyDescent="0.25">
      <c r="A95" s="18" t="s">
        <v>83</v>
      </c>
      <c r="B95" s="2">
        <v>0.33500000000000002</v>
      </c>
      <c r="C95" s="5">
        <v>0.13700000000000001</v>
      </c>
      <c r="D95" s="1">
        <f t="shared" si="3"/>
        <v>0.19800000000000001</v>
      </c>
      <c r="E95" s="7">
        <f t="shared" si="4"/>
        <v>0.8550166856000001</v>
      </c>
    </row>
    <row r="96" spans="1:5" x14ac:dyDescent="0.25">
      <c r="A96" s="18" t="s">
        <v>84</v>
      </c>
      <c r="B96" s="2">
        <v>0.44600000000000001</v>
      </c>
      <c r="C96" s="5">
        <v>0.13700000000000001</v>
      </c>
      <c r="D96" s="1">
        <f t="shared" si="3"/>
        <v>0.309</v>
      </c>
      <c r="E96" s="7">
        <f t="shared" si="4"/>
        <v>1.4325951734</v>
      </c>
    </row>
    <row r="97" spans="1:5" x14ac:dyDescent="0.25">
      <c r="A97" s="18" t="s">
        <v>85</v>
      </c>
      <c r="B97" s="2">
        <v>0.39</v>
      </c>
      <c r="C97" s="5">
        <v>0.13700000000000001</v>
      </c>
      <c r="D97" s="1">
        <f t="shared" si="3"/>
        <v>0.253</v>
      </c>
      <c r="E97" s="7">
        <f t="shared" si="4"/>
        <v>1.1399679126</v>
      </c>
    </row>
    <row r="98" spans="1:5" x14ac:dyDescent="0.25">
      <c r="A98" s="18" t="s">
        <v>86</v>
      </c>
      <c r="B98" s="2">
        <v>0.48</v>
      </c>
      <c r="C98" s="5">
        <v>0.13700000000000001</v>
      </c>
      <c r="D98" s="1">
        <f t="shared" si="3"/>
        <v>0.34299999999999997</v>
      </c>
      <c r="E98" s="7">
        <f t="shared" si="4"/>
        <v>1.6114900085999999</v>
      </c>
    </row>
    <row r="99" spans="1:5" x14ac:dyDescent="0.25">
      <c r="A99" s="18" t="s">
        <v>87</v>
      </c>
      <c r="B99" s="2">
        <v>0.53600000000000003</v>
      </c>
      <c r="C99" s="5">
        <v>0.13700000000000001</v>
      </c>
      <c r="D99" s="1">
        <f t="shared" si="3"/>
        <v>0.39900000000000002</v>
      </c>
      <c r="E99" s="7">
        <f t="shared" si="4"/>
        <v>1.9081633814000001</v>
      </c>
    </row>
    <row r="100" spans="1:5" x14ac:dyDescent="0.25">
      <c r="A100" s="18" t="s">
        <v>88</v>
      </c>
      <c r="B100" s="2">
        <v>0.35799999999999998</v>
      </c>
      <c r="C100" s="5">
        <v>0.13700000000000001</v>
      </c>
      <c r="D100" s="1">
        <f t="shared" ref="D100:D115" si="5">(B100-C100)</f>
        <v>0.22099999999999997</v>
      </c>
      <c r="E100" s="7">
        <f t="shared" ref="E100:E115" si="6">(0.4014*D100*D100)+(4.9999*D100)-(0.1507)</f>
        <v>0.97388267739999979</v>
      </c>
    </row>
    <row r="101" spans="1:5" x14ac:dyDescent="0.25">
      <c r="A101" s="18" t="s">
        <v>89</v>
      </c>
      <c r="B101" s="2">
        <v>0.371</v>
      </c>
      <c r="C101" s="5">
        <v>0.13700000000000001</v>
      </c>
      <c r="D101" s="1">
        <f t="shared" si="5"/>
        <v>0.23399999999999999</v>
      </c>
      <c r="E101" s="7">
        <f t="shared" si="6"/>
        <v>1.0412556583999999</v>
      </c>
    </row>
    <row r="102" spans="1:5" x14ac:dyDescent="0.25">
      <c r="A102" s="18" t="s">
        <v>90</v>
      </c>
      <c r="B102" s="2">
        <v>0.40200000000000002</v>
      </c>
      <c r="C102" s="5">
        <v>0.13700000000000001</v>
      </c>
      <c r="D102" s="1">
        <f t="shared" si="5"/>
        <v>0.26500000000000001</v>
      </c>
      <c r="E102" s="7">
        <f t="shared" si="6"/>
        <v>1.2024618149999999</v>
      </c>
    </row>
    <row r="103" spans="1:5" x14ac:dyDescent="0.25">
      <c r="A103" s="18" t="s">
        <v>91</v>
      </c>
      <c r="B103" s="2">
        <v>0.39800000000000002</v>
      </c>
      <c r="C103" s="5">
        <v>0.13700000000000001</v>
      </c>
      <c r="D103" s="1">
        <f t="shared" si="5"/>
        <v>0.26100000000000001</v>
      </c>
      <c r="E103" s="7">
        <f t="shared" si="6"/>
        <v>1.1816176694</v>
      </c>
    </row>
    <row r="104" spans="1:5" x14ac:dyDescent="0.25">
      <c r="A104" s="18" t="s">
        <v>92</v>
      </c>
      <c r="B104" s="2">
        <v>0.61299999999999999</v>
      </c>
      <c r="C104" s="5">
        <v>0.13700000000000001</v>
      </c>
      <c r="D104" s="1">
        <f t="shared" si="5"/>
        <v>0.47599999999999998</v>
      </c>
      <c r="E104" s="7">
        <f t="shared" si="6"/>
        <v>2.3202000063999999</v>
      </c>
    </row>
    <row r="105" spans="1:5" x14ac:dyDescent="0.25">
      <c r="A105" s="18" t="s">
        <v>93</v>
      </c>
      <c r="B105" s="2">
        <v>0.57100000000000006</v>
      </c>
      <c r="C105" s="5">
        <v>0.13700000000000001</v>
      </c>
      <c r="D105" s="1">
        <f t="shared" si="5"/>
        <v>0.43400000000000005</v>
      </c>
      <c r="E105" s="7">
        <f t="shared" si="6"/>
        <v>2.0948626984000005</v>
      </c>
    </row>
    <row r="106" spans="1:5" x14ac:dyDescent="0.25">
      <c r="A106" s="18" t="s">
        <v>94</v>
      </c>
      <c r="B106" s="2">
        <v>0.65200000000000002</v>
      </c>
      <c r="C106" s="5">
        <v>0.13700000000000001</v>
      </c>
      <c r="D106" s="1">
        <f t="shared" si="5"/>
        <v>0.51500000000000001</v>
      </c>
      <c r="E106" s="7">
        <f t="shared" si="6"/>
        <v>2.5307098150000003</v>
      </c>
    </row>
    <row r="107" spans="1:5" x14ac:dyDescent="0.25">
      <c r="A107" s="18" t="s">
        <v>95</v>
      </c>
      <c r="B107" s="2">
        <v>0.56500000000000006</v>
      </c>
      <c r="C107" s="5">
        <v>0.13700000000000001</v>
      </c>
      <c r="D107" s="1">
        <f t="shared" si="5"/>
        <v>0.42800000000000005</v>
      </c>
      <c r="E107" s="7">
        <f t="shared" si="6"/>
        <v>2.0627872576000006</v>
      </c>
    </row>
    <row r="108" spans="1:5" x14ac:dyDescent="0.25">
      <c r="A108" s="18" t="s">
        <v>96</v>
      </c>
      <c r="B108" s="2">
        <v>0.40400000000000003</v>
      </c>
      <c r="C108" s="5">
        <v>0.13700000000000001</v>
      </c>
      <c r="D108" s="1">
        <f t="shared" si="5"/>
        <v>0.26700000000000002</v>
      </c>
      <c r="E108" s="7">
        <f t="shared" si="6"/>
        <v>1.2128887046000001</v>
      </c>
    </row>
    <row r="109" spans="1:5" x14ac:dyDescent="0.25">
      <c r="A109" s="18" t="s">
        <v>97</v>
      </c>
      <c r="B109" s="2">
        <v>0.51500000000000001</v>
      </c>
      <c r="C109" s="5">
        <v>0.13700000000000001</v>
      </c>
      <c r="D109" s="1">
        <f t="shared" si="5"/>
        <v>0.378</v>
      </c>
      <c r="E109" s="7">
        <f t="shared" si="6"/>
        <v>1.7966158375999999</v>
      </c>
    </row>
    <row r="110" spans="1:5" x14ac:dyDescent="0.25">
      <c r="A110" s="18" t="s">
        <v>98</v>
      </c>
      <c r="B110" s="2">
        <v>0.49099999999999999</v>
      </c>
      <c r="C110" s="5">
        <v>0.13700000000000001</v>
      </c>
      <c r="D110" s="1">
        <f t="shared" si="5"/>
        <v>0.35399999999999998</v>
      </c>
      <c r="E110" s="7">
        <f t="shared" si="6"/>
        <v>1.6695664423999999</v>
      </c>
    </row>
    <row r="111" spans="1:5" x14ac:dyDescent="0.25">
      <c r="A111" s="18" t="s">
        <v>99</v>
      </c>
      <c r="B111" s="2">
        <v>0.58099999999999996</v>
      </c>
      <c r="C111" s="5">
        <v>0.13700000000000001</v>
      </c>
      <c r="D111" s="1">
        <f t="shared" si="5"/>
        <v>0.44399999999999995</v>
      </c>
      <c r="E111" s="7">
        <f t="shared" si="6"/>
        <v>2.1483859904</v>
      </c>
    </row>
    <row r="112" spans="1:5" x14ac:dyDescent="0.25">
      <c r="A112" s="18" t="s">
        <v>100</v>
      </c>
      <c r="B112" s="2">
        <v>0.64100000000000001</v>
      </c>
      <c r="C112" s="5">
        <v>0.13700000000000001</v>
      </c>
      <c r="D112" s="1">
        <f t="shared" si="5"/>
        <v>0.504</v>
      </c>
      <c r="E112" s="7">
        <f t="shared" si="6"/>
        <v>2.4712116224000003</v>
      </c>
    </row>
    <row r="113" spans="1:5" x14ac:dyDescent="0.25">
      <c r="A113" s="18" t="s">
        <v>101</v>
      </c>
      <c r="B113" s="2">
        <v>0.50600000000000001</v>
      </c>
      <c r="C113" s="5">
        <v>0.13700000000000001</v>
      </c>
      <c r="D113" s="1">
        <f t="shared" si="5"/>
        <v>0.36899999999999999</v>
      </c>
      <c r="E113" s="7">
        <f t="shared" si="6"/>
        <v>1.7489181253999999</v>
      </c>
    </row>
    <row r="114" spans="1:5" x14ac:dyDescent="0.25">
      <c r="A114" s="18" t="s">
        <v>102</v>
      </c>
      <c r="B114" s="2">
        <v>0.63100000000000001</v>
      </c>
      <c r="C114" s="5">
        <v>0.13700000000000001</v>
      </c>
      <c r="D114" s="1">
        <f t="shared" si="5"/>
        <v>0.49399999999999999</v>
      </c>
      <c r="E114" s="7">
        <f t="shared" si="6"/>
        <v>2.4172066504000003</v>
      </c>
    </row>
    <row r="115" spans="1:5" x14ac:dyDescent="0.25">
      <c r="A115" s="18" t="s">
        <v>103</v>
      </c>
      <c r="B115" s="2">
        <v>0.372</v>
      </c>
      <c r="C115" s="5">
        <v>0.13700000000000001</v>
      </c>
      <c r="D115" s="1">
        <f t="shared" si="5"/>
        <v>0.23499999999999999</v>
      </c>
      <c r="E115" s="7">
        <f t="shared" si="6"/>
        <v>1.0464438149999999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14"/>
  <sheetViews>
    <sheetView workbookViewId="0">
      <selection activeCell="P9" sqref="P9"/>
    </sheetView>
  </sheetViews>
  <sheetFormatPr defaultRowHeight="15" x14ac:dyDescent="0.25"/>
  <cols>
    <col min="1" max="1" width="24.42578125" customWidth="1"/>
    <col min="2" max="4" width="11.28515625" customWidth="1"/>
    <col min="5" max="5" width="15.28515625" customWidth="1"/>
  </cols>
  <sheetData>
    <row r="2" spans="1:12" x14ac:dyDescent="0.25">
      <c r="A2" s="3">
        <v>2.399</v>
      </c>
      <c r="B2" s="3">
        <v>2.319</v>
      </c>
      <c r="C2" s="2">
        <v>0.182</v>
      </c>
      <c r="D2" s="2">
        <v>0.17200000000000001</v>
      </c>
      <c r="E2" s="2">
        <v>0.20500000000000002</v>
      </c>
      <c r="F2" s="2">
        <v>0.20200000000000001</v>
      </c>
      <c r="G2" s="2">
        <v>0.183</v>
      </c>
      <c r="H2" s="2">
        <v>0.20800000000000002</v>
      </c>
      <c r="I2" s="2">
        <v>0.20500000000000002</v>
      </c>
      <c r="J2" s="2">
        <v>0.252</v>
      </c>
      <c r="K2" s="2">
        <v>0.23</v>
      </c>
      <c r="L2" s="2">
        <v>0.23</v>
      </c>
    </row>
    <row r="3" spans="1:12" x14ac:dyDescent="0.25">
      <c r="A3" s="3">
        <v>1.603</v>
      </c>
      <c r="B3" s="3">
        <v>1.6679999999999999</v>
      </c>
      <c r="C3" s="2">
        <v>0.154</v>
      </c>
      <c r="D3" s="2">
        <v>0.124</v>
      </c>
      <c r="E3" s="2">
        <v>0.21299999999999999</v>
      </c>
      <c r="F3" s="2">
        <v>0.18099999999999999</v>
      </c>
      <c r="G3" s="2">
        <v>0.19400000000000001</v>
      </c>
      <c r="H3" s="2">
        <v>0.19</v>
      </c>
      <c r="I3" s="2">
        <v>0.26200000000000001</v>
      </c>
      <c r="J3" s="2">
        <v>0.25600000000000001</v>
      </c>
      <c r="K3" s="2">
        <v>0.26300000000000001</v>
      </c>
      <c r="L3" s="2">
        <v>0.23400000000000001</v>
      </c>
    </row>
    <row r="4" spans="1:12" x14ac:dyDescent="0.25">
      <c r="A4" s="3">
        <v>0.94799999999999995</v>
      </c>
      <c r="B4" s="3">
        <v>0.95599999999999996</v>
      </c>
      <c r="C4" s="2">
        <v>0.15</v>
      </c>
      <c r="D4" s="2">
        <v>0.22500000000000001</v>
      </c>
      <c r="E4" s="2">
        <v>0.17799999999999999</v>
      </c>
      <c r="F4" s="2">
        <v>0.183</v>
      </c>
      <c r="G4" s="2">
        <v>0.19700000000000001</v>
      </c>
      <c r="H4" s="2">
        <v>0.193</v>
      </c>
      <c r="I4" s="2">
        <v>0.221</v>
      </c>
      <c r="J4" s="2">
        <v>0.253</v>
      </c>
      <c r="K4" s="2">
        <v>0.27400000000000002</v>
      </c>
      <c r="L4" s="2">
        <v>0.23100000000000001</v>
      </c>
    </row>
    <row r="5" spans="1:12" x14ac:dyDescent="0.25">
      <c r="A5" s="3">
        <v>0.53900000000000003</v>
      </c>
      <c r="B5" s="3">
        <v>0.53100000000000003</v>
      </c>
      <c r="C5" s="2">
        <v>0.14899999999999999</v>
      </c>
      <c r="D5" s="2">
        <v>0.16900000000000001</v>
      </c>
      <c r="E5" s="2">
        <v>0.20400000000000001</v>
      </c>
      <c r="F5" s="2">
        <v>0.19700000000000001</v>
      </c>
      <c r="G5" s="2">
        <v>0.16400000000000001</v>
      </c>
      <c r="H5" s="2">
        <v>0.186</v>
      </c>
      <c r="I5" s="2">
        <v>0.26400000000000001</v>
      </c>
      <c r="J5" s="2">
        <v>0.24199999999999999</v>
      </c>
      <c r="K5" s="2">
        <v>0.27</v>
      </c>
      <c r="L5" s="2">
        <v>0.222</v>
      </c>
    </row>
    <row r="6" spans="1:12" x14ac:dyDescent="0.25">
      <c r="A6" s="3">
        <v>0.36299999999999999</v>
      </c>
      <c r="B6" s="3">
        <v>0.36199999999999999</v>
      </c>
      <c r="C6" s="2">
        <v>0.24399999999999999</v>
      </c>
      <c r="D6" s="2">
        <v>0.27400000000000002</v>
      </c>
      <c r="E6" s="2">
        <v>0.23900000000000002</v>
      </c>
      <c r="F6" s="2">
        <v>0.216</v>
      </c>
      <c r="G6" s="2">
        <v>0.222</v>
      </c>
      <c r="H6" s="2">
        <v>0.255</v>
      </c>
      <c r="I6" s="2">
        <v>0.223</v>
      </c>
      <c r="J6" s="2">
        <v>0.26200000000000001</v>
      </c>
      <c r="K6" s="2">
        <v>0.34</v>
      </c>
      <c r="L6" s="2">
        <v>0.253</v>
      </c>
    </row>
    <row r="7" spans="1:12" x14ac:dyDescent="0.25">
      <c r="A7" s="5">
        <v>7.4999999999999997E-2</v>
      </c>
      <c r="B7" s="5">
        <v>7.6999999999999999E-2</v>
      </c>
      <c r="C7" s="2">
        <v>0.252</v>
      </c>
      <c r="D7" s="2">
        <v>0.28899999999999998</v>
      </c>
      <c r="E7" s="2">
        <v>0.24299999999999999</v>
      </c>
      <c r="F7" s="2">
        <v>0.20500000000000002</v>
      </c>
      <c r="G7" s="2">
        <v>0.25600000000000001</v>
      </c>
      <c r="H7" s="2">
        <v>0.23200000000000001</v>
      </c>
      <c r="I7" s="2">
        <v>0.27400000000000002</v>
      </c>
      <c r="J7" s="2">
        <v>0.24399999999999999</v>
      </c>
      <c r="K7" s="2">
        <v>0.26</v>
      </c>
      <c r="L7" s="2">
        <v>0.22500000000000001</v>
      </c>
    </row>
    <row r="8" spans="1:12" x14ac:dyDescent="0.25">
      <c r="A8" s="1">
        <v>0.14300000000000002</v>
      </c>
      <c r="B8" s="1">
        <v>0.14400000000000002</v>
      </c>
      <c r="C8" s="2">
        <v>0.20800000000000002</v>
      </c>
      <c r="D8" s="2">
        <v>0.19900000000000001</v>
      </c>
      <c r="E8" s="2">
        <v>0.16500000000000001</v>
      </c>
      <c r="F8" s="2">
        <v>0.20600000000000002</v>
      </c>
      <c r="G8" s="2">
        <v>0.17500000000000002</v>
      </c>
      <c r="H8" s="2">
        <v>0.217</v>
      </c>
      <c r="I8" s="2">
        <v>0.26900000000000002</v>
      </c>
      <c r="J8" s="2">
        <v>0.26</v>
      </c>
      <c r="K8" s="2">
        <v>0.20700000000000002</v>
      </c>
      <c r="L8" s="2">
        <v>0.16800000000000001</v>
      </c>
    </row>
    <row r="9" spans="1:12" x14ac:dyDescent="0.25">
      <c r="A9" s="1">
        <v>0.14400000000000002</v>
      </c>
      <c r="B9" s="1">
        <v>0.14899999999999999</v>
      </c>
      <c r="C9" s="2">
        <v>0.17</v>
      </c>
      <c r="D9" s="2">
        <v>0.17100000000000001</v>
      </c>
      <c r="E9" s="2">
        <v>0.156</v>
      </c>
      <c r="F9" s="2">
        <v>0.157</v>
      </c>
      <c r="G9" s="2">
        <v>0.17500000000000002</v>
      </c>
      <c r="H9" s="2">
        <v>0.29799999999999999</v>
      </c>
      <c r="I9" s="2">
        <v>0.3</v>
      </c>
      <c r="J9" s="2">
        <v>0.23600000000000002</v>
      </c>
      <c r="K9" s="2">
        <v>0.23400000000000001</v>
      </c>
      <c r="L9" s="2">
        <v>0.17200000000000001</v>
      </c>
    </row>
    <row r="17" spans="1:12" x14ac:dyDescent="0.25">
      <c r="A17" s="12"/>
      <c r="B17" s="6" t="s">
        <v>1</v>
      </c>
      <c r="C17" s="6" t="s">
        <v>2</v>
      </c>
      <c r="D17" s="6" t="s">
        <v>3</v>
      </c>
      <c r="E17" s="6" t="s">
        <v>4</v>
      </c>
    </row>
    <row r="18" spans="1:12" x14ac:dyDescent="0.25">
      <c r="A18" s="12" t="s">
        <v>5</v>
      </c>
      <c r="B18" s="3">
        <v>2.359</v>
      </c>
      <c r="C18" s="1">
        <f>B18-B23</f>
        <v>2.2829999999999999</v>
      </c>
      <c r="D18" s="1">
        <v>12</v>
      </c>
      <c r="E18" s="7">
        <f>(1.5304*C18*C18)+(1.6135*C18)+(0.1861)</f>
        <v>11.846301505599998</v>
      </c>
    </row>
    <row r="19" spans="1:12" x14ac:dyDescent="0.25">
      <c r="A19" s="12" t="s">
        <v>6</v>
      </c>
      <c r="B19" s="3">
        <v>1.635</v>
      </c>
      <c r="C19" s="1">
        <f>B19-B23</f>
        <v>1.5589999999999999</v>
      </c>
      <c r="D19" s="1">
        <v>6</v>
      </c>
      <c r="E19" s="7">
        <f t="shared" ref="E19:E23" si="0">(1.5304*C19*C19)+(1.6135*C19)+(0.1861)</f>
        <v>6.4211546223999996</v>
      </c>
    </row>
    <row r="20" spans="1:12" x14ac:dyDescent="0.25">
      <c r="A20" s="12" t="s">
        <v>7</v>
      </c>
      <c r="B20" s="3">
        <v>0.95199999999999996</v>
      </c>
      <c r="C20" s="1">
        <f>B20-B23</f>
        <v>0.876</v>
      </c>
      <c r="D20" s="1">
        <v>3</v>
      </c>
      <c r="E20" s="7">
        <f t="shared" si="0"/>
        <v>2.7739182304000001</v>
      </c>
    </row>
    <row r="21" spans="1:12" x14ac:dyDescent="0.25">
      <c r="A21" s="12" t="s">
        <v>8</v>
      </c>
      <c r="B21" s="3">
        <v>0.53500000000000003</v>
      </c>
      <c r="C21" s="1">
        <f>B21-B23</f>
        <v>0.45900000000000002</v>
      </c>
      <c r="D21" s="1">
        <v>1.5</v>
      </c>
      <c r="E21" s="7">
        <f t="shared" si="0"/>
        <v>1.2491227024</v>
      </c>
    </row>
    <row r="22" spans="1:12" x14ac:dyDescent="0.25">
      <c r="A22" s="12" t="s">
        <v>9</v>
      </c>
      <c r="B22" s="3">
        <v>0.36199999999999999</v>
      </c>
      <c r="C22" s="1">
        <f>B22-B23</f>
        <v>0.28599999999999998</v>
      </c>
      <c r="D22" s="1">
        <v>0.75</v>
      </c>
      <c r="E22" s="7">
        <f t="shared" si="0"/>
        <v>0.7727415983999999</v>
      </c>
    </row>
    <row r="23" spans="1:12" x14ac:dyDescent="0.25">
      <c r="A23" s="12" t="s">
        <v>10</v>
      </c>
      <c r="B23" s="5">
        <v>7.5999999999999998E-2</v>
      </c>
      <c r="C23" s="1">
        <f>B23-B23</f>
        <v>0</v>
      </c>
      <c r="D23" s="1">
        <v>0</v>
      </c>
      <c r="E23" s="7">
        <f t="shared" si="0"/>
        <v>0.18609999999999999</v>
      </c>
    </row>
    <row r="29" spans="1:12" x14ac:dyDescent="0.25">
      <c r="J29" s="8" t="s">
        <v>15</v>
      </c>
      <c r="K29" s="8"/>
      <c r="L29" s="8"/>
    </row>
    <row r="34" spans="1:5" x14ac:dyDescent="0.25">
      <c r="A34" s="9" t="s">
        <v>12</v>
      </c>
      <c r="B34" s="2" t="s">
        <v>13</v>
      </c>
      <c r="C34" s="4" t="s">
        <v>10</v>
      </c>
      <c r="D34" s="1" t="s">
        <v>2</v>
      </c>
      <c r="E34" s="10" t="s">
        <v>16</v>
      </c>
    </row>
    <row r="35" spans="1:5" x14ac:dyDescent="0.25">
      <c r="A35" s="18" t="s">
        <v>24</v>
      </c>
      <c r="B35" s="2">
        <v>0.182</v>
      </c>
      <c r="C35" s="5">
        <v>7.5999999999999998E-2</v>
      </c>
      <c r="D35" s="1">
        <f t="shared" ref="D35:D66" si="1">(B35-C35)</f>
        <v>0.106</v>
      </c>
      <c r="E35" s="7">
        <f t="shared" ref="E35:E66" si="2">(1.5304*D35*D35)+(1.6135*D35)+(0.1861)</f>
        <v>0.37432657439999995</v>
      </c>
    </row>
    <row r="36" spans="1:5" x14ac:dyDescent="0.25">
      <c r="A36" s="18" t="s">
        <v>25</v>
      </c>
      <c r="B36" s="2">
        <v>0.154</v>
      </c>
      <c r="C36" s="5">
        <v>7.5999999999999998E-2</v>
      </c>
      <c r="D36" s="1">
        <f t="shared" si="1"/>
        <v>7.8E-2</v>
      </c>
      <c r="E36" s="7">
        <f t="shared" si="2"/>
        <v>0.32126395359999999</v>
      </c>
    </row>
    <row r="37" spans="1:5" x14ac:dyDescent="0.25">
      <c r="A37" s="18" t="s">
        <v>26</v>
      </c>
      <c r="B37" s="2">
        <v>0.15</v>
      </c>
      <c r="C37" s="5">
        <v>7.5999999999999998E-2</v>
      </c>
      <c r="D37" s="1">
        <f t="shared" si="1"/>
        <v>7.3999999999999996E-2</v>
      </c>
      <c r="E37" s="7">
        <f t="shared" si="2"/>
        <v>0.31387947039999997</v>
      </c>
    </row>
    <row r="38" spans="1:5" x14ac:dyDescent="0.25">
      <c r="A38" s="18" t="s">
        <v>27</v>
      </c>
      <c r="B38" s="2">
        <v>0.14899999999999999</v>
      </c>
      <c r="C38" s="5">
        <v>7.5999999999999998E-2</v>
      </c>
      <c r="D38" s="1">
        <f t="shared" si="1"/>
        <v>7.2999999999999995E-2</v>
      </c>
      <c r="E38" s="7">
        <f t="shared" si="2"/>
        <v>0.31204100159999998</v>
      </c>
    </row>
    <row r="39" spans="1:5" x14ac:dyDescent="0.25">
      <c r="A39" s="18" t="s">
        <v>28</v>
      </c>
      <c r="B39" s="2">
        <v>0.24399999999999999</v>
      </c>
      <c r="C39" s="5">
        <v>7.5999999999999998E-2</v>
      </c>
      <c r="D39" s="1">
        <f t="shared" si="1"/>
        <v>0.16799999999999998</v>
      </c>
      <c r="E39" s="7">
        <f t="shared" si="2"/>
        <v>0.50036200959999988</v>
      </c>
    </row>
    <row r="40" spans="1:5" x14ac:dyDescent="0.25">
      <c r="A40" s="18" t="s">
        <v>29</v>
      </c>
      <c r="B40" s="2">
        <v>0.252</v>
      </c>
      <c r="C40" s="5">
        <v>7.5999999999999998E-2</v>
      </c>
      <c r="D40" s="1">
        <f t="shared" si="1"/>
        <v>0.17599999999999999</v>
      </c>
      <c r="E40" s="7">
        <f t="shared" si="2"/>
        <v>0.51748167039999993</v>
      </c>
    </row>
    <row r="41" spans="1:5" x14ac:dyDescent="0.25">
      <c r="A41" s="18" t="s">
        <v>30</v>
      </c>
      <c r="B41" s="2">
        <v>0.20800000000000002</v>
      </c>
      <c r="C41" s="5">
        <v>7.5999999999999998E-2</v>
      </c>
      <c r="D41" s="1">
        <f t="shared" si="1"/>
        <v>0.13200000000000001</v>
      </c>
      <c r="E41" s="7">
        <f t="shared" si="2"/>
        <v>0.42574768959999998</v>
      </c>
    </row>
    <row r="42" spans="1:5" x14ac:dyDescent="0.25">
      <c r="A42" s="18" t="s">
        <v>31</v>
      </c>
      <c r="B42" s="2">
        <v>0.17</v>
      </c>
      <c r="C42" s="5">
        <v>7.5999999999999998E-2</v>
      </c>
      <c r="D42" s="1">
        <f t="shared" si="1"/>
        <v>9.4000000000000014E-2</v>
      </c>
      <c r="E42" s="7">
        <f t="shared" si="2"/>
        <v>0.35129161440000001</v>
      </c>
    </row>
    <row r="43" spans="1:5" x14ac:dyDescent="0.25">
      <c r="A43" s="18" t="s">
        <v>32</v>
      </c>
      <c r="B43" s="2">
        <v>0.17200000000000001</v>
      </c>
      <c r="C43" s="5">
        <v>7.5999999999999998E-2</v>
      </c>
      <c r="D43" s="1">
        <f t="shared" si="1"/>
        <v>9.6000000000000016E-2</v>
      </c>
      <c r="E43" s="7">
        <f t="shared" si="2"/>
        <v>0.35510016639999997</v>
      </c>
    </row>
    <row r="44" spans="1:5" x14ac:dyDescent="0.25">
      <c r="A44" s="18" t="s">
        <v>33</v>
      </c>
      <c r="B44" s="2">
        <v>0.124</v>
      </c>
      <c r="C44" s="5">
        <v>7.5999999999999998E-2</v>
      </c>
      <c r="D44" s="1">
        <f t="shared" si="1"/>
        <v>4.8000000000000001E-2</v>
      </c>
      <c r="E44" s="7">
        <f t="shared" si="2"/>
        <v>0.26707404159999998</v>
      </c>
    </row>
    <row r="45" spans="1:5" x14ac:dyDescent="0.25">
      <c r="A45" s="18" t="s">
        <v>34</v>
      </c>
      <c r="B45" s="2">
        <v>0.22500000000000001</v>
      </c>
      <c r="C45" s="5">
        <v>7.5999999999999998E-2</v>
      </c>
      <c r="D45" s="1">
        <f t="shared" si="1"/>
        <v>0.14900000000000002</v>
      </c>
      <c r="E45" s="7">
        <f t="shared" si="2"/>
        <v>0.46048791040000003</v>
      </c>
    </row>
    <row r="46" spans="1:5" x14ac:dyDescent="0.25">
      <c r="A46" s="18" t="s">
        <v>35</v>
      </c>
      <c r="B46" s="2">
        <v>0.16900000000000001</v>
      </c>
      <c r="C46" s="5">
        <v>7.5999999999999998E-2</v>
      </c>
      <c r="D46" s="1">
        <f t="shared" si="1"/>
        <v>9.3000000000000013E-2</v>
      </c>
      <c r="E46" s="7">
        <f t="shared" si="2"/>
        <v>0.34939192959999998</v>
      </c>
    </row>
    <row r="47" spans="1:5" x14ac:dyDescent="0.25">
      <c r="A47" s="18" t="s">
        <v>36</v>
      </c>
      <c r="B47" s="2">
        <v>0.27400000000000002</v>
      </c>
      <c r="C47" s="5">
        <v>7.5999999999999998E-2</v>
      </c>
      <c r="D47" s="1">
        <f t="shared" si="1"/>
        <v>0.19800000000000001</v>
      </c>
      <c r="E47" s="7">
        <f t="shared" si="2"/>
        <v>0.56557080160000006</v>
      </c>
    </row>
    <row r="48" spans="1:5" x14ac:dyDescent="0.25">
      <c r="A48" s="18" t="s">
        <v>37</v>
      </c>
      <c r="B48" s="2">
        <v>0.28899999999999998</v>
      </c>
      <c r="C48" s="5">
        <v>7.5999999999999998E-2</v>
      </c>
      <c r="D48" s="1">
        <f t="shared" si="1"/>
        <v>0.21299999999999997</v>
      </c>
      <c r="E48" s="7">
        <f t="shared" si="2"/>
        <v>0.59920821759999987</v>
      </c>
    </row>
    <row r="49" spans="1:5" x14ac:dyDescent="0.25">
      <c r="A49" s="18" t="s">
        <v>38</v>
      </c>
      <c r="B49" s="2">
        <v>0.19900000000000001</v>
      </c>
      <c r="C49" s="5">
        <v>7.5999999999999998E-2</v>
      </c>
      <c r="D49" s="1">
        <f t="shared" si="1"/>
        <v>0.12300000000000001</v>
      </c>
      <c r="E49" s="7">
        <f t="shared" si="2"/>
        <v>0.40771392159999997</v>
      </c>
    </row>
    <row r="50" spans="1:5" x14ac:dyDescent="0.25">
      <c r="A50" s="18" t="s">
        <v>39</v>
      </c>
      <c r="B50" s="2">
        <v>0.17100000000000001</v>
      </c>
      <c r="C50" s="5">
        <v>7.5999999999999998E-2</v>
      </c>
      <c r="D50" s="1">
        <f t="shared" si="1"/>
        <v>9.5000000000000015E-2</v>
      </c>
      <c r="E50" s="7">
        <f t="shared" si="2"/>
        <v>0.35319436000000004</v>
      </c>
    </row>
    <row r="51" spans="1:5" x14ac:dyDescent="0.25">
      <c r="A51" s="18" t="s">
        <v>40</v>
      </c>
      <c r="B51" s="2">
        <v>0.20500000000000002</v>
      </c>
      <c r="C51" s="5">
        <v>7.5999999999999998E-2</v>
      </c>
      <c r="D51" s="1">
        <f t="shared" si="1"/>
        <v>0.129</v>
      </c>
      <c r="E51" s="7">
        <f t="shared" si="2"/>
        <v>0.41970888639999998</v>
      </c>
    </row>
    <row r="52" spans="1:5" x14ac:dyDescent="0.25">
      <c r="A52" s="18" t="s">
        <v>41</v>
      </c>
      <c r="B52" s="2">
        <v>0.21299999999999999</v>
      </c>
      <c r="C52" s="5">
        <v>7.5999999999999998E-2</v>
      </c>
      <c r="D52" s="1">
        <f t="shared" si="1"/>
        <v>0.13700000000000001</v>
      </c>
      <c r="E52" s="7">
        <f t="shared" si="2"/>
        <v>0.43587357760000001</v>
      </c>
    </row>
    <row r="53" spans="1:5" x14ac:dyDescent="0.25">
      <c r="A53" s="18" t="s">
        <v>42</v>
      </c>
      <c r="B53" s="2">
        <v>0.17799999999999999</v>
      </c>
      <c r="C53" s="5">
        <v>7.5999999999999998E-2</v>
      </c>
      <c r="D53" s="1">
        <f t="shared" si="1"/>
        <v>0.10199999999999999</v>
      </c>
      <c r="E53" s="7">
        <f t="shared" si="2"/>
        <v>0.36659928159999999</v>
      </c>
    </row>
    <row r="54" spans="1:5" x14ac:dyDescent="0.25">
      <c r="A54" s="18" t="s">
        <v>43</v>
      </c>
      <c r="B54" s="2">
        <v>0.20400000000000001</v>
      </c>
      <c r="C54" s="5">
        <v>7.5999999999999998E-2</v>
      </c>
      <c r="D54" s="1">
        <f t="shared" si="1"/>
        <v>0.128</v>
      </c>
      <c r="E54" s="7">
        <f t="shared" si="2"/>
        <v>0.4177020736</v>
      </c>
    </row>
    <row r="55" spans="1:5" x14ac:dyDescent="0.25">
      <c r="A55" s="18" t="s">
        <v>44</v>
      </c>
      <c r="B55" s="2">
        <v>0.23900000000000002</v>
      </c>
      <c r="C55" s="5">
        <v>7.5999999999999998E-2</v>
      </c>
      <c r="D55" s="1">
        <f t="shared" si="1"/>
        <v>0.16300000000000003</v>
      </c>
      <c r="E55" s="7">
        <f t="shared" si="2"/>
        <v>0.48976169760000005</v>
      </c>
    </row>
    <row r="56" spans="1:5" x14ac:dyDescent="0.25">
      <c r="A56" s="18" t="s">
        <v>45</v>
      </c>
      <c r="B56" s="2">
        <v>0.24299999999999999</v>
      </c>
      <c r="C56" s="5">
        <v>7.5999999999999998E-2</v>
      </c>
      <c r="D56" s="1">
        <f t="shared" si="1"/>
        <v>0.16699999999999998</v>
      </c>
      <c r="E56" s="7">
        <f t="shared" si="2"/>
        <v>0.49823582559999996</v>
      </c>
    </row>
    <row r="57" spans="1:5" x14ac:dyDescent="0.25">
      <c r="A57" s="18" t="s">
        <v>46</v>
      </c>
      <c r="B57" s="2">
        <v>0.16500000000000001</v>
      </c>
      <c r="C57" s="5">
        <v>7.5999999999999998E-2</v>
      </c>
      <c r="D57" s="1">
        <f t="shared" si="1"/>
        <v>8.900000000000001E-2</v>
      </c>
      <c r="E57" s="7">
        <f t="shared" si="2"/>
        <v>0.34182379839999999</v>
      </c>
    </row>
    <row r="58" spans="1:5" x14ac:dyDescent="0.25">
      <c r="A58" s="18" t="s">
        <v>47</v>
      </c>
      <c r="B58" s="2">
        <v>0.156</v>
      </c>
      <c r="C58" s="5">
        <v>7.5999999999999998E-2</v>
      </c>
      <c r="D58" s="1">
        <f t="shared" si="1"/>
        <v>0.08</v>
      </c>
      <c r="E58" s="7">
        <f t="shared" si="2"/>
        <v>0.32497456000000002</v>
      </c>
    </row>
    <row r="59" spans="1:5" x14ac:dyDescent="0.25">
      <c r="A59" s="18" t="s">
        <v>48</v>
      </c>
      <c r="B59" s="2">
        <v>0.20200000000000001</v>
      </c>
      <c r="C59" s="5">
        <v>7.5999999999999998E-2</v>
      </c>
      <c r="D59" s="1">
        <f t="shared" si="1"/>
        <v>0.126</v>
      </c>
      <c r="E59" s="7">
        <f t="shared" si="2"/>
        <v>0.41369763039999996</v>
      </c>
    </row>
    <row r="60" spans="1:5" x14ac:dyDescent="0.25">
      <c r="A60" s="18" t="s">
        <v>49</v>
      </c>
      <c r="B60" s="2">
        <v>0.18099999999999999</v>
      </c>
      <c r="C60" s="5">
        <v>7.5999999999999998E-2</v>
      </c>
      <c r="D60" s="1">
        <f t="shared" si="1"/>
        <v>0.105</v>
      </c>
      <c r="E60" s="7">
        <f t="shared" si="2"/>
        <v>0.37239016000000003</v>
      </c>
    </row>
    <row r="61" spans="1:5" x14ac:dyDescent="0.25">
      <c r="A61" s="18" t="s">
        <v>50</v>
      </c>
      <c r="B61" s="2">
        <v>0.183</v>
      </c>
      <c r="C61" s="5">
        <v>7.5999999999999998E-2</v>
      </c>
      <c r="D61" s="1">
        <f t="shared" si="1"/>
        <v>0.107</v>
      </c>
      <c r="E61" s="7">
        <f t="shared" si="2"/>
        <v>0.37626604959999999</v>
      </c>
    </row>
    <row r="62" spans="1:5" x14ac:dyDescent="0.25">
      <c r="A62" s="18" t="s">
        <v>51</v>
      </c>
      <c r="B62" s="2">
        <v>0.19700000000000001</v>
      </c>
      <c r="C62" s="5">
        <v>7.5999999999999998E-2</v>
      </c>
      <c r="D62" s="1">
        <f t="shared" si="1"/>
        <v>0.12100000000000001</v>
      </c>
      <c r="E62" s="7">
        <f t="shared" si="2"/>
        <v>0.40374008640000003</v>
      </c>
    </row>
    <row r="63" spans="1:5" x14ac:dyDescent="0.25">
      <c r="A63" s="18" t="s">
        <v>52</v>
      </c>
      <c r="B63" s="2">
        <v>0.216</v>
      </c>
      <c r="C63" s="5">
        <v>7.5999999999999998E-2</v>
      </c>
      <c r="D63" s="1">
        <f t="shared" si="1"/>
        <v>0.14000000000000001</v>
      </c>
      <c r="E63" s="7">
        <f t="shared" si="2"/>
        <v>0.44198584000000002</v>
      </c>
    </row>
    <row r="64" spans="1:5" x14ac:dyDescent="0.25">
      <c r="A64" s="18" t="s">
        <v>53</v>
      </c>
      <c r="B64" s="2">
        <v>0.20500000000000002</v>
      </c>
      <c r="C64" s="5">
        <v>7.5999999999999998E-2</v>
      </c>
      <c r="D64" s="1">
        <f t="shared" si="1"/>
        <v>0.129</v>
      </c>
      <c r="E64" s="7">
        <f t="shared" si="2"/>
        <v>0.41970888639999998</v>
      </c>
    </row>
    <row r="65" spans="1:5" x14ac:dyDescent="0.25">
      <c r="A65" s="18" t="s">
        <v>54</v>
      </c>
      <c r="B65" s="2">
        <v>0.20600000000000002</v>
      </c>
      <c r="C65" s="5">
        <v>7.5999999999999998E-2</v>
      </c>
      <c r="D65" s="1">
        <f t="shared" si="1"/>
        <v>0.13</v>
      </c>
      <c r="E65" s="7">
        <f t="shared" si="2"/>
        <v>0.42171875999999997</v>
      </c>
    </row>
    <row r="66" spans="1:5" x14ac:dyDescent="0.25">
      <c r="A66" s="18" t="s">
        <v>55</v>
      </c>
      <c r="B66" s="2">
        <v>0.157</v>
      </c>
      <c r="C66" s="5">
        <v>7.5999999999999998E-2</v>
      </c>
      <c r="D66" s="1">
        <f t="shared" si="1"/>
        <v>8.1000000000000003E-2</v>
      </c>
      <c r="E66" s="7">
        <f t="shared" si="2"/>
        <v>0.32683445439999997</v>
      </c>
    </row>
    <row r="67" spans="1:5" x14ac:dyDescent="0.25">
      <c r="A67" s="18" t="s">
        <v>56</v>
      </c>
      <c r="B67" s="2">
        <v>0.183</v>
      </c>
      <c r="C67" s="5">
        <v>7.5999999999999998E-2</v>
      </c>
      <c r="D67" s="1">
        <f t="shared" ref="D67:D98" si="3">(B67-C67)</f>
        <v>0.107</v>
      </c>
      <c r="E67" s="7">
        <f t="shared" ref="E67:E98" si="4">(1.5304*D67*D67)+(1.6135*D67)+(0.1861)</f>
        <v>0.37626604959999999</v>
      </c>
    </row>
    <row r="68" spans="1:5" x14ac:dyDescent="0.25">
      <c r="A68" s="18" t="s">
        <v>57</v>
      </c>
      <c r="B68" s="2">
        <v>0.19400000000000001</v>
      </c>
      <c r="C68" s="5">
        <v>7.5999999999999998E-2</v>
      </c>
      <c r="D68" s="1">
        <f t="shared" si="3"/>
        <v>0.11800000000000001</v>
      </c>
      <c r="E68" s="7">
        <f t="shared" si="4"/>
        <v>0.39780228959999997</v>
      </c>
    </row>
    <row r="69" spans="1:5" x14ac:dyDescent="0.25">
      <c r="A69" s="18" t="s">
        <v>58</v>
      </c>
      <c r="B69" s="2">
        <v>0.19700000000000001</v>
      </c>
      <c r="C69" s="5">
        <v>7.5999999999999998E-2</v>
      </c>
      <c r="D69" s="1">
        <f t="shared" si="3"/>
        <v>0.12100000000000001</v>
      </c>
      <c r="E69" s="7">
        <f t="shared" si="4"/>
        <v>0.40374008640000003</v>
      </c>
    </row>
    <row r="70" spans="1:5" x14ac:dyDescent="0.25">
      <c r="A70" s="18" t="s">
        <v>59</v>
      </c>
      <c r="B70" s="2">
        <v>0.16400000000000001</v>
      </c>
      <c r="C70" s="5">
        <v>7.5999999999999998E-2</v>
      </c>
      <c r="D70" s="1">
        <f t="shared" si="3"/>
        <v>8.8000000000000009E-2</v>
      </c>
      <c r="E70" s="7">
        <f t="shared" si="4"/>
        <v>0.33993941760000002</v>
      </c>
    </row>
    <row r="71" spans="1:5" x14ac:dyDescent="0.25">
      <c r="A71" s="18" t="s">
        <v>60</v>
      </c>
      <c r="B71" s="2">
        <v>0.222</v>
      </c>
      <c r="C71" s="5">
        <v>7.5999999999999998E-2</v>
      </c>
      <c r="D71" s="1">
        <f t="shared" si="3"/>
        <v>0.14600000000000002</v>
      </c>
      <c r="E71" s="7">
        <f t="shared" si="4"/>
        <v>0.45429300640000003</v>
      </c>
    </row>
    <row r="72" spans="1:5" x14ac:dyDescent="0.25">
      <c r="A72" s="18" t="s">
        <v>61</v>
      </c>
      <c r="B72" s="2">
        <v>0.25600000000000001</v>
      </c>
      <c r="C72" s="5">
        <v>7.5999999999999998E-2</v>
      </c>
      <c r="D72" s="1">
        <f t="shared" si="3"/>
        <v>0.18</v>
      </c>
      <c r="E72" s="7">
        <f t="shared" si="4"/>
        <v>0.52611495999999991</v>
      </c>
    </row>
    <row r="73" spans="1:5" x14ac:dyDescent="0.25">
      <c r="A73" s="18" t="s">
        <v>62</v>
      </c>
      <c r="B73" s="2">
        <v>0.17500000000000002</v>
      </c>
      <c r="C73" s="5">
        <v>7.5999999999999998E-2</v>
      </c>
      <c r="D73" s="1">
        <f t="shared" si="3"/>
        <v>9.9000000000000019E-2</v>
      </c>
      <c r="E73" s="7">
        <f t="shared" si="4"/>
        <v>0.36083595040000005</v>
      </c>
    </row>
    <row r="74" spans="1:5" x14ac:dyDescent="0.25">
      <c r="A74" s="18" t="s">
        <v>63</v>
      </c>
      <c r="B74" s="2">
        <v>0.17500000000000002</v>
      </c>
      <c r="C74" s="5">
        <v>7.5999999999999998E-2</v>
      </c>
      <c r="D74" s="1">
        <f t="shared" si="3"/>
        <v>9.9000000000000019E-2</v>
      </c>
      <c r="E74" s="7">
        <f t="shared" si="4"/>
        <v>0.36083595040000005</v>
      </c>
    </row>
    <row r="75" spans="1:5" x14ac:dyDescent="0.25">
      <c r="A75" s="18" t="s">
        <v>64</v>
      </c>
      <c r="B75" s="2">
        <v>0.20800000000000002</v>
      </c>
      <c r="C75" s="5">
        <v>7.5999999999999998E-2</v>
      </c>
      <c r="D75" s="1">
        <f t="shared" si="3"/>
        <v>0.13200000000000001</v>
      </c>
      <c r="E75" s="7">
        <f t="shared" si="4"/>
        <v>0.42574768959999998</v>
      </c>
    </row>
    <row r="76" spans="1:5" x14ac:dyDescent="0.25">
      <c r="A76" s="18" t="s">
        <v>65</v>
      </c>
      <c r="B76" s="2">
        <v>0.19</v>
      </c>
      <c r="C76" s="5">
        <v>7.5999999999999998E-2</v>
      </c>
      <c r="D76" s="1">
        <f t="shared" si="3"/>
        <v>0.114</v>
      </c>
      <c r="E76" s="7">
        <f t="shared" si="4"/>
        <v>0.38992807839999999</v>
      </c>
    </row>
    <row r="77" spans="1:5" x14ac:dyDescent="0.25">
      <c r="A77" s="18" t="s">
        <v>66</v>
      </c>
      <c r="B77" s="2">
        <v>0.193</v>
      </c>
      <c r="C77" s="5">
        <v>7.5999999999999998E-2</v>
      </c>
      <c r="D77" s="1">
        <f t="shared" si="3"/>
        <v>0.11700000000000001</v>
      </c>
      <c r="E77" s="7">
        <f t="shared" si="4"/>
        <v>0.39582914560000004</v>
      </c>
    </row>
    <row r="78" spans="1:5" x14ac:dyDescent="0.25">
      <c r="A78" s="18" t="s">
        <v>67</v>
      </c>
      <c r="B78" s="2">
        <v>0.186</v>
      </c>
      <c r="C78" s="5">
        <v>7.5999999999999998E-2</v>
      </c>
      <c r="D78" s="1">
        <f t="shared" si="3"/>
        <v>0.11</v>
      </c>
      <c r="E78" s="7">
        <f t="shared" si="4"/>
        <v>0.38210284</v>
      </c>
    </row>
    <row r="79" spans="1:5" x14ac:dyDescent="0.25">
      <c r="A79" s="18" t="s">
        <v>68</v>
      </c>
      <c r="B79" s="2">
        <v>0.255</v>
      </c>
      <c r="C79" s="5">
        <v>7.5999999999999998E-2</v>
      </c>
      <c r="D79" s="1">
        <f t="shared" si="3"/>
        <v>0.17899999999999999</v>
      </c>
      <c r="E79" s="7">
        <f t="shared" si="4"/>
        <v>0.52395204640000004</v>
      </c>
    </row>
    <row r="80" spans="1:5" x14ac:dyDescent="0.25">
      <c r="A80" s="18" t="s">
        <v>69</v>
      </c>
      <c r="B80" s="2">
        <v>0.23200000000000001</v>
      </c>
      <c r="C80" s="5">
        <v>7.5999999999999998E-2</v>
      </c>
      <c r="D80" s="1">
        <f t="shared" si="3"/>
        <v>0.15600000000000003</v>
      </c>
      <c r="E80" s="7">
        <f t="shared" si="4"/>
        <v>0.47504981440000005</v>
      </c>
    </row>
    <row r="81" spans="1:5" x14ac:dyDescent="0.25">
      <c r="A81" s="18" t="s">
        <v>70</v>
      </c>
      <c r="B81" s="2">
        <v>0.217</v>
      </c>
      <c r="C81" s="5">
        <v>7.5999999999999998E-2</v>
      </c>
      <c r="D81" s="1">
        <f t="shared" si="3"/>
        <v>0.14100000000000001</v>
      </c>
      <c r="E81" s="7">
        <f t="shared" si="4"/>
        <v>0.44402938240000001</v>
      </c>
    </row>
    <row r="82" spans="1:5" x14ac:dyDescent="0.25">
      <c r="A82" s="18" t="s">
        <v>71</v>
      </c>
      <c r="B82" s="2">
        <v>0.29799999999999999</v>
      </c>
      <c r="C82" s="5">
        <v>7.5999999999999998E-2</v>
      </c>
      <c r="D82" s="1">
        <f t="shared" si="3"/>
        <v>0.22199999999999998</v>
      </c>
      <c r="E82" s="7">
        <f t="shared" si="4"/>
        <v>0.61972123359999998</v>
      </c>
    </row>
    <row r="83" spans="1:5" x14ac:dyDescent="0.25">
      <c r="A83" s="18" t="s">
        <v>72</v>
      </c>
      <c r="B83" s="2">
        <v>0.20500000000000002</v>
      </c>
      <c r="C83" s="5">
        <v>7.5999999999999998E-2</v>
      </c>
      <c r="D83" s="1">
        <f t="shared" si="3"/>
        <v>0.129</v>
      </c>
      <c r="E83" s="7">
        <f t="shared" si="4"/>
        <v>0.41970888639999998</v>
      </c>
    </row>
    <row r="84" spans="1:5" x14ac:dyDescent="0.25">
      <c r="A84" s="18" t="s">
        <v>73</v>
      </c>
      <c r="B84" s="2">
        <v>0.26200000000000001</v>
      </c>
      <c r="C84" s="5">
        <v>7.5999999999999998E-2</v>
      </c>
      <c r="D84" s="1">
        <f t="shared" si="3"/>
        <v>0.186</v>
      </c>
      <c r="E84" s="7">
        <f t="shared" si="4"/>
        <v>0.5391567183999999</v>
      </c>
    </row>
    <row r="85" spans="1:5" x14ac:dyDescent="0.25">
      <c r="A85" s="18" t="s">
        <v>74</v>
      </c>
      <c r="B85" s="2">
        <v>0.221</v>
      </c>
      <c r="C85" s="5">
        <v>7.5999999999999998E-2</v>
      </c>
      <c r="D85" s="1">
        <f t="shared" si="3"/>
        <v>0.14500000000000002</v>
      </c>
      <c r="E85" s="7">
        <f t="shared" si="4"/>
        <v>0.45223416</v>
      </c>
    </row>
    <row r="86" spans="1:5" x14ac:dyDescent="0.25">
      <c r="A86" s="18" t="s">
        <v>75</v>
      </c>
      <c r="B86" s="2">
        <v>0.26400000000000001</v>
      </c>
      <c r="C86" s="5">
        <v>7.5999999999999998E-2</v>
      </c>
      <c r="D86" s="1">
        <f t="shared" si="3"/>
        <v>0.188</v>
      </c>
      <c r="E86" s="7">
        <f t="shared" si="4"/>
        <v>0.5435284575999999</v>
      </c>
    </row>
    <row r="87" spans="1:5" x14ac:dyDescent="0.25">
      <c r="A87" s="18" t="s">
        <v>76</v>
      </c>
      <c r="B87" s="2">
        <v>0.223</v>
      </c>
      <c r="C87" s="5">
        <v>7.5999999999999998E-2</v>
      </c>
      <c r="D87" s="1">
        <f t="shared" si="3"/>
        <v>0.14700000000000002</v>
      </c>
      <c r="E87" s="7">
        <f t="shared" si="4"/>
        <v>0.45635491360000002</v>
      </c>
    </row>
    <row r="88" spans="1:5" x14ac:dyDescent="0.25">
      <c r="A88" s="18" t="s">
        <v>77</v>
      </c>
      <c r="B88" s="2">
        <v>0.27400000000000002</v>
      </c>
      <c r="C88" s="5">
        <v>7.5999999999999998E-2</v>
      </c>
      <c r="D88" s="1">
        <f t="shared" si="3"/>
        <v>0.19800000000000001</v>
      </c>
      <c r="E88" s="7">
        <f t="shared" si="4"/>
        <v>0.56557080160000006</v>
      </c>
    </row>
    <row r="89" spans="1:5" x14ac:dyDescent="0.25">
      <c r="A89" s="18" t="s">
        <v>78</v>
      </c>
      <c r="B89" s="2">
        <v>0.26900000000000002</v>
      </c>
      <c r="C89" s="5">
        <v>7.5999999999999998E-2</v>
      </c>
      <c r="D89" s="1">
        <f t="shared" si="3"/>
        <v>0.193</v>
      </c>
      <c r="E89" s="7">
        <f t="shared" si="4"/>
        <v>0.55451136959999991</v>
      </c>
    </row>
    <row r="90" spans="1:5" x14ac:dyDescent="0.25">
      <c r="A90" s="18" t="s">
        <v>79</v>
      </c>
      <c r="B90" s="2">
        <v>0.3</v>
      </c>
      <c r="C90" s="5">
        <v>7.5999999999999998E-2</v>
      </c>
      <c r="D90" s="1">
        <f t="shared" si="3"/>
        <v>0.22399999999999998</v>
      </c>
      <c r="E90" s="7">
        <f t="shared" si="4"/>
        <v>0.62431335040000002</v>
      </c>
    </row>
    <row r="91" spans="1:5" x14ac:dyDescent="0.25">
      <c r="A91" s="18" t="s">
        <v>80</v>
      </c>
      <c r="B91" s="2">
        <v>0.252</v>
      </c>
      <c r="C91" s="5">
        <v>7.5999999999999998E-2</v>
      </c>
      <c r="D91" s="1">
        <f t="shared" si="3"/>
        <v>0.17599999999999999</v>
      </c>
      <c r="E91" s="7">
        <f t="shared" si="4"/>
        <v>0.51748167039999993</v>
      </c>
    </row>
    <row r="92" spans="1:5" x14ac:dyDescent="0.25">
      <c r="A92" s="18" t="s">
        <v>81</v>
      </c>
      <c r="B92" s="2">
        <v>0.25600000000000001</v>
      </c>
      <c r="C92" s="5">
        <v>7.5999999999999998E-2</v>
      </c>
      <c r="D92" s="1">
        <f t="shared" si="3"/>
        <v>0.18</v>
      </c>
      <c r="E92" s="7">
        <f t="shared" si="4"/>
        <v>0.52611495999999991</v>
      </c>
    </row>
    <row r="93" spans="1:5" x14ac:dyDescent="0.25">
      <c r="A93" s="18" t="s">
        <v>82</v>
      </c>
      <c r="B93" s="2">
        <v>0.253</v>
      </c>
      <c r="C93" s="5">
        <v>7.5999999999999998E-2</v>
      </c>
      <c r="D93" s="1">
        <f t="shared" si="3"/>
        <v>0.17699999999999999</v>
      </c>
      <c r="E93" s="7">
        <f t="shared" si="4"/>
        <v>0.51963540159999999</v>
      </c>
    </row>
    <row r="94" spans="1:5" x14ac:dyDescent="0.25">
      <c r="A94" s="18" t="s">
        <v>83</v>
      </c>
      <c r="B94" s="2">
        <v>0.24199999999999999</v>
      </c>
      <c r="C94" s="5">
        <v>7.5999999999999998E-2</v>
      </c>
      <c r="D94" s="1">
        <f t="shared" si="3"/>
        <v>0.16599999999999998</v>
      </c>
      <c r="E94" s="7">
        <f t="shared" si="4"/>
        <v>0.49611270239999994</v>
      </c>
    </row>
    <row r="95" spans="1:5" x14ac:dyDescent="0.25">
      <c r="A95" s="18" t="s">
        <v>84</v>
      </c>
      <c r="B95" s="2">
        <v>0.26200000000000001</v>
      </c>
      <c r="C95" s="5">
        <v>7.5999999999999998E-2</v>
      </c>
      <c r="D95" s="1">
        <f t="shared" si="3"/>
        <v>0.186</v>
      </c>
      <c r="E95" s="7">
        <f t="shared" si="4"/>
        <v>0.5391567183999999</v>
      </c>
    </row>
    <row r="96" spans="1:5" x14ac:dyDescent="0.25">
      <c r="A96" s="18" t="s">
        <v>85</v>
      </c>
      <c r="B96" s="2">
        <v>0.24399999999999999</v>
      </c>
      <c r="C96" s="5">
        <v>7.5999999999999998E-2</v>
      </c>
      <c r="D96" s="1">
        <f t="shared" si="3"/>
        <v>0.16799999999999998</v>
      </c>
      <c r="E96" s="7">
        <f t="shared" si="4"/>
        <v>0.50036200959999988</v>
      </c>
    </row>
    <row r="97" spans="1:5" x14ac:dyDescent="0.25">
      <c r="A97" s="18" t="s">
        <v>86</v>
      </c>
      <c r="B97" s="2">
        <v>0.26</v>
      </c>
      <c r="C97" s="5">
        <v>7.5999999999999998E-2</v>
      </c>
      <c r="D97" s="1">
        <f t="shared" si="3"/>
        <v>0.184</v>
      </c>
      <c r="E97" s="7">
        <f t="shared" si="4"/>
        <v>0.53479722239999994</v>
      </c>
    </row>
    <row r="98" spans="1:5" x14ac:dyDescent="0.25">
      <c r="A98" s="18" t="s">
        <v>87</v>
      </c>
      <c r="B98" s="2">
        <v>0.23600000000000002</v>
      </c>
      <c r="C98" s="5">
        <v>7.5999999999999998E-2</v>
      </c>
      <c r="D98" s="1">
        <f t="shared" si="3"/>
        <v>0.16000000000000003</v>
      </c>
      <c r="E98" s="7">
        <f t="shared" si="4"/>
        <v>0.48343824000000007</v>
      </c>
    </row>
    <row r="99" spans="1:5" x14ac:dyDescent="0.25">
      <c r="A99" s="18" t="s">
        <v>88</v>
      </c>
      <c r="B99" s="2">
        <v>0.23</v>
      </c>
      <c r="C99" s="5">
        <v>7.5999999999999998E-2</v>
      </c>
      <c r="D99" s="1">
        <f t="shared" ref="D99:D114" si="5">(B99-C99)</f>
        <v>0.15400000000000003</v>
      </c>
      <c r="E99" s="7">
        <f t="shared" ref="E99:E114" si="6">(1.5304*D99*D99)+(1.6135*D99)+(0.1861)</f>
        <v>0.47087396640000001</v>
      </c>
    </row>
    <row r="100" spans="1:5" x14ac:dyDescent="0.25">
      <c r="A100" s="18" t="s">
        <v>89</v>
      </c>
      <c r="B100" s="2">
        <v>0.26300000000000001</v>
      </c>
      <c r="C100" s="5">
        <v>7.5999999999999998E-2</v>
      </c>
      <c r="D100" s="1">
        <f t="shared" si="5"/>
        <v>0.187</v>
      </c>
      <c r="E100" s="7">
        <f t="shared" si="6"/>
        <v>0.54134105759999995</v>
      </c>
    </row>
    <row r="101" spans="1:5" x14ac:dyDescent="0.25">
      <c r="A101" s="18" t="s">
        <v>90</v>
      </c>
      <c r="B101" s="2">
        <v>0.27400000000000002</v>
      </c>
      <c r="C101" s="5">
        <v>7.5999999999999998E-2</v>
      </c>
      <c r="D101" s="1">
        <f t="shared" si="5"/>
        <v>0.19800000000000001</v>
      </c>
      <c r="E101" s="7">
        <f t="shared" si="6"/>
        <v>0.56557080160000006</v>
      </c>
    </row>
    <row r="102" spans="1:5" x14ac:dyDescent="0.25">
      <c r="A102" s="18" t="s">
        <v>91</v>
      </c>
      <c r="B102" s="2">
        <v>0.27</v>
      </c>
      <c r="C102" s="5">
        <v>7.5999999999999998E-2</v>
      </c>
      <c r="D102" s="1">
        <f t="shared" si="5"/>
        <v>0.19400000000000001</v>
      </c>
      <c r="E102" s="7">
        <f t="shared" si="6"/>
        <v>0.55671713439999992</v>
      </c>
    </row>
    <row r="103" spans="1:5" x14ac:dyDescent="0.25">
      <c r="A103" s="18" t="s">
        <v>92</v>
      </c>
      <c r="B103" s="2">
        <v>0.34</v>
      </c>
      <c r="C103" s="5">
        <v>7.5999999999999998E-2</v>
      </c>
      <c r="D103" s="1">
        <f t="shared" si="5"/>
        <v>0.26400000000000001</v>
      </c>
      <c r="E103" s="7">
        <f t="shared" si="6"/>
        <v>0.71872675840000011</v>
      </c>
    </row>
    <row r="104" spans="1:5" x14ac:dyDescent="0.25">
      <c r="A104" s="18" t="s">
        <v>93</v>
      </c>
      <c r="B104" s="2">
        <v>0.26</v>
      </c>
      <c r="C104" s="5">
        <v>7.5999999999999998E-2</v>
      </c>
      <c r="D104" s="1">
        <f t="shared" si="5"/>
        <v>0.184</v>
      </c>
      <c r="E104" s="7">
        <f t="shared" si="6"/>
        <v>0.53479722239999994</v>
      </c>
    </row>
    <row r="105" spans="1:5" x14ac:dyDescent="0.25">
      <c r="A105" s="18" t="s">
        <v>94</v>
      </c>
      <c r="B105" s="2">
        <v>0.20700000000000002</v>
      </c>
      <c r="C105" s="5">
        <v>7.5999999999999998E-2</v>
      </c>
      <c r="D105" s="1">
        <f t="shared" si="5"/>
        <v>0.13100000000000001</v>
      </c>
      <c r="E105" s="7">
        <f t="shared" si="6"/>
        <v>0.42373169439999997</v>
      </c>
    </row>
    <row r="106" spans="1:5" x14ac:dyDescent="0.25">
      <c r="A106" s="18" t="s">
        <v>95</v>
      </c>
      <c r="B106" s="2">
        <v>0.23400000000000001</v>
      </c>
      <c r="C106" s="5">
        <v>7.5999999999999998E-2</v>
      </c>
      <c r="D106" s="1">
        <f t="shared" si="5"/>
        <v>0.15800000000000003</v>
      </c>
      <c r="E106" s="7">
        <f t="shared" si="6"/>
        <v>0.47923790560000001</v>
      </c>
    </row>
    <row r="107" spans="1:5" x14ac:dyDescent="0.25">
      <c r="A107" s="18" t="s">
        <v>96</v>
      </c>
      <c r="B107" s="2">
        <v>0.23</v>
      </c>
      <c r="C107" s="5">
        <v>7.5999999999999998E-2</v>
      </c>
      <c r="D107" s="1">
        <f t="shared" si="5"/>
        <v>0.15400000000000003</v>
      </c>
      <c r="E107" s="7">
        <f t="shared" si="6"/>
        <v>0.47087396640000001</v>
      </c>
    </row>
    <row r="108" spans="1:5" x14ac:dyDescent="0.25">
      <c r="A108" s="18" t="s">
        <v>97</v>
      </c>
      <c r="B108" s="2">
        <v>0.23400000000000001</v>
      </c>
      <c r="C108" s="5">
        <v>7.5999999999999998E-2</v>
      </c>
      <c r="D108" s="1">
        <f t="shared" si="5"/>
        <v>0.15800000000000003</v>
      </c>
      <c r="E108" s="7">
        <f t="shared" si="6"/>
        <v>0.47923790560000001</v>
      </c>
    </row>
    <row r="109" spans="1:5" x14ac:dyDescent="0.25">
      <c r="A109" s="18" t="s">
        <v>98</v>
      </c>
      <c r="B109" s="2">
        <v>0.23100000000000001</v>
      </c>
      <c r="C109" s="5">
        <v>7.5999999999999998E-2</v>
      </c>
      <c r="D109" s="1">
        <f t="shared" si="5"/>
        <v>0.15500000000000003</v>
      </c>
      <c r="E109" s="7">
        <f t="shared" si="6"/>
        <v>0.47296036000000002</v>
      </c>
    </row>
    <row r="110" spans="1:5" x14ac:dyDescent="0.25">
      <c r="A110" s="18" t="s">
        <v>99</v>
      </c>
      <c r="B110" s="2">
        <v>0.222</v>
      </c>
      <c r="C110" s="5">
        <v>7.5999999999999998E-2</v>
      </c>
      <c r="D110" s="1">
        <f t="shared" si="5"/>
        <v>0.14600000000000002</v>
      </c>
      <c r="E110" s="7">
        <f t="shared" si="6"/>
        <v>0.45429300640000003</v>
      </c>
    </row>
    <row r="111" spans="1:5" x14ac:dyDescent="0.25">
      <c r="A111" s="18" t="s">
        <v>100</v>
      </c>
      <c r="B111" s="2">
        <v>0.253</v>
      </c>
      <c r="C111" s="5">
        <v>7.5999999999999998E-2</v>
      </c>
      <c r="D111" s="1">
        <f t="shared" si="5"/>
        <v>0.17699999999999999</v>
      </c>
      <c r="E111" s="7">
        <f t="shared" si="6"/>
        <v>0.51963540159999999</v>
      </c>
    </row>
    <row r="112" spans="1:5" x14ac:dyDescent="0.25">
      <c r="A112" s="18" t="s">
        <v>101</v>
      </c>
      <c r="B112" s="2">
        <v>0.22500000000000001</v>
      </c>
      <c r="C112" s="5">
        <v>7.5999999999999998E-2</v>
      </c>
      <c r="D112" s="1">
        <f t="shared" si="5"/>
        <v>0.14900000000000002</v>
      </c>
      <c r="E112" s="7">
        <f t="shared" si="6"/>
        <v>0.46048791040000003</v>
      </c>
    </row>
    <row r="113" spans="1:5" x14ac:dyDescent="0.25">
      <c r="A113" s="18" t="s">
        <v>102</v>
      </c>
      <c r="B113" s="2">
        <v>0.16800000000000001</v>
      </c>
      <c r="C113" s="5">
        <v>7.5999999999999998E-2</v>
      </c>
      <c r="D113" s="1">
        <f t="shared" si="5"/>
        <v>9.2000000000000012E-2</v>
      </c>
      <c r="E113" s="7">
        <f t="shared" si="6"/>
        <v>0.34749530559999997</v>
      </c>
    </row>
    <row r="114" spans="1:5" x14ac:dyDescent="0.25">
      <c r="A114" s="18" t="s">
        <v>103</v>
      </c>
      <c r="B114" s="2">
        <v>0.17200000000000001</v>
      </c>
      <c r="C114" s="5">
        <v>7.5999999999999998E-2</v>
      </c>
      <c r="D114" s="1">
        <f t="shared" si="5"/>
        <v>9.6000000000000016E-2</v>
      </c>
      <c r="E114" s="7">
        <f t="shared" si="6"/>
        <v>0.35510016639999997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114"/>
  <sheetViews>
    <sheetView workbookViewId="0">
      <selection activeCell="Q9" sqref="Q9"/>
    </sheetView>
  </sheetViews>
  <sheetFormatPr defaultRowHeight="15" x14ac:dyDescent="0.25"/>
  <cols>
    <col min="1" max="1" width="20.7109375" customWidth="1"/>
    <col min="2" max="2" width="13.28515625" customWidth="1"/>
    <col min="3" max="3" width="10.42578125" customWidth="1"/>
    <col min="4" max="4" width="12.28515625" customWidth="1"/>
    <col min="5" max="5" width="13.85546875" customWidth="1"/>
  </cols>
  <sheetData>
    <row r="2" spans="1:12" x14ac:dyDescent="0.25">
      <c r="A2" s="3">
        <v>2.1349999999999998</v>
      </c>
      <c r="B2" s="3">
        <v>2.1389999999999998</v>
      </c>
      <c r="C2" s="2">
        <v>0.47100000000000003</v>
      </c>
      <c r="D2" s="2">
        <v>0.44400000000000001</v>
      </c>
      <c r="E2" s="2">
        <v>0.442</v>
      </c>
      <c r="F2" s="2">
        <v>0.41400000000000003</v>
      </c>
      <c r="G2" s="2">
        <v>0.41899999999999998</v>
      </c>
      <c r="H2" s="2">
        <v>0.33900000000000002</v>
      </c>
      <c r="I2" s="2">
        <v>0.44700000000000001</v>
      </c>
      <c r="J2" s="2">
        <v>0.35899999999999999</v>
      </c>
      <c r="K2" s="2">
        <v>0.41799999999999998</v>
      </c>
      <c r="L2" s="2">
        <v>0.38</v>
      </c>
    </row>
    <row r="3" spans="1:12" x14ac:dyDescent="0.25">
      <c r="A3" s="3">
        <v>1.054</v>
      </c>
      <c r="B3" s="3">
        <v>1.0529999999999999</v>
      </c>
      <c r="C3" s="2">
        <v>0.36399999999999999</v>
      </c>
      <c r="D3" s="2">
        <v>0.36299999999999999</v>
      </c>
      <c r="E3" s="2">
        <v>0.374</v>
      </c>
      <c r="F3" s="2">
        <v>0.39700000000000002</v>
      </c>
      <c r="G3" s="2">
        <v>0.35899999999999999</v>
      </c>
      <c r="H3" s="2">
        <v>0.34400000000000003</v>
      </c>
      <c r="I3" s="2">
        <v>0.44400000000000001</v>
      </c>
      <c r="J3" s="2">
        <v>0.35100000000000003</v>
      </c>
      <c r="K3" s="2">
        <v>0.44900000000000001</v>
      </c>
      <c r="L3" s="2">
        <v>0.39900000000000002</v>
      </c>
    </row>
    <row r="4" spans="1:12" x14ac:dyDescent="0.25">
      <c r="A4" s="3">
        <v>0.65700000000000003</v>
      </c>
      <c r="B4" s="3">
        <v>0.64700000000000002</v>
      </c>
      <c r="C4" s="2">
        <v>0.28100000000000003</v>
      </c>
      <c r="D4" s="2">
        <v>0.315</v>
      </c>
      <c r="E4" s="2">
        <v>0.161</v>
      </c>
      <c r="F4" s="2">
        <v>0.39400000000000002</v>
      </c>
      <c r="G4" s="2">
        <v>0.379</v>
      </c>
      <c r="H4" s="2">
        <v>0.38100000000000001</v>
      </c>
      <c r="I4" s="2">
        <v>0.35199999999999998</v>
      </c>
      <c r="J4" s="2">
        <v>0.33100000000000002</v>
      </c>
      <c r="K4" s="2">
        <v>0.501</v>
      </c>
      <c r="L4" s="2">
        <v>0.53100000000000003</v>
      </c>
    </row>
    <row r="5" spans="1:12" x14ac:dyDescent="0.25">
      <c r="A5" s="3">
        <v>0.39400000000000002</v>
      </c>
      <c r="B5" s="3">
        <v>0.39700000000000002</v>
      </c>
      <c r="C5" s="2">
        <v>0.35599999999999998</v>
      </c>
      <c r="D5" s="2">
        <v>0.40300000000000002</v>
      </c>
      <c r="E5" s="2">
        <v>0.14300000000000002</v>
      </c>
      <c r="F5" s="2">
        <v>0.38900000000000001</v>
      </c>
      <c r="G5" s="2">
        <v>0.38200000000000001</v>
      </c>
      <c r="H5" s="2">
        <v>0.36599999999999999</v>
      </c>
      <c r="I5" s="2">
        <v>0.36799999999999999</v>
      </c>
      <c r="J5" s="2">
        <v>0.35699999999999998</v>
      </c>
      <c r="K5" s="2">
        <v>0.45400000000000001</v>
      </c>
      <c r="L5" s="2">
        <v>0.54200000000000004</v>
      </c>
    </row>
    <row r="6" spans="1:12" x14ac:dyDescent="0.25">
      <c r="A6" s="3">
        <v>0.215</v>
      </c>
      <c r="B6" s="3">
        <v>0.221</v>
      </c>
      <c r="C6" s="2">
        <v>0.34300000000000003</v>
      </c>
      <c r="D6" s="2">
        <v>0.41200000000000003</v>
      </c>
      <c r="E6" s="2">
        <v>0.51600000000000001</v>
      </c>
      <c r="F6" s="2">
        <v>0.45500000000000002</v>
      </c>
      <c r="G6" s="2">
        <v>0.36399999999999999</v>
      </c>
      <c r="H6" s="2">
        <v>0.37</v>
      </c>
      <c r="I6" s="2">
        <v>0.35899999999999999</v>
      </c>
      <c r="J6" s="2">
        <v>0.379</v>
      </c>
      <c r="K6" s="2">
        <v>0.41600000000000004</v>
      </c>
      <c r="L6" s="2">
        <v>0.40600000000000003</v>
      </c>
    </row>
    <row r="7" spans="1:12" x14ac:dyDescent="0.25">
      <c r="A7" s="5">
        <v>6.3E-2</v>
      </c>
      <c r="B7" s="5">
        <v>6.6000000000000003E-2</v>
      </c>
      <c r="C7" s="2">
        <v>0.316</v>
      </c>
      <c r="D7" s="2">
        <v>0.33300000000000002</v>
      </c>
      <c r="E7" s="2">
        <v>0.433</v>
      </c>
      <c r="F7" s="2">
        <v>0.38500000000000001</v>
      </c>
      <c r="G7" s="2">
        <v>0.34200000000000003</v>
      </c>
      <c r="H7" s="2">
        <v>0.32200000000000001</v>
      </c>
      <c r="I7" s="2">
        <v>0.32500000000000001</v>
      </c>
      <c r="J7" s="2">
        <v>0.41100000000000003</v>
      </c>
      <c r="K7" s="2">
        <v>0.45600000000000002</v>
      </c>
      <c r="L7" s="2">
        <v>0.39200000000000002</v>
      </c>
    </row>
    <row r="8" spans="1:12" x14ac:dyDescent="0.25">
      <c r="A8" s="1">
        <v>0.35599999999999998</v>
      </c>
      <c r="B8" s="1">
        <v>0.33500000000000002</v>
      </c>
      <c r="C8" s="2">
        <v>0.36</v>
      </c>
      <c r="D8" s="2">
        <v>0.34700000000000003</v>
      </c>
      <c r="E8" s="2">
        <v>0.38700000000000001</v>
      </c>
      <c r="F8" s="2">
        <v>0.36799999999999999</v>
      </c>
      <c r="G8" s="2">
        <v>0.38600000000000001</v>
      </c>
      <c r="H8" s="2">
        <v>0.36699999999999999</v>
      </c>
      <c r="I8" s="2">
        <v>0.46</v>
      </c>
      <c r="J8" s="2">
        <v>0.36099999999999999</v>
      </c>
      <c r="K8" s="2">
        <v>0.35100000000000003</v>
      </c>
      <c r="L8" s="2">
        <v>0.36199999999999999</v>
      </c>
    </row>
    <row r="9" spans="1:12" x14ac:dyDescent="0.25">
      <c r="A9" s="1">
        <v>0.35499999999999998</v>
      </c>
      <c r="B9" s="1">
        <v>0.32</v>
      </c>
      <c r="C9" s="2">
        <v>0.30399999999999999</v>
      </c>
      <c r="D9" s="2">
        <v>0.36799999999999999</v>
      </c>
      <c r="E9" s="2">
        <v>0.42</v>
      </c>
      <c r="F9" s="2">
        <v>0.39800000000000002</v>
      </c>
      <c r="G9" s="2">
        <v>0.39500000000000002</v>
      </c>
      <c r="H9" s="2">
        <v>0.40100000000000002</v>
      </c>
      <c r="I9" s="2">
        <v>0.46700000000000003</v>
      </c>
      <c r="J9" s="2">
        <v>0.34500000000000003</v>
      </c>
      <c r="K9" s="2">
        <v>0.36099999999999999</v>
      </c>
      <c r="L9" s="2">
        <v>0.33700000000000002</v>
      </c>
    </row>
    <row r="17" spans="1:13" x14ac:dyDescent="0.25">
      <c r="A17" s="13"/>
      <c r="B17" s="6" t="s">
        <v>1</v>
      </c>
      <c r="C17" s="6" t="s">
        <v>2</v>
      </c>
      <c r="D17" s="6" t="s">
        <v>3</v>
      </c>
      <c r="E17" s="6" t="s">
        <v>4</v>
      </c>
    </row>
    <row r="18" spans="1:13" x14ac:dyDescent="0.25">
      <c r="A18" s="13" t="s">
        <v>5</v>
      </c>
      <c r="B18" s="3">
        <v>2.1369999999999996</v>
      </c>
      <c r="C18" s="1">
        <f>B18-B23</f>
        <v>2.0729999999999995</v>
      </c>
      <c r="D18" s="1">
        <v>480</v>
      </c>
      <c r="E18" s="7">
        <f>(0.0578*C18*C18)+(236.22*C18)-(7.8493)</f>
        <v>482.08314561619983</v>
      </c>
    </row>
    <row r="19" spans="1:13" x14ac:dyDescent="0.25">
      <c r="A19" s="13" t="s">
        <v>6</v>
      </c>
      <c r="B19" s="3">
        <v>1.0529999999999999</v>
      </c>
      <c r="C19" s="1">
        <f>B19-B23</f>
        <v>0.98899999999999988</v>
      </c>
      <c r="D19" s="1">
        <v>240</v>
      </c>
      <c r="E19" s="7">
        <f t="shared" ref="E19:E23" si="0">(0.0578*C19*C19)+(236.22*C19)-(7.8493)</f>
        <v>225.82881539379997</v>
      </c>
    </row>
    <row r="20" spans="1:13" x14ac:dyDescent="0.25">
      <c r="A20" s="13" t="s">
        <v>7</v>
      </c>
      <c r="B20" s="3">
        <v>0.65200000000000002</v>
      </c>
      <c r="C20" s="1">
        <f>B20-B23</f>
        <v>0.58800000000000008</v>
      </c>
      <c r="D20" s="1">
        <v>120</v>
      </c>
      <c r="E20" s="7">
        <f t="shared" si="0"/>
        <v>131.06804400320001</v>
      </c>
    </row>
    <row r="21" spans="1:13" x14ac:dyDescent="0.25">
      <c r="A21" s="13" t="s">
        <v>8</v>
      </c>
      <c r="B21" s="3">
        <v>0.39500000000000002</v>
      </c>
      <c r="C21" s="1">
        <f>B21-B23</f>
        <v>0.33100000000000002</v>
      </c>
      <c r="D21" s="1">
        <v>60</v>
      </c>
      <c r="E21" s="7">
        <f t="shared" si="0"/>
        <v>70.345852625800006</v>
      </c>
    </row>
    <row r="22" spans="1:13" x14ac:dyDescent="0.25">
      <c r="A22" s="13" t="s">
        <v>9</v>
      </c>
      <c r="B22" s="3">
        <v>0.218</v>
      </c>
      <c r="C22" s="1">
        <f>B22-B23</f>
        <v>0.154</v>
      </c>
      <c r="D22" s="1">
        <v>30</v>
      </c>
      <c r="E22" s="7">
        <f t="shared" si="0"/>
        <v>28.5299507848</v>
      </c>
    </row>
    <row r="23" spans="1:13" x14ac:dyDescent="0.25">
      <c r="A23" s="13" t="s">
        <v>10</v>
      </c>
      <c r="B23" s="5">
        <v>6.4000000000000001E-2</v>
      </c>
      <c r="C23" s="1">
        <f>B23-B23</f>
        <v>0</v>
      </c>
      <c r="D23" s="1">
        <v>0</v>
      </c>
      <c r="E23" s="7">
        <f t="shared" si="0"/>
        <v>-7.8493000000000004</v>
      </c>
    </row>
    <row r="29" spans="1:13" x14ac:dyDescent="0.25">
      <c r="I29" s="13"/>
      <c r="K29" s="8" t="s">
        <v>17</v>
      </c>
      <c r="L29" s="8"/>
      <c r="M29" s="8"/>
    </row>
    <row r="34" spans="1:5" x14ac:dyDescent="0.25">
      <c r="A34" s="9" t="s">
        <v>12</v>
      </c>
      <c r="B34" s="2" t="s">
        <v>13</v>
      </c>
      <c r="C34" s="4" t="s">
        <v>10</v>
      </c>
      <c r="D34" s="1" t="s">
        <v>2</v>
      </c>
      <c r="E34" s="10" t="s">
        <v>18</v>
      </c>
    </row>
    <row r="35" spans="1:5" x14ac:dyDescent="0.25">
      <c r="A35" s="18" t="s">
        <v>24</v>
      </c>
      <c r="B35" s="2">
        <v>0.47100000000000003</v>
      </c>
      <c r="C35" s="5">
        <v>6.4000000000000001E-2</v>
      </c>
      <c r="D35" s="1">
        <f t="shared" ref="D35:D66" si="1">(B35-C35)</f>
        <v>0.40700000000000003</v>
      </c>
      <c r="E35" s="7">
        <f t="shared" ref="E35:E66" si="2">(0.0578*D35*D35)+(236.22*D35)-(7.8493)</f>
        <v>88.301814512200011</v>
      </c>
    </row>
    <row r="36" spans="1:5" x14ac:dyDescent="0.25">
      <c r="A36" s="18" t="s">
        <v>24</v>
      </c>
      <c r="B36" s="2">
        <v>0.36399999999999999</v>
      </c>
      <c r="C36" s="5">
        <v>6.4000000000000001E-2</v>
      </c>
      <c r="D36" s="1">
        <f t="shared" si="1"/>
        <v>0.3</v>
      </c>
      <c r="E36" s="7">
        <f t="shared" si="2"/>
        <v>63.021901999999997</v>
      </c>
    </row>
    <row r="37" spans="1:5" x14ac:dyDescent="0.25">
      <c r="A37" s="18" t="s">
        <v>25</v>
      </c>
      <c r="B37" s="2">
        <v>0.28100000000000003</v>
      </c>
      <c r="C37" s="5">
        <v>6.4000000000000001E-2</v>
      </c>
      <c r="D37" s="1">
        <f t="shared" si="1"/>
        <v>0.21700000000000003</v>
      </c>
      <c r="E37" s="7">
        <f t="shared" si="2"/>
        <v>43.413161744200011</v>
      </c>
    </row>
    <row r="38" spans="1:5" x14ac:dyDescent="0.25">
      <c r="A38" s="18" t="s">
        <v>25</v>
      </c>
      <c r="B38" s="2">
        <v>0.35599999999999998</v>
      </c>
      <c r="C38" s="5">
        <v>6.4000000000000001E-2</v>
      </c>
      <c r="D38" s="1">
        <f t="shared" si="1"/>
        <v>0.29199999999999998</v>
      </c>
      <c r="E38" s="7">
        <f t="shared" si="2"/>
        <v>61.13186825919999</v>
      </c>
    </row>
    <row r="39" spans="1:5" x14ac:dyDescent="0.25">
      <c r="A39" s="18" t="s">
        <v>26</v>
      </c>
      <c r="B39" s="2">
        <v>0.34300000000000003</v>
      </c>
      <c r="C39" s="5">
        <v>6.4000000000000001E-2</v>
      </c>
      <c r="D39" s="1">
        <f t="shared" si="1"/>
        <v>0.27900000000000003</v>
      </c>
      <c r="E39" s="7">
        <f t="shared" si="2"/>
        <v>58.060579209800011</v>
      </c>
    </row>
    <row r="40" spans="1:5" x14ac:dyDescent="0.25">
      <c r="A40" s="18" t="s">
        <v>26</v>
      </c>
      <c r="B40" s="2">
        <v>0.316</v>
      </c>
      <c r="C40" s="5">
        <v>6.4000000000000001E-2</v>
      </c>
      <c r="D40" s="1">
        <f t="shared" si="1"/>
        <v>0.252</v>
      </c>
      <c r="E40" s="7">
        <f t="shared" si="2"/>
        <v>51.6818105312</v>
      </c>
    </row>
    <row r="41" spans="1:5" x14ac:dyDescent="0.25">
      <c r="A41" s="18" t="s">
        <v>27</v>
      </c>
      <c r="B41" s="2">
        <v>0.36</v>
      </c>
      <c r="C41" s="5">
        <v>6.4000000000000001E-2</v>
      </c>
      <c r="D41" s="1">
        <f t="shared" si="1"/>
        <v>0.29599999999999999</v>
      </c>
      <c r="E41" s="7">
        <f t="shared" si="2"/>
        <v>62.076884204799995</v>
      </c>
    </row>
    <row r="42" spans="1:5" x14ac:dyDescent="0.25">
      <c r="A42" s="18" t="s">
        <v>27</v>
      </c>
      <c r="B42" s="2">
        <v>0.30399999999999999</v>
      </c>
      <c r="C42" s="5">
        <v>6.4000000000000001E-2</v>
      </c>
      <c r="D42" s="1">
        <f t="shared" si="1"/>
        <v>0.24</v>
      </c>
      <c r="E42" s="7">
        <f t="shared" si="2"/>
        <v>48.846829280000001</v>
      </c>
    </row>
    <row r="43" spans="1:5" x14ac:dyDescent="0.25">
      <c r="A43" s="18" t="s">
        <v>28</v>
      </c>
      <c r="B43" s="2">
        <v>0.44400000000000001</v>
      </c>
      <c r="C43" s="5">
        <v>6.4000000000000001E-2</v>
      </c>
      <c r="D43" s="1">
        <f t="shared" si="1"/>
        <v>0.38</v>
      </c>
      <c r="E43" s="7">
        <f t="shared" si="2"/>
        <v>81.922646319999998</v>
      </c>
    </row>
    <row r="44" spans="1:5" x14ac:dyDescent="0.25">
      <c r="A44" s="18" t="s">
        <v>28</v>
      </c>
      <c r="B44" s="2">
        <v>0.36299999999999999</v>
      </c>
      <c r="C44" s="5">
        <v>6.4000000000000001E-2</v>
      </c>
      <c r="D44" s="1">
        <f t="shared" si="1"/>
        <v>0.29899999999999999</v>
      </c>
      <c r="E44" s="7">
        <f t="shared" si="2"/>
        <v>62.785647377800004</v>
      </c>
    </row>
    <row r="45" spans="1:5" x14ac:dyDescent="0.25">
      <c r="A45" s="18" t="s">
        <v>29</v>
      </c>
      <c r="B45" s="2">
        <v>0.315</v>
      </c>
      <c r="C45" s="5">
        <v>6.4000000000000001E-2</v>
      </c>
      <c r="D45" s="1">
        <f t="shared" si="1"/>
        <v>0.251</v>
      </c>
      <c r="E45" s="7">
        <f t="shared" si="2"/>
        <v>51.445561457800004</v>
      </c>
    </row>
    <row r="46" spans="1:5" x14ac:dyDescent="0.25">
      <c r="A46" s="18" t="s">
        <v>29</v>
      </c>
      <c r="B46" s="2">
        <v>0.40300000000000002</v>
      </c>
      <c r="C46" s="5">
        <v>6.4000000000000001E-2</v>
      </c>
      <c r="D46" s="1">
        <f t="shared" si="1"/>
        <v>0.33900000000000002</v>
      </c>
      <c r="E46" s="7">
        <f t="shared" si="2"/>
        <v>72.235922433799999</v>
      </c>
    </row>
    <row r="47" spans="1:5" x14ac:dyDescent="0.25">
      <c r="A47" s="18" t="s">
        <v>30</v>
      </c>
      <c r="B47" s="2">
        <v>0.41200000000000003</v>
      </c>
      <c r="C47" s="5">
        <v>6.4000000000000001E-2</v>
      </c>
      <c r="D47" s="1">
        <f t="shared" si="1"/>
        <v>0.34800000000000003</v>
      </c>
      <c r="E47" s="7">
        <f t="shared" si="2"/>
        <v>74.362259811200005</v>
      </c>
    </row>
    <row r="48" spans="1:5" x14ac:dyDescent="0.25">
      <c r="A48" s="18" t="s">
        <v>30</v>
      </c>
      <c r="B48" s="2">
        <v>0.33300000000000002</v>
      </c>
      <c r="C48" s="5">
        <v>6.4000000000000001E-2</v>
      </c>
      <c r="D48" s="1">
        <f t="shared" si="1"/>
        <v>0.26900000000000002</v>
      </c>
      <c r="E48" s="7">
        <f t="shared" si="2"/>
        <v>55.698062465800007</v>
      </c>
    </row>
    <row r="49" spans="1:5" x14ac:dyDescent="0.25">
      <c r="A49" s="18" t="s">
        <v>31</v>
      </c>
      <c r="B49" s="2">
        <v>0.34700000000000003</v>
      </c>
      <c r="C49" s="5">
        <v>6.4000000000000001E-2</v>
      </c>
      <c r="D49" s="1">
        <f t="shared" si="1"/>
        <v>0.28300000000000003</v>
      </c>
      <c r="E49" s="7">
        <f t="shared" si="2"/>
        <v>59.005589144200002</v>
      </c>
    </row>
    <row r="50" spans="1:5" x14ac:dyDescent="0.25">
      <c r="A50" s="18" t="s">
        <v>31</v>
      </c>
      <c r="B50" s="2">
        <v>0.36799999999999999</v>
      </c>
      <c r="C50" s="5">
        <v>6.4000000000000001E-2</v>
      </c>
      <c r="D50" s="1">
        <f t="shared" si="1"/>
        <v>0.30399999999999999</v>
      </c>
      <c r="E50" s="7">
        <f t="shared" si="2"/>
        <v>63.966921644799996</v>
      </c>
    </row>
    <row r="51" spans="1:5" x14ac:dyDescent="0.25">
      <c r="A51" s="18" t="s">
        <v>32</v>
      </c>
      <c r="B51" s="2">
        <v>0.442</v>
      </c>
      <c r="C51" s="5">
        <v>6.4000000000000001E-2</v>
      </c>
      <c r="D51" s="1">
        <f t="shared" si="1"/>
        <v>0.378</v>
      </c>
      <c r="E51" s="7">
        <f t="shared" si="2"/>
        <v>81.450118695200004</v>
      </c>
    </row>
    <row r="52" spans="1:5" x14ac:dyDescent="0.25">
      <c r="A52" s="18" t="s">
        <v>32</v>
      </c>
      <c r="B52" s="2">
        <v>0.374</v>
      </c>
      <c r="C52" s="5">
        <v>6.4000000000000001E-2</v>
      </c>
      <c r="D52" s="1">
        <f t="shared" si="1"/>
        <v>0.31</v>
      </c>
      <c r="E52" s="7">
        <f t="shared" si="2"/>
        <v>65.384454579999996</v>
      </c>
    </row>
    <row r="53" spans="1:5" x14ac:dyDescent="0.25">
      <c r="A53" s="18" t="s">
        <v>33</v>
      </c>
      <c r="B53" s="2">
        <v>0.161</v>
      </c>
      <c r="C53" s="5">
        <v>6.4000000000000001E-2</v>
      </c>
      <c r="D53" s="1">
        <f t="shared" si="1"/>
        <v>9.7000000000000003E-2</v>
      </c>
      <c r="E53" s="7">
        <f t="shared" si="2"/>
        <v>15.064583840200001</v>
      </c>
    </row>
    <row r="54" spans="1:5" x14ac:dyDescent="0.25">
      <c r="A54" s="18" t="s">
        <v>33</v>
      </c>
      <c r="B54" s="2">
        <v>0.14300000000000002</v>
      </c>
      <c r="C54" s="5">
        <v>6.4000000000000001E-2</v>
      </c>
      <c r="D54" s="1">
        <f t="shared" si="1"/>
        <v>7.9000000000000015E-2</v>
      </c>
      <c r="E54" s="7">
        <f t="shared" si="2"/>
        <v>10.812440729800006</v>
      </c>
    </row>
    <row r="55" spans="1:5" x14ac:dyDescent="0.25">
      <c r="A55" s="18" t="s">
        <v>34</v>
      </c>
      <c r="B55" s="2">
        <v>0.51600000000000001</v>
      </c>
      <c r="C55" s="5">
        <v>6.4000000000000001E-2</v>
      </c>
      <c r="D55" s="1">
        <f t="shared" si="1"/>
        <v>0.45200000000000001</v>
      </c>
      <c r="E55" s="7">
        <f t="shared" si="2"/>
        <v>98.933948771199994</v>
      </c>
    </row>
    <row r="56" spans="1:5" x14ac:dyDescent="0.25">
      <c r="A56" s="18" t="s">
        <v>34</v>
      </c>
      <c r="B56" s="2">
        <v>0.433</v>
      </c>
      <c r="C56" s="5">
        <v>6.4000000000000001E-2</v>
      </c>
      <c r="D56" s="1">
        <f t="shared" si="1"/>
        <v>0.36899999999999999</v>
      </c>
      <c r="E56" s="7">
        <f t="shared" si="2"/>
        <v>79.323750105799988</v>
      </c>
    </row>
    <row r="57" spans="1:5" x14ac:dyDescent="0.25">
      <c r="A57" s="18" t="s">
        <v>35</v>
      </c>
      <c r="B57" s="2">
        <v>0.38700000000000001</v>
      </c>
      <c r="C57" s="5">
        <v>6.4000000000000001E-2</v>
      </c>
      <c r="D57" s="1">
        <f t="shared" si="1"/>
        <v>0.32300000000000001</v>
      </c>
      <c r="E57" s="7">
        <f t="shared" si="2"/>
        <v>68.4557902162</v>
      </c>
    </row>
    <row r="58" spans="1:5" x14ac:dyDescent="0.25">
      <c r="A58" s="18" t="s">
        <v>35</v>
      </c>
      <c r="B58" s="2">
        <v>0.42</v>
      </c>
      <c r="C58" s="5">
        <v>6.4000000000000001E-2</v>
      </c>
      <c r="D58" s="1">
        <f t="shared" si="1"/>
        <v>0.35599999999999998</v>
      </c>
      <c r="E58" s="7">
        <f t="shared" si="2"/>
        <v>76.252345340799991</v>
      </c>
    </row>
    <row r="59" spans="1:5" x14ac:dyDescent="0.25">
      <c r="A59" s="18" t="s">
        <v>36</v>
      </c>
      <c r="B59" s="2">
        <v>0.41400000000000003</v>
      </c>
      <c r="C59" s="5">
        <v>6.4000000000000001E-2</v>
      </c>
      <c r="D59" s="1">
        <f t="shared" si="1"/>
        <v>0.35000000000000003</v>
      </c>
      <c r="E59" s="7">
        <f t="shared" si="2"/>
        <v>74.834780500000008</v>
      </c>
    </row>
    <row r="60" spans="1:5" x14ac:dyDescent="0.25">
      <c r="A60" s="18" t="s">
        <v>36</v>
      </c>
      <c r="B60" s="2">
        <v>0.39700000000000002</v>
      </c>
      <c r="C60" s="5">
        <v>6.4000000000000001E-2</v>
      </c>
      <c r="D60" s="1">
        <f t="shared" si="1"/>
        <v>0.33300000000000002</v>
      </c>
      <c r="E60" s="7">
        <f t="shared" si="2"/>
        <v>70.818369384199997</v>
      </c>
    </row>
    <row r="61" spans="1:5" x14ac:dyDescent="0.25">
      <c r="A61" s="18" t="s">
        <v>37</v>
      </c>
      <c r="B61" s="2">
        <v>0.39400000000000002</v>
      </c>
      <c r="C61" s="5">
        <v>6.4000000000000001E-2</v>
      </c>
      <c r="D61" s="1">
        <f t="shared" si="1"/>
        <v>0.33</v>
      </c>
      <c r="E61" s="7">
        <f t="shared" si="2"/>
        <v>70.109594420000008</v>
      </c>
    </row>
    <row r="62" spans="1:5" x14ac:dyDescent="0.25">
      <c r="A62" s="18" t="s">
        <v>37</v>
      </c>
      <c r="B62" s="2">
        <v>0.38900000000000001</v>
      </c>
      <c r="C62" s="5">
        <v>6.4000000000000001E-2</v>
      </c>
      <c r="D62" s="1">
        <f t="shared" si="1"/>
        <v>0.32500000000000001</v>
      </c>
      <c r="E62" s="7">
        <f t="shared" si="2"/>
        <v>68.928305125000009</v>
      </c>
    </row>
    <row r="63" spans="1:5" x14ac:dyDescent="0.25">
      <c r="A63" s="18" t="s">
        <v>38</v>
      </c>
      <c r="B63" s="2">
        <v>0.45500000000000002</v>
      </c>
      <c r="C63" s="5">
        <v>6.4000000000000001E-2</v>
      </c>
      <c r="D63" s="1">
        <f t="shared" si="1"/>
        <v>0.39100000000000001</v>
      </c>
      <c r="E63" s="7">
        <f t="shared" si="2"/>
        <v>84.521556521800008</v>
      </c>
    </row>
    <row r="64" spans="1:5" x14ac:dyDescent="0.25">
      <c r="A64" s="18" t="s">
        <v>38</v>
      </c>
      <c r="B64" s="2">
        <v>0.38500000000000001</v>
      </c>
      <c r="C64" s="5">
        <v>6.4000000000000001E-2</v>
      </c>
      <c r="D64" s="1">
        <f t="shared" si="1"/>
        <v>0.32100000000000001</v>
      </c>
      <c r="E64" s="7">
        <f t="shared" si="2"/>
        <v>67.983275769800002</v>
      </c>
    </row>
    <row r="65" spans="1:5" x14ac:dyDescent="0.25">
      <c r="A65" s="18" t="s">
        <v>39</v>
      </c>
      <c r="B65" s="2">
        <v>0.36799999999999999</v>
      </c>
      <c r="C65" s="5">
        <v>6.4000000000000001E-2</v>
      </c>
      <c r="D65" s="1">
        <f t="shared" si="1"/>
        <v>0.30399999999999999</v>
      </c>
      <c r="E65" s="7">
        <f t="shared" si="2"/>
        <v>63.966921644799996</v>
      </c>
    </row>
    <row r="66" spans="1:5" x14ac:dyDescent="0.25">
      <c r="A66" s="18" t="s">
        <v>39</v>
      </c>
      <c r="B66" s="2">
        <v>0.39800000000000002</v>
      </c>
      <c r="C66" s="5">
        <v>6.4000000000000001E-2</v>
      </c>
      <c r="D66" s="1">
        <f t="shared" si="1"/>
        <v>0.33400000000000002</v>
      </c>
      <c r="E66" s="7">
        <f t="shared" si="2"/>
        <v>71.054627936800003</v>
      </c>
    </row>
    <row r="67" spans="1:5" x14ac:dyDescent="0.25">
      <c r="A67" s="18" t="s">
        <v>40</v>
      </c>
      <c r="B67" s="2">
        <v>0.41899999999999998</v>
      </c>
      <c r="C67" s="5">
        <v>6.4000000000000001E-2</v>
      </c>
      <c r="D67" s="1">
        <f t="shared" ref="D67:D98" si="3">(B67-C67)</f>
        <v>0.35499999999999998</v>
      </c>
      <c r="E67" s="7">
        <f t="shared" ref="E67:E98" si="4">(0.0578*D67*D67)+(236.22*D67)-(7.8493)</f>
        <v>76.016084244999988</v>
      </c>
    </row>
    <row r="68" spans="1:5" x14ac:dyDescent="0.25">
      <c r="A68" s="18" t="s">
        <v>40</v>
      </c>
      <c r="B68" s="2">
        <v>0.35899999999999999</v>
      </c>
      <c r="C68" s="5">
        <v>6.4000000000000001E-2</v>
      </c>
      <c r="D68" s="1">
        <f t="shared" si="3"/>
        <v>0.29499999999999998</v>
      </c>
      <c r="E68" s="7">
        <f t="shared" si="4"/>
        <v>61.840630044999997</v>
      </c>
    </row>
    <row r="69" spans="1:5" x14ac:dyDescent="0.25">
      <c r="A69" s="18" t="s">
        <v>41</v>
      </c>
      <c r="B69" s="2">
        <v>0.379</v>
      </c>
      <c r="C69" s="5">
        <v>6.4000000000000001E-2</v>
      </c>
      <c r="D69" s="1">
        <f t="shared" si="3"/>
        <v>0.315</v>
      </c>
      <c r="E69" s="7">
        <f t="shared" si="4"/>
        <v>66.565735204999996</v>
      </c>
    </row>
    <row r="70" spans="1:5" x14ac:dyDescent="0.25">
      <c r="A70" s="18" t="s">
        <v>41</v>
      </c>
      <c r="B70" s="2">
        <v>0.38200000000000001</v>
      </c>
      <c r="C70" s="5">
        <v>6.4000000000000001E-2</v>
      </c>
      <c r="D70" s="1">
        <f t="shared" si="3"/>
        <v>0.318</v>
      </c>
      <c r="E70" s="7">
        <f t="shared" si="4"/>
        <v>67.274504967200002</v>
      </c>
    </row>
    <row r="71" spans="1:5" x14ac:dyDescent="0.25">
      <c r="A71" s="18" t="s">
        <v>42</v>
      </c>
      <c r="B71" s="2">
        <v>0.36399999999999999</v>
      </c>
      <c r="C71" s="5">
        <v>6.4000000000000001E-2</v>
      </c>
      <c r="D71" s="1">
        <f t="shared" si="3"/>
        <v>0.3</v>
      </c>
      <c r="E71" s="7">
        <f t="shared" si="4"/>
        <v>63.021901999999997</v>
      </c>
    </row>
    <row r="72" spans="1:5" x14ac:dyDescent="0.25">
      <c r="A72" s="18" t="s">
        <v>42</v>
      </c>
      <c r="B72" s="2">
        <v>0.34200000000000003</v>
      </c>
      <c r="C72" s="5">
        <v>6.4000000000000001E-2</v>
      </c>
      <c r="D72" s="1">
        <f t="shared" si="3"/>
        <v>0.27800000000000002</v>
      </c>
      <c r="E72" s="7">
        <f t="shared" si="4"/>
        <v>57.824327015200012</v>
      </c>
    </row>
    <row r="73" spans="1:5" x14ac:dyDescent="0.25">
      <c r="A73" s="18" t="s">
        <v>43</v>
      </c>
      <c r="B73" s="2">
        <v>0.38600000000000001</v>
      </c>
      <c r="C73" s="5">
        <v>6.4000000000000001E-2</v>
      </c>
      <c r="D73" s="1">
        <f t="shared" si="3"/>
        <v>0.32200000000000001</v>
      </c>
      <c r="E73" s="7">
        <f t="shared" si="4"/>
        <v>68.219532935200007</v>
      </c>
    </row>
    <row r="74" spans="1:5" x14ac:dyDescent="0.25">
      <c r="A74" s="18" t="s">
        <v>43</v>
      </c>
      <c r="B74" s="2">
        <v>0.39500000000000002</v>
      </c>
      <c r="C74" s="5">
        <v>6.4000000000000001E-2</v>
      </c>
      <c r="D74" s="1">
        <f t="shared" si="3"/>
        <v>0.33100000000000002</v>
      </c>
      <c r="E74" s="7">
        <f t="shared" si="4"/>
        <v>70.345852625800006</v>
      </c>
    </row>
    <row r="75" spans="1:5" x14ac:dyDescent="0.25">
      <c r="A75" s="18" t="s">
        <v>44</v>
      </c>
      <c r="B75" s="2">
        <v>0.33900000000000002</v>
      </c>
      <c r="C75" s="5">
        <v>6.4000000000000001E-2</v>
      </c>
      <c r="D75" s="1">
        <f t="shared" si="3"/>
        <v>0.27500000000000002</v>
      </c>
      <c r="E75" s="7">
        <f t="shared" si="4"/>
        <v>57.115571125000017</v>
      </c>
    </row>
    <row r="76" spans="1:5" x14ac:dyDescent="0.25">
      <c r="A76" s="18" t="s">
        <v>44</v>
      </c>
      <c r="B76" s="2">
        <v>0.34400000000000003</v>
      </c>
      <c r="C76" s="5">
        <v>6.4000000000000001E-2</v>
      </c>
      <c r="D76" s="1">
        <f t="shared" si="3"/>
        <v>0.28000000000000003</v>
      </c>
      <c r="E76" s="7">
        <f t="shared" si="4"/>
        <v>58.296831520000012</v>
      </c>
    </row>
    <row r="77" spans="1:5" x14ac:dyDescent="0.25">
      <c r="A77" s="18" t="s">
        <v>45</v>
      </c>
      <c r="B77" s="2">
        <v>0.38100000000000001</v>
      </c>
      <c r="C77" s="5">
        <v>6.4000000000000001E-2</v>
      </c>
      <c r="D77" s="1">
        <f t="shared" si="3"/>
        <v>0.317</v>
      </c>
      <c r="E77" s="7">
        <f t="shared" si="4"/>
        <v>67.038248264199993</v>
      </c>
    </row>
    <row r="78" spans="1:5" x14ac:dyDescent="0.25">
      <c r="A78" s="18" t="s">
        <v>45</v>
      </c>
      <c r="B78" s="2">
        <v>0.36599999999999999</v>
      </c>
      <c r="C78" s="5">
        <v>6.4000000000000001E-2</v>
      </c>
      <c r="D78" s="1">
        <f t="shared" si="3"/>
        <v>0.30199999999999999</v>
      </c>
      <c r="E78" s="7">
        <f t="shared" si="4"/>
        <v>63.494411591199992</v>
      </c>
    </row>
    <row r="79" spans="1:5" x14ac:dyDescent="0.25">
      <c r="A79" s="18" t="s">
        <v>46</v>
      </c>
      <c r="B79" s="2">
        <v>0.37</v>
      </c>
      <c r="C79" s="5">
        <v>6.4000000000000001E-2</v>
      </c>
      <c r="D79" s="1">
        <f t="shared" si="3"/>
        <v>0.30599999999999999</v>
      </c>
      <c r="E79" s="7">
        <f t="shared" si="4"/>
        <v>64.43943216080001</v>
      </c>
    </row>
    <row r="80" spans="1:5" x14ac:dyDescent="0.25">
      <c r="A80" s="18" t="s">
        <v>46</v>
      </c>
      <c r="B80" s="2">
        <v>0.32200000000000001</v>
      </c>
      <c r="C80" s="5">
        <v>6.4000000000000001E-2</v>
      </c>
      <c r="D80" s="1">
        <f t="shared" si="3"/>
        <v>0.25800000000000001</v>
      </c>
      <c r="E80" s="7">
        <f t="shared" si="4"/>
        <v>53.099307399200001</v>
      </c>
    </row>
    <row r="81" spans="1:5" x14ac:dyDescent="0.25">
      <c r="A81" s="18" t="s">
        <v>47</v>
      </c>
      <c r="B81" s="2">
        <v>0.36699999999999999</v>
      </c>
      <c r="C81" s="5">
        <v>6.4000000000000001E-2</v>
      </c>
      <c r="D81" s="1">
        <f t="shared" si="3"/>
        <v>0.30299999999999999</v>
      </c>
      <c r="E81" s="7">
        <f t="shared" si="4"/>
        <v>63.730666560199992</v>
      </c>
    </row>
    <row r="82" spans="1:5" x14ac:dyDescent="0.25">
      <c r="A82" s="18" t="s">
        <v>47</v>
      </c>
      <c r="B82" s="2">
        <v>0.40100000000000002</v>
      </c>
      <c r="C82" s="5">
        <v>6.4000000000000001E-2</v>
      </c>
      <c r="D82" s="1">
        <f t="shared" si="3"/>
        <v>0.33700000000000002</v>
      </c>
      <c r="E82" s="7">
        <f t="shared" si="4"/>
        <v>71.763404288200007</v>
      </c>
    </row>
    <row r="83" spans="1:5" x14ac:dyDescent="0.25">
      <c r="A83" s="18" t="s">
        <v>48</v>
      </c>
      <c r="B83" s="2">
        <v>0.44700000000000001</v>
      </c>
      <c r="C83" s="5">
        <v>6.4000000000000001E-2</v>
      </c>
      <c r="D83" s="1">
        <f t="shared" si="3"/>
        <v>0.38300000000000001</v>
      </c>
      <c r="E83" s="7">
        <f t="shared" si="4"/>
        <v>82.631438624200001</v>
      </c>
    </row>
    <row r="84" spans="1:5" x14ac:dyDescent="0.25">
      <c r="A84" s="18" t="s">
        <v>48</v>
      </c>
      <c r="B84" s="2">
        <v>0.44400000000000001</v>
      </c>
      <c r="C84" s="5">
        <v>6.4000000000000001E-2</v>
      </c>
      <c r="D84" s="1">
        <f t="shared" si="3"/>
        <v>0.38</v>
      </c>
      <c r="E84" s="7">
        <f t="shared" si="4"/>
        <v>81.922646319999998</v>
      </c>
    </row>
    <row r="85" spans="1:5" x14ac:dyDescent="0.25">
      <c r="A85" s="18" t="s">
        <v>49</v>
      </c>
      <c r="B85" s="2">
        <v>0.35199999999999998</v>
      </c>
      <c r="C85" s="5">
        <v>6.4000000000000001E-2</v>
      </c>
      <c r="D85" s="1">
        <f t="shared" si="3"/>
        <v>0.28799999999999998</v>
      </c>
      <c r="E85" s="7">
        <f t="shared" si="4"/>
        <v>60.186854163199996</v>
      </c>
    </row>
    <row r="86" spans="1:5" x14ac:dyDescent="0.25">
      <c r="A86" s="18" t="s">
        <v>49</v>
      </c>
      <c r="B86" s="2">
        <v>0.36799999999999999</v>
      </c>
      <c r="C86" s="5">
        <v>6.4000000000000001E-2</v>
      </c>
      <c r="D86" s="1">
        <f t="shared" si="3"/>
        <v>0.30399999999999999</v>
      </c>
      <c r="E86" s="7">
        <f t="shared" si="4"/>
        <v>63.966921644799996</v>
      </c>
    </row>
    <row r="87" spans="1:5" x14ac:dyDescent="0.25">
      <c r="A87" s="18" t="s">
        <v>50</v>
      </c>
      <c r="B87" s="2">
        <v>0.35899999999999999</v>
      </c>
      <c r="C87" s="5">
        <v>6.4000000000000001E-2</v>
      </c>
      <c r="D87" s="1">
        <f t="shared" si="3"/>
        <v>0.29499999999999998</v>
      </c>
      <c r="E87" s="7">
        <f t="shared" si="4"/>
        <v>61.840630044999997</v>
      </c>
    </row>
    <row r="88" spans="1:5" x14ac:dyDescent="0.25">
      <c r="A88" s="18" t="s">
        <v>50</v>
      </c>
      <c r="B88" s="2">
        <v>0.32500000000000001</v>
      </c>
      <c r="C88" s="5">
        <v>6.4000000000000001E-2</v>
      </c>
      <c r="D88" s="1">
        <f t="shared" si="3"/>
        <v>0.26100000000000001</v>
      </c>
      <c r="E88" s="7">
        <f t="shared" si="4"/>
        <v>53.808057393800006</v>
      </c>
    </row>
    <row r="89" spans="1:5" x14ac:dyDescent="0.25">
      <c r="A89" s="18" t="s">
        <v>51</v>
      </c>
      <c r="B89" s="2">
        <v>0.46</v>
      </c>
      <c r="C89" s="5">
        <v>6.4000000000000001E-2</v>
      </c>
      <c r="D89" s="1">
        <f t="shared" si="3"/>
        <v>0.39600000000000002</v>
      </c>
      <c r="E89" s="7">
        <f t="shared" si="4"/>
        <v>85.702883964800009</v>
      </c>
    </row>
    <row r="90" spans="1:5" x14ac:dyDescent="0.25">
      <c r="A90" s="18" t="s">
        <v>51</v>
      </c>
      <c r="B90" s="2">
        <v>0.46700000000000003</v>
      </c>
      <c r="C90" s="5">
        <v>6.4000000000000001E-2</v>
      </c>
      <c r="D90" s="1">
        <f t="shared" si="3"/>
        <v>0.40300000000000002</v>
      </c>
      <c r="E90" s="7">
        <f t="shared" si="4"/>
        <v>87.356747240200008</v>
      </c>
    </row>
    <row r="91" spans="1:5" x14ac:dyDescent="0.25">
      <c r="A91" s="18" t="s">
        <v>52</v>
      </c>
      <c r="B91" s="2">
        <v>0.35899999999999999</v>
      </c>
      <c r="C91" s="5">
        <v>6.4000000000000001E-2</v>
      </c>
      <c r="D91" s="1">
        <f t="shared" si="3"/>
        <v>0.29499999999999998</v>
      </c>
      <c r="E91" s="7">
        <f t="shared" si="4"/>
        <v>61.840630044999997</v>
      </c>
    </row>
    <row r="92" spans="1:5" x14ac:dyDescent="0.25">
      <c r="A92" s="18" t="s">
        <v>52</v>
      </c>
      <c r="B92" s="2">
        <v>0.35100000000000003</v>
      </c>
      <c r="C92" s="5">
        <v>6.4000000000000001E-2</v>
      </c>
      <c r="D92" s="1">
        <f t="shared" si="3"/>
        <v>0.28700000000000003</v>
      </c>
      <c r="E92" s="7">
        <f t="shared" si="4"/>
        <v>59.950600928200004</v>
      </c>
    </row>
    <row r="93" spans="1:5" x14ac:dyDescent="0.25">
      <c r="A93" s="18" t="s">
        <v>53</v>
      </c>
      <c r="B93" s="2">
        <v>0.33100000000000002</v>
      </c>
      <c r="C93" s="5">
        <v>6.4000000000000001E-2</v>
      </c>
      <c r="D93" s="1">
        <f t="shared" si="3"/>
        <v>0.26700000000000002</v>
      </c>
      <c r="E93" s="7">
        <f t="shared" si="4"/>
        <v>55.225560504200004</v>
      </c>
    </row>
    <row r="94" spans="1:5" x14ac:dyDescent="0.25">
      <c r="A94" s="18" t="s">
        <v>53</v>
      </c>
      <c r="B94" s="2">
        <v>0.35699999999999998</v>
      </c>
      <c r="C94" s="5">
        <v>6.4000000000000001E-2</v>
      </c>
      <c r="D94" s="1">
        <f t="shared" si="3"/>
        <v>0.29299999999999998</v>
      </c>
      <c r="E94" s="7">
        <f t="shared" si="4"/>
        <v>61.368122072199995</v>
      </c>
    </row>
    <row r="95" spans="1:5" x14ac:dyDescent="0.25">
      <c r="A95" s="18" t="s">
        <v>54</v>
      </c>
      <c r="B95" s="2">
        <v>0.379</v>
      </c>
      <c r="C95" s="5">
        <v>6.4000000000000001E-2</v>
      </c>
      <c r="D95" s="1">
        <f t="shared" si="3"/>
        <v>0.315</v>
      </c>
      <c r="E95" s="7">
        <f t="shared" si="4"/>
        <v>66.565735204999996</v>
      </c>
    </row>
    <row r="96" spans="1:5" x14ac:dyDescent="0.25">
      <c r="A96" s="18" t="s">
        <v>54</v>
      </c>
      <c r="B96" s="2">
        <v>0.41100000000000003</v>
      </c>
      <c r="C96" s="5">
        <v>6.4000000000000001E-2</v>
      </c>
      <c r="D96" s="1">
        <f t="shared" si="3"/>
        <v>0.34700000000000003</v>
      </c>
      <c r="E96" s="7">
        <f t="shared" si="4"/>
        <v>74.125999640200007</v>
      </c>
    </row>
    <row r="97" spans="1:5" x14ac:dyDescent="0.25">
      <c r="A97" s="18" t="s">
        <v>55</v>
      </c>
      <c r="B97" s="2">
        <v>0.36099999999999999</v>
      </c>
      <c r="C97" s="5">
        <v>6.4000000000000001E-2</v>
      </c>
      <c r="D97" s="1">
        <f t="shared" si="3"/>
        <v>0.29699999999999999</v>
      </c>
      <c r="E97" s="7">
        <f t="shared" si="4"/>
        <v>62.313138480199996</v>
      </c>
    </row>
    <row r="98" spans="1:5" x14ac:dyDescent="0.25">
      <c r="A98" s="18" t="s">
        <v>55</v>
      </c>
      <c r="B98" s="2">
        <v>0.34500000000000003</v>
      </c>
      <c r="C98" s="5">
        <v>6.4000000000000001E-2</v>
      </c>
      <c r="D98" s="1">
        <f t="shared" si="3"/>
        <v>0.28100000000000003</v>
      </c>
      <c r="E98" s="7">
        <f t="shared" si="4"/>
        <v>58.533083945800001</v>
      </c>
    </row>
    <row r="99" spans="1:5" x14ac:dyDescent="0.25">
      <c r="A99" s="18" t="s">
        <v>56</v>
      </c>
      <c r="B99" s="2">
        <v>0.41799999999999998</v>
      </c>
      <c r="C99" s="5">
        <v>6.4000000000000001E-2</v>
      </c>
      <c r="D99" s="1">
        <f t="shared" ref="D99:D114" si="5">(B99-C99)</f>
        <v>0.35399999999999998</v>
      </c>
      <c r="E99" s="7">
        <f t="shared" ref="E99:E114" si="6">(0.0578*D99*D99)+(236.22*D99)-(7.8493)</f>
        <v>75.779823264799987</v>
      </c>
    </row>
    <row r="100" spans="1:5" x14ac:dyDescent="0.25">
      <c r="A100" s="18" t="s">
        <v>56</v>
      </c>
      <c r="B100" s="2">
        <v>0.44900000000000001</v>
      </c>
      <c r="C100" s="5">
        <v>6.4000000000000001E-2</v>
      </c>
      <c r="D100" s="1">
        <f t="shared" si="5"/>
        <v>0.38500000000000001</v>
      </c>
      <c r="E100" s="7">
        <f t="shared" si="6"/>
        <v>83.103967404999992</v>
      </c>
    </row>
    <row r="101" spans="1:5" x14ac:dyDescent="0.25">
      <c r="A101" s="18" t="s">
        <v>57</v>
      </c>
      <c r="B101" s="2">
        <v>0.501</v>
      </c>
      <c r="C101" s="5">
        <v>6.4000000000000001E-2</v>
      </c>
      <c r="D101" s="1">
        <f t="shared" si="5"/>
        <v>0.437</v>
      </c>
      <c r="E101" s="7">
        <f t="shared" si="6"/>
        <v>95.3898780082</v>
      </c>
    </row>
    <row r="102" spans="1:5" x14ac:dyDescent="0.25">
      <c r="A102" s="18" t="s">
        <v>57</v>
      </c>
      <c r="B102" s="2">
        <v>0.45400000000000001</v>
      </c>
      <c r="C102" s="5">
        <v>6.4000000000000001E-2</v>
      </c>
      <c r="D102" s="1">
        <f t="shared" si="5"/>
        <v>0.39</v>
      </c>
      <c r="E102" s="7">
        <f t="shared" si="6"/>
        <v>84.285291380000004</v>
      </c>
    </row>
    <row r="103" spans="1:5" x14ac:dyDescent="0.25">
      <c r="A103" s="18" t="s">
        <v>58</v>
      </c>
      <c r="B103" s="2">
        <v>0.41600000000000004</v>
      </c>
      <c r="C103" s="5">
        <v>6.4000000000000001E-2</v>
      </c>
      <c r="D103" s="1">
        <f t="shared" si="5"/>
        <v>0.35200000000000004</v>
      </c>
      <c r="E103" s="7">
        <f t="shared" si="6"/>
        <v>75.307301651200007</v>
      </c>
    </row>
    <row r="104" spans="1:5" x14ac:dyDescent="0.25">
      <c r="A104" s="18" t="s">
        <v>58</v>
      </c>
      <c r="B104" s="2">
        <v>0.45600000000000002</v>
      </c>
      <c r="C104" s="5">
        <v>6.4000000000000001E-2</v>
      </c>
      <c r="D104" s="1">
        <f t="shared" si="5"/>
        <v>0.39200000000000002</v>
      </c>
      <c r="E104" s="7">
        <f t="shared" si="6"/>
        <v>84.7578217792</v>
      </c>
    </row>
    <row r="105" spans="1:5" x14ac:dyDescent="0.25">
      <c r="A105" s="18" t="s">
        <v>59</v>
      </c>
      <c r="B105" s="2">
        <v>0.35100000000000003</v>
      </c>
      <c r="C105" s="5">
        <v>6.4000000000000001E-2</v>
      </c>
      <c r="D105" s="1">
        <f t="shared" si="5"/>
        <v>0.28700000000000003</v>
      </c>
      <c r="E105" s="7">
        <f t="shared" si="6"/>
        <v>59.950600928200004</v>
      </c>
    </row>
    <row r="106" spans="1:5" x14ac:dyDescent="0.25">
      <c r="A106" s="18" t="s">
        <v>59</v>
      </c>
      <c r="B106" s="2">
        <v>0.36099999999999999</v>
      </c>
      <c r="C106" s="5">
        <v>6.4000000000000001E-2</v>
      </c>
      <c r="D106" s="1">
        <f t="shared" si="5"/>
        <v>0.29699999999999999</v>
      </c>
      <c r="E106" s="7">
        <f t="shared" si="6"/>
        <v>62.313138480199996</v>
      </c>
    </row>
    <row r="107" spans="1:5" x14ac:dyDescent="0.25">
      <c r="A107" s="18" t="s">
        <v>60</v>
      </c>
      <c r="B107" s="2">
        <v>0.38</v>
      </c>
      <c r="C107" s="5">
        <v>6.4000000000000001E-2</v>
      </c>
      <c r="D107" s="1">
        <f t="shared" si="5"/>
        <v>0.316</v>
      </c>
      <c r="E107" s="7">
        <f t="shared" si="6"/>
        <v>66.8019916768</v>
      </c>
    </row>
    <row r="108" spans="1:5" x14ac:dyDescent="0.25">
      <c r="A108" s="18" t="s">
        <v>60</v>
      </c>
      <c r="B108" s="2">
        <v>0.39900000000000002</v>
      </c>
      <c r="C108" s="5">
        <v>6.4000000000000001E-2</v>
      </c>
      <c r="D108" s="1">
        <f t="shared" si="5"/>
        <v>0.33500000000000002</v>
      </c>
      <c r="E108" s="7">
        <f t="shared" si="6"/>
        <v>71.290886605000011</v>
      </c>
    </row>
    <row r="109" spans="1:5" x14ac:dyDescent="0.25">
      <c r="A109" s="18" t="s">
        <v>61</v>
      </c>
      <c r="B109" s="2">
        <v>0.53100000000000003</v>
      </c>
      <c r="C109" s="5">
        <v>6.4000000000000001E-2</v>
      </c>
      <c r="D109" s="1">
        <f t="shared" si="5"/>
        <v>0.46700000000000003</v>
      </c>
      <c r="E109" s="7">
        <f t="shared" si="6"/>
        <v>102.4780455442</v>
      </c>
    </row>
    <row r="110" spans="1:5" x14ac:dyDescent="0.25">
      <c r="A110" s="18" t="s">
        <v>61</v>
      </c>
      <c r="B110" s="2">
        <v>0.54200000000000004</v>
      </c>
      <c r="C110" s="5">
        <v>6.4000000000000001E-2</v>
      </c>
      <c r="D110" s="1">
        <f t="shared" si="5"/>
        <v>0.47800000000000004</v>
      </c>
      <c r="E110" s="7">
        <f t="shared" si="6"/>
        <v>105.0770663752</v>
      </c>
    </row>
    <row r="111" spans="1:5" x14ac:dyDescent="0.25">
      <c r="A111" s="18" t="s">
        <v>62</v>
      </c>
      <c r="B111" s="2">
        <v>0.40600000000000003</v>
      </c>
      <c r="C111" s="5">
        <v>6.4000000000000001E-2</v>
      </c>
      <c r="D111" s="1">
        <f t="shared" si="5"/>
        <v>0.34200000000000003</v>
      </c>
      <c r="E111" s="7">
        <f t="shared" si="6"/>
        <v>72.944700519200012</v>
      </c>
    </row>
    <row r="112" spans="1:5" x14ac:dyDescent="0.25">
      <c r="A112" s="18" t="s">
        <v>62</v>
      </c>
      <c r="B112" s="2">
        <v>0.39200000000000002</v>
      </c>
      <c r="C112" s="5">
        <v>6.4000000000000001E-2</v>
      </c>
      <c r="D112" s="1">
        <f t="shared" si="5"/>
        <v>0.32800000000000001</v>
      </c>
      <c r="E112" s="7">
        <f t="shared" si="6"/>
        <v>69.637078355200003</v>
      </c>
    </row>
    <row r="113" spans="1:5" x14ac:dyDescent="0.25">
      <c r="A113" s="18" t="s">
        <v>63</v>
      </c>
      <c r="B113" s="2">
        <v>0.36199999999999999</v>
      </c>
      <c r="C113" s="5">
        <v>6.4000000000000001E-2</v>
      </c>
      <c r="D113" s="1">
        <f t="shared" si="5"/>
        <v>0.29799999999999999</v>
      </c>
      <c r="E113" s="7">
        <f t="shared" si="6"/>
        <v>62.549392871199998</v>
      </c>
    </row>
    <row r="114" spans="1:5" x14ac:dyDescent="0.25">
      <c r="A114" s="18" t="s">
        <v>63</v>
      </c>
      <c r="B114" s="2">
        <v>0.33700000000000002</v>
      </c>
      <c r="C114" s="5">
        <v>6.4000000000000001E-2</v>
      </c>
      <c r="D114" s="1">
        <f t="shared" si="5"/>
        <v>0.27300000000000002</v>
      </c>
      <c r="E114" s="7">
        <f t="shared" si="6"/>
        <v>56.643067776199999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114"/>
  <sheetViews>
    <sheetView workbookViewId="0">
      <selection activeCell="S4" sqref="S4"/>
    </sheetView>
  </sheetViews>
  <sheetFormatPr defaultRowHeight="15" x14ac:dyDescent="0.25"/>
  <cols>
    <col min="1" max="1" width="23.42578125" customWidth="1"/>
    <col min="2" max="2" width="11.5703125" customWidth="1"/>
    <col min="3" max="3" width="10.7109375" customWidth="1"/>
    <col min="4" max="4" width="10.28515625" customWidth="1"/>
    <col min="5" max="5" width="15.85546875" customWidth="1"/>
  </cols>
  <sheetData>
    <row r="2" spans="1:12" x14ac:dyDescent="0.25">
      <c r="A2" s="3">
        <v>1.4359999999999999</v>
      </c>
      <c r="B2" s="3">
        <v>1.4139999999999999</v>
      </c>
      <c r="C2" s="2">
        <v>0.57500000000000007</v>
      </c>
      <c r="D2" s="2">
        <v>0.49099999999999999</v>
      </c>
      <c r="E2" s="2">
        <v>0.45700000000000002</v>
      </c>
      <c r="F2" s="2">
        <v>0.255</v>
      </c>
      <c r="G2" s="2">
        <v>0.47600000000000003</v>
      </c>
      <c r="H2" s="2">
        <v>0.45700000000000002</v>
      </c>
      <c r="I2" s="2">
        <v>0.48799999999999999</v>
      </c>
      <c r="J2" s="2">
        <v>0.55700000000000005</v>
      </c>
      <c r="K2" s="2">
        <v>0.39900000000000002</v>
      </c>
      <c r="L2" s="2">
        <v>0.50900000000000001</v>
      </c>
    </row>
    <row r="3" spans="1:12" x14ac:dyDescent="0.25">
      <c r="A3" s="3">
        <v>0.80300000000000005</v>
      </c>
      <c r="B3" s="3">
        <v>0.79900000000000004</v>
      </c>
      <c r="C3" s="2">
        <v>0.43099999999999999</v>
      </c>
      <c r="D3" s="2">
        <v>0.45800000000000002</v>
      </c>
      <c r="E3" s="2">
        <v>0.44500000000000001</v>
      </c>
      <c r="F3" s="2">
        <v>0.245</v>
      </c>
      <c r="G3" s="2">
        <v>0.40400000000000003</v>
      </c>
      <c r="H3" s="2">
        <v>0.34</v>
      </c>
      <c r="I3" s="2">
        <v>0.39300000000000002</v>
      </c>
      <c r="J3" s="2">
        <v>0.50700000000000001</v>
      </c>
      <c r="K3" s="2">
        <v>0.376</v>
      </c>
      <c r="L3" s="2">
        <v>0.57899999999999996</v>
      </c>
    </row>
    <row r="4" spans="1:12" x14ac:dyDescent="0.25">
      <c r="A4" s="3">
        <v>0.55100000000000005</v>
      </c>
      <c r="B4" s="3">
        <v>0.48399999999999999</v>
      </c>
      <c r="C4" s="2">
        <v>0.435</v>
      </c>
      <c r="D4" s="2">
        <v>0.41500000000000004</v>
      </c>
      <c r="E4" s="2">
        <v>0.379</v>
      </c>
      <c r="F4" s="2">
        <v>0.41600000000000004</v>
      </c>
      <c r="G4" s="2">
        <v>0.33600000000000002</v>
      </c>
      <c r="H4" s="2">
        <v>0.371</v>
      </c>
      <c r="I4" s="2">
        <v>0.40900000000000003</v>
      </c>
      <c r="J4" s="2">
        <v>0.439</v>
      </c>
      <c r="K4" s="2">
        <v>0.36099999999999999</v>
      </c>
      <c r="L4" s="2">
        <v>0.51700000000000002</v>
      </c>
    </row>
    <row r="5" spans="1:12" x14ac:dyDescent="0.25">
      <c r="A5" s="3">
        <v>0.36</v>
      </c>
      <c r="B5" s="3">
        <v>0.35899999999999999</v>
      </c>
      <c r="C5" s="2">
        <v>0.41000000000000003</v>
      </c>
      <c r="D5" s="2">
        <v>0.38700000000000001</v>
      </c>
      <c r="E5" s="2">
        <v>0.40100000000000002</v>
      </c>
      <c r="F5" s="2">
        <v>0.46</v>
      </c>
      <c r="G5" s="2">
        <v>0.36499999999999999</v>
      </c>
      <c r="H5" s="2">
        <v>0.38300000000000001</v>
      </c>
      <c r="I5" s="2">
        <v>0.36399999999999999</v>
      </c>
      <c r="J5" s="2">
        <v>0.47700000000000004</v>
      </c>
      <c r="K5" s="2">
        <v>0.39</v>
      </c>
      <c r="L5" s="2">
        <v>0.46500000000000002</v>
      </c>
    </row>
    <row r="6" spans="1:12" x14ac:dyDescent="0.25">
      <c r="A6" s="3">
        <v>0.17799999999999999</v>
      </c>
      <c r="B6" s="3">
        <v>0.17899999999999999</v>
      </c>
      <c r="C6" s="2">
        <v>0.53200000000000003</v>
      </c>
      <c r="D6" s="2">
        <v>0.47700000000000004</v>
      </c>
      <c r="E6" s="2">
        <v>0.51500000000000001</v>
      </c>
      <c r="F6" s="2">
        <v>0.496</v>
      </c>
      <c r="G6" s="2">
        <v>0.42299999999999999</v>
      </c>
      <c r="H6" s="2">
        <v>0.38900000000000001</v>
      </c>
      <c r="I6" s="2">
        <v>0.36499999999999999</v>
      </c>
      <c r="J6" s="2">
        <v>0.432</v>
      </c>
      <c r="K6" s="2">
        <v>0.43099999999999999</v>
      </c>
      <c r="L6" s="2">
        <v>0.51200000000000001</v>
      </c>
    </row>
    <row r="7" spans="1:12" x14ac:dyDescent="0.25">
      <c r="A7" s="5">
        <v>6.7000000000000004E-2</v>
      </c>
      <c r="B7" s="5">
        <v>6.3E-2</v>
      </c>
      <c r="C7" s="2">
        <v>0.55200000000000005</v>
      </c>
      <c r="D7" s="2">
        <v>0.46</v>
      </c>
      <c r="E7" s="2">
        <v>0.55400000000000005</v>
      </c>
      <c r="F7" s="2">
        <v>0.5</v>
      </c>
      <c r="G7" s="2">
        <v>0.46700000000000003</v>
      </c>
      <c r="H7" s="2">
        <v>0.439</v>
      </c>
      <c r="I7" s="2">
        <v>0.40400000000000003</v>
      </c>
      <c r="J7" s="2">
        <v>0.44400000000000001</v>
      </c>
      <c r="K7" s="2">
        <v>0.58899999999999997</v>
      </c>
      <c r="L7" s="2">
        <v>0.55400000000000005</v>
      </c>
    </row>
    <row r="8" spans="1:12" x14ac:dyDescent="0.25">
      <c r="A8" s="1">
        <v>0.41100000000000003</v>
      </c>
      <c r="B8" s="1">
        <v>0.38400000000000001</v>
      </c>
      <c r="C8" s="2">
        <v>0.52700000000000002</v>
      </c>
      <c r="D8" s="2">
        <v>0.40500000000000003</v>
      </c>
      <c r="E8" s="2">
        <v>0.51200000000000001</v>
      </c>
      <c r="F8" s="2">
        <v>0.45100000000000001</v>
      </c>
      <c r="G8" s="2">
        <v>0.48699999999999999</v>
      </c>
      <c r="H8" s="2">
        <v>0.47400000000000003</v>
      </c>
      <c r="I8" s="2">
        <v>0.505</v>
      </c>
      <c r="J8" s="2">
        <v>0.56500000000000006</v>
      </c>
      <c r="K8" s="2">
        <v>0.61099999999999999</v>
      </c>
      <c r="L8" s="2">
        <v>0.45700000000000002</v>
      </c>
    </row>
    <row r="9" spans="1:12" x14ac:dyDescent="0.25">
      <c r="A9" s="1">
        <v>0.28400000000000003</v>
      </c>
      <c r="B9" s="1">
        <v>0.313</v>
      </c>
      <c r="C9" s="2">
        <v>0.42</v>
      </c>
      <c r="D9" s="2">
        <v>0.36699999999999999</v>
      </c>
      <c r="E9" s="2">
        <v>0.443</v>
      </c>
      <c r="F9" s="2">
        <v>0.39500000000000002</v>
      </c>
      <c r="G9" s="2">
        <v>0.308</v>
      </c>
      <c r="H9" s="2">
        <v>0.36199999999999999</v>
      </c>
      <c r="I9" s="2">
        <v>0.40400000000000003</v>
      </c>
      <c r="J9" s="2">
        <v>0.38200000000000001</v>
      </c>
      <c r="K9" s="2">
        <v>0.42499999999999999</v>
      </c>
      <c r="L9" s="2">
        <v>0.38</v>
      </c>
    </row>
    <row r="17" spans="1:13" x14ac:dyDescent="0.25">
      <c r="A17" s="14"/>
      <c r="B17" s="6" t="s">
        <v>1</v>
      </c>
      <c r="C17" s="6" t="s">
        <v>2</v>
      </c>
      <c r="D17" s="6" t="s">
        <v>3</v>
      </c>
      <c r="E17" s="6" t="s">
        <v>4</v>
      </c>
    </row>
    <row r="18" spans="1:13" x14ac:dyDescent="0.25">
      <c r="A18" s="14" t="s">
        <v>5</v>
      </c>
      <c r="B18" s="3">
        <v>1.4249999999999998</v>
      </c>
      <c r="C18" s="1">
        <f>B18-B23</f>
        <v>1.3599999999999999</v>
      </c>
      <c r="D18" s="1">
        <v>480</v>
      </c>
      <c r="E18" s="7">
        <f>(74.823*C18*C18)+(257.39*C18)-(5.3696)</f>
        <v>483.07342079999989</v>
      </c>
    </row>
    <row r="19" spans="1:13" x14ac:dyDescent="0.25">
      <c r="A19" s="14" t="s">
        <v>6</v>
      </c>
      <c r="B19" s="3">
        <v>0.80100000000000005</v>
      </c>
      <c r="C19" s="1">
        <f>B19-B23</f>
        <v>0.73599999999999999</v>
      </c>
      <c r="D19" s="1">
        <v>240</v>
      </c>
      <c r="E19" s="7">
        <f t="shared" ref="E19:E23" si="0">(74.823*C19*C19)+(257.39*C19)-(5.3696)</f>
        <v>224.60075980799996</v>
      </c>
    </row>
    <row r="20" spans="1:13" x14ac:dyDescent="0.25">
      <c r="A20" s="14" t="s">
        <v>7</v>
      </c>
      <c r="B20" s="3">
        <v>0.51700000000000002</v>
      </c>
      <c r="C20" s="1">
        <f>B20-B23</f>
        <v>0.45200000000000001</v>
      </c>
      <c r="D20" s="1">
        <v>120</v>
      </c>
      <c r="E20" s="7">
        <f t="shared" si="0"/>
        <v>126.257318192</v>
      </c>
    </row>
    <row r="21" spans="1:13" x14ac:dyDescent="0.25">
      <c r="A21" s="14" t="s">
        <v>8</v>
      </c>
      <c r="B21" s="3">
        <v>0.35899999999999999</v>
      </c>
      <c r="C21" s="1">
        <f>B21-B23</f>
        <v>0.29399999999999998</v>
      </c>
      <c r="D21" s="1">
        <v>60</v>
      </c>
      <c r="E21" s="7">
        <f t="shared" si="0"/>
        <v>76.770460827999983</v>
      </c>
    </row>
    <row r="22" spans="1:13" x14ac:dyDescent="0.25">
      <c r="A22" s="14" t="s">
        <v>9</v>
      </c>
      <c r="B22" s="3">
        <v>0.17799999999999999</v>
      </c>
      <c r="C22" s="1">
        <f>B22-B23</f>
        <v>0.11299999999999999</v>
      </c>
      <c r="D22" s="1">
        <v>30</v>
      </c>
      <c r="E22" s="7">
        <f t="shared" si="0"/>
        <v>24.670884886999993</v>
      </c>
    </row>
    <row r="23" spans="1:13" x14ac:dyDescent="0.25">
      <c r="A23" s="14" t="s">
        <v>10</v>
      </c>
      <c r="B23" s="5">
        <v>6.5000000000000002E-2</v>
      </c>
      <c r="C23" s="1">
        <f>B23-B23</f>
        <v>0</v>
      </c>
      <c r="D23" s="1">
        <v>0</v>
      </c>
      <c r="E23" s="7">
        <f t="shared" si="0"/>
        <v>-5.3696000000000002</v>
      </c>
    </row>
    <row r="29" spans="1:13" x14ac:dyDescent="0.25">
      <c r="I29" s="14"/>
      <c r="K29" s="8" t="s">
        <v>17</v>
      </c>
      <c r="L29" s="8"/>
      <c r="M29" s="8"/>
    </row>
    <row r="34" spans="1:5" x14ac:dyDescent="0.25">
      <c r="A34" s="9" t="s">
        <v>12</v>
      </c>
      <c r="B34" s="2" t="s">
        <v>13</v>
      </c>
      <c r="C34" s="4" t="s">
        <v>10</v>
      </c>
      <c r="D34" s="1" t="s">
        <v>2</v>
      </c>
      <c r="E34" s="10" t="s">
        <v>18</v>
      </c>
    </row>
    <row r="35" spans="1:5" x14ac:dyDescent="0.25">
      <c r="A35" s="18" t="s">
        <v>64</v>
      </c>
      <c r="B35" s="2">
        <v>0.57500000000000007</v>
      </c>
      <c r="C35" s="5">
        <v>6.5000000000000002E-2</v>
      </c>
      <c r="D35" s="1">
        <f t="shared" ref="D35:D66" si="1">(B35-C35)</f>
        <v>0.51</v>
      </c>
      <c r="E35" s="7">
        <f t="shared" ref="E35:E66" si="2">(74.823*D35*D35)+(257.39*D35)-(5.3696)</f>
        <v>145.3607623</v>
      </c>
    </row>
    <row r="36" spans="1:5" x14ac:dyDescent="0.25">
      <c r="A36" s="18" t="s">
        <v>64</v>
      </c>
      <c r="B36" s="2">
        <v>0.43099999999999999</v>
      </c>
      <c r="C36" s="5">
        <v>6.5000000000000002E-2</v>
      </c>
      <c r="D36" s="1">
        <f t="shared" si="1"/>
        <v>0.36599999999999999</v>
      </c>
      <c r="E36" s="7">
        <f t="shared" si="2"/>
        <v>98.858129787999985</v>
      </c>
    </row>
    <row r="37" spans="1:5" x14ac:dyDescent="0.25">
      <c r="A37" s="18" t="s">
        <v>65</v>
      </c>
      <c r="B37" s="2">
        <v>0.435</v>
      </c>
      <c r="C37" s="5">
        <v>6.5000000000000002E-2</v>
      </c>
      <c r="D37" s="1">
        <f t="shared" si="1"/>
        <v>0.37</v>
      </c>
      <c r="E37" s="7">
        <f t="shared" si="2"/>
        <v>100.10796869999999</v>
      </c>
    </row>
    <row r="38" spans="1:5" x14ac:dyDescent="0.25">
      <c r="A38" s="18" t="s">
        <v>65</v>
      </c>
      <c r="B38" s="2">
        <v>0.41000000000000003</v>
      </c>
      <c r="C38" s="5">
        <v>6.5000000000000002E-2</v>
      </c>
      <c r="D38" s="1">
        <f t="shared" si="1"/>
        <v>0.34500000000000003</v>
      </c>
      <c r="E38" s="7">
        <f t="shared" si="2"/>
        <v>92.335757574999988</v>
      </c>
    </row>
    <row r="39" spans="1:5" x14ac:dyDescent="0.25">
      <c r="A39" s="18" t="s">
        <v>66</v>
      </c>
      <c r="B39" s="2">
        <v>0.53200000000000003</v>
      </c>
      <c r="C39" s="5">
        <v>6.5000000000000002E-2</v>
      </c>
      <c r="D39" s="1">
        <f t="shared" si="1"/>
        <v>0.46700000000000003</v>
      </c>
      <c r="E39" s="7">
        <f t="shared" si="2"/>
        <v>131.14960324700002</v>
      </c>
    </row>
    <row r="40" spans="1:5" x14ac:dyDescent="0.25">
      <c r="A40" s="18" t="s">
        <v>66</v>
      </c>
      <c r="B40" s="2">
        <v>0.55200000000000005</v>
      </c>
      <c r="C40" s="5">
        <v>6.5000000000000002E-2</v>
      </c>
      <c r="D40" s="1">
        <f t="shared" si="1"/>
        <v>0.48700000000000004</v>
      </c>
      <c r="E40" s="7">
        <f t="shared" si="2"/>
        <v>137.725026087</v>
      </c>
    </row>
    <row r="41" spans="1:5" x14ac:dyDescent="0.25">
      <c r="A41" s="18" t="s">
        <v>67</v>
      </c>
      <c r="B41" s="2">
        <v>0.52700000000000002</v>
      </c>
      <c r="C41" s="5">
        <v>6.5000000000000002E-2</v>
      </c>
      <c r="D41" s="1">
        <f t="shared" si="1"/>
        <v>0.46200000000000002</v>
      </c>
      <c r="E41" s="7">
        <f t="shared" si="2"/>
        <v>129.51510041200001</v>
      </c>
    </row>
    <row r="42" spans="1:5" x14ac:dyDescent="0.25">
      <c r="A42" s="18" t="s">
        <v>67</v>
      </c>
      <c r="B42" s="2">
        <v>0.42</v>
      </c>
      <c r="C42" s="5">
        <v>6.5000000000000002E-2</v>
      </c>
      <c r="D42" s="1">
        <f t="shared" si="1"/>
        <v>0.35499999999999998</v>
      </c>
      <c r="E42" s="7">
        <f t="shared" si="2"/>
        <v>95.433418574999976</v>
      </c>
    </row>
    <row r="43" spans="1:5" x14ac:dyDescent="0.25">
      <c r="A43" s="18" t="s">
        <v>68</v>
      </c>
      <c r="B43" s="2">
        <v>0.49099999999999999</v>
      </c>
      <c r="C43" s="5">
        <v>6.5000000000000002E-2</v>
      </c>
      <c r="D43" s="1">
        <f t="shared" si="1"/>
        <v>0.42599999999999999</v>
      </c>
      <c r="E43" s="7">
        <f t="shared" si="2"/>
        <v>117.85711874799999</v>
      </c>
    </row>
    <row r="44" spans="1:5" x14ac:dyDescent="0.25">
      <c r="A44" s="18" t="s">
        <v>68</v>
      </c>
      <c r="B44" s="2">
        <v>0.45800000000000002</v>
      </c>
      <c r="C44" s="5">
        <v>6.5000000000000002E-2</v>
      </c>
      <c r="D44" s="1">
        <f t="shared" si="1"/>
        <v>0.39300000000000002</v>
      </c>
      <c r="E44" s="7">
        <f t="shared" si="2"/>
        <v>107.34100752699999</v>
      </c>
    </row>
    <row r="45" spans="1:5" x14ac:dyDescent="0.25">
      <c r="A45" s="18" t="s">
        <v>69</v>
      </c>
      <c r="B45" s="2">
        <v>0.41500000000000004</v>
      </c>
      <c r="C45" s="5">
        <v>6.5000000000000002E-2</v>
      </c>
      <c r="D45" s="1">
        <f t="shared" si="1"/>
        <v>0.35000000000000003</v>
      </c>
      <c r="E45" s="7">
        <f t="shared" si="2"/>
        <v>93.882717499999998</v>
      </c>
    </row>
    <row r="46" spans="1:5" x14ac:dyDescent="0.25">
      <c r="A46" s="18" t="s">
        <v>69</v>
      </c>
      <c r="B46" s="2">
        <v>0.38700000000000001</v>
      </c>
      <c r="C46" s="5">
        <v>6.5000000000000002E-2</v>
      </c>
      <c r="D46" s="1">
        <f t="shared" si="1"/>
        <v>0.32200000000000001</v>
      </c>
      <c r="E46" s="7">
        <f t="shared" si="2"/>
        <v>85.267927931999992</v>
      </c>
    </row>
    <row r="47" spans="1:5" x14ac:dyDescent="0.25">
      <c r="A47" s="18" t="s">
        <v>70</v>
      </c>
      <c r="B47" s="2">
        <v>0.47700000000000004</v>
      </c>
      <c r="C47" s="5">
        <v>6.5000000000000002E-2</v>
      </c>
      <c r="D47" s="1">
        <f t="shared" si="1"/>
        <v>0.41200000000000003</v>
      </c>
      <c r="E47" s="7">
        <f t="shared" si="2"/>
        <v>113.37583531199999</v>
      </c>
    </row>
    <row r="48" spans="1:5" x14ac:dyDescent="0.25">
      <c r="A48" s="18" t="s">
        <v>70</v>
      </c>
      <c r="B48" s="2">
        <v>0.46</v>
      </c>
      <c r="C48" s="5">
        <v>6.5000000000000002E-2</v>
      </c>
      <c r="D48" s="1">
        <f t="shared" si="1"/>
        <v>0.39500000000000002</v>
      </c>
      <c r="E48" s="7">
        <f t="shared" si="2"/>
        <v>107.97370857499999</v>
      </c>
    </row>
    <row r="49" spans="1:5" x14ac:dyDescent="0.25">
      <c r="A49" s="18" t="s">
        <v>71</v>
      </c>
      <c r="B49" s="2">
        <v>0.40500000000000003</v>
      </c>
      <c r="C49" s="5">
        <v>6.5000000000000002E-2</v>
      </c>
      <c r="D49" s="1">
        <f t="shared" si="1"/>
        <v>0.34</v>
      </c>
      <c r="E49" s="7">
        <f t="shared" si="2"/>
        <v>90.792538800000003</v>
      </c>
    </row>
    <row r="50" spans="1:5" x14ac:dyDescent="0.25">
      <c r="A50" s="18" t="s">
        <v>71</v>
      </c>
      <c r="B50" s="2">
        <v>0.36699999999999999</v>
      </c>
      <c r="C50" s="5">
        <v>6.5000000000000002E-2</v>
      </c>
      <c r="D50" s="1">
        <f t="shared" si="1"/>
        <v>0.30199999999999999</v>
      </c>
      <c r="E50" s="7">
        <f t="shared" si="2"/>
        <v>79.186336892</v>
      </c>
    </row>
    <row r="51" spans="1:5" x14ac:dyDescent="0.25">
      <c r="A51" s="18" t="s">
        <v>72</v>
      </c>
      <c r="B51" s="2">
        <v>0.45700000000000002</v>
      </c>
      <c r="C51" s="5">
        <v>6.5000000000000002E-2</v>
      </c>
      <c r="D51" s="1">
        <f t="shared" si="1"/>
        <v>0.39200000000000002</v>
      </c>
      <c r="E51" s="7">
        <f t="shared" si="2"/>
        <v>107.02488147199999</v>
      </c>
    </row>
    <row r="52" spans="1:5" x14ac:dyDescent="0.25">
      <c r="A52" s="18" t="s">
        <v>72</v>
      </c>
      <c r="B52" s="2">
        <v>0.44500000000000001</v>
      </c>
      <c r="C52" s="5">
        <v>6.5000000000000002E-2</v>
      </c>
      <c r="D52" s="1">
        <f t="shared" si="1"/>
        <v>0.38</v>
      </c>
      <c r="E52" s="7">
        <f t="shared" si="2"/>
        <v>103.24304119999999</v>
      </c>
    </row>
    <row r="53" spans="1:5" x14ac:dyDescent="0.25">
      <c r="A53" s="18" t="s">
        <v>73</v>
      </c>
      <c r="B53" s="2">
        <v>0.379</v>
      </c>
      <c r="C53" s="5">
        <v>6.5000000000000002E-2</v>
      </c>
      <c r="D53" s="1">
        <f t="shared" si="1"/>
        <v>0.314</v>
      </c>
      <c r="E53" s="7">
        <f t="shared" si="2"/>
        <v>82.828108507999985</v>
      </c>
    </row>
    <row r="54" spans="1:5" x14ac:dyDescent="0.25">
      <c r="A54" s="18" t="s">
        <v>73</v>
      </c>
      <c r="B54" s="2">
        <v>0.40100000000000002</v>
      </c>
      <c r="C54" s="5">
        <v>6.5000000000000002E-2</v>
      </c>
      <c r="D54" s="1">
        <f t="shared" si="1"/>
        <v>0.33600000000000002</v>
      </c>
      <c r="E54" s="7">
        <f t="shared" si="2"/>
        <v>89.560657407999997</v>
      </c>
    </row>
    <row r="55" spans="1:5" x14ac:dyDescent="0.25">
      <c r="A55" s="18" t="s">
        <v>74</v>
      </c>
      <c r="B55" s="2">
        <v>0.51500000000000001</v>
      </c>
      <c r="C55" s="5">
        <v>6.5000000000000002E-2</v>
      </c>
      <c r="D55" s="1">
        <f t="shared" si="1"/>
        <v>0.45</v>
      </c>
      <c r="E55" s="7">
        <f t="shared" si="2"/>
        <v>125.6075575</v>
      </c>
    </row>
    <row r="56" spans="1:5" x14ac:dyDescent="0.25">
      <c r="A56" s="18" t="s">
        <v>74</v>
      </c>
      <c r="B56" s="2">
        <v>0.55400000000000005</v>
      </c>
      <c r="C56" s="5">
        <v>6.5000000000000002E-2</v>
      </c>
      <c r="D56" s="1">
        <f t="shared" si="1"/>
        <v>0.48900000000000005</v>
      </c>
      <c r="E56" s="7">
        <f t="shared" si="2"/>
        <v>138.38586058300001</v>
      </c>
    </row>
    <row r="57" spans="1:5" x14ac:dyDescent="0.25">
      <c r="A57" s="18" t="s">
        <v>75</v>
      </c>
      <c r="B57" s="2">
        <v>0.51200000000000001</v>
      </c>
      <c r="C57" s="5">
        <v>6.5000000000000002E-2</v>
      </c>
      <c r="D57" s="1">
        <f t="shared" si="1"/>
        <v>0.44700000000000001</v>
      </c>
      <c r="E57" s="7">
        <f t="shared" si="2"/>
        <v>124.63403880700001</v>
      </c>
    </row>
    <row r="58" spans="1:5" x14ac:dyDescent="0.25">
      <c r="A58" s="18" t="s">
        <v>75</v>
      </c>
      <c r="B58" s="2">
        <v>0.443</v>
      </c>
      <c r="C58" s="5">
        <v>6.5000000000000002E-2</v>
      </c>
      <c r="D58" s="1">
        <f t="shared" si="1"/>
        <v>0.378</v>
      </c>
      <c r="E58" s="7">
        <f t="shared" si="2"/>
        <v>102.61482953199999</v>
      </c>
    </row>
    <row r="59" spans="1:5" x14ac:dyDescent="0.25">
      <c r="A59" s="18" t="s">
        <v>76</v>
      </c>
      <c r="B59" s="2">
        <v>0.255</v>
      </c>
      <c r="C59" s="5">
        <v>6.5000000000000002E-2</v>
      </c>
      <c r="D59" s="1">
        <f t="shared" si="1"/>
        <v>0.19</v>
      </c>
      <c r="E59" s="7">
        <f t="shared" si="2"/>
        <v>46.235610299999998</v>
      </c>
    </row>
    <row r="60" spans="1:5" x14ac:dyDescent="0.25">
      <c r="A60" s="18" t="s">
        <v>76</v>
      </c>
      <c r="B60" s="2">
        <v>0.245</v>
      </c>
      <c r="C60" s="5">
        <v>6.5000000000000002E-2</v>
      </c>
      <c r="D60" s="1">
        <f t="shared" si="1"/>
        <v>0.18</v>
      </c>
      <c r="E60" s="7">
        <f t="shared" si="2"/>
        <v>43.3848652</v>
      </c>
    </row>
    <row r="61" spans="1:5" x14ac:dyDescent="0.25">
      <c r="A61" s="18" t="s">
        <v>77</v>
      </c>
      <c r="B61" s="2">
        <v>0.41600000000000004</v>
      </c>
      <c r="C61" s="5">
        <v>6.5000000000000002E-2</v>
      </c>
      <c r="D61" s="1">
        <f t="shared" si="1"/>
        <v>0.35100000000000003</v>
      </c>
      <c r="E61" s="7">
        <f t="shared" si="2"/>
        <v>94.192558422999994</v>
      </c>
    </row>
    <row r="62" spans="1:5" x14ac:dyDescent="0.25">
      <c r="A62" s="18" t="s">
        <v>77</v>
      </c>
      <c r="B62" s="2">
        <v>0.46</v>
      </c>
      <c r="C62" s="5">
        <v>6.5000000000000002E-2</v>
      </c>
      <c r="D62" s="1">
        <f t="shared" si="1"/>
        <v>0.39500000000000002</v>
      </c>
      <c r="E62" s="7">
        <f t="shared" si="2"/>
        <v>107.97370857499999</v>
      </c>
    </row>
    <row r="63" spans="1:5" x14ac:dyDescent="0.25">
      <c r="A63" s="18" t="s">
        <v>78</v>
      </c>
      <c r="B63" s="2">
        <v>0.496</v>
      </c>
      <c r="C63" s="5">
        <v>6.5000000000000002E-2</v>
      </c>
      <c r="D63" s="1">
        <f t="shared" si="1"/>
        <v>0.43099999999999999</v>
      </c>
      <c r="E63" s="7">
        <f t="shared" si="2"/>
        <v>119.46468530299998</v>
      </c>
    </row>
    <row r="64" spans="1:5" x14ac:dyDescent="0.25">
      <c r="A64" s="18" t="s">
        <v>78</v>
      </c>
      <c r="B64" s="2">
        <v>0.5</v>
      </c>
      <c r="C64" s="5">
        <v>6.5000000000000002E-2</v>
      </c>
      <c r="D64" s="1">
        <f t="shared" si="1"/>
        <v>0.435</v>
      </c>
      <c r="E64" s="7">
        <f t="shared" si="2"/>
        <v>120.75343217499999</v>
      </c>
    </row>
    <row r="65" spans="1:5" x14ac:dyDescent="0.25">
      <c r="A65" s="18" t="s">
        <v>79</v>
      </c>
      <c r="B65" s="2">
        <v>0.45100000000000001</v>
      </c>
      <c r="C65" s="5">
        <v>6.5000000000000002E-2</v>
      </c>
      <c r="D65" s="1">
        <f t="shared" si="1"/>
        <v>0.38600000000000001</v>
      </c>
      <c r="E65" s="7">
        <f t="shared" si="2"/>
        <v>105.13126770799998</v>
      </c>
    </row>
    <row r="66" spans="1:5" x14ac:dyDescent="0.25">
      <c r="A66" s="18" t="s">
        <v>79</v>
      </c>
      <c r="B66" s="2">
        <v>0.39500000000000002</v>
      </c>
      <c r="C66" s="5">
        <v>6.5000000000000002E-2</v>
      </c>
      <c r="D66" s="1">
        <f t="shared" si="1"/>
        <v>0.33</v>
      </c>
      <c r="E66" s="7">
        <f t="shared" si="2"/>
        <v>87.717324699999992</v>
      </c>
    </row>
    <row r="67" spans="1:5" x14ac:dyDescent="0.25">
      <c r="A67" s="18" t="s">
        <v>80</v>
      </c>
      <c r="B67" s="2">
        <v>0.47600000000000003</v>
      </c>
      <c r="C67" s="5">
        <v>6.5000000000000002E-2</v>
      </c>
      <c r="D67" s="1">
        <f t="shared" ref="D67:D98" si="3">(B67-C67)</f>
        <v>0.41100000000000003</v>
      </c>
      <c r="E67" s="7">
        <f t="shared" ref="E67:E98" si="4">(74.823*D67*D67)+(257.39*D67)-(5.3696)</f>
        <v>113.05686598299999</v>
      </c>
    </row>
    <row r="68" spans="1:5" x14ac:dyDescent="0.25">
      <c r="A68" s="18" t="s">
        <v>80</v>
      </c>
      <c r="B68" s="2">
        <v>0.40400000000000003</v>
      </c>
      <c r="C68" s="5">
        <v>6.5000000000000002E-2</v>
      </c>
      <c r="D68" s="1">
        <f t="shared" si="3"/>
        <v>0.33900000000000002</v>
      </c>
      <c r="E68" s="7">
        <f t="shared" si="4"/>
        <v>90.484343983000002</v>
      </c>
    </row>
    <row r="69" spans="1:5" x14ac:dyDescent="0.25">
      <c r="A69" s="18" t="s">
        <v>81</v>
      </c>
      <c r="B69" s="2">
        <v>0.33600000000000002</v>
      </c>
      <c r="C69" s="5">
        <v>6.5000000000000002E-2</v>
      </c>
      <c r="D69" s="1">
        <f t="shared" si="3"/>
        <v>0.27100000000000002</v>
      </c>
      <c r="E69" s="7">
        <f t="shared" si="4"/>
        <v>69.878165942999999</v>
      </c>
    </row>
    <row r="70" spans="1:5" x14ac:dyDescent="0.25">
      <c r="A70" s="18" t="s">
        <v>81</v>
      </c>
      <c r="B70" s="2">
        <v>0.36499999999999999</v>
      </c>
      <c r="C70" s="5">
        <v>6.5000000000000002E-2</v>
      </c>
      <c r="D70" s="1">
        <f t="shared" si="3"/>
        <v>0.3</v>
      </c>
      <c r="E70" s="7">
        <f t="shared" si="4"/>
        <v>78.581469999999996</v>
      </c>
    </row>
    <row r="71" spans="1:5" x14ac:dyDescent="0.25">
      <c r="A71" s="18" t="s">
        <v>82</v>
      </c>
      <c r="B71" s="2">
        <v>0.42299999999999999</v>
      </c>
      <c r="C71" s="5">
        <v>6.5000000000000002E-2</v>
      </c>
      <c r="D71" s="1">
        <f t="shared" si="3"/>
        <v>0.35799999999999998</v>
      </c>
      <c r="E71" s="7">
        <f t="shared" si="4"/>
        <v>96.365634971999981</v>
      </c>
    </row>
    <row r="72" spans="1:5" x14ac:dyDescent="0.25">
      <c r="A72" s="18" t="s">
        <v>82</v>
      </c>
      <c r="B72" s="2">
        <v>0.46700000000000003</v>
      </c>
      <c r="C72" s="5">
        <v>6.5000000000000002E-2</v>
      </c>
      <c r="D72" s="1">
        <f t="shared" si="3"/>
        <v>0.40200000000000002</v>
      </c>
      <c r="E72" s="7">
        <f t="shared" si="4"/>
        <v>110.19287609199999</v>
      </c>
    </row>
    <row r="73" spans="1:5" x14ac:dyDescent="0.25">
      <c r="A73" s="18" t="s">
        <v>83</v>
      </c>
      <c r="B73" s="2">
        <v>0.48699999999999999</v>
      </c>
      <c r="C73" s="5">
        <v>6.5000000000000002E-2</v>
      </c>
      <c r="D73" s="1">
        <f t="shared" si="3"/>
        <v>0.42199999999999999</v>
      </c>
      <c r="E73" s="7">
        <f t="shared" si="4"/>
        <v>116.57375913199999</v>
      </c>
    </row>
    <row r="74" spans="1:5" x14ac:dyDescent="0.25">
      <c r="A74" s="18" t="s">
        <v>83</v>
      </c>
      <c r="B74" s="2">
        <v>0.308</v>
      </c>
      <c r="C74" s="5">
        <v>6.5000000000000002E-2</v>
      </c>
      <c r="D74" s="1">
        <f t="shared" si="3"/>
        <v>0.24299999999999999</v>
      </c>
      <c r="E74" s="7">
        <f t="shared" si="4"/>
        <v>61.594393326999999</v>
      </c>
    </row>
    <row r="75" spans="1:5" x14ac:dyDescent="0.25">
      <c r="A75" s="18" t="s">
        <v>84</v>
      </c>
      <c r="B75" s="2">
        <v>0.45700000000000002</v>
      </c>
      <c r="C75" s="5">
        <v>6.5000000000000002E-2</v>
      </c>
      <c r="D75" s="1">
        <f t="shared" si="3"/>
        <v>0.39200000000000002</v>
      </c>
      <c r="E75" s="7">
        <f t="shared" si="4"/>
        <v>107.02488147199999</v>
      </c>
    </row>
    <row r="76" spans="1:5" x14ac:dyDescent="0.25">
      <c r="A76" s="18" t="s">
        <v>84</v>
      </c>
      <c r="B76" s="2">
        <v>0.34</v>
      </c>
      <c r="C76" s="5">
        <v>6.5000000000000002E-2</v>
      </c>
      <c r="D76" s="1">
        <f t="shared" si="3"/>
        <v>0.27500000000000002</v>
      </c>
      <c r="E76" s="7">
        <f t="shared" si="4"/>
        <v>71.071139375000001</v>
      </c>
    </row>
    <row r="77" spans="1:5" x14ac:dyDescent="0.25">
      <c r="A77" s="18" t="s">
        <v>85</v>
      </c>
      <c r="B77" s="2">
        <v>0.371</v>
      </c>
      <c r="C77" s="5">
        <v>6.5000000000000002E-2</v>
      </c>
      <c r="D77" s="1">
        <f t="shared" si="3"/>
        <v>0.30599999999999999</v>
      </c>
      <c r="E77" s="7">
        <f t="shared" si="4"/>
        <v>80.397866427999986</v>
      </c>
    </row>
    <row r="78" spans="1:5" x14ac:dyDescent="0.25">
      <c r="A78" s="18" t="s">
        <v>85</v>
      </c>
      <c r="B78" s="2">
        <v>0.38300000000000001</v>
      </c>
      <c r="C78" s="5">
        <v>6.5000000000000002E-2</v>
      </c>
      <c r="D78" s="1">
        <f t="shared" si="3"/>
        <v>0.318</v>
      </c>
      <c r="E78" s="7">
        <f t="shared" si="4"/>
        <v>84.046821051999999</v>
      </c>
    </row>
    <row r="79" spans="1:5" x14ac:dyDescent="0.25">
      <c r="A79" s="18" t="s">
        <v>86</v>
      </c>
      <c r="B79" s="2">
        <v>0.38900000000000001</v>
      </c>
      <c r="C79" s="5">
        <v>6.5000000000000002E-2</v>
      </c>
      <c r="D79" s="1">
        <f t="shared" si="3"/>
        <v>0.32400000000000001</v>
      </c>
      <c r="E79" s="7">
        <f t="shared" si="4"/>
        <v>85.879379247999992</v>
      </c>
    </row>
    <row r="80" spans="1:5" x14ac:dyDescent="0.25">
      <c r="A80" s="18" t="s">
        <v>86</v>
      </c>
      <c r="B80" s="2">
        <v>0.439</v>
      </c>
      <c r="C80" s="5">
        <v>6.5000000000000002E-2</v>
      </c>
      <c r="D80" s="1">
        <f t="shared" si="3"/>
        <v>0.374</v>
      </c>
      <c r="E80" s="7">
        <f t="shared" si="4"/>
        <v>101.36020194799998</v>
      </c>
    </row>
    <row r="81" spans="1:5" x14ac:dyDescent="0.25">
      <c r="A81" s="18" t="s">
        <v>87</v>
      </c>
      <c r="B81" s="2">
        <v>0.47400000000000003</v>
      </c>
      <c r="C81" s="5">
        <v>6.5000000000000002E-2</v>
      </c>
      <c r="D81" s="1">
        <f t="shared" si="3"/>
        <v>0.40900000000000003</v>
      </c>
      <c r="E81" s="7">
        <f t="shared" si="4"/>
        <v>112.41937626299999</v>
      </c>
    </row>
    <row r="82" spans="1:5" x14ac:dyDescent="0.25">
      <c r="A82" s="18" t="s">
        <v>87</v>
      </c>
      <c r="B82" s="2">
        <v>0.36199999999999999</v>
      </c>
      <c r="C82" s="5">
        <v>6.5000000000000002E-2</v>
      </c>
      <c r="D82" s="1">
        <f t="shared" si="3"/>
        <v>0.29699999999999999</v>
      </c>
      <c r="E82" s="7">
        <f t="shared" si="4"/>
        <v>77.675292006999996</v>
      </c>
    </row>
    <row r="83" spans="1:5" x14ac:dyDescent="0.25">
      <c r="A83" s="18" t="s">
        <v>88</v>
      </c>
      <c r="B83" s="2">
        <v>0.48799999999999999</v>
      </c>
      <c r="C83" s="5">
        <v>6.5000000000000002E-2</v>
      </c>
      <c r="D83" s="1">
        <f t="shared" si="3"/>
        <v>0.42299999999999999</v>
      </c>
      <c r="E83" s="7">
        <f t="shared" si="4"/>
        <v>116.89437456699999</v>
      </c>
    </row>
    <row r="84" spans="1:5" x14ac:dyDescent="0.25">
      <c r="A84" s="18" t="s">
        <v>88</v>
      </c>
      <c r="B84" s="2">
        <v>0.39300000000000002</v>
      </c>
      <c r="C84" s="5">
        <v>6.5000000000000002E-2</v>
      </c>
      <c r="D84" s="1">
        <f t="shared" si="3"/>
        <v>0.32800000000000001</v>
      </c>
      <c r="E84" s="7">
        <f t="shared" si="4"/>
        <v>87.104077631999985</v>
      </c>
    </row>
    <row r="85" spans="1:5" x14ac:dyDescent="0.25">
      <c r="A85" s="18" t="s">
        <v>89</v>
      </c>
      <c r="B85" s="2">
        <v>0.40900000000000003</v>
      </c>
      <c r="C85" s="5">
        <v>6.5000000000000002E-2</v>
      </c>
      <c r="D85" s="1">
        <f t="shared" si="3"/>
        <v>0.34400000000000003</v>
      </c>
      <c r="E85" s="7">
        <f t="shared" si="4"/>
        <v>92.026814527999989</v>
      </c>
    </row>
    <row r="86" spans="1:5" x14ac:dyDescent="0.25">
      <c r="A86" s="18" t="s">
        <v>89</v>
      </c>
      <c r="B86" s="2">
        <v>0.36399999999999999</v>
      </c>
      <c r="C86" s="5">
        <v>6.5000000000000002E-2</v>
      </c>
      <c r="D86" s="1">
        <f t="shared" si="3"/>
        <v>0.29899999999999999</v>
      </c>
      <c r="E86" s="7">
        <f t="shared" si="4"/>
        <v>78.279261022999989</v>
      </c>
    </row>
    <row r="87" spans="1:5" x14ac:dyDescent="0.25">
      <c r="A87" s="18" t="s">
        <v>90</v>
      </c>
      <c r="B87" s="2">
        <v>0.36499999999999999</v>
      </c>
      <c r="C87" s="5">
        <v>6.5000000000000002E-2</v>
      </c>
      <c r="D87" s="1">
        <f t="shared" si="3"/>
        <v>0.3</v>
      </c>
      <c r="E87" s="7">
        <f t="shared" si="4"/>
        <v>78.581469999999996</v>
      </c>
    </row>
    <row r="88" spans="1:5" x14ac:dyDescent="0.25">
      <c r="A88" s="18" t="s">
        <v>90</v>
      </c>
      <c r="B88" s="2">
        <v>0.40400000000000003</v>
      </c>
      <c r="C88" s="5">
        <v>6.5000000000000002E-2</v>
      </c>
      <c r="D88" s="1">
        <f t="shared" si="3"/>
        <v>0.33900000000000002</v>
      </c>
      <c r="E88" s="7">
        <f t="shared" si="4"/>
        <v>90.484343983000002</v>
      </c>
    </row>
    <row r="89" spans="1:5" x14ac:dyDescent="0.25">
      <c r="A89" s="18" t="s">
        <v>91</v>
      </c>
      <c r="B89" s="2">
        <v>0.505</v>
      </c>
      <c r="C89" s="5">
        <v>6.5000000000000002E-2</v>
      </c>
      <c r="D89" s="1">
        <f t="shared" si="3"/>
        <v>0.44</v>
      </c>
      <c r="E89" s="7">
        <f t="shared" si="4"/>
        <v>122.36773279999998</v>
      </c>
    </row>
    <row r="90" spans="1:5" x14ac:dyDescent="0.25">
      <c r="A90" s="18" t="s">
        <v>91</v>
      </c>
      <c r="B90" s="2">
        <v>0.40400000000000003</v>
      </c>
      <c r="C90" s="5">
        <v>6.5000000000000002E-2</v>
      </c>
      <c r="D90" s="1">
        <f t="shared" si="3"/>
        <v>0.33900000000000002</v>
      </c>
      <c r="E90" s="7">
        <f t="shared" si="4"/>
        <v>90.484343983000002</v>
      </c>
    </row>
    <row r="91" spans="1:5" x14ac:dyDescent="0.25">
      <c r="A91" s="18" t="s">
        <v>92</v>
      </c>
      <c r="B91" s="2">
        <v>0.55700000000000005</v>
      </c>
      <c r="C91" s="5">
        <v>6.5000000000000002E-2</v>
      </c>
      <c r="D91" s="1">
        <f t="shared" si="3"/>
        <v>0.49200000000000005</v>
      </c>
      <c r="E91" s="7">
        <f t="shared" si="4"/>
        <v>139.37823467200002</v>
      </c>
    </row>
    <row r="92" spans="1:5" x14ac:dyDescent="0.25">
      <c r="A92" s="18" t="s">
        <v>92</v>
      </c>
      <c r="B92" s="2">
        <v>0.50700000000000001</v>
      </c>
      <c r="C92" s="5">
        <v>6.5000000000000002E-2</v>
      </c>
      <c r="D92" s="1">
        <f t="shared" si="3"/>
        <v>0.442</v>
      </c>
      <c r="E92" s="7">
        <f t="shared" si="4"/>
        <v>123.01450057199999</v>
      </c>
    </row>
    <row r="93" spans="1:5" x14ac:dyDescent="0.25">
      <c r="A93" s="18" t="s">
        <v>93</v>
      </c>
      <c r="B93" s="2">
        <v>0.439</v>
      </c>
      <c r="C93" s="5">
        <v>6.5000000000000002E-2</v>
      </c>
      <c r="D93" s="1">
        <f t="shared" si="3"/>
        <v>0.374</v>
      </c>
      <c r="E93" s="7">
        <f t="shared" si="4"/>
        <v>101.36020194799998</v>
      </c>
    </row>
    <row r="94" spans="1:5" x14ac:dyDescent="0.25">
      <c r="A94" s="18" t="s">
        <v>93</v>
      </c>
      <c r="B94" s="2">
        <v>0.47700000000000004</v>
      </c>
      <c r="C94" s="5">
        <v>6.5000000000000002E-2</v>
      </c>
      <c r="D94" s="1">
        <f t="shared" si="3"/>
        <v>0.41200000000000003</v>
      </c>
      <c r="E94" s="7">
        <f t="shared" si="4"/>
        <v>113.37583531199999</v>
      </c>
    </row>
    <row r="95" spans="1:5" x14ac:dyDescent="0.25">
      <c r="A95" s="18" t="s">
        <v>94</v>
      </c>
      <c r="B95" s="2">
        <v>0.432</v>
      </c>
      <c r="C95" s="5">
        <v>6.5000000000000002E-2</v>
      </c>
      <c r="D95" s="1">
        <f t="shared" si="3"/>
        <v>0.36699999999999999</v>
      </c>
      <c r="E95" s="7">
        <f t="shared" si="4"/>
        <v>99.170365046999976</v>
      </c>
    </row>
    <row r="96" spans="1:5" x14ac:dyDescent="0.25">
      <c r="A96" s="18" t="s">
        <v>94</v>
      </c>
      <c r="B96" s="2">
        <v>0.44400000000000001</v>
      </c>
      <c r="C96" s="5">
        <v>6.5000000000000002E-2</v>
      </c>
      <c r="D96" s="1">
        <f t="shared" si="3"/>
        <v>0.379</v>
      </c>
      <c r="E96" s="7">
        <f t="shared" si="4"/>
        <v>102.928860543</v>
      </c>
    </row>
    <row r="97" spans="1:5" x14ac:dyDescent="0.25">
      <c r="A97" s="18" t="s">
        <v>95</v>
      </c>
      <c r="B97" s="2">
        <v>0.56500000000000006</v>
      </c>
      <c r="C97" s="5">
        <v>6.5000000000000002E-2</v>
      </c>
      <c r="D97" s="1">
        <f t="shared" si="3"/>
        <v>0.5</v>
      </c>
      <c r="E97" s="7">
        <f t="shared" si="4"/>
        <v>142.03115</v>
      </c>
    </row>
    <row r="98" spans="1:5" x14ac:dyDescent="0.25">
      <c r="A98" s="18" t="s">
        <v>95</v>
      </c>
      <c r="B98" s="2">
        <v>0.38200000000000001</v>
      </c>
      <c r="C98" s="5">
        <v>6.5000000000000002E-2</v>
      </c>
      <c r="D98" s="1">
        <f t="shared" si="3"/>
        <v>0.317</v>
      </c>
      <c r="E98" s="7">
        <f t="shared" si="4"/>
        <v>83.741918446999989</v>
      </c>
    </row>
    <row r="99" spans="1:5" x14ac:dyDescent="0.25">
      <c r="A99" s="18" t="s">
        <v>96</v>
      </c>
      <c r="B99" s="2">
        <v>0.39900000000000002</v>
      </c>
      <c r="C99" s="5">
        <v>6.5000000000000002E-2</v>
      </c>
      <c r="D99" s="1">
        <f t="shared" ref="D99:D114" si="5">(B99-C99)</f>
        <v>0.33400000000000002</v>
      </c>
      <c r="E99" s="7">
        <f t="shared" ref="E99:E114" si="6">(74.823*D99*D99)+(257.39*D99)-(5.3696)</f>
        <v>88.945614587999998</v>
      </c>
    </row>
    <row r="100" spans="1:5" x14ac:dyDescent="0.25">
      <c r="A100" s="18" t="s">
        <v>96</v>
      </c>
      <c r="B100" s="2">
        <v>0.376</v>
      </c>
      <c r="C100" s="5">
        <v>6.5000000000000002E-2</v>
      </c>
      <c r="D100" s="1">
        <f t="shared" si="5"/>
        <v>0.311</v>
      </c>
      <c r="E100" s="7">
        <f t="shared" si="6"/>
        <v>81.915645382999983</v>
      </c>
    </row>
    <row r="101" spans="1:5" x14ac:dyDescent="0.25">
      <c r="A101" s="18" t="s">
        <v>97</v>
      </c>
      <c r="B101" s="2">
        <v>0.36099999999999999</v>
      </c>
      <c r="C101" s="5">
        <v>6.5000000000000002E-2</v>
      </c>
      <c r="D101" s="1">
        <f t="shared" si="5"/>
        <v>0.29599999999999999</v>
      </c>
      <c r="E101" s="7">
        <f t="shared" si="6"/>
        <v>77.373531967999995</v>
      </c>
    </row>
    <row r="102" spans="1:5" x14ac:dyDescent="0.25">
      <c r="A102" s="18" t="s">
        <v>97</v>
      </c>
      <c r="B102" s="2">
        <v>0.39</v>
      </c>
      <c r="C102" s="5">
        <v>6.5000000000000002E-2</v>
      </c>
      <c r="D102" s="1">
        <f t="shared" si="5"/>
        <v>0.32500000000000001</v>
      </c>
      <c r="E102" s="7">
        <f t="shared" si="6"/>
        <v>86.185329374999981</v>
      </c>
    </row>
    <row r="103" spans="1:5" x14ac:dyDescent="0.25">
      <c r="A103" s="18" t="s">
        <v>98</v>
      </c>
      <c r="B103" s="2">
        <v>0.43099999999999999</v>
      </c>
      <c r="C103" s="5">
        <v>6.5000000000000002E-2</v>
      </c>
      <c r="D103" s="1">
        <f t="shared" si="5"/>
        <v>0.36599999999999999</v>
      </c>
      <c r="E103" s="7">
        <f t="shared" si="6"/>
        <v>98.858129787999985</v>
      </c>
    </row>
    <row r="104" spans="1:5" x14ac:dyDescent="0.25">
      <c r="A104" s="18" t="s">
        <v>98</v>
      </c>
      <c r="B104" s="2">
        <v>0.58899999999999997</v>
      </c>
      <c r="C104" s="5">
        <v>6.5000000000000002E-2</v>
      </c>
      <c r="D104" s="1">
        <f t="shared" si="5"/>
        <v>0.52400000000000002</v>
      </c>
      <c r="E104" s="7">
        <f t="shared" si="6"/>
        <v>150.047360048</v>
      </c>
    </row>
    <row r="105" spans="1:5" x14ac:dyDescent="0.25">
      <c r="A105" s="18" t="s">
        <v>99</v>
      </c>
      <c r="B105" s="2">
        <v>0.61099999999999999</v>
      </c>
      <c r="C105" s="5">
        <v>6.5000000000000002E-2</v>
      </c>
      <c r="D105" s="1">
        <f t="shared" si="5"/>
        <v>0.54600000000000004</v>
      </c>
      <c r="E105" s="7">
        <f t="shared" si="6"/>
        <v>157.47127346800002</v>
      </c>
    </row>
    <row r="106" spans="1:5" x14ac:dyDescent="0.25">
      <c r="A106" s="18" t="s">
        <v>99</v>
      </c>
      <c r="B106" s="2">
        <v>0.42499999999999999</v>
      </c>
      <c r="C106" s="5">
        <v>6.5000000000000002E-2</v>
      </c>
      <c r="D106" s="1">
        <f t="shared" si="5"/>
        <v>0.36</v>
      </c>
      <c r="E106" s="7">
        <f t="shared" si="6"/>
        <v>96.987860799999993</v>
      </c>
    </row>
    <row r="107" spans="1:5" x14ac:dyDescent="0.25">
      <c r="A107" s="18" t="s">
        <v>100</v>
      </c>
      <c r="B107" s="2">
        <v>0.50900000000000001</v>
      </c>
      <c r="C107" s="5">
        <v>6.5000000000000002E-2</v>
      </c>
      <c r="D107" s="1">
        <f t="shared" si="5"/>
        <v>0.44400000000000001</v>
      </c>
      <c r="E107" s="7">
        <f t="shared" si="6"/>
        <v>123.66186692799998</v>
      </c>
    </row>
    <row r="108" spans="1:5" x14ac:dyDescent="0.25">
      <c r="A108" s="18" t="s">
        <v>100</v>
      </c>
      <c r="B108" s="2">
        <v>0.57899999999999996</v>
      </c>
      <c r="C108" s="5">
        <v>6.5000000000000002E-2</v>
      </c>
      <c r="D108" s="1">
        <f t="shared" si="5"/>
        <v>0.51400000000000001</v>
      </c>
      <c r="E108" s="7">
        <f t="shared" si="6"/>
        <v>146.69679730800001</v>
      </c>
    </row>
    <row r="109" spans="1:5" x14ac:dyDescent="0.25">
      <c r="A109" s="18" t="s">
        <v>101</v>
      </c>
      <c r="B109" s="2">
        <v>0.51700000000000002</v>
      </c>
      <c r="C109" s="5">
        <v>6.5000000000000002E-2</v>
      </c>
      <c r="D109" s="1">
        <f t="shared" si="5"/>
        <v>0.45200000000000001</v>
      </c>
      <c r="E109" s="7">
        <f t="shared" si="6"/>
        <v>126.257318192</v>
      </c>
    </row>
    <row r="110" spans="1:5" x14ac:dyDescent="0.25">
      <c r="A110" s="18" t="s">
        <v>101</v>
      </c>
      <c r="B110" s="2">
        <v>0.46500000000000002</v>
      </c>
      <c r="C110" s="5">
        <v>6.5000000000000002E-2</v>
      </c>
      <c r="D110" s="1">
        <f t="shared" si="5"/>
        <v>0.4</v>
      </c>
      <c r="E110" s="7">
        <f t="shared" si="6"/>
        <v>109.55808</v>
      </c>
    </row>
    <row r="111" spans="1:5" x14ac:dyDescent="0.25">
      <c r="A111" s="18" t="s">
        <v>102</v>
      </c>
      <c r="B111" s="2">
        <v>0.51200000000000001</v>
      </c>
      <c r="C111" s="5">
        <v>6.5000000000000002E-2</v>
      </c>
      <c r="D111" s="1">
        <f t="shared" si="5"/>
        <v>0.44700000000000001</v>
      </c>
      <c r="E111" s="7">
        <f t="shared" si="6"/>
        <v>124.63403880700001</v>
      </c>
    </row>
    <row r="112" spans="1:5" x14ac:dyDescent="0.25">
      <c r="A112" s="18" t="s">
        <v>102</v>
      </c>
      <c r="B112" s="2">
        <v>0.55400000000000005</v>
      </c>
      <c r="C112" s="5">
        <v>6.5000000000000002E-2</v>
      </c>
      <c r="D112" s="1">
        <f t="shared" si="5"/>
        <v>0.48900000000000005</v>
      </c>
      <c r="E112" s="7">
        <f t="shared" si="6"/>
        <v>138.38586058300001</v>
      </c>
    </row>
    <row r="113" spans="1:5" x14ac:dyDescent="0.25">
      <c r="A113" s="18" t="s">
        <v>103</v>
      </c>
      <c r="B113" s="2">
        <v>0.45700000000000002</v>
      </c>
      <c r="C113" s="5">
        <v>6.5000000000000002E-2</v>
      </c>
      <c r="D113" s="1">
        <f t="shared" si="5"/>
        <v>0.39200000000000002</v>
      </c>
      <c r="E113" s="7">
        <f t="shared" si="6"/>
        <v>107.02488147199999</v>
      </c>
    </row>
    <row r="114" spans="1:5" x14ac:dyDescent="0.25">
      <c r="A114" s="18" t="s">
        <v>103</v>
      </c>
      <c r="B114" s="2">
        <v>0.38</v>
      </c>
      <c r="C114" s="5">
        <v>6.5000000000000002E-2</v>
      </c>
      <c r="D114" s="1">
        <f t="shared" si="5"/>
        <v>0.315</v>
      </c>
      <c r="E114" s="7">
        <f t="shared" si="6"/>
        <v>83.13256217499999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1"/>
  <sheetViews>
    <sheetView workbookViewId="0">
      <selection activeCell="M13" sqref="M13"/>
    </sheetView>
  </sheetViews>
  <sheetFormatPr defaultRowHeight="15" x14ac:dyDescent="0.25"/>
  <cols>
    <col min="1" max="1" width="20.85546875" customWidth="1"/>
    <col min="2" max="2" width="17.5703125" customWidth="1"/>
    <col min="3" max="3" width="18.7109375" customWidth="1"/>
  </cols>
  <sheetData>
    <row r="1" spans="1:2" x14ac:dyDescent="0.25">
      <c r="A1" s="6" t="s">
        <v>19</v>
      </c>
      <c r="B1" s="6" t="s">
        <v>23</v>
      </c>
    </row>
    <row r="2" spans="1:2" x14ac:dyDescent="0.25">
      <c r="A2" s="15" t="s">
        <v>24</v>
      </c>
      <c r="B2" s="16">
        <v>1.03</v>
      </c>
    </row>
    <row r="3" spans="1:2" x14ac:dyDescent="0.25">
      <c r="A3" s="15" t="s">
        <v>25</v>
      </c>
      <c r="B3" s="16">
        <v>0.74</v>
      </c>
    </row>
    <row r="4" spans="1:2" x14ac:dyDescent="0.25">
      <c r="A4" s="15" t="s">
        <v>26</v>
      </c>
      <c r="B4" s="16">
        <v>0.62</v>
      </c>
    </row>
    <row r="5" spans="1:2" x14ac:dyDescent="0.25">
      <c r="A5" s="15" t="s">
        <v>27</v>
      </c>
      <c r="B5" s="16">
        <v>0.57999999999999996</v>
      </c>
    </row>
    <row r="6" spans="1:2" x14ac:dyDescent="0.25">
      <c r="A6" s="15" t="s">
        <v>28</v>
      </c>
      <c r="B6" s="16">
        <v>0.61</v>
      </c>
    </row>
    <row r="7" spans="1:2" x14ac:dyDescent="0.25">
      <c r="A7" s="15" t="s">
        <v>29</v>
      </c>
      <c r="B7" s="16">
        <v>1.47</v>
      </c>
    </row>
    <row r="8" spans="1:2" x14ac:dyDescent="0.25">
      <c r="A8" s="15" t="s">
        <v>30</v>
      </c>
      <c r="B8" s="16">
        <v>0.64</v>
      </c>
    </row>
    <row r="9" spans="1:2" x14ac:dyDescent="0.25">
      <c r="A9" s="15" t="s">
        <v>31</v>
      </c>
      <c r="B9" s="16">
        <v>0.65</v>
      </c>
    </row>
    <row r="10" spans="1:2" x14ac:dyDescent="0.25">
      <c r="A10" s="15" t="s">
        <v>32</v>
      </c>
      <c r="B10" s="16">
        <v>0.4</v>
      </c>
    </row>
    <row r="11" spans="1:2" x14ac:dyDescent="0.25">
      <c r="A11" s="15" t="s">
        <v>33</v>
      </c>
      <c r="B11" s="16">
        <v>0.51</v>
      </c>
    </row>
    <row r="12" spans="1:2" x14ac:dyDescent="0.25">
      <c r="A12" s="15" t="s">
        <v>34</v>
      </c>
      <c r="B12" s="16">
        <v>1.1000000000000001</v>
      </c>
    </row>
    <row r="13" spans="1:2" x14ac:dyDescent="0.25">
      <c r="A13" s="15" t="s">
        <v>35</v>
      </c>
      <c r="B13" s="16">
        <v>0.93</v>
      </c>
    </row>
    <row r="14" spans="1:2" x14ac:dyDescent="0.25">
      <c r="A14" s="15" t="s">
        <v>36</v>
      </c>
      <c r="B14" s="16">
        <v>0.64</v>
      </c>
    </row>
    <row r="15" spans="1:2" x14ac:dyDescent="0.25">
      <c r="A15" s="15" t="s">
        <v>37</v>
      </c>
      <c r="B15" s="16">
        <v>0.7</v>
      </c>
    </row>
    <row r="16" spans="1:2" x14ac:dyDescent="0.25">
      <c r="A16" s="15" t="s">
        <v>38</v>
      </c>
      <c r="B16" s="16">
        <v>0.74</v>
      </c>
    </row>
    <row r="17" spans="1:2" x14ac:dyDescent="0.25">
      <c r="A17" s="15" t="s">
        <v>39</v>
      </c>
      <c r="B17" s="16">
        <v>0.7</v>
      </c>
    </row>
    <row r="18" spans="1:2" x14ac:dyDescent="0.25">
      <c r="A18" s="15" t="s">
        <v>40</v>
      </c>
      <c r="B18" s="16">
        <v>0.65</v>
      </c>
    </row>
    <row r="19" spans="1:2" x14ac:dyDescent="0.25">
      <c r="A19" s="15" t="s">
        <v>41</v>
      </c>
      <c r="B19" s="16">
        <v>0.56000000000000005</v>
      </c>
    </row>
    <row r="20" spans="1:2" x14ac:dyDescent="0.25">
      <c r="A20" s="15" t="s">
        <v>42</v>
      </c>
      <c r="B20" s="16">
        <v>0.59</v>
      </c>
    </row>
    <row r="21" spans="1:2" x14ac:dyDescent="0.25">
      <c r="A21" s="15" t="s">
        <v>43</v>
      </c>
      <c r="B21" s="16">
        <v>0.66</v>
      </c>
    </row>
    <row r="22" spans="1:2" x14ac:dyDescent="0.25">
      <c r="A22" s="15" t="s">
        <v>44</v>
      </c>
      <c r="B22" s="16">
        <v>0.64</v>
      </c>
    </row>
    <row r="23" spans="1:2" x14ac:dyDescent="0.25">
      <c r="A23" s="15" t="s">
        <v>45</v>
      </c>
      <c r="B23" s="16">
        <v>0.51</v>
      </c>
    </row>
    <row r="24" spans="1:2" x14ac:dyDescent="0.25">
      <c r="A24" s="15" t="s">
        <v>46</v>
      </c>
      <c r="B24" s="16">
        <v>0.64</v>
      </c>
    </row>
    <row r="25" spans="1:2" x14ac:dyDescent="0.25">
      <c r="A25" s="15" t="s">
        <v>47</v>
      </c>
      <c r="B25" s="16">
        <v>0.43</v>
      </c>
    </row>
    <row r="26" spans="1:2" x14ac:dyDescent="0.25">
      <c r="A26" s="15" t="s">
        <v>48</v>
      </c>
      <c r="B26" s="16">
        <v>0.49</v>
      </c>
    </row>
    <row r="27" spans="1:2" x14ac:dyDescent="0.25">
      <c r="A27" s="15" t="s">
        <v>49</v>
      </c>
      <c r="B27" s="16">
        <v>0.56000000000000005</v>
      </c>
    </row>
    <row r="28" spans="1:2" x14ac:dyDescent="0.25">
      <c r="A28" s="15" t="s">
        <v>50</v>
      </c>
      <c r="B28" s="16">
        <v>0.67</v>
      </c>
    </row>
    <row r="29" spans="1:2" x14ac:dyDescent="0.25">
      <c r="A29" s="15" t="s">
        <v>51</v>
      </c>
      <c r="B29" s="16">
        <v>0.65</v>
      </c>
    </row>
    <row r="30" spans="1:2" x14ac:dyDescent="0.25">
      <c r="A30" s="15" t="s">
        <v>52</v>
      </c>
      <c r="B30" s="16">
        <v>0.72</v>
      </c>
    </row>
    <row r="31" spans="1:2" x14ac:dyDescent="0.25">
      <c r="A31" s="15" t="s">
        <v>53</v>
      </c>
      <c r="B31" s="16">
        <v>0.76</v>
      </c>
    </row>
    <row r="32" spans="1:2" x14ac:dyDescent="0.25">
      <c r="A32" s="15" t="s">
        <v>54</v>
      </c>
      <c r="B32" s="16">
        <v>0.82</v>
      </c>
    </row>
    <row r="33" spans="1:2" x14ac:dyDescent="0.25">
      <c r="A33" s="15" t="s">
        <v>55</v>
      </c>
      <c r="B33" s="16">
        <v>0.7</v>
      </c>
    </row>
    <row r="34" spans="1:2" x14ac:dyDescent="0.25">
      <c r="A34" s="15" t="s">
        <v>56</v>
      </c>
      <c r="B34" s="16">
        <v>0.79</v>
      </c>
    </row>
    <row r="35" spans="1:2" x14ac:dyDescent="0.25">
      <c r="A35" s="15" t="s">
        <v>57</v>
      </c>
      <c r="B35" s="16">
        <v>0.66</v>
      </c>
    </row>
    <row r="36" spans="1:2" x14ac:dyDescent="0.25">
      <c r="A36" s="15" t="s">
        <v>58</v>
      </c>
      <c r="B36" s="16">
        <v>0.64</v>
      </c>
    </row>
    <row r="37" spans="1:2" x14ac:dyDescent="0.25">
      <c r="A37" s="15" t="s">
        <v>59</v>
      </c>
      <c r="B37" s="16">
        <v>0.73</v>
      </c>
    </row>
    <row r="38" spans="1:2" x14ac:dyDescent="0.25">
      <c r="A38" s="15" t="s">
        <v>60</v>
      </c>
      <c r="B38" s="16">
        <v>0.71</v>
      </c>
    </row>
    <row r="39" spans="1:2" x14ac:dyDescent="0.25">
      <c r="A39" s="15" t="s">
        <v>61</v>
      </c>
      <c r="B39" s="16">
        <v>0.8</v>
      </c>
    </row>
    <row r="40" spans="1:2" x14ac:dyDescent="0.25">
      <c r="A40" s="15" t="s">
        <v>62</v>
      </c>
      <c r="B40" s="16">
        <v>0.67</v>
      </c>
    </row>
    <row r="41" spans="1:2" x14ac:dyDescent="0.25">
      <c r="A41" s="15" t="s">
        <v>63</v>
      </c>
      <c r="B41" s="16">
        <v>0.57999999999999996</v>
      </c>
    </row>
    <row r="42" spans="1:2" x14ac:dyDescent="0.25">
      <c r="A42" s="15" t="s">
        <v>64</v>
      </c>
      <c r="B42" s="16">
        <v>0.55000000000000004</v>
      </c>
    </row>
    <row r="43" spans="1:2" x14ac:dyDescent="0.25">
      <c r="A43" s="15" t="s">
        <v>65</v>
      </c>
      <c r="B43" s="16">
        <v>0.74</v>
      </c>
    </row>
    <row r="44" spans="1:2" x14ac:dyDescent="0.25">
      <c r="A44" s="15" t="s">
        <v>66</v>
      </c>
      <c r="B44" s="16">
        <v>0.54</v>
      </c>
    </row>
    <row r="45" spans="1:2" x14ac:dyDescent="0.25">
      <c r="A45" s="15" t="s">
        <v>67</v>
      </c>
      <c r="B45" s="16">
        <v>0.61</v>
      </c>
    </row>
    <row r="46" spans="1:2" x14ac:dyDescent="0.25">
      <c r="A46" s="15" t="s">
        <v>68</v>
      </c>
      <c r="B46" s="16">
        <v>0.57999999999999996</v>
      </c>
    </row>
    <row r="47" spans="1:2" x14ac:dyDescent="0.25">
      <c r="A47" s="15" t="s">
        <v>69</v>
      </c>
      <c r="B47" s="16">
        <v>0.57999999999999996</v>
      </c>
    </row>
    <row r="48" spans="1:2" x14ac:dyDescent="0.25">
      <c r="A48" s="15" t="s">
        <v>70</v>
      </c>
      <c r="B48" s="16">
        <v>0.84</v>
      </c>
    </row>
    <row r="49" spans="1:2" x14ac:dyDescent="0.25">
      <c r="A49" s="15" t="s">
        <v>71</v>
      </c>
      <c r="B49" s="16">
        <v>0.81</v>
      </c>
    </row>
    <row r="50" spans="1:2" x14ac:dyDescent="0.25">
      <c r="A50" s="15" t="s">
        <v>72</v>
      </c>
      <c r="B50" s="16">
        <v>0.88</v>
      </c>
    </row>
    <row r="51" spans="1:2" x14ac:dyDescent="0.25">
      <c r="A51" s="15" t="s">
        <v>73</v>
      </c>
      <c r="B51" s="16">
        <v>0.68</v>
      </c>
    </row>
    <row r="52" spans="1:2" x14ac:dyDescent="0.25">
      <c r="A52" s="15" t="s">
        <v>74</v>
      </c>
      <c r="B52" s="16">
        <v>0.66</v>
      </c>
    </row>
    <row r="53" spans="1:2" x14ac:dyDescent="0.25">
      <c r="A53" s="15" t="s">
        <v>75</v>
      </c>
      <c r="B53" s="16">
        <v>0.62</v>
      </c>
    </row>
    <row r="54" spans="1:2" x14ac:dyDescent="0.25">
      <c r="A54" s="15" t="s">
        <v>76</v>
      </c>
      <c r="B54" s="16">
        <v>0.74</v>
      </c>
    </row>
    <row r="55" spans="1:2" x14ac:dyDescent="0.25">
      <c r="A55" s="15" t="s">
        <v>77</v>
      </c>
      <c r="B55" s="16">
        <v>0.69</v>
      </c>
    </row>
    <row r="56" spans="1:2" x14ac:dyDescent="0.25">
      <c r="A56" s="15" t="s">
        <v>78</v>
      </c>
      <c r="B56" s="16">
        <v>0.6</v>
      </c>
    </row>
    <row r="57" spans="1:2" x14ac:dyDescent="0.25">
      <c r="A57" s="15" t="s">
        <v>79</v>
      </c>
      <c r="B57" s="16">
        <v>0.71</v>
      </c>
    </row>
    <row r="58" spans="1:2" x14ac:dyDescent="0.25">
      <c r="A58" s="15" t="s">
        <v>80</v>
      </c>
      <c r="B58" s="16">
        <v>0.6</v>
      </c>
    </row>
    <row r="59" spans="1:2" x14ac:dyDescent="0.25">
      <c r="A59" s="15" t="s">
        <v>81</v>
      </c>
      <c r="B59" s="16">
        <v>0.7</v>
      </c>
    </row>
    <row r="60" spans="1:2" x14ac:dyDescent="0.25">
      <c r="A60" s="15" t="s">
        <v>82</v>
      </c>
      <c r="B60" s="16">
        <v>0.62</v>
      </c>
    </row>
    <row r="61" spans="1:2" x14ac:dyDescent="0.25">
      <c r="A61" s="15" t="s">
        <v>83</v>
      </c>
      <c r="B61" s="16">
        <v>0.6</v>
      </c>
    </row>
    <row r="62" spans="1:2" x14ac:dyDescent="0.25">
      <c r="A62" s="15" t="s">
        <v>84</v>
      </c>
      <c r="B62" s="16">
        <v>0.75</v>
      </c>
    </row>
    <row r="63" spans="1:2" x14ac:dyDescent="0.25">
      <c r="A63" s="15" t="s">
        <v>85</v>
      </c>
      <c r="B63" s="16">
        <v>0.5</v>
      </c>
    </row>
    <row r="64" spans="1:2" x14ac:dyDescent="0.25">
      <c r="A64" s="15" t="s">
        <v>86</v>
      </c>
      <c r="B64" s="16">
        <v>0.71</v>
      </c>
    </row>
    <row r="65" spans="1:2" x14ac:dyDescent="0.25">
      <c r="A65" s="15" t="s">
        <v>87</v>
      </c>
      <c r="B65" s="16">
        <v>0.66</v>
      </c>
    </row>
    <row r="66" spans="1:2" x14ac:dyDescent="0.25">
      <c r="A66" s="15" t="s">
        <v>88</v>
      </c>
      <c r="B66" s="16">
        <v>0.59</v>
      </c>
    </row>
    <row r="67" spans="1:2" x14ac:dyDescent="0.25">
      <c r="A67" s="15" t="s">
        <v>89</v>
      </c>
      <c r="B67" s="16">
        <v>0.69</v>
      </c>
    </row>
    <row r="68" spans="1:2" x14ac:dyDescent="0.25">
      <c r="A68" s="15" t="s">
        <v>90</v>
      </c>
      <c r="B68" s="16">
        <v>0.69</v>
      </c>
    </row>
    <row r="69" spans="1:2" x14ac:dyDescent="0.25">
      <c r="A69" s="15" t="s">
        <v>91</v>
      </c>
      <c r="B69" s="16">
        <v>0.57999999999999996</v>
      </c>
    </row>
    <row r="70" spans="1:2" x14ac:dyDescent="0.25">
      <c r="A70" s="15" t="s">
        <v>92</v>
      </c>
      <c r="B70" s="16">
        <v>0.69</v>
      </c>
    </row>
    <row r="71" spans="1:2" x14ac:dyDescent="0.25">
      <c r="A71" s="15" t="s">
        <v>93</v>
      </c>
      <c r="B71" s="16">
        <v>0.71</v>
      </c>
    </row>
    <row r="72" spans="1:2" x14ac:dyDescent="0.25">
      <c r="A72" s="15" t="s">
        <v>94</v>
      </c>
      <c r="B72" s="16">
        <v>0.69</v>
      </c>
    </row>
    <row r="73" spans="1:2" x14ac:dyDescent="0.25">
      <c r="A73" s="15" t="s">
        <v>95</v>
      </c>
      <c r="B73" s="16">
        <v>0.7</v>
      </c>
    </row>
    <row r="74" spans="1:2" x14ac:dyDescent="0.25">
      <c r="A74" s="15" t="s">
        <v>96</v>
      </c>
      <c r="B74" s="16">
        <v>0.76</v>
      </c>
    </row>
    <row r="75" spans="1:2" x14ac:dyDescent="0.25">
      <c r="A75" s="15" t="s">
        <v>97</v>
      </c>
      <c r="B75" s="16">
        <v>0.81</v>
      </c>
    </row>
    <row r="76" spans="1:2" x14ac:dyDescent="0.25">
      <c r="A76" s="15" t="s">
        <v>98</v>
      </c>
      <c r="B76" s="16">
        <v>0.84</v>
      </c>
    </row>
    <row r="77" spans="1:2" x14ac:dyDescent="0.25">
      <c r="A77" s="15" t="s">
        <v>99</v>
      </c>
      <c r="B77" s="16">
        <v>0.67</v>
      </c>
    </row>
    <row r="78" spans="1:2" x14ac:dyDescent="0.25">
      <c r="A78" s="15" t="s">
        <v>100</v>
      </c>
      <c r="B78" s="16">
        <v>0.7</v>
      </c>
    </row>
    <row r="79" spans="1:2" x14ac:dyDescent="0.25">
      <c r="A79" s="15" t="s">
        <v>101</v>
      </c>
      <c r="B79" s="16">
        <v>0.81</v>
      </c>
    </row>
    <row r="80" spans="1:2" x14ac:dyDescent="0.25">
      <c r="A80" s="15" t="s">
        <v>102</v>
      </c>
      <c r="B80" s="16">
        <v>0.78</v>
      </c>
    </row>
    <row r="81" spans="1:2" x14ac:dyDescent="0.25">
      <c r="A81" s="15" t="s">
        <v>103</v>
      </c>
      <c r="B81" s="16">
        <v>0.63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114"/>
  <sheetViews>
    <sheetView workbookViewId="0">
      <selection activeCell="R8" sqref="R8"/>
    </sheetView>
  </sheetViews>
  <sheetFormatPr defaultRowHeight="15" x14ac:dyDescent="0.25"/>
  <cols>
    <col min="1" max="1" width="21.42578125" customWidth="1"/>
    <col min="2" max="2" width="12" customWidth="1"/>
    <col min="3" max="3" width="11.140625" customWidth="1"/>
    <col min="4" max="4" width="11.7109375" customWidth="1"/>
    <col min="5" max="5" width="15.7109375" customWidth="1"/>
  </cols>
  <sheetData>
    <row r="2" spans="1:12" x14ac:dyDescent="0.25">
      <c r="A2" s="3">
        <v>1.5429999999999999</v>
      </c>
      <c r="B2" s="3">
        <v>1.4219999999999999</v>
      </c>
      <c r="C2" s="2">
        <v>0.153</v>
      </c>
      <c r="D2" s="2">
        <v>0.13400000000000001</v>
      </c>
      <c r="E2" s="2">
        <v>0.16500000000000001</v>
      </c>
      <c r="F2" s="2">
        <v>0.16400000000000001</v>
      </c>
      <c r="G2" s="2">
        <v>0.14899999999999999</v>
      </c>
      <c r="H2" s="2">
        <v>0.184</v>
      </c>
      <c r="I2" s="2">
        <v>0.17699999999999999</v>
      </c>
      <c r="J2" s="2">
        <v>0.14799999999999999</v>
      </c>
      <c r="K2" s="2">
        <v>0.17500000000000002</v>
      </c>
      <c r="L2" s="2">
        <v>0.182</v>
      </c>
    </row>
    <row r="3" spans="1:12" x14ac:dyDescent="0.25">
      <c r="A3" s="3">
        <v>0.84199999999999997</v>
      </c>
      <c r="B3" s="3">
        <v>0.80700000000000005</v>
      </c>
      <c r="C3" s="2">
        <v>0.17300000000000001</v>
      </c>
      <c r="D3" s="2">
        <v>0.17899999999999999</v>
      </c>
      <c r="E3" s="2">
        <v>0.19600000000000001</v>
      </c>
      <c r="F3" s="2">
        <v>0.182</v>
      </c>
      <c r="G3" s="2">
        <v>0.19500000000000001</v>
      </c>
      <c r="H3" s="2">
        <v>0.17599999999999999</v>
      </c>
      <c r="I3" s="2">
        <v>0.20400000000000001</v>
      </c>
      <c r="J3" s="2">
        <v>0.23700000000000002</v>
      </c>
      <c r="K3" s="2">
        <v>0.2</v>
      </c>
      <c r="L3" s="2">
        <v>0.19900000000000001</v>
      </c>
    </row>
    <row r="4" spans="1:12" x14ac:dyDescent="0.25">
      <c r="A4" s="3">
        <v>0.46600000000000003</v>
      </c>
      <c r="B4" s="3">
        <v>0.45400000000000001</v>
      </c>
      <c r="C4" s="2">
        <v>0.152</v>
      </c>
      <c r="D4" s="2">
        <v>0.156</v>
      </c>
      <c r="E4" s="2">
        <v>0.157</v>
      </c>
      <c r="F4" s="2">
        <v>0.16200000000000001</v>
      </c>
      <c r="G4" s="2">
        <v>0.16500000000000001</v>
      </c>
      <c r="H4" s="2">
        <v>0.17799999999999999</v>
      </c>
      <c r="I4" s="2">
        <v>0.17699999999999999</v>
      </c>
      <c r="J4" s="2">
        <v>0.17599999999999999</v>
      </c>
      <c r="K4" s="2">
        <v>0.17799999999999999</v>
      </c>
      <c r="L4" s="2">
        <v>0.17899999999999999</v>
      </c>
    </row>
    <row r="5" spans="1:12" x14ac:dyDescent="0.25">
      <c r="A5" s="3">
        <v>0.214</v>
      </c>
      <c r="B5" s="3">
        <v>0.254</v>
      </c>
      <c r="C5" s="2">
        <v>0.23100000000000001</v>
      </c>
      <c r="D5" s="2">
        <v>0.27800000000000002</v>
      </c>
      <c r="E5" s="2">
        <v>0.187</v>
      </c>
      <c r="F5" s="2">
        <v>0.186</v>
      </c>
      <c r="G5" s="2">
        <v>0.14100000000000001</v>
      </c>
      <c r="H5" s="2">
        <v>0.221</v>
      </c>
      <c r="I5" s="2">
        <v>0.18</v>
      </c>
      <c r="J5" s="2">
        <v>0.158</v>
      </c>
      <c r="K5" s="2">
        <v>0.20300000000000001</v>
      </c>
      <c r="L5" s="2">
        <v>0.19</v>
      </c>
    </row>
    <row r="6" spans="1:12" x14ac:dyDescent="0.25">
      <c r="A6" s="3">
        <v>0.153</v>
      </c>
      <c r="B6" s="3">
        <v>0.17100000000000001</v>
      </c>
      <c r="C6" s="2">
        <v>0.17</v>
      </c>
      <c r="D6" s="2">
        <v>0.24</v>
      </c>
      <c r="E6" s="2">
        <v>0.20600000000000002</v>
      </c>
      <c r="F6" s="2">
        <v>0.20100000000000001</v>
      </c>
      <c r="G6" s="2">
        <v>0.25700000000000001</v>
      </c>
      <c r="H6" s="2">
        <v>0.22900000000000001</v>
      </c>
      <c r="I6" s="2">
        <v>0.27400000000000002</v>
      </c>
      <c r="J6" s="2">
        <v>0.23700000000000002</v>
      </c>
      <c r="K6" s="2">
        <v>0.247</v>
      </c>
      <c r="L6" s="2">
        <v>0.245</v>
      </c>
    </row>
    <row r="7" spans="1:12" x14ac:dyDescent="0.25">
      <c r="A7" s="5">
        <v>6.3E-2</v>
      </c>
      <c r="B7" s="5">
        <v>6.9000000000000006E-2</v>
      </c>
      <c r="C7" s="2">
        <v>0.151</v>
      </c>
      <c r="D7" s="2">
        <v>0.191</v>
      </c>
      <c r="E7" s="2">
        <v>0.16900000000000001</v>
      </c>
      <c r="F7" s="2">
        <v>0.189</v>
      </c>
      <c r="G7" s="2">
        <v>0.17899999999999999</v>
      </c>
      <c r="H7" s="2">
        <v>0.251</v>
      </c>
      <c r="I7" s="2">
        <v>0.216</v>
      </c>
      <c r="J7" s="2">
        <v>0.20800000000000002</v>
      </c>
      <c r="K7" s="2">
        <v>0.219</v>
      </c>
      <c r="L7" s="2">
        <v>0.23400000000000001</v>
      </c>
    </row>
    <row r="8" spans="1:12" x14ac:dyDescent="0.25">
      <c r="A8" s="1">
        <v>0.155</v>
      </c>
      <c r="B8" s="1">
        <v>0.20899999999999999</v>
      </c>
      <c r="C8" s="2">
        <v>0.161</v>
      </c>
      <c r="D8" s="2">
        <v>0.16500000000000001</v>
      </c>
      <c r="E8" s="2">
        <v>0.193</v>
      </c>
      <c r="F8" s="2">
        <v>0.156</v>
      </c>
      <c r="G8" s="2">
        <v>0.182</v>
      </c>
      <c r="H8" s="2">
        <v>0.184</v>
      </c>
      <c r="I8" s="2">
        <v>0.249</v>
      </c>
      <c r="J8" s="2">
        <v>0.29399999999999998</v>
      </c>
      <c r="K8" s="2">
        <v>0.28800000000000003</v>
      </c>
      <c r="L8" s="2">
        <v>0.155</v>
      </c>
    </row>
    <row r="9" spans="1:12" x14ac:dyDescent="0.25">
      <c r="A9" s="1">
        <v>0.14599999999999999</v>
      </c>
      <c r="B9" s="1">
        <v>0.14400000000000002</v>
      </c>
      <c r="C9" s="2">
        <v>0.13800000000000001</v>
      </c>
      <c r="D9" s="2">
        <v>0.14799999999999999</v>
      </c>
      <c r="E9" s="2">
        <v>0.158</v>
      </c>
      <c r="F9" s="2">
        <v>0.161</v>
      </c>
      <c r="G9" s="2">
        <v>0.15</v>
      </c>
      <c r="H9" s="2">
        <v>0.154</v>
      </c>
      <c r="I9" s="2">
        <v>0.14799999999999999</v>
      </c>
      <c r="J9" s="2">
        <v>0.151</v>
      </c>
      <c r="K9" s="2">
        <v>0.18</v>
      </c>
      <c r="L9" s="2">
        <v>0.155</v>
      </c>
    </row>
    <row r="16" spans="1:12" x14ac:dyDescent="0.25">
      <c r="A16" s="17"/>
      <c r="B16" s="6" t="s">
        <v>1</v>
      </c>
      <c r="C16" s="6" t="s">
        <v>2</v>
      </c>
      <c r="D16" s="6" t="s">
        <v>3</v>
      </c>
      <c r="E16" s="6" t="s">
        <v>4</v>
      </c>
    </row>
    <row r="17" spans="1:13" x14ac:dyDescent="0.25">
      <c r="A17" s="17" t="s">
        <v>5</v>
      </c>
      <c r="B17" s="3">
        <v>1.482</v>
      </c>
      <c r="C17" s="1">
        <f>B17-B22</f>
        <v>1.4159999999999999</v>
      </c>
      <c r="D17" s="1">
        <v>480</v>
      </c>
      <c r="E17" s="7">
        <f>(34.363*C17*C17)+(287.7*C17)+(3.3276)</f>
        <v>479.61053932800002</v>
      </c>
    </row>
    <row r="18" spans="1:13" x14ac:dyDescent="0.25">
      <c r="A18" s="17" t="s">
        <v>6</v>
      </c>
      <c r="B18" s="3">
        <v>0.82399999999999995</v>
      </c>
      <c r="C18" s="1">
        <f>B18-B22</f>
        <v>0.75800000000000001</v>
      </c>
      <c r="D18" s="1">
        <v>240</v>
      </c>
      <c r="E18" s="7">
        <f t="shared" ref="E18:E22" si="0">(34.363*C18*C18)+(287.7*C18)+(3.3276)</f>
        <v>241.14794273199996</v>
      </c>
    </row>
    <row r="19" spans="1:13" x14ac:dyDescent="0.25">
      <c r="A19" s="17" t="s">
        <v>7</v>
      </c>
      <c r="B19" s="3">
        <v>0.46</v>
      </c>
      <c r="C19" s="1">
        <f>B19-B22</f>
        <v>0.39400000000000002</v>
      </c>
      <c r="D19" s="1">
        <v>120</v>
      </c>
      <c r="E19" s="7">
        <f t="shared" si="0"/>
        <v>122.01577466800001</v>
      </c>
    </row>
    <row r="20" spans="1:13" x14ac:dyDescent="0.25">
      <c r="A20" s="17" t="s">
        <v>8</v>
      </c>
      <c r="B20" s="3">
        <v>0.23399999999999999</v>
      </c>
      <c r="C20" s="1">
        <f>B20-B22</f>
        <v>0.16799999999999998</v>
      </c>
      <c r="D20" s="1">
        <v>60</v>
      </c>
      <c r="E20" s="7">
        <f t="shared" si="0"/>
        <v>52.631061311999986</v>
      </c>
    </row>
    <row r="21" spans="1:13" x14ac:dyDescent="0.25">
      <c r="A21" s="17" t="s">
        <v>9</v>
      </c>
      <c r="B21" s="3">
        <v>0.16200000000000001</v>
      </c>
      <c r="C21" s="1">
        <f>B21-B22</f>
        <v>9.6000000000000002E-2</v>
      </c>
      <c r="D21" s="1">
        <v>30</v>
      </c>
      <c r="E21" s="7">
        <f t="shared" si="0"/>
        <v>31.263489407999998</v>
      </c>
    </row>
    <row r="22" spans="1:13" x14ac:dyDescent="0.25">
      <c r="A22" s="17" t="s">
        <v>10</v>
      </c>
      <c r="B22" s="5">
        <v>6.6000000000000003E-2</v>
      </c>
      <c r="C22" s="1">
        <f>B22-B22</f>
        <v>0</v>
      </c>
      <c r="D22" s="1">
        <v>0</v>
      </c>
      <c r="E22" s="7">
        <f t="shared" si="0"/>
        <v>3.3275999999999999</v>
      </c>
    </row>
    <row r="29" spans="1:13" x14ac:dyDescent="0.25">
      <c r="I29" s="17"/>
      <c r="K29" s="8" t="s">
        <v>17</v>
      </c>
      <c r="L29" s="8"/>
      <c r="M29" s="8"/>
    </row>
    <row r="34" spans="1:5" x14ac:dyDescent="0.25">
      <c r="A34" s="9" t="s">
        <v>12</v>
      </c>
      <c r="B34" s="2" t="s">
        <v>13</v>
      </c>
      <c r="C34" s="4" t="s">
        <v>10</v>
      </c>
      <c r="D34" s="1" t="s">
        <v>2</v>
      </c>
      <c r="E34" s="10" t="s">
        <v>18</v>
      </c>
    </row>
    <row r="35" spans="1:5" x14ac:dyDescent="0.25">
      <c r="A35" s="9" t="s">
        <v>104</v>
      </c>
      <c r="B35" s="2">
        <v>0.153</v>
      </c>
      <c r="C35" s="5">
        <v>6.6000000000000003E-2</v>
      </c>
      <c r="D35" s="1">
        <f t="shared" ref="D35:D66" si="1">(B35-C35)</f>
        <v>8.6999999999999994E-2</v>
      </c>
      <c r="E35" s="7">
        <f t="shared" ref="E35:E66" si="2">(34.363*D35*D35)+(287.7*D35)+(3.3276)</f>
        <v>28.617593546999998</v>
      </c>
    </row>
    <row r="36" spans="1:5" x14ac:dyDescent="0.25">
      <c r="A36" s="9" t="s">
        <v>104</v>
      </c>
      <c r="B36" s="2">
        <v>0.17300000000000001</v>
      </c>
      <c r="C36" s="5">
        <v>6.6000000000000003E-2</v>
      </c>
      <c r="D36" s="1">
        <f t="shared" si="1"/>
        <v>0.10700000000000001</v>
      </c>
      <c r="E36" s="7">
        <f t="shared" si="2"/>
        <v>34.504921987000003</v>
      </c>
    </row>
    <row r="37" spans="1:5" x14ac:dyDescent="0.25">
      <c r="A37" s="9" t="s">
        <v>106</v>
      </c>
      <c r="B37" s="2">
        <v>0.152</v>
      </c>
      <c r="C37" s="5">
        <v>6.6000000000000003E-2</v>
      </c>
      <c r="D37" s="1">
        <f t="shared" si="1"/>
        <v>8.5999999999999993E-2</v>
      </c>
      <c r="E37" s="7">
        <f t="shared" si="2"/>
        <v>28.323948747999996</v>
      </c>
    </row>
    <row r="38" spans="1:5" x14ac:dyDescent="0.25">
      <c r="A38" s="9" t="s">
        <v>106</v>
      </c>
      <c r="B38" s="2">
        <v>0.23100000000000001</v>
      </c>
      <c r="C38" s="5">
        <v>6.6000000000000003E-2</v>
      </c>
      <c r="D38" s="1">
        <f t="shared" si="1"/>
        <v>0.16500000000000001</v>
      </c>
      <c r="E38" s="7">
        <f t="shared" si="2"/>
        <v>51.733632674999996</v>
      </c>
    </row>
    <row r="39" spans="1:5" x14ac:dyDescent="0.25">
      <c r="A39" s="9" t="s">
        <v>105</v>
      </c>
      <c r="B39" s="2">
        <v>0.17</v>
      </c>
      <c r="C39" s="5">
        <v>6.6000000000000003E-2</v>
      </c>
      <c r="D39" s="1">
        <f t="shared" si="1"/>
        <v>0.10400000000000001</v>
      </c>
      <c r="E39" s="7">
        <f t="shared" si="2"/>
        <v>33.620070208000001</v>
      </c>
    </row>
    <row r="40" spans="1:5" x14ac:dyDescent="0.25">
      <c r="A40" s="9" t="s">
        <v>105</v>
      </c>
      <c r="B40" s="2">
        <v>0.151</v>
      </c>
      <c r="C40" s="5">
        <v>6.6000000000000003E-2</v>
      </c>
      <c r="D40" s="1">
        <f t="shared" si="1"/>
        <v>8.4999999999999992E-2</v>
      </c>
      <c r="E40" s="7">
        <f t="shared" si="2"/>
        <v>28.030372674999995</v>
      </c>
    </row>
    <row r="41" spans="1:5" x14ac:dyDescent="0.25">
      <c r="A41" s="9" t="s">
        <v>107</v>
      </c>
      <c r="B41" s="2">
        <v>0.161</v>
      </c>
      <c r="C41" s="5">
        <v>6.6000000000000003E-2</v>
      </c>
      <c r="D41" s="1">
        <f t="shared" si="1"/>
        <v>9.5000000000000001E-2</v>
      </c>
      <c r="E41" s="7">
        <f t="shared" si="2"/>
        <v>30.969226074999998</v>
      </c>
    </row>
    <row r="42" spans="1:5" x14ac:dyDescent="0.25">
      <c r="A42" s="9" t="s">
        <v>107</v>
      </c>
      <c r="B42" s="2">
        <v>0.13800000000000001</v>
      </c>
      <c r="C42" s="5">
        <v>6.6000000000000003E-2</v>
      </c>
      <c r="D42" s="1">
        <f t="shared" si="1"/>
        <v>7.2000000000000008E-2</v>
      </c>
      <c r="E42" s="7">
        <f t="shared" si="2"/>
        <v>24.220137792000003</v>
      </c>
    </row>
    <row r="43" spans="1:5" x14ac:dyDescent="0.25">
      <c r="A43" s="9" t="s">
        <v>104</v>
      </c>
      <c r="B43" s="2">
        <v>0.13400000000000001</v>
      </c>
      <c r="C43" s="5">
        <v>6.6000000000000003E-2</v>
      </c>
      <c r="D43" s="1">
        <f t="shared" si="1"/>
        <v>6.8000000000000005E-2</v>
      </c>
      <c r="E43" s="7">
        <f t="shared" si="2"/>
        <v>23.050094512000001</v>
      </c>
    </row>
    <row r="44" spans="1:5" x14ac:dyDescent="0.25">
      <c r="A44" s="9" t="s">
        <v>104</v>
      </c>
      <c r="B44" s="2">
        <v>0.17899999999999999</v>
      </c>
      <c r="C44" s="5">
        <v>6.6000000000000003E-2</v>
      </c>
      <c r="D44" s="1">
        <f t="shared" si="1"/>
        <v>0.11299999999999999</v>
      </c>
      <c r="E44" s="7">
        <f t="shared" si="2"/>
        <v>36.276481146999991</v>
      </c>
    </row>
    <row r="45" spans="1:5" x14ac:dyDescent="0.25">
      <c r="A45" s="9" t="s">
        <v>108</v>
      </c>
      <c r="B45" s="2">
        <v>0.156</v>
      </c>
      <c r="C45" s="5">
        <v>6.6000000000000003E-2</v>
      </c>
      <c r="D45" s="1">
        <f t="shared" si="1"/>
        <v>0.09</v>
      </c>
      <c r="E45" s="7">
        <f t="shared" si="2"/>
        <v>29.498940299999997</v>
      </c>
    </row>
    <row r="46" spans="1:5" x14ac:dyDescent="0.25">
      <c r="A46" s="9" t="s">
        <v>108</v>
      </c>
      <c r="B46" s="2">
        <v>0.27800000000000002</v>
      </c>
      <c r="C46" s="5">
        <v>6.6000000000000003E-2</v>
      </c>
      <c r="D46" s="1">
        <f t="shared" si="1"/>
        <v>0.21200000000000002</v>
      </c>
      <c r="E46" s="7">
        <f t="shared" si="2"/>
        <v>65.864410672000005</v>
      </c>
    </row>
    <row r="47" spans="1:5" x14ac:dyDescent="0.25">
      <c r="A47" s="9" t="s">
        <v>109</v>
      </c>
      <c r="B47" s="2">
        <v>0.24</v>
      </c>
      <c r="C47" s="5">
        <v>6.6000000000000003E-2</v>
      </c>
      <c r="D47" s="1">
        <f t="shared" si="1"/>
        <v>0.17399999999999999</v>
      </c>
      <c r="E47" s="7">
        <f t="shared" si="2"/>
        <v>54.427774187999994</v>
      </c>
    </row>
    <row r="48" spans="1:5" x14ac:dyDescent="0.25">
      <c r="A48" s="9" t="s">
        <v>109</v>
      </c>
      <c r="B48" s="2">
        <v>0.191</v>
      </c>
      <c r="C48" s="5">
        <v>6.6000000000000003E-2</v>
      </c>
      <c r="D48" s="1">
        <f t="shared" si="1"/>
        <v>0.125</v>
      </c>
      <c r="E48" s="7">
        <f t="shared" si="2"/>
        <v>39.827021874999993</v>
      </c>
    </row>
    <row r="49" spans="1:5" x14ac:dyDescent="0.25">
      <c r="A49" s="9" t="s">
        <v>107</v>
      </c>
      <c r="B49" s="2">
        <v>0.16500000000000001</v>
      </c>
      <c r="C49" s="5">
        <v>6.6000000000000003E-2</v>
      </c>
      <c r="D49" s="1">
        <f t="shared" si="1"/>
        <v>9.9000000000000005E-2</v>
      </c>
      <c r="E49" s="7">
        <f t="shared" si="2"/>
        <v>32.146691763</v>
      </c>
    </row>
    <row r="50" spans="1:5" x14ac:dyDescent="0.25">
      <c r="A50" s="9" t="s">
        <v>107</v>
      </c>
      <c r="B50" s="2">
        <v>0.14799999999999999</v>
      </c>
      <c r="C50" s="5">
        <v>6.6000000000000003E-2</v>
      </c>
      <c r="D50" s="1">
        <f t="shared" si="1"/>
        <v>8.199999999999999E-2</v>
      </c>
      <c r="E50" s="7">
        <f t="shared" si="2"/>
        <v>27.150056811999995</v>
      </c>
    </row>
    <row r="51" spans="1:5" x14ac:dyDescent="0.25">
      <c r="A51" s="9" t="s">
        <v>110</v>
      </c>
      <c r="B51" s="2">
        <v>0.16500000000000001</v>
      </c>
      <c r="C51" s="5">
        <v>6.6000000000000003E-2</v>
      </c>
      <c r="D51" s="1">
        <f t="shared" si="1"/>
        <v>9.9000000000000005E-2</v>
      </c>
      <c r="E51" s="7">
        <f t="shared" si="2"/>
        <v>32.146691763</v>
      </c>
    </row>
    <row r="52" spans="1:5" x14ac:dyDescent="0.25">
      <c r="A52" s="9" t="s">
        <v>110</v>
      </c>
      <c r="B52" s="2">
        <v>0.19600000000000001</v>
      </c>
      <c r="C52" s="5">
        <v>6.6000000000000003E-2</v>
      </c>
      <c r="D52" s="1">
        <f t="shared" si="1"/>
        <v>0.13</v>
      </c>
      <c r="E52" s="7">
        <f t="shared" si="2"/>
        <v>41.309334699999994</v>
      </c>
    </row>
    <row r="53" spans="1:5" x14ac:dyDescent="0.25">
      <c r="A53" s="9" t="s">
        <v>111</v>
      </c>
      <c r="B53" s="2">
        <v>0.157</v>
      </c>
      <c r="C53" s="5">
        <v>6.6000000000000003E-2</v>
      </c>
      <c r="D53" s="1">
        <f t="shared" si="1"/>
        <v>9.0999999999999998E-2</v>
      </c>
      <c r="E53" s="7">
        <f t="shared" si="2"/>
        <v>29.792860002999998</v>
      </c>
    </row>
    <row r="54" spans="1:5" x14ac:dyDescent="0.25">
      <c r="A54" s="9" t="s">
        <v>111</v>
      </c>
      <c r="B54" s="2">
        <v>0.187</v>
      </c>
      <c r="C54" s="5">
        <v>6.6000000000000003E-2</v>
      </c>
      <c r="D54" s="1">
        <f t="shared" si="1"/>
        <v>0.121</v>
      </c>
      <c r="E54" s="7">
        <f t="shared" si="2"/>
        <v>38.642408682999992</v>
      </c>
    </row>
    <row r="55" spans="1:5" x14ac:dyDescent="0.25">
      <c r="A55" s="9" t="s">
        <v>112</v>
      </c>
      <c r="B55" s="2">
        <v>0.20600000000000002</v>
      </c>
      <c r="C55" s="5">
        <v>6.6000000000000003E-2</v>
      </c>
      <c r="D55" s="1">
        <f t="shared" si="1"/>
        <v>0.14000000000000001</v>
      </c>
      <c r="E55" s="7">
        <f t="shared" si="2"/>
        <v>44.279114799999995</v>
      </c>
    </row>
    <row r="56" spans="1:5" x14ac:dyDescent="0.25">
      <c r="A56" s="9" t="s">
        <v>112</v>
      </c>
      <c r="B56" s="2">
        <v>0.16900000000000001</v>
      </c>
      <c r="C56" s="5">
        <v>6.6000000000000003E-2</v>
      </c>
      <c r="D56" s="1">
        <f t="shared" si="1"/>
        <v>0.10300000000000001</v>
      </c>
      <c r="E56" s="7">
        <f t="shared" si="2"/>
        <v>33.325257067000003</v>
      </c>
    </row>
    <row r="57" spans="1:5" x14ac:dyDescent="0.25">
      <c r="A57" s="9" t="s">
        <v>113</v>
      </c>
      <c r="B57" s="2">
        <v>0.193</v>
      </c>
      <c r="C57" s="5">
        <v>6.6000000000000003E-2</v>
      </c>
      <c r="D57" s="1">
        <f t="shared" si="1"/>
        <v>0.127</v>
      </c>
      <c r="E57" s="7">
        <f t="shared" si="2"/>
        <v>40.419740826999998</v>
      </c>
    </row>
    <row r="58" spans="1:5" x14ac:dyDescent="0.25">
      <c r="A58" s="9" t="s">
        <v>113</v>
      </c>
      <c r="B58" s="2">
        <v>0.158</v>
      </c>
      <c r="C58" s="5">
        <v>6.6000000000000003E-2</v>
      </c>
      <c r="D58" s="1">
        <f t="shared" si="1"/>
        <v>9.1999999999999998E-2</v>
      </c>
      <c r="E58" s="7">
        <f t="shared" si="2"/>
        <v>30.086848432</v>
      </c>
    </row>
    <row r="59" spans="1:5" x14ac:dyDescent="0.25">
      <c r="A59" s="9" t="s">
        <v>114</v>
      </c>
      <c r="B59" s="2">
        <v>0.16400000000000001</v>
      </c>
      <c r="C59" s="5">
        <v>6.6000000000000003E-2</v>
      </c>
      <c r="D59" s="1">
        <f t="shared" si="1"/>
        <v>9.8000000000000004E-2</v>
      </c>
      <c r="E59" s="7">
        <f t="shared" si="2"/>
        <v>31.852222252000001</v>
      </c>
    </row>
    <row r="60" spans="1:5" x14ac:dyDescent="0.25">
      <c r="A60" s="9" t="s">
        <v>114</v>
      </c>
      <c r="B60" s="2">
        <v>0.182</v>
      </c>
      <c r="C60" s="5">
        <v>6.6000000000000003E-2</v>
      </c>
      <c r="D60" s="1">
        <f t="shared" si="1"/>
        <v>0.11599999999999999</v>
      </c>
      <c r="E60" s="7">
        <f t="shared" si="2"/>
        <v>37.163188527999992</v>
      </c>
    </row>
    <row r="61" spans="1:5" x14ac:dyDescent="0.25">
      <c r="A61" s="9" t="s">
        <v>115</v>
      </c>
      <c r="B61" s="2">
        <v>0.16200000000000001</v>
      </c>
      <c r="C61" s="5">
        <v>6.6000000000000003E-2</v>
      </c>
      <c r="D61" s="1">
        <f t="shared" si="1"/>
        <v>9.6000000000000002E-2</v>
      </c>
      <c r="E61" s="7">
        <f t="shared" si="2"/>
        <v>31.263489407999998</v>
      </c>
    </row>
    <row r="62" spans="1:5" x14ac:dyDescent="0.25">
      <c r="A62" s="9" t="s">
        <v>115</v>
      </c>
      <c r="B62" s="2">
        <v>0.186</v>
      </c>
      <c r="C62" s="5">
        <v>6.6000000000000003E-2</v>
      </c>
      <c r="D62" s="1">
        <f t="shared" si="1"/>
        <v>0.12</v>
      </c>
      <c r="E62" s="7">
        <f t="shared" si="2"/>
        <v>38.346427200000001</v>
      </c>
    </row>
    <row r="63" spans="1:5" x14ac:dyDescent="0.25">
      <c r="A63" s="9" t="s">
        <v>117</v>
      </c>
      <c r="B63" s="2">
        <v>0.20100000000000001</v>
      </c>
      <c r="C63" s="5">
        <v>6.6000000000000003E-2</v>
      </c>
      <c r="D63" s="1">
        <f t="shared" si="1"/>
        <v>0.13500000000000001</v>
      </c>
      <c r="E63" s="7">
        <f t="shared" si="2"/>
        <v>42.793365674999997</v>
      </c>
    </row>
    <row r="64" spans="1:5" x14ac:dyDescent="0.25">
      <c r="A64" s="9" t="s">
        <v>117</v>
      </c>
      <c r="B64" s="2">
        <v>0.189</v>
      </c>
      <c r="C64" s="5">
        <v>6.6000000000000003E-2</v>
      </c>
      <c r="D64" s="1">
        <f t="shared" si="1"/>
        <v>0.123</v>
      </c>
      <c r="E64" s="7">
        <f t="shared" si="2"/>
        <v>39.234577826999995</v>
      </c>
    </row>
    <row r="65" spans="1:5" x14ac:dyDescent="0.25">
      <c r="A65" s="9" t="s">
        <v>118</v>
      </c>
      <c r="B65" s="2">
        <v>0.156</v>
      </c>
      <c r="C65" s="5">
        <v>6.6000000000000003E-2</v>
      </c>
      <c r="D65" s="1">
        <f t="shared" si="1"/>
        <v>0.09</v>
      </c>
      <c r="E65" s="7">
        <f t="shared" si="2"/>
        <v>29.498940299999997</v>
      </c>
    </row>
    <row r="66" spans="1:5" x14ac:dyDescent="0.25">
      <c r="A66" s="9" t="s">
        <v>118</v>
      </c>
      <c r="B66" s="2">
        <v>0.161</v>
      </c>
      <c r="C66" s="5">
        <v>6.6000000000000003E-2</v>
      </c>
      <c r="D66" s="1">
        <f t="shared" si="1"/>
        <v>9.5000000000000001E-2</v>
      </c>
      <c r="E66" s="7">
        <f t="shared" si="2"/>
        <v>30.969226074999998</v>
      </c>
    </row>
    <row r="67" spans="1:5" x14ac:dyDescent="0.25">
      <c r="A67" s="9" t="s">
        <v>119</v>
      </c>
      <c r="B67" s="2">
        <v>0.14899999999999999</v>
      </c>
      <c r="C67" s="5">
        <v>6.6000000000000003E-2</v>
      </c>
      <c r="D67" s="1">
        <f t="shared" ref="D67:D98" si="3">(B67-C67)</f>
        <v>8.299999999999999E-2</v>
      </c>
      <c r="E67" s="7">
        <f t="shared" ref="E67:E98" si="4">(34.363*D67*D67)+(287.7*D67)+(3.3276)</f>
        <v>27.443426706999997</v>
      </c>
    </row>
    <row r="68" spans="1:5" x14ac:dyDescent="0.25">
      <c r="A68" s="9" t="s">
        <v>119</v>
      </c>
      <c r="B68" s="2">
        <v>0.19500000000000001</v>
      </c>
      <c r="C68" s="5">
        <v>6.6000000000000003E-2</v>
      </c>
      <c r="D68" s="1">
        <f t="shared" si="3"/>
        <v>0.129</v>
      </c>
      <c r="E68" s="7">
        <f t="shared" si="4"/>
        <v>41.012734682999998</v>
      </c>
    </row>
    <row r="69" spans="1:5" x14ac:dyDescent="0.25">
      <c r="A69" s="9" t="s">
        <v>120</v>
      </c>
      <c r="B69" s="2">
        <v>0.16500000000000001</v>
      </c>
      <c r="C69" s="5">
        <v>6.6000000000000003E-2</v>
      </c>
      <c r="D69" s="1">
        <f t="shared" si="3"/>
        <v>9.9000000000000005E-2</v>
      </c>
      <c r="E69" s="7">
        <f t="shared" si="4"/>
        <v>32.146691763</v>
      </c>
    </row>
    <row r="70" spans="1:5" x14ac:dyDescent="0.25">
      <c r="A70" s="9" t="s">
        <v>120</v>
      </c>
      <c r="B70" s="2">
        <v>0.14100000000000001</v>
      </c>
      <c r="C70" s="5">
        <v>6.6000000000000003E-2</v>
      </c>
      <c r="D70" s="1">
        <f t="shared" si="3"/>
        <v>7.5000000000000011E-2</v>
      </c>
      <c r="E70" s="7">
        <f t="shared" si="4"/>
        <v>25.098391875000001</v>
      </c>
    </row>
    <row r="71" spans="1:5" x14ac:dyDescent="0.25">
      <c r="A71" s="9" t="s">
        <v>121</v>
      </c>
      <c r="B71" s="2">
        <v>0.25700000000000001</v>
      </c>
      <c r="C71" s="5">
        <v>6.6000000000000003E-2</v>
      </c>
      <c r="D71" s="1">
        <f t="shared" si="3"/>
        <v>0.191</v>
      </c>
      <c r="E71" s="7">
        <f t="shared" si="4"/>
        <v>59.531896602999993</v>
      </c>
    </row>
    <row r="72" spans="1:5" x14ac:dyDescent="0.25">
      <c r="A72" s="9" t="s">
        <v>121</v>
      </c>
      <c r="B72" s="2">
        <v>0.17899999999999999</v>
      </c>
      <c r="C72" s="5">
        <v>6.6000000000000003E-2</v>
      </c>
      <c r="D72" s="1">
        <f t="shared" si="3"/>
        <v>0.11299999999999999</v>
      </c>
      <c r="E72" s="7">
        <f t="shared" si="4"/>
        <v>36.276481146999991</v>
      </c>
    </row>
    <row r="73" spans="1:5" x14ac:dyDescent="0.25">
      <c r="A73" s="9" t="s">
        <v>116</v>
      </c>
      <c r="B73" s="2">
        <v>0.182</v>
      </c>
      <c r="C73" s="5">
        <v>6.6000000000000003E-2</v>
      </c>
      <c r="D73" s="1">
        <f t="shared" si="3"/>
        <v>0.11599999999999999</v>
      </c>
      <c r="E73" s="7">
        <f t="shared" si="4"/>
        <v>37.163188527999992</v>
      </c>
    </row>
    <row r="74" spans="1:5" x14ac:dyDescent="0.25">
      <c r="A74" s="9" t="s">
        <v>116</v>
      </c>
      <c r="B74" s="2">
        <v>0.15</v>
      </c>
      <c r="C74" s="5">
        <v>6.6000000000000003E-2</v>
      </c>
      <c r="D74" s="1">
        <f t="shared" si="3"/>
        <v>8.3999999999999991E-2</v>
      </c>
      <c r="E74" s="7">
        <f t="shared" si="4"/>
        <v>27.736865327999997</v>
      </c>
    </row>
    <row r="75" spans="1:5" x14ac:dyDescent="0.25">
      <c r="A75" s="9" t="s">
        <v>122</v>
      </c>
      <c r="B75" s="2">
        <v>0.184</v>
      </c>
      <c r="C75" s="5">
        <v>6.6000000000000003E-2</v>
      </c>
      <c r="D75" s="1">
        <f t="shared" si="3"/>
        <v>0.11799999999999999</v>
      </c>
      <c r="E75" s="7">
        <f t="shared" si="4"/>
        <v>37.754670411999996</v>
      </c>
    </row>
    <row r="76" spans="1:5" x14ac:dyDescent="0.25">
      <c r="A76" s="9" t="s">
        <v>122</v>
      </c>
      <c r="B76" s="2">
        <v>0.17599999999999999</v>
      </c>
      <c r="C76" s="5">
        <v>6.6000000000000003E-2</v>
      </c>
      <c r="D76" s="1">
        <f t="shared" si="3"/>
        <v>0.10999999999999999</v>
      </c>
      <c r="E76" s="7">
        <f t="shared" si="4"/>
        <v>35.390392299999995</v>
      </c>
    </row>
    <row r="77" spans="1:5" x14ac:dyDescent="0.25">
      <c r="A77" s="9" t="s">
        <v>123</v>
      </c>
      <c r="B77" s="2">
        <v>0.17799999999999999</v>
      </c>
      <c r="C77" s="5">
        <v>6.6000000000000003E-2</v>
      </c>
      <c r="D77" s="1">
        <f t="shared" si="3"/>
        <v>0.11199999999999999</v>
      </c>
      <c r="E77" s="7">
        <f t="shared" si="4"/>
        <v>35.981049471999988</v>
      </c>
    </row>
    <row r="78" spans="1:5" x14ac:dyDescent="0.25">
      <c r="A78" s="9" t="s">
        <v>123</v>
      </c>
      <c r="B78" s="2">
        <v>0.221</v>
      </c>
      <c r="C78" s="5">
        <v>6.6000000000000003E-2</v>
      </c>
      <c r="D78" s="1">
        <f t="shared" si="3"/>
        <v>0.155</v>
      </c>
      <c r="E78" s="7">
        <f t="shared" si="4"/>
        <v>48.746671074999995</v>
      </c>
    </row>
    <row r="79" spans="1:5" x14ac:dyDescent="0.25">
      <c r="A79" s="9" t="s">
        <v>124</v>
      </c>
      <c r="B79" s="2">
        <v>0.22900000000000001</v>
      </c>
      <c r="C79" s="5">
        <v>6.6000000000000003E-2</v>
      </c>
      <c r="D79" s="1">
        <f t="shared" si="3"/>
        <v>0.16300000000000001</v>
      </c>
      <c r="E79" s="7">
        <f t="shared" si="4"/>
        <v>51.135690546999996</v>
      </c>
    </row>
    <row r="80" spans="1:5" x14ac:dyDescent="0.25">
      <c r="A80" s="9" t="s">
        <v>124</v>
      </c>
      <c r="B80" s="2">
        <v>0.251</v>
      </c>
      <c r="C80" s="5">
        <v>6.6000000000000003E-2</v>
      </c>
      <c r="D80" s="1">
        <f t="shared" si="3"/>
        <v>0.185</v>
      </c>
      <c r="E80" s="7">
        <f t="shared" si="4"/>
        <v>57.728173674999994</v>
      </c>
    </row>
    <row r="81" spans="1:5" x14ac:dyDescent="0.25">
      <c r="A81" s="9" t="s">
        <v>125</v>
      </c>
      <c r="B81" s="2">
        <v>0.184</v>
      </c>
      <c r="C81" s="5">
        <v>6.6000000000000003E-2</v>
      </c>
      <c r="D81" s="1">
        <f t="shared" si="3"/>
        <v>0.11799999999999999</v>
      </c>
      <c r="E81" s="7">
        <f t="shared" si="4"/>
        <v>37.754670411999996</v>
      </c>
    </row>
    <row r="82" spans="1:5" x14ac:dyDescent="0.25">
      <c r="A82" s="9" t="s">
        <v>125</v>
      </c>
      <c r="B82" s="2">
        <v>0.154</v>
      </c>
      <c r="C82" s="5">
        <v>6.6000000000000003E-2</v>
      </c>
      <c r="D82" s="1">
        <f t="shared" si="3"/>
        <v>8.7999999999999995E-2</v>
      </c>
      <c r="E82" s="7">
        <f t="shared" si="4"/>
        <v>28.911307072</v>
      </c>
    </row>
    <row r="83" spans="1:5" x14ac:dyDescent="0.25">
      <c r="A83" s="9" t="s">
        <v>126</v>
      </c>
      <c r="B83" s="2">
        <v>0.17699999999999999</v>
      </c>
      <c r="C83" s="5">
        <v>6.6000000000000003E-2</v>
      </c>
      <c r="D83" s="1">
        <f t="shared" si="3"/>
        <v>0.11099999999999999</v>
      </c>
      <c r="E83" s="7">
        <f t="shared" si="4"/>
        <v>35.685686522999994</v>
      </c>
    </row>
    <row r="84" spans="1:5" x14ac:dyDescent="0.25">
      <c r="A84" s="9" t="s">
        <v>126</v>
      </c>
      <c r="B84" s="2">
        <v>0.20400000000000001</v>
      </c>
      <c r="C84" s="5">
        <v>6.6000000000000003E-2</v>
      </c>
      <c r="D84" s="1">
        <f t="shared" si="3"/>
        <v>0.13800000000000001</v>
      </c>
      <c r="E84" s="7">
        <f t="shared" si="4"/>
        <v>43.684608971999999</v>
      </c>
    </row>
    <row r="85" spans="1:5" x14ac:dyDescent="0.25">
      <c r="A85" s="9" t="s">
        <v>128</v>
      </c>
      <c r="B85" s="2">
        <v>0.17699999999999999</v>
      </c>
      <c r="C85" s="5">
        <v>6.6000000000000003E-2</v>
      </c>
      <c r="D85" s="1">
        <f t="shared" si="3"/>
        <v>0.11099999999999999</v>
      </c>
      <c r="E85" s="7">
        <f t="shared" si="4"/>
        <v>35.685686522999994</v>
      </c>
    </row>
    <row r="86" spans="1:5" x14ac:dyDescent="0.25">
      <c r="A86" s="9" t="s">
        <v>128</v>
      </c>
      <c r="B86" s="2">
        <v>0.18</v>
      </c>
      <c r="C86" s="5">
        <v>6.6000000000000003E-2</v>
      </c>
      <c r="D86" s="1">
        <f t="shared" si="3"/>
        <v>0.11399999999999999</v>
      </c>
      <c r="E86" s="7">
        <f t="shared" si="4"/>
        <v>36.571981547999989</v>
      </c>
    </row>
    <row r="87" spans="1:5" x14ac:dyDescent="0.25">
      <c r="A87" s="9" t="s">
        <v>129</v>
      </c>
      <c r="B87" s="2">
        <v>0.27400000000000002</v>
      </c>
      <c r="C87" s="5">
        <v>6.6000000000000003E-2</v>
      </c>
      <c r="D87" s="1">
        <f t="shared" si="3"/>
        <v>0.20800000000000002</v>
      </c>
      <c r="E87" s="7">
        <f t="shared" si="4"/>
        <v>64.655880831999994</v>
      </c>
    </row>
    <row r="88" spans="1:5" x14ac:dyDescent="0.25">
      <c r="A88" s="9" t="s">
        <v>129</v>
      </c>
      <c r="B88" s="2">
        <v>0.216</v>
      </c>
      <c r="C88" s="5">
        <v>6.6000000000000003E-2</v>
      </c>
      <c r="D88" s="1">
        <f t="shared" si="3"/>
        <v>0.15</v>
      </c>
      <c r="E88" s="7">
        <f t="shared" si="4"/>
        <v>47.25576749999999</v>
      </c>
    </row>
    <row r="89" spans="1:5" x14ac:dyDescent="0.25">
      <c r="A89" s="9" t="s">
        <v>130</v>
      </c>
      <c r="B89" s="2">
        <v>0.249</v>
      </c>
      <c r="C89" s="5">
        <v>6.6000000000000003E-2</v>
      </c>
      <c r="D89" s="1">
        <f t="shared" si="3"/>
        <v>0.183</v>
      </c>
      <c r="E89" s="7">
        <f t="shared" si="4"/>
        <v>57.127482506999996</v>
      </c>
    </row>
    <row r="90" spans="1:5" x14ac:dyDescent="0.25">
      <c r="A90" s="9" t="s">
        <v>130</v>
      </c>
      <c r="B90" s="2">
        <v>0.14799999999999999</v>
      </c>
      <c r="C90" s="5">
        <v>6.6000000000000003E-2</v>
      </c>
      <c r="D90" s="1">
        <f t="shared" si="3"/>
        <v>8.199999999999999E-2</v>
      </c>
      <c r="E90" s="7">
        <f t="shared" si="4"/>
        <v>27.150056811999995</v>
      </c>
    </row>
    <row r="91" spans="1:5" x14ac:dyDescent="0.25">
      <c r="A91" s="9" t="s">
        <v>131</v>
      </c>
      <c r="B91" s="2">
        <v>0.14799999999999999</v>
      </c>
      <c r="C91" s="5">
        <v>6.6000000000000003E-2</v>
      </c>
      <c r="D91" s="1">
        <f t="shared" si="3"/>
        <v>8.199999999999999E-2</v>
      </c>
      <c r="E91" s="7">
        <f t="shared" si="4"/>
        <v>27.150056811999995</v>
      </c>
    </row>
    <row r="92" spans="1:5" x14ac:dyDescent="0.25">
      <c r="A92" s="9" t="s">
        <v>131</v>
      </c>
      <c r="B92" s="2">
        <v>0.23700000000000002</v>
      </c>
      <c r="C92" s="5">
        <v>6.6000000000000003E-2</v>
      </c>
      <c r="D92" s="1">
        <f t="shared" si="3"/>
        <v>0.17100000000000001</v>
      </c>
      <c r="E92" s="7">
        <f t="shared" si="4"/>
        <v>53.529108482999995</v>
      </c>
    </row>
    <row r="93" spans="1:5" x14ac:dyDescent="0.25">
      <c r="A93" s="9" t="s">
        <v>127</v>
      </c>
      <c r="B93" s="2">
        <v>0.17599999999999999</v>
      </c>
      <c r="C93" s="5">
        <v>6.6000000000000003E-2</v>
      </c>
      <c r="D93" s="1">
        <f t="shared" si="3"/>
        <v>0.10999999999999999</v>
      </c>
      <c r="E93" s="7">
        <f t="shared" si="4"/>
        <v>35.390392299999995</v>
      </c>
    </row>
    <row r="94" spans="1:5" x14ac:dyDescent="0.25">
      <c r="A94" s="9" t="s">
        <v>127</v>
      </c>
      <c r="B94" s="2">
        <v>0.158</v>
      </c>
      <c r="C94" s="5">
        <v>6.6000000000000003E-2</v>
      </c>
      <c r="D94" s="1">
        <f t="shared" si="3"/>
        <v>9.1999999999999998E-2</v>
      </c>
      <c r="E94" s="7">
        <f t="shared" si="4"/>
        <v>30.086848432</v>
      </c>
    </row>
    <row r="95" spans="1:5" x14ac:dyDescent="0.25">
      <c r="A95" s="9" t="s">
        <v>132</v>
      </c>
      <c r="B95" s="2">
        <v>0.23700000000000002</v>
      </c>
      <c r="C95" s="5">
        <v>6.6000000000000003E-2</v>
      </c>
      <c r="D95" s="1">
        <f t="shared" si="3"/>
        <v>0.17100000000000001</v>
      </c>
      <c r="E95" s="7">
        <f t="shared" si="4"/>
        <v>53.529108482999995</v>
      </c>
    </row>
    <row r="96" spans="1:5" x14ac:dyDescent="0.25">
      <c r="A96" s="9" t="s">
        <v>132</v>
      </c>
      <c r="B96" s="2">
        <v>0.20800000000000002</v>
      </c>
      <c r="C96" s="5">
        <v>6.6000000000000003E-2</v>
      </c>
      <c r="D96" s="1">
        <f t="shared" si="3"/>
        <v>0.14200000000000002</v>
      </c>
      <c r="E96" s="7">
        <f t="shared" si="4"/>
        <v>44.873895531999999</v>
      </c>
    </row>
    <row r="97" spans="1:5" x14ac:dyDescent="0.25">
      <c r="A97" s="9" t="s">
        <v>134</v>
      </c>
      <c r="B97" s="2">
        <v>0.29399999999999998</v>
      </c>
      <c r="C97" s="5">
        <v>6.6000000000000003E-2</v>
      </c>
      <c r="D97" s="1">
        <f t="shared" si="3"/>
        <v>0.22799999999999998</v>
      </c>
      <c r="E97" s="7">
        <f t="shared" si="4"/>
        <v>70.709526191999998</v>
      </c>
    </row>
    <row r="98" spans="1:5" x14ac:dyDescent="0.25">
      <c r="A98" s="9" t="s">
        <v>134</v>
      </c>
      <c r="B98" s="2">
        <v>0.151</v>
      </c>
      <c r="C98" s="5">
        <v>6.6000000000000003E-2</v>
      </c>
      <c r="D98" s="1">
        <f t="shared" si="3"/>
        <v>8.4999999999999992E-2</v>
      </c>
      <c r="E98" s="7">
        <f t="shared" si="4"/>
        <v>28.030372674999995</v>
      </c>
    </row>
    <row r="99" spans="1:5" x14ac:dyDescent="0.25">
      <c r="A99" s="9" t="s">
        <v>135</v>
      </c>
      <c r="B99" s="2">
        <v>0.17500000000000002</v>
      </c>
      <c r="C99" s="5">
        <v>6.6000000000000003E-2</v>
      </c>
      <c r="D99" s="1">
        <f t="shared" ref="D99:D114" si="5">(B99-C99)</f>
        <v>0.10900000000000001</v>
      </c>
      <c r="E99" s="7">
        <f t="shared" ref="E99:E114" si="6">(34.363*D99*D99)+(287.7*D99)+(3.3276)</f>
        <v>35.095166802999998</v>
      </c>
    </row>
    <row r="100" spans="1:5" x14ac:dyDescent="0.25">
      <c r="A100" s="9" t="s">
        <v>135</v>
      </c>
      <c r="B100" s="2">
        <v>0.2</v>
      </c>
      <c r="C100" s="5">
        <v>6.6000000000000003E-2</v>
      </c>
      <c r="D100" s="1">
        <f t="shared" si="5"/>
        <v>0.13400000000000001</v>
      </c>
      <c r="E100" s="7">
        <f t="shared" si="6"/>
        <v>42.496422027999998</v>
      </c>
    </row>
    <row r="101" spans="1:5" x14ac:dyDescent="0.25">
      <c r="A101" s="9" t="s">
        <v>133</v>
      </c>
      <c r="B101" s="2">
        <v>0.17799999999999999</v>
      </c>
      <c r="C101" s="5">
        <v>6.6000000000000003E-2</v>
      </c>
      <c r="D101" s="1">
        <f t="shared" si="5"/>
        <v>0.11199999999999999</v>
      </c>
      <c r="E101" s="7">
        <f t="shared" si="6"/>
        <v>35.981049471999988</v>
      </c>
    </row>
    <row r="102" spans="1:5" x14ac:dyDescent="0.25">
      <c r="A102" s="9" t="s">
        <v>133</v>
      </c>
      <c r="B102" s="2">
        <v>0.20300000000000001</v>
      </c>
      <c r="C102" s="5">
        <v>6.6000000000000003E-2</v>
      </c>
      <c r="D102" s="1">
        <f t="shared" si="5"/>
        <v>0.13700000000000001</v>
      </c>
      <c r="E102" s="7">
        <f t="shared" si="6"/>
        <v>43.387459147000001</v>
      </c>
    </row>
    <row r="103" spans="1:5" x14ac:dyDescent="0.25">
      <c r="A103" s="9" t="s">
        <v>136</v>
      </c>
      <c r="B103" s="2">
        <v>0.247</v>
      </c>
      <c r="C103" s="5">
        <v>6.6000000000000003E-2</v>
      </c>
      <c r="D103" s="1">
        <f t="shared" si="5"/>
        <v>0.18099999999999999</v>
      </c>
      <c r="E103" s="7">
        <f t="shared" si="6"/>
        <v>56.527066242999993</v>
      </c>
    </row>
    <row r="104" spans="1:5" x14ac:dyDescent="0.25">
      <c r="A104" s="9" t="s">
        <v>136</v>
      </c>
      <c r="B104" s="2">
        <v>0.219</v>
      </c>
      <c r="C104" s="5">
        <v>6.6000000000000003E-2</v>
      </c>
      <c r="D104" s="1">
        <f t="shared" si="5"/>
        <v>0.153</v>
      </c>
      <c r="E104" s="7">
        <f t="shared" si="6"/>
        <v>48.150103466999994</v>
      </c>
    </row>
    <row r="105" spans="1:5" x14ac:dyDescent="0.25">
      <c r="A105" s="9" t="s">
        <v>137</v>
      </c>
      <c r="B105" s="2">
        <v>0.28800000000000003</v>
      </c>
      <c r="C105" s="5">
        <v>6.6000000000000003E-2</v>
      </c>
      <c r="D105" s="1">
        <f t="shared" si="5"/>
        <v>0.22200000000000003</v>
      </c>
      <c r="E105" s="7">
        <f t="shared" si="6"/>
        <v>68.890546092000008</v>
      </c>
    </row>
    <row r="106" spans="1:5" x14ac:dyDescent="0.25">
      <c r="A106" s="9" t="s">
        <v>137</v>
      </c>
      <c r="B106" s="2">
        <v>0.18</v>
      </c>
      <c r="C106" s="5">
        <v>6.6000000000000003E-2</v>
      </c>
      <c r="D106" s="1">
        <f t="shared" si="5"/>
        <v>0.11399999999999999</v>
      </c>
      <c r="E106" s="7">
        <f t="shared" si="6"/>
        <v>36.571981547999989</v>
      </c>
    </row>
    <row r="107" spans="1:5" x14ac:dyDescent="0.25">
      <c r="A107" s="9" t="s">
        <v>139</v>
      </c>
      <c r="B107" s="2">
        <v>0.182</v>
      </c>
      <c r="C107" s="5">
        <v>6.6000000000000003E-2</v>
      </c>
      <c r="D107" s="1">
        <f t="shared" si="5"/>
        <v>0.11599999999999999</v>
      </c>
      <c r="E107" s="7">
        <f t="shared" si="6"/>
        <v>37.163188527999992</v>
      </c>
    </row>
    <row r="108" spans="1:5" x14ac:dyDescent="0.25">
      <c r="A108" s="9" t="s">
        <v>139</v>
      </c>
      <c r="B108" s="2">
        <v>0.19900000000000001</v>
      </c>
      <c r="C108" s="5">
        <v>6.6000000000000003E-2</v>
      </c>
      <c r="D108" s="1">
        <f t="shared" si="5"/>
        <v>0.13300000000000001</v>
      </c>
      <c r="E108" s="7">
        <f t="shared" si="6"/>
        <v>42.199547106999994</v>
      </c>
    </row>
    <row r="109" spans="1:5" x14ac:dyDescent="0.25">
      <c r="A109" s="9" t="s">
        <v>140</v>
      </c>
      <c r="B109" s="2">
        <v>0.17899999999999999</v>
      </c>
      <c r="C109" s="5">
        <v>6.6000000000000003E-2</v>
      </c>
      <c r="D109" s="1">
        <f t="shared" si="5"/>
        <v>0.11299999999999999</v>
      </c>
      <c r="E109" s="7">
        <f t="shared" si="6"/>
        <v>36.276481146999991</v>
      </c>
    </row>
    <row r="110" spans="1:5" x14ac:dyDescent="0.25">
      <c r="A110" s="9" t="s">
        <v>140</v>
      </c>
      <c r="B110" s="2">
        <v>0.19</v>
      </c>
      <c r="C110" s="5">
        <v>6.6000000000000003E-2</v>
      </c>
      <c r="D110" s="1">
        <f t="shared" si="5"/>
        <v>0.124</v>
      </c>
      <c r="E110" s="7">
        <f t="shared" si="6"/>
        <v>39.530765487999993</v>
      </c>
    </row>
    <row r="111" spans="1:5" x14ac:dyDescent="0.25">
      <c r="A111" s="9" t="s">
        <v>141</v>
      </c>
      <c r="B111" s="2">
        <v>0.245</v>
      </c>
      <c r="C111" s="5">
        <v>6.6000000000000003E-2</v>
      </c>
      <c r="D111" s="1">
        <f t="shared" si="5"/>
        <v>0.17899999999999999</v>
      </c>
      <c r="E111" s="7">
        <f t="shared" si="6"/>
        <v>55.926924882999991</v>
      </c>
    </row>
    <row r="112" spans="1:5" x14ac:dyDescent="0.25">
      <c r="A112" s="9" t="s">
        <v>141</v>
      </c>
      <c r="B112" s="2">
        <v>0.23400000000000001</v>
      </c>
      <c r="C112" s="5">
        <v>6.6000000000000003E-2</v>
      </c>
      <c r="D112" s="1">
        <f t="shared" si="5"/>
        <v>0.16800000000000001</v>
      </c>
      <c r="E112" s="7">
        <f t="shared" si="6"/>
        <v>52.631061312</v>
      </c>
    </row>
    <row r="113" spans="1:5" x14ac:dyDescent="0.25">
      <c r="A113" s="9" t="s">
        <v>138</v>
      </c>
      <c r="B113" s="2">
        <v>0.155</v>
      </c>
      <c r="C113" s="5">
        <v>6.6000000000000003E-2</v>
      </c>
      <c r="D113" s="1">
        <f t="shared" si="5"/>
        <v>8.8999999999999996E-2</v>
      </c>
      <c r="E113" s="7">
        <f t="shared" si="6"/>
        <v>29.205089322999996</v>
      </c>
    </row>
    <row r="114" spans="1:5" x14ac:dyDescent="0.25">
      <c r="A114" s="9" t="s">
        <v>138</v>
      </c>
      <c r="B114" s="2">
        <v>0.155</v>
      </c>
      <c r="C114" s="5">
        <v>6.6000000000000003E-2</v>
      </c>
      <c r="D114" s="1">
        <f t="shared" si="5"/>
        <v>8.8999999999999996E-2</v>
      </c>
      <c r="E114" s="7">
        <f t="shared" si="6"/>
        <v>29.205089322999996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113"/>
  <sheetViews>
    <sheetView workbookViewId="0">
      <selection activeCell="T9" sqref="T9"/>
    </sheetView>
  </sheetViews>
  <sheetFormatPr defaultRowHeight="15" x14ac:dyDescent="0.25"/>
  <cols>
    <col min="1" max="1" width="15.42578125" customWidth="1"/>
    <col min="2" max="2" width="13.42578125" customWidth="1"/>
    <col min="3" max="3" width="11.28515625" customWidth="1"/>
    <col min="4" max="4" width="13.42578125" customWidth="1"/>
    <col min="5" max="5" width="17.28515625" customWidth="1"/>
  </cols>
  <sheetData>
    <row r="2" spans="1:12" x14ac:dyDescent="0.25">
      <c r="A2" s="3">
        <v>1.6679999999999999</v>
      </c>
      <c r="B2" s="3">
        <v>1.9510000000000001</v>
      </c>
      <c r="C2" s="2">
        <v>0.36799999999999999</v>
      </c>
      <c r="D2" s="2">
        <v>0.34500000000000003</v>
      </c>
      <c r="E2" s="2">
        <v>0.33300000000000002</v>
      </c>
      <c r="F2" s="2">
        <v>0.30199999999999999</v>
      </c>
      <c r="G2" s="2">
        <v>0.33500000000000002</v>
      </c>
      <c r="H2" s="2">
        <v>0.30399999999999999</v>
      </c>
      <c r="I2" s="2">
        <v>0.28500000000000003</v>
      </c>
      <c r="J2" s="2">
        <v>0.255</v>
      </c>
      <c r="K2" s="2">
        <v>0.24</v>
      </c>
      <c r="L2" s="2">
        <v>0.28999999999999998</v>
      </c>
    </row>
    <row r="3" spans="1:12" x14ac:dyDescent="0.25">
      <c r="A3" s="3">
        <v>0.94899999999999995</v>
      </c>
      <c r="B3" s="3">
        <v>0.94799999999999995</v>
      </c>
      <c r="C3" s="2">
        <v>0.30299999999999999</v>
      </c>
      <c r="D3" s="2">
        <v>0.28700000000000003</v>
      </c>
      <c r="E3" s="2">
        <v>0.27100000000000002</v>
      </c>
      <c r="F3" s="2">
        <v>0.27500000000000002</v>
      </c>
      <c r="G3" s="2">
        <v>0.28200000000000003</v>
      </c>
      <c r="H3" s="2">
        <v>0.252</v>
      </c>
      <c r="I3" s="2">
        <v>0.28200000000000003</v>
      </c>
      <c r="J3" s="2">
        <v>0.252</v>
      </c>
      <c r="K3" s="2">
        <v>0.26200000000000001</v>
      </c>
      <c r="L3" s="2">
        <v>0.29499999999999998</v>
      </c>
    </row>
    <row r="4" spans="1:12" x14ac:dyDescent="0.25">
      <c r="A4" s="3">
        <v>0.51200000000000001</v>
      </c>
      <c r="B4" s="3">
        <v>0.58199999999999996</v>
      </c>
      <c r="C4" s="2">
        <v>0.313</v>
      </c>
      <c r="D4" s="2">
        <v>0.3</v>
      </c>
      <c r="E4" s="2">
        <v>0.27800000000000002</v>
      </c>
      <c r="F4" s="2">
        <v>0.28500000000000003</v>
      </c>
      <c r="G4" s="2">
        <v>0.32100000000000001</v>
      </c>
      <c r="H4" s="2">
        <v>0.26100000000000001</v>
      </c>
      <c r="I4" s="2">
        <v>0.28500000000000003</v>
      </c>
      <c r="J4" s="2">
        <v>0.247</v>
      </c>
      <c r="K4" s="2">
        <v>0.24399999999999999</v>
      </c>
      <c r="L4" s="2">
        <v>0.28800000000000003</v>
      </c>
    </row>
    <row r="5" spans="1:12" x14ac:dyDescent="0.25">
      <c r="A5" s="3">
        <v>0.38600000000000001</v>
      </c>
      <c r="B5" s="3">
        <v>0.38100000000000001</v>
      </c>
      <c r="C5" s="2">
        <v>0.30499999999999999</v>
      </c>
      <c r="D5" s="2">
        <v>0.29499999999999998</v>
      </c>
      <c r="E5" s="2">
        <v>0.3</v>
      </c>
      <c r="F5" s="2">
        <v>0.29599999999999999</v>
      </c>
      <c r="G5" s="2">
        <v>0.26900000000000002</v>
      </c>
      <c r="H5" s="2">
        <v>0.26</v>
      </c>
      <c r="I5" s="2">
        <v>0.28800000000000003</v>
      </c>
      <c r="J5" s="2">
        <v>0.18099999999999999</v>
      </c>
      <c r="K5" s="2">
        <v>0.28200000000000003</v>
      </c>
      <c r="L5" s="2">
        <v>0.26900000000000002</v>
      </c>
    </row>
    <row r="6" spans="1:12" x14ac:dyDescent="0.25">
      <c r="A6" s="3">
        <v>0.14499999999999999</v>
      </c>
      <c r="B6" s="3">
        <v>0.13</v>
      </c>
      <c r="C6" s="2">
        <v>0.27200000000000002</v>
      </c>
      <c r="D6" s="2">
        <v>0.26700000000000002</v>
      </c>
      <c r="E6" s="2">
        <v>0.26100000000000001</v>
      </c>
      <c r="F6" s="2">
        <v>0.25</v>
      </c>
      <c r="G6" s="2">
        <v>0.25700000000000001</v>
      </c>
      <c r="H6" s="2">
        <v>0.23600000000000002</v>
      </c>
      <c r="I6" s="2">
        <v>0.248</v>
      </c>
      <c r="J6" s="2">
        <v>0.251</v>
      </c>
      <c r="K6" s="2">
        <v>0.22700000000000001</v>
      </c>
      <c r="L6" s="2">
        <v>0.24199999999999999</v>
      </c>
    </row>
    <row r="7" spans="1:12" x14ac:dyDescent="0.25">
      <c r="A7" s="5">
        <v>6.2E-2</v>
      </c>
      <c r="B7" s="5">
        <v>5.3999999999999999E-2</v>
      </c>
      <c r="C7" s="2">
        <v>0.30299999999999999</v>
      </c>
      <c r="D7" s="2">
        <v>0.254</v>
      </c>
      <c r="E7" s="2">
        <v>0.26700000000000002</v>
      </c>
      <c r="F7" s="2">
        <v>0.25900000000000001</v>
      </c>
      <c r="G7" s="2">
        <v>0.30199999999999999</v>
      </c>
      <c r="H7" s="2">
        <v>0.253</v>
      </c>
      <c r="I7" s="2">
        <v>0.25900000000000001</v>
      </c>
      <c r="J7" s="2">
        <v>0.23400000000000001</v>
      </c>
      <c r="K7" s="2">
        <v>0.28999999999999998</v>
      </c>
      <c r="L7" s="2">
        <v>0.28000000000000003</v>
      </c>
    </row>
    <row r="8" spans="1:12" x14ac:dyDescent="0.25">
      <c r="A8" s="1">
        <v>0.34300000000000003</v>
      </c>
      <c r="B8" s="1">
        <v>0.32</v>
      </c>
      <c r="C8" s="2">
        <v>0.33500000000000002</v>
      </c>
      <c r="D8" s="2">
        <v>0.34200000000000003</v>
      </c>
      <c r="E8" s="2">
        <v>0.34800000000000003</v>
      </c>
      <c r="F8" s="2">
        <v>0.307</v>
      </c>
      <c r="G8" s="2">
        <v>0.32700000000000001</v>
      </c>
      <c r="H8" s="2">
        <v>0.29799999999999999</v>
      </c>
      <c r="I8" s="2">
        <v>0.29599999999999999</v>
      </c>
      <c r="J8" s="2">
        <v>0.29899999999999999</v>
      </c>
      <c r="K8" s="2">
        <v>0.311</v>
      </c>
      <c r="L8" s="2">
        <v>0.28600000000000003</v>
      </c>
    </row>
    <row r="9" spans="1:12" x14ac:dyDescent="0.25">
      <c r="A9" s="1">
        <v>0.311</v>
      </c>
      <c r="B9" s="1">
        <v>0.32300000000000001</v>
      </c>
      <c r="C9" s="2">
        <v>0.28700000000000003</v>
      </c>
      <c r="D9" s="2">
        <v>0.28700000000000003</v>
      </c>
      <c r="E9" s="2">
        <v>0.28999999999999998</v>
      </c>
      <c r="F9" s="2">
        <v>0.26300000000000001</v>
      </c>
      <c r="G9" s="2">
        <v>0.34600000000000003</v>
      </c>
      <c r="H9" s="2">
        <v>0.29199999999999998</v>
      </c>
      <c r="I9" s="2">
        <v>0.29499999999999998</v>
      </c>
      <c r="J9" s="2">
        <v>0.3</v>
      </c>
      <c r="K9" s="2">
        <v>0.25</v>
      </c>
      <c r="L9" s="2">
        <v>0.28600000000000003</v>
      </c>
    </row>
    <row r="16" spans="1:12" x14ac:dyDescent="0.25">
      <c r="A16" s="19"/>
      <c r="B16" s="6" t="s">
        <v>1</v>
      </c>
      <c r="C16" s="6" t="s">
        <v>2</v>
      </c>
      <c r="D16" s="6" t="s">
        <v>3</v>
      </c>
      <c r="E16" s="6" t="s">
        <v>4</v>
      </c>
    </row>
    <row r="17" spans="1:12" x14ac:dyDescent="0.25">
      <c r="A17" s="19" t="s">
        <v>5</v>
      </c>
      <c r="B17" s="3">
        <v>1.8089999999999999</v>
      </c>
      <c r="C17" s="1">
        <f>B17-B22</f>
        <v>1.7509999999999999</v>
      </c>
      <c r="D17" s="1">
        <v>24</v>
      </c>
      <c r="E17" s="7">
        <f>(1.0298*C17*C17)+(11.979*C17)-(0.0278)</f>
        <v>24.104796829799998</v>
      </c>
    </row>
    <row r="18" spans="1:12" x14ac:dyDescent="0.25">
      <c r="A18" s="19" t="s">
        <v>6</v>
      </c>
      <c r="B18" s="3">
        <v>0.94799999999999995</v>
      </c>
      <c r="C18" s="1">
        <f>B18-B22</f>
        <v>0.8899999999999999</v>
      </c>
      <c r="D18" s="1">
        <v>12</v>
      </c>
      <c r="E18" s="7">
        <f t="shared" ref="E18:E22" si="0">(1.0298*C18*C18)+(11.979*C18)-(0.0278)</f>
        <v>11.44921458</v>
      </c>
    </row>
    <row r="19" spans="1:12" x14ac:dyDescent="0.25">
      <c r="A19" s="19" t="s">
        <v>7</v>
      </c>
      <c r="B19" s="3">
        <v>0.54699999999999993</v>
      </c>
      <c r="C19" s="1">
        <f>B19-B22</f>
        <v>0.48899999999999993</v>
      </c>
      <c r="D19" s="1">
        <v>6</v>
      </c>
      <c r="E19" s="7">
        <f t="shared" si="0"/>
        <v>6.0761778057999987</v>
      </c>
    </row>
    <row r="20" spans="1:12" x14ac:dyDescent="0.25">
      <c r="A20" s="19" t="s">
        <v>8</v>
      </c>
      <c r="B20" s="3">
        <v>0.38300000000000001</v>
      </c>
      <c r="C20" s="1">
        <f>B20-B22</f>
        <v>0.32500000000000001</v>
      </c>
      <c r="D20" s="1">
        <v>3</v>
      </c>
      <c r="E20" s="7">
        <f t="shared" si="0"/>
        <v>3.9741476249999996</v>
      </c>
    </row>
    <row r="21" spans="1:12" x14ac:dyDescent="0.25">
      <c r="A21" s="19" t="s">
        <v>9</v>
      </c>
      <c r="B21" s="3">
        <v>0.13700000000000001</v>
      </c>
      <c r="C21" s="1">
        <f>B21-B22</f>
        <v>7.9000000000000015E-2</v>
      </c>
      <c r="D21" s="1">
        <v>1.5</v>
      </c>
      <c r="E21" s="7">
        <f t="shared" si="0"/>
        <v>0.92496798180000006</v>
      </c>
    </row>
    <row r="22" spans="1:12" x14ac:dyDescent="0.25">
      <c r="A22" s="19" t="s">
        <v>10</v>
      </c>
      <c r="B22" s="5">
        <v>5.7999999999999996E-2</v>
      </c>
      <c r="C22" s="1">
        <f>B22-B22</f>
        <v>0</v>
      </c>
      <c r="D22" s="1">
        <v>0</v>
      </c>
      <c r="E22" s="7">
        <f t="shared" si="0"/>
        <v>-2.7799999999999998E-2</v>
      </c>
    </row>
    <row r="28" spans="1:12" x14ac:dyDescent="0.25">
      <c r="H28" s="19"/>
      <c r="J28" s="8" t="s">
        <v>142</v>
      </c>
      <c r="K28" s="8"/>
      <c r="L28" s="8"/>
    </row>
    <row r="33" spans="1:5" x14ac:dyDescent="0.25">
      <c r="A33" s="9" t="s">
        <v>12</v>
      </c>
      <c r="B33" s="2" t="s">
        <v>13</v>
      </c>
      <c r="C33" s="4" t="s">
        <v>10</v>
      </c>
      <c r="D33" s="1" t="s">
        <v>2</v>
      </c>
      <c r="E33" s="10" t="s">
        <v>143</v>
      </c>
    </row>
    <row r="34" spans="1:5" x14ac:dyDescent="0.25">
      <c r="A34" s="9" t="s">
        <v>104</v>
      </c>
      <c r="B34" s="2">
        <v>0.36799999999999999</v>
      </c>
      <c r="C34" s="5">
        <v>5.7999999999999996E-2</v>
      </c>
      <c r="D34" s="1">
        <f t="shared" ref="D34:D65" si="1">(B34-C34)</f>
        <v>0.31</v>
      </c>
      <c r="E34" s="7">
        <f t="shared" ref="E34:E65" si="2">(1.0298*D34*D34)+(11.979*D34)-(0.0278)</f>
        <v>3.7846537799999997</v>
      </c>
    </row>
    <row r="35" spans="1:5" x14ac:dyDescent="0.25">
      <c r="A35" s="9" t="s">
        <v>104</v>
      </c>
      <c r="B35" s="2">
        <v>0.30299999999999999</v>
      </c>
      <c r="C35" s="5">
        <v>5.7999999999999996E-2</v>
      </c>
      <c r="D35" s="1">
        <f t="shared" si="1"/>
        <v>0.245</v>
      </c>
      <c r="E35" s="7">
        <f t="shared" si="2"/>
        <v>2.9688687449999995</v>
      </c>
    </row>
    <row r="36" spans="1:5" x14ac:dyDescent="0.25">
      <c r="A36" s="9" t="s">
        <v>106</v>
      </c>
      <c r="B36" s="2">
        <v>0.313</v>
      </c>
      <c r="C36" s="5">
        <v>5.7999999999999996E-2</v>
      </c>
      <c r="D36" s="1">
        <f t="shared" si="1"/>
        <v>0.255</v>
      </c>
      <c r="E36" s="7">
        <f t="shared" si="2"/>
        <v>3.0938077449999999</v>
      </c>
    </row>
    <row r="37" spans="1:5" x14ac:dyDescent="0.25">
      <c r="A37" s="9" t="s">
        <v>106</v>
      </c>
      <c r="B37" s="2">
        <v>0.30499999999999999</v>
      </c>
      <c r="C37" s="5">
        <v>5.7999999999999996E-2</v>
      </c>
      <c r="D37" s="1">
        <f t="shared" si="1"/>
        <v>0.247</v>
      </c>
      <c r="E37" s="7">
        <f t="shared" si="2"/>
        <v>2.9938400681999995</v>
      </c>
    </row>
    <row r="38" spans="1:5" x14ac:dyDescent="0.25">
      <c r="A38" s="9" t="s">
        <v>105</v>
      </c>
      <c r="B38" s="2">
        <v>0.27200000000000002</v>
      </c>
      <c r="C38" s="5">
        <v>5.7999999999999996E-2</v>
      </c>
      <c r="D38" s="1">
        <f t="shared" si="1"/>
        <v>0.21400000000000002</v>
      </c>
      <c r="E38" s="7">
        <f t="shared" si="2"/>
        <v>2.5828667208000002</v>
      </c>
    </row>
    <row r="39" spans="1:5" x14ac:dyDescent="0.25">
      <c r="A39" s="9" t="s">
        <v>105</v>
      </c>
      <c r="B39" s="2">
        <v>0.30299999999999999</v>
      </c>
      <c r="C39" s="5">
        <v>5.7999999999999996E-2</v>
      </c>
      <c r="D39" s="1">
        <f t="shared" si="1"/>
        <v>0.245</v>
      </c>
      <c r="E39" s="7">
        <f t="shared" si="2"/>
        <v>2.9688687449999995</v>
      </c>
    </row>
    <row r="40" spans="1:5" x14ac:dyDescent="0.25">
      <c r="A40" s="9" t="s">
        <v>107</v>
      </c>
      <c r="B40" s="2">
        <v>0.33500000000000002</v>
      </c>
      <c r="C40" s="5">
        <v>5.7999999999999996E-2</v>
      </c>
      <c r="D40" s="1">
        <f t="shared" si="1"/>
        <v>0.27700000000000002</v>
      </c>
      <c r="E40" s="7">
        <f t="shared" si="2"/>
        <v>3.3693985241999997</v>
      </c>
    </row>
    <row r="41" spans="1:5" x14ac:dyDescent="0.25">
      <c r="A41" s="9" t="s">
        <v>107</v>
      </c>
      <c r="B41" s="2">
        <v>0.28700000000000003</v>
      </c>
      <c r="C41" s="5">
        <v>5.7999999999999996E-2</v>
      </c>
      <c r="D41" s="1">
        <f t="shared" si="1"/>
        <v>0.22900000000000004</v>
      </c>
      <c r="E41" s="7">
        <f t="shared" si="2"/>
        <v>2.7693947418000002</v>
      </c>
    </row>
    <row r="42" spans="1:5" x14ac:dyDescent="0.25">
      <c r="A42" s="9" t="s">
        <v>104</v>
      </c>
      <c r="B42" s="2">
        <v>0.34500000000000003</v>
      </c>
      <c r="C42" s="5">
        <v>5.7999999999999996E-2</v>
      </c>
      <c r="D42" s="1">
        <f t="shared" si="1"/>
        <v>0.28700000000000003</v>
      </c>
      <c r="E42" s="7">
        <f t="shared" si="2"/>
        <v>3.4949965962</v>
      </c>
    </row>
    <row r="43" spans="1:5" x14ac:dyDescent="0.25">
      <c r="A43" s="9" t="s">
        <v>104</v>
      </c>
      <c r="B43" s="2">
        <v>0.28700000000000003</v>
      </c>
      <c r="C43" s="5">
        <v>5.7999999999999996E-2</v>
      </c>
      <c r="D43" s="1">
        <f t="shared" si="1"/>
        <v>0.22900000000000004</v>
      </c>
      <c r="E43" s="7">
        <f t="shared" si="2"/>
        <v>2.7693947418000002</v>
      </c>
    </row>
    <row r="44" spans="1:5" x14ac:dyDescent="0.25">
      <c r="A44" s="9" t="s">
        <v>108</v>
      </c>
      <c r="B44" s="2">
        <v>0.3</v>
      </c>
      <c r="C44" s="5">
        <v>5.7999999999999996E-2</v>
      </c>
      <c r="D44" s="1">
        <f t="shared" si="1"/>
        <v>0.24199999999999999</v>
      </c>
      <c r="E44" s="7">
        <f t="shared" si="2"/>
        <v>2.9314272071999996</v>
      </c>
    </row>
    <row r="45" spans="1:5" x14ac:dyDescent="0.25">
      <c r="A45" s="9" t="s">
        <v>108</v>
      </c>
      <c r="B45" s="2">
        <v>0.29499999999999998</v>
      </c>
      <c r="C45" s="5">
        <v>5.7999999999999996E-2</v>
      </c>
      <c r="D45" s="1">
        <f t="shared" si="1"/>
        <v>0.23699999999999999</v>
      </c>
      <c r="E45" s="7">
        <f t="shared" si="2"/>
        <v>2.8690658361999994</v>
      </c>
    </row>
    <row r="46" spans="1:5" x14ac:dyDescent="0.25">
      <c r="A46" s="9" t="s">
        <v>109</v>
      </c>
      <c r="B46" s="2">
        <v>0.26700000000000002</v>
      </c>
      <c r="C46" s="5">
        <v>5.7999999999999996E-2</v>
      </c>
      <c r="D46" s="1">
        <f t="shared" si="1"/>
        <v>0.20900000000000002</v>
      </c>
      <c r="E46" s="7">
        <f t="shared" si="2"/>
        <v>2.5207936938000004</v>
      </c>
    </row>
    <row r="47" spans="1:5" x14ac:dyDescent="0.25">
      <c r="A47" s="9" t="s">
        <v>109</v>
      </c>
      <c r="B47" s="2">
        <v>0.254</v>
      </c>
      <c r="C47" s="5">
        <v>5.7999999999999996E-2</v>
      </c>
      <c r="D47" s="1">
        <f t="shared" si="1"/>
        <v>0.19600000000000001</v>
      </c>
      <c r="E47" s="7">
        <f t="shared" si="2"/>
        <v>2.3596447968000001</v>
      </c>
    </row>
    <row r="48" spans="1:5" x14ac:dyDescent="0.25">
      <c r="A48" s="9" t="s">
        <v>107</v>
      </c>
      <c r="B48" s="2">
        <v>0.34200000000000003</v>
      </c>
      <c r="C48" s="5">
        <v>5.7999999999999996E-2</v>
      </c>
      <c r="D48" s="1">
        <f t="shared" si="1"/>
        <v>0.28400000000000003</v>
      </c>
      <c r="E48" s="7">
        <f t="shared" si="2"/>
        <v>3.4572955488000003</v>
      </c>
    </row>
    <row r="49" spans="1:5" x14ac:dyDescent="0.25">
      <c r="A49" s="9" t="s">
        <v>107</v>
      </c>
      <c r="B49" s="2">
        <v>0.28700000000000003</v>
      </c>
      <c r="C49" s="5">
        <v>5.7999999999999996E-2</v>
      </c>
      <c r="D49" s="1">
        <f t="shared" si="1"/>
        <v>0.22900000000000004</v>
      </c>
      <c r="E49" s="7">
        <f t="shared" si="2"/>
        <v>2.7693947418000002</v>
      </c>
    </row>
    <row r="50" spans="1:5" x14ac:dyDescent="0.25">
      <c r="A50" s="9" t="s">
        <v>110</v>
      </c>
      <c r="B50" s="2">
        <v>0.33300000000000002</v>
      </c>
      <c r="C50" s="5">
        <v>5.7999999999999996E-2</v>
      </c>
      <c r="D50" s="1">
        <f t="shared" si="1"/>
        <v>0.27500000000000002</v>
      </c>
      <c r="E50" s="7">
        <f t="shared" si="2"/>
        <v>3.3443036249999998</v>
      </c>
    </row>
    <row r="51" spans="1:5" x14ac:dyDescent="0.25">
      <c r="A51" s="9" t="s">
        <v>110</v>
      </c>
      <c r="B51" s="2">
        <v>0.27100000000000002</v>
      </c>
      <c r="C51" s="5">
        <v>5.7999999999999996E-2</v>
      </c>
      <c r="D51" s="1">
        <f t="shared" si="1"/>
        <v>0.21300000000000002</v>
      </c>
      <c r="E51" s="7">
        <f t="shared" si="2"/>
        <v>2.5704479962</v>
      </c>
    </row>
    <row r="52" spans="1:5" x14ac:dyDescent="0.25">
      <c r="A52" s="9" t="s">
        <v>111</v>
      </c>
      <c r="B52" s="2">
        <v>0.27800000000000002</v>
      </c>
      <c r="C52" s="5">
        <v>5.7999999999999996E-2</v>
      </c>
      <c r="D52" s="1">
        <f t="shared" si="1"/>
        <v>0.22000000000000003</v>
      </c>
      <c r="E52" s="7">
        <f t="shared" si="2"/>
        <v>2.6574223200000002</v>
      </c>
    </row>
    <row r="53" spans="1:5" x14ac:dyDescent="0.25">
      <c r="A53" s="9" t="s">
        <v>111</v>
      </c>
      <c r="B53" s="2">
        <v>0.3</v>
      </c>
      <c r="C53" s="5">
        <v>5.7999999999999996E-2</v>
      </c>
      <c r="D53" s="1">
        <f t="shared" si="1"/>
        <v>0.24199999999999999</v>
      </c>
      <c r="E53" s="7">
        <f t="shared" si="2"/>
        <v>2.9314272071999996</v>
      </c>
    </row>
    <row r="54" spans="1:5" x14ac:dyDescent="0.25">
      <c r="A54" s="9" t="s">
        <v>112</v>
      </c>
      <c r="B54" s="2">
        <v>0.26100000000000001</v>
      </c>
      <c r="C54" s="5">
        <v>5.7999999999999996E-2</v>
      </c>
      <c r="D54" s="1">
        <f t="shared" si="1"/>
        <v>0.20300000000000001</v>
      </c>
      <c r="E54" s="7">
        <f t="shared" si="2"/>
        <v>2.4463740282000002</v>
      </c>
    </row>
    <row r="55" spans="1:5" x14ac:dyDescent="0.25">
      <c r="A55" s="9" t="s">
        <v>112</v>
      </c>
      <c r="B55" s="2">
        <v>0.26700000000000002</v>
      </c>
      <c r="C55" s="5">
        <v>5.7999999999999996E-2</v>
      </c>
      <c r="D55" s="1">
        <f t="shared" si="1"/>
        <v>0.20900000000000002</v>
      </c>
      <c r="E55" s="7">
        <f t="shared" si="2"/>
        <v>2.5207936938000004</v>
      </c>
    </row>
    <row r="56" spans="1:5" x14ac:dyDescent="0.25">
      <c r="A56" s="9" t="s">
        <v>113</v>
      </c>
      <c r="B56" s="2">
        <v>0.34800000000000003</v>
      </c>
      <c r="C56" s="5">
        <v>5.7999999999999996E-2</v>
      </c>
      <c r="D56" s="1">
        <f t="shared" si="1"/>
        <v>0.29000000000000004</v>
      </c>
      <c r="E56" s="7">
        <f t="shared" si="2"/>
        <v>3.53271618</v>
      </c>
    </row>
    <row r="57" spans="1:5" x14ac:dyDescent="0.25">
      <c r="A57" s="9" t="s">
        <v>113</v>
      </c>
      <c r="B57" s="2">
        <v>0.28999999999999998</v>
      </c>
      <c r="C57" s="5">
        <v>5.7999999999999996E-2</v>
      </c>
      <c r="D57" s="1">
        <f t="shared" si="1"/>
        <v>0.23199999999999998</v>
      </c>
      <c r="E57" s="7">
        <f t="shared" si="2"/>
        <v>2.8067559551999994</v>
      </c>
    </row>
    <row r="58" spans="1:5" x14ac:dyDescent="0.25">
      <c r="A58" s="9" t="s">
        <v>114</v>
      </c>
      <c r="B58" s="2">
        <v>0.30199999999999999</v>
      </c>
      <c r="C58" s="5">
        <v>5.7999999999999996E-2</v>
      </c>
      <c r="D58" s="1">
        <f t="shared" si="1"/>
        <v>0.24399999999999999</v>
      </c>
      <c r="E58" s="7">
        <f t="shared" si="2"/>
        <v>2.9563861727999994</v>
      </c>
    </row>
    <row r="59" spans="1:5" x14ac:dyDescent="0.25">
      <c r="A59" s="9" t="s">
        <v>114</v>
      </c>
      <c r="B59" s="2">
        <v>0.27500000000000002</v>
      </c>
      <c r="C59" s="5">
        <v>5.7999999999999996E-2</v>
      </c>
      <c r="D59" s="1">
        <f t="shared" si="1"/>
        <v>0.21700000000000003</v>
      </c>
      <c r="E59" s="7">
        <f t="shared" si="2"/>
        <v>2.6201352521999999</v>
      </c>
    </row>
    <row r="60" spans="1:5" x14ac:dyDescent="0.25">
      <c r="A60" s="9" t="s">
        <v>115</v>
      </c>
      <c r="B60" s="2">
        <v>0.28500000000000003</v>
      </c>
      <c r="C60" s="5">
        <v>5.7999999999999996E-2</v>
      </c>
      <c r="D60" s="1">
        <f t="shared" si="1"/>
        <v>0.22700000000000004</v>
      </c>
      <c r="E60" s="7">
        <f t="shared" si="2"/>
        <v>2.7444975642000005</v>
      </c>
    </row>
    <row r="61" spans="1:5" x14ac:dyDescent="0.25">
      <c r="A61" s="9" t="s">
        <v>115</v>
      </c>
      <c r="B61" s="2">
        <v>0.29599999999999999</v>
      </c>
      <c r="C61" s="5">
        <v>5.7999999999999996E-2</v>
      </c>
      <c r="D61" s="1">
        <f t="shared" si="1"/>
        <v>0.23799999999999999</v>
      </c>
      <c r="E61" s="7">
        <f t="shared" si="2"/>
        <v>2.8815339912</v>
      </c>
    </row>
    <row r="62" spans="1:5" x14ac:dyDescent="0.25">
      <c r="A62" s="9" t="s">
        <v>117</v>
      </c>
      <c r="B62" s="2">
        <v>0.25</v>
      </c>
      <c r="C62" s="5">
        <v>5.7999999999999996E-2</v>
      </c>
      <c r="D62" s="1">
        <f t="shared" si="1"/>
        <v>0.192</v>
      </c>
      <c r="E62" s="7">
        <f t="shared" si="2"/>
        <v>2.3101305471999996</v>
      </c>
    </row>
    <row r="63" spans="1:5" x14ac:dyDescent="0.25">
      <c r="A63" s="9" t="s">
        <v>117</v>
      </c>
      <c r="B63" s="2">
        <v>0.25900000000000001</v>
      </c>
      <c r="C63" s="5">
        <v>5.7999999999999996E-2</v>
      </c>
      <c r="D63" s="1">
        <f t="shared" si="1"/>
        <v>0.20100000000000001</v>
      </c>
      <c r="E63" s="7">
        <f t="shared" si="2"/>
        <v>2.4215839498</v>
      </c>
    </row>
    <row r="64" spans="1:5" x14ac:dyDescent="0.25">
      <c r="A64" s="9" t="s">
        <v>118</v>
      </c>
      <c r="B64" s="2">
        <v>0.307</v>
      </c>
      <c r="C64" s="5">
        <v>5.7999999999999996E-2</v>
      </c>
      <c r="D64" s="1">
        <f t="shared" si="1"/>
        <v>0.249</v>
      </c>
      <c r="E64" s="7">
        <f t="shared" si="2"/>
        <v>3.0188196297999994</v>
      </c>
    </row>
    <row r="65" spans="1:5" x14ac:dyDescent="0.25">
      <c r="A65" s="9" t="s">
        <v>118</v>
      </c>
      <c r="B65" s="2">
        <v>0.26300000000000001</v>
      </c>
      <c r="C65" s="5">
        <v>5.7999999999999996E-2</v>
      </c>
      <c r="D65" s="1">
        <f t="shared" si="1"/>
        <v>0.20500000000000002</v>
      </c>
      <c r="E65" s="7">
        <f t="shared" si="2"/>
        <v>2.4711723449999998</v>
      </c>
    </row>
    <row r="66" spans="1:5" x14ac:dyDescent="0.25">
      <c r="A66" s="9" t="s">
        <v>119</v>
      </c>
      <c r="B66" s="2">
        <v>0.33500000000000002</v>
      </c>
      <c r="C66" s="5">
        <v>5.7999999999999996E-2</v>
      </c>
      <c r="D66" s="1">
        <f t="shared" ref="D66:D97" si="3">(B66-C66)</f>
        <v>0.27700000000000002</v>
      </c>
      <c r="E66" s="7">
        <f t="shared" ref="E66:E97" si="4">(1.0298*D66*D66)+(11.979*D66)-(0.0278)</f>
        <v>3.3693985241999997</v>
      </c>
    </row>
    <row r="67" spans="1:5" x14ac:dyDescent="0.25">
      <c r="A67" s="9" t="s">
        <v>119</v>
      </c>
      <c r="B67" s="2">
        <v>0.28200000000000003</v>
      </c>
      <c r="C67" s="5">
        <v>5.7999999999999996E-2</v>
      </c>
      <c r="D67" s="1">
        <f t="shared" si="3"/>
        <v>0.22400000000000003</v>
      </c>
      <c r="E67" s="7">
        <f t="shared" si="4"/>
        <v>2.7071672448000004</v>
      </c>
    </row>
    <row r="68" spans="1:5" x14ac:dyDescent="0.25">
      <c r="A68" s="9" t="s">
        <v>120</v>
      </c>
      <c r="B68" s="2">
        <v>0.32100000000000001</v>
      </c>
      <c r="C68" s="5">
        <v>5.7999999999999996E-2</v>
      </c>
      <c r="D68" s="1">
        <f t="shared" si="3"/>
        <v>0.26300000000000001</v>
      </c>
      <c r="E68" s="7">
        <f t="shared" si="4"/>
        <v>3.1939072361999998</v>
      </c>
    </row>
    <row r="69" spans="1:5" x14ac:dyDescent="0.25">
      <c r="A69" s="9" t="s">
        <v>120</v>
      </c>
      <c r="B69" s="2">
        <v>0.26900000000000002</v>
      </c>
      <c r="C69" s="5">
        <v>5.7999999999999996E-2</v>
      </c>
      <c r="D69" s="1">
        <f t="shared" si="3"/>
        <v>0.21100000000000002</v>
      </c>
      <c r="E69" s="7">
        <f t="shared" si="4"/>
        <v>2.5456167258</v>
      </c>
    </row>
    <row r="70" spans="1:5" x14ac:dyDescent="0.25">
      <c r="A70" s="9" t="s">
        <v>121</v>
      </c>
      <c r="B70" s="2">
        <v>0.25700000000000001</v>
      </c>
      <c r="C70" s="5">
        <v>5.7999999999999996E-2</v>
      </c>
      <c r="D70" s="1">
        <f t="shared" si="3"/>
        <v>0.19900000000000001</v>
      </c>
      <c r="E70" s="7">
        <f t="shared" si="4"/>
        <v>2.3968021097999999</v>
      </c>
    </row>
    <row r="71" spans="1:5" x14ac:dyDescent="0.25">
      <c r="A71" s="9" t="s">
        <v>121</v>
      </c>
      <c r="B71" s="2">
        <v>0.30199999999999999</v>
      </c>
      <c r="C71" s="5">
        <v>5.7999999999999996E-2</v>
      </c>
      <c r="D71" s="1">
        <f t="shared" si="3"/>
        <v>0.24399999999999999</v>
      </c>
      <c r="E71" s="7">
        <f t="shared" si="4"/>
        <v>2.9563861727999994</v>
      </c>
    </row>
    <row r="72" spans="1:5" x14ac:dyDescent="0.25">
      <c r="A72" s="9" t="s">
        <v>116</v>
      </c>
      <c r="B72" s="2">
        <v>0.32700000000000001</v>
      </c>
      <c r="C72" s="5">
        <v>5.7999999999999996E-2</v>
      </c>
      <c r="D72" s="1">
        <f t="shared" si="3"/>
        <v>0.26900000000000002</v>
      </c>
      <c r="E72" s="7">
        <f t="shared" si="4"/>
        <v>3.2690683578000002</v>
      </c>
    </row>
    <row r="73" spans="1:5" x14ac:dyDescent="0.25">
      <c r="A73" s="9" t="s">
        <v>116</v>
      </c>
      <c r="B73" s="2">
        <v>0.34600000000000003</v>
      </c>
      <c r="C73" s="5">
        <v>5.7999999999999996E-2</v>
      </c>
      <c r="D73" s="1">
        <f t="shared" si="3"/>
        <v>0.28800000000000003</v>
      </c>
      <c r="E73" s="7">
        <f t="shared" si="4"/>
        <v>3.5075677312</v>
      </c>
    </row>
    <row r="74" spans="1:5" x14ac:dyDescent="0.25">
      <c r="A74" s="9" t="s">
        <v>122</v>
      </c>
      <c r="B74" s="2">
        <v>0.30399999999999999</v>
      </c>
      <c r="C74" s="5">
        <v>5.7999999999999996E-2</v>
      </c>
      <c r="D74" s="1">
        <f t="shared" si="3"/>
        <v>0.246</v>
      </c>
      <c r="E74" s="7">
        <f t="shared" si="4"/>
        <v>2.9813533768</v>
      </c>
    </row>
    <row r="75" spans="1:5" x14ac:dyDescent="0.25">
      <c r="A75" s="9" t="s">
        <v>122</v>
      </c>
      <c r="B75" s="2">
        <v>0.252</v>
      </c>
      <c r="C75" s="5">
        <v>5.7999999999999996E-2</v>
      </c>
      <c r="D75" s="1">
        <f t="shared" si="3"/>
        <v>0.19400000000000001</v>
      </c>
      <c r="E75" s="7">
        <f t="shared" si="4"/>
        <v>2.3348835527999996</v>
      </c>
    </row>
    <row r="76" spans="1:5" x14ac:dyDescent="0.25">
      <c r="A76" s="9" t="s">
        <v>123</v>
      </c>
      <c r="B76" s="2">
        <v>0.26100000000000001</v>
      </c>
      <c r="C76" s="5">
        <v>5.7999999999999996E-2</v>
      </c>
      <c r="D76" s="1">
        <f t="shared" si="3"/>
        <v>0.20300000000000001</v>
      </c>
      <c r="E76" s="7">
        <f t="shared" si="4"/>
        <v>2.4463740282000002</v>
      </c>
    </row>
    <row r="77" spans="1:5" x14ac:dyDescent="0.25">
      <c r="A77" s="9" t="s">
        <v>123</v>
      </c>
      <c r="B77" s="2">
        <v>0.26</v>
      </c>
      <c r="C77" s="5">
        <v>5.7999999999999996E-2</v>
      </c>
      <c r="D77" s="1">
        <f t="shared" si="3"/>
        <v>0.20200000000000001</v>
      </c>
      <c r="E77" s="7">
        <f t="shared" si="4"/>
        <v>2.4339779591999999</v>
      </c>
    </row>
    <row r="78" spans="1:5" x14ac:dyDescent="0.25">
      <c r="A78" s="9" t="s">
        <v>124</v>
      </c>
      <c r="B78" s="2">
        <v>0.23600000000000002</v>
      </c>
      <c r="C78" s="5">
        <v>5.7999999999999996E-2</v>
      </c>
      <c r="D78" s="1">
        <f t="shared" si="3"/>
        <v>0.17800000000000002</v>
      </c>
      <c r="E78" s="7">
        <f t="shared" si="4"/>
        <v>2.1370901831999998</v>
      </c>
    </row>
    <row r="79" spans="1:5" x14ac:dyDescent="0.25">
      <c r="A79" s="9" t="s">
        <v>124</v>
      </c>
      <c r="B79" s="2">
        <v>0.253</v>
      </c>
      <c r="C79" s="5">
        <v>5.7999999999999996E-2</v>
      </c>
      <c r="D79" s="1">
        <f t="shared" si="3"/>
        <v>0.19500000000000001</v>
      </c>
      <c r="E79" s="7">
        <f t="shared" si="4"/>
        <v>2.3472631449999999</v>
      </c>
    </row>
    <row r="80" spans="1:5" x14ac:dyDescent="0.25">
      <c r="A80" s="9" t="s">
        <v>125</v>
      </c>
      <c r="B80" s="2">
        <v>0.29799999999999999</v>
      </c>
      <c r="C80" s="5">
        <v>5.7999999999999996E-2</v>
      </c>
      <c r="D80" s="1">
        <f t="shared" si="3"/>
        <v>0.24</v>
      </c>
      <c r="E80" s="7">
        <f t="shared" si="4"/>
        <v>2.9064764799999998</v>
      </c>
    </row>
    <row r="81" spans="1:5" x14ac:dyDescent="0.25">
      <c r="A81" s="9" t="s">
        <v>125</v>
      </c>
      <c r="B81" s="2">
        <v>0.29199999999999998</v>
      </c>
      <c r="C81" s="5">
        <v>5.7999999999999996E-2</v>
      </c>
      <c r="D81" s="1">
        <f t="shared" si="3"/>
        <v>0.23399999999999999</v>
      </c>
      <c r="E81" s="7">
        <f t="shared" si="4"/>
        <v>2.8316737287999993</v>
      </c>
    </row>
    <row r="82" spans="1:5" x14ac:dyDescent="0.25">
      <c r="A82" s="9" t="s">
        <v>126</v>
      </c>
      <c r="B82" s="2">
        <v>0.28500000000000003</v>
      </c>
      <c r="C82" s="5">
        <v>5.7999999999999996E-2</v>
      </c>
      <c r="D82" s="1">
        <f t="shared" si="3"/>
        <v>0.22700000000000004</v>
      </c>
      <c r="E82" s="7">
        <f t="shared" si="4"/>
        <v>2.7444975642000005</v>
      </c>
    </row>
    <row r="83" spans="1:5" x14ac:dyDescent="0.25">
      <c r="A83" s="9" t="s">
        <v>126</v>
      </c>
      <c r="B83" s="2">
        <v>0.28200000000000003</v>
      </c>
      <c r="C83" s="5">
        <v>5.7999999999999996E-2</v>
      </c>
      <c r="D83" s="1">
        <f t="shared" si="3"/>
        <v>0.22400000000000003</v>
      </c>
      <c r="E83" s="7">
        <f t="shared" si="4"/>
        <v>2.7071672448000004</v>
      </c>
    </row>
    <row r="84" spans="1:5" x14ac:dyDescent="0.25">
      <c r="A84" s="9" t="s">
        <v>128</v>
      </c>
      <c r="B84" s="2">
        <v>0.28500000000000003</v>
      </c>
      <c r="C84" s="5">
        <v>5.7999999999999996E-2</v>
      </c>
      <c r="D84" s="1">
        <f t="shared" si="3"/>
        <v>0.22700000000000004</v>
      </c>
      <c r="E84" s="7">
        <f t="shared" si="4"/>
        <v>2.7444975642000005</v>
      </c>
    </row>
    <row r="85" spans="1:5" x14ac:dyDescent="0.25">
      <c r="A85" s="9" t="s">
        <v>128</v>
      </c>
      <c r="B85" s="2">
        <v>0.28800000000000003</v>
      </c>
      <c r="C85" s="5">
        <v>5.7999999999999996E-2</v>
      </c>
      <c r="D85" s="1">
        <f t="shared" si="3"/>
        <v>0.23000000000000004</v>
      </c>
      <c r="E85" s="7">
        <f t="shared" si="4"/>
        <v>2.7818464199999999</v>
      </c>
    </row>
    <row r="86" spans="1:5" x14ac:dyDescent="0.25">
      <c r="A86" s="9" t="s">
        <v>129</v>
      </c>
      <c r="B86" s="2">
        <v>0.248</v>
      </c>
      <c r="C86" s="5">
        <v>5.7999999999999996E-2</v>
      </c>
      <c r="D86" s="1">
        <f t="shared" si="3"/>
        <v>0.19</v>
      </c>
      <c r="E86" s="7">
        <f t="shared" si="4"/>
        <v>2.2853857799999999</v>
      </c>
    </row>
    <row r="87" spans="1:5" x14ac:dyDescent="0.25">
      <c r="A87" s="9" t="s">
        <v>129</v>
      </c>
      <c r="B87" s="2">
        <v>0.25900000000000001</v>
      </c>
      <c r="C87" s="5">
        <v>5.7999999999999996E-2</v>
      </c>
      <c r="D87" s="1">
        <f t="shared" si="3"/>
        <v>0.20100000000000001</v>
      </c>
      <c r="E87" s="7">
        <f t="shared" si="4"/>
        <v>2.4215839498</v>
      </c>
    </row>
    <row r="88" spans="1:5" x14ac:dyDescent="0.25">
      <c r="A88" s="9" t="s">
        <v>130</v>
      </c>
      <c r="B88" s="2">
        <v>0.29599999999999999</v>
      </c>
      <c r="C88" s="5">
        <v>5.7999999999999996E-2</v>
      </c>
      <c r="D88" s="1">
        <f t="shared" si="3"/>
        <v>0.23799999999999999</v>
      </c>
      <c r="E88" s="7">
        <f t="shared" si="4"/>
        <v>2.8815339912</v>
      </c>
    </row>
    <row r="89" spans="1:5" x14ac:dyDescent="0.25">
      <c r="A89" s="9" t="s">
        <v>130</v>
      </c>
      <c r="B89" s="2">
        <v>0.29499999999999998</v>
      </c>
      <c r="C89" s="5">
        <v>5.7999999999999996E-2</v>
      </c>
      <c r="D89" s="1">
        <f t="shared" si="3"/>
        <v>0.23699999999999999</v>
      </c>
      <c r="E89" s="7">
        <f t="shared" si="4"/>
        <v>2.8690658361999994</v>
      </c>
    </row>
    <row r="90" spans="1:5" x14ac:dyDescent="0.25">
      <c r="A90" s="9" t="s">
        <v>131</v>
      </c>
      <c r="B90" s="2">
        <v>0.255</v>
      </c>
      <c r="C90" s="5">
        <v>5.7999999999999996E-2</v>
      </c>
      <c r="D90" s="1">
        <f t="shared" si="3"/>
        <v>0.19700000000000001</v>
      </c>
      <c r="E90" s="7">
        <f t="shared" si="4"/>
        <v>2.3720285081999997</v>
      </c>
    </row>
    <row r="91" spans="1:5" x14ac:dyDescent="0.25">
      <c r="A91" s="9" t="s">
        <v>131</v>
      </c>
      <c r="B91" s="2">
        <v>0.252</v>
      </c>
      <c r="C91" s="5">
        <v>5.7999999999999996E-2</v>
      </c>
      <c r="D91" s="1">
        <f t="shared" si="3"/>
        <v>0.19400000000000001</v>
      </c>
      <c r="E91" s="7">
        <f t="shared" si="4"/>
        <v>2.3348835527999996</v>
      </c>
    </row>
    <row r="92" spans="1:5" x14ac:dyDescent="0.25">
      <c r="A92" s="9" t="s">
        <v>127</v>
      </c>
      <c r="B92" s="2">
        <v>0.247</v>
      </c>
      <c r="C92" s="5">
        <v>5.7999999999999996E-2</v>
      </c>
      <c r="D92" s="1">
        <f t="shared" si="3"/>
        <v>0.189</v>
      </c>
      <c r="E92" s="7">
        <f t="shared" si="4"/>
        <v>2.2730164857999995</v>
      </c>
    </row>
    <row r="93" spans="1:5" x14ac:dyDescent="0.25">
      <c r="A93" s="9" t="s">
        <v>127</v>
      </c>
      <c r="B93" s="2">
        <v>0.18099999999999999</v>
      </c>
      <c r="C93" s="5">
        <v>5.7999999999999996E-2</v>
      </c>
      <c r="D93" s="1">
        <f t="shared" si="3"/>
        <v>0.123</v>
      </c>
      <c r="E93" s="7">
        <f t="shared" si="4"/>
        <v>1.4611968441999998</v>
      </c>
    </row>
    <row r="94" spans="1:5" x14ac:dyDescent="0.25">
      <c r="A94" s="9" t="s">
        <v>132</v>
      </c>
      <c r="B94" s="2">
        <v>0.251</v>
      </c>
      <c r="C94" s="5">
        <v>5.7999999999999996E-2</v>
      </c>
      <c r="D94" s="1">
        <f t="shared" si="3"/>
        <v>0.193</v>
      </c>
      <c r="E94" s="7">
        <f t="shared" si="4"/>
        <v>2.3225060202000001</v>
      </c>
    </row>
    <row r="95" spans="1:5" x14ac:dyDescent="0.25">
      <c r="A95" s="9" t="s">
        <v>132</v>
      </c>
      <c r="B95" s="2">
        <v>0.23400000000000001</v>
      </c>
      <c r="C95" s="5">
        <v>5.7999999999999996E-2</v>
      </c>
      <c r="D95" s="1">
        <f t="shared" si="3"/>
        <v>0.17600000000000002</v>
      </c>
      <c r="E95" s="7">
        <f t="shared" si="4"/>
        <v>2.1124030847999999</v>
      </c>
    </row>
    <row r="96" spans="1:5" x14ac:dyDescent="0.25">
      <c r="A96" s="9" t="s">
        <v>134</v>
      </c>
      <c r="B96" s="2">
        <v>0.29899999999999999</v>
      </c>
      <c r="C96" s="5">
        <v>5.7999999999999996E-2</v>
      </c>
      <c r="D96" s="1">
        <f t="shared" si="3"/>
        <v>0.24099999999999999</v>
      </c>
      <c r="E96" s="7">
        <f t="shared" si="4"/>
        <v>2.9189508138</v>
      </c>
    </row>
    <row r="97" spans="1:5" x14ac:dyDescent="0.25">
      <c r="A97" s="9" t="s">
        <v>134</v>
      </c>
      <c r="B97" s="2">
        <v>0.3</v>
      </c>
      <c r="C97" s="5">
        <v>5.7999999999999996E-2</v>
      </c>
      <c r="D97" s="1">
        <f t="shared" si="3"/>
        <v>0.24199999999999999</v>
      </c>
      <c r="E97" s="7">
        <f t="shared" si="4"/>
        <v>2.9314272071999996</v>
      </c>
    </row>
    <row r="98" spans="1:5" x14ac:dyDescent="0.25">
      <c r="A98" s="9" t="s">
        <v>135</v>
      </c>
      <c r="B98" s="2">
        <v>0.24</v>
      </c>
      <c r="C98" s="5">
        <v>5.7999999999999996E-2</v>
      </c>
      <c r="D98" s="1">
        <f t="shared" ref="D98:D113" si="5">(B98-C98)</f>
        <v>0.182</v>
      </c>
      <c r="E98" s="7">
        <f t="shared" ref="E98:E113" si="6">(1.0298*D98*D98)+(11.979*D98)-(0.0278)</f>
        <v>2.1864890951999998</v>
      </c>
    </row>
    <row r="99" spans="1:5" x14ac:dyDescent="0.25">
      <c r="A99" s="9" t="s">
        <v>135</v>
      </c>
      <c r="B99" s="2">
        <v>0.26200000000000001</v>
      </c>
      <c r="C99" s="5">
        <v>5.7999999999999996E-2</v>
      </c>
      <c r="D99" s="1">
        <f t="shared" si="5"/>
        <v>0.20400000000000001</v>
      </c>
      <c r="E99" s="7">
        <f t="shared" si="6"/>
        <v>2.4587721568000003</v>
      </c>
    </row>
    <row r="100" spans="1:5" x14ac:dyDescent="0.25">
      <c r="A100" s="9" t="s">
        <v>133</v>
      </c>
      <c r="B100" s="2">
        <v>0.24399999999999999</v>
      </c>
      <c r="C100" s="5">
        <v>5.7999999999999996E-2</v>
      </c>
      <c r="D100" s="1">
        <f t="shared" si="5"/>
        <v>0.186</v>
      </c>
      <c r="E100" s="7">
        <f t="shared" si="6"/>
        <v>2.2359209608000001</v>
      </c>
    </row>
    <row r="101" spans="1:5" x14ac:dyDescent="0.25">
      <c r="A101" s="9" t="s">
        <v>133</v>
      </c>
      <c r="B101" s="2">
        <v>0.28200000000000003</v>
      </c>
      <c r="C101" s="5">
        <v>5.7999999999999996E-2</v>
      </c>
      <c r="D101" s="1">
        <f t="shared" si="5"/>
        <v>0.22400000000000003</v>
      </c>
      <c r="E101" s="7">
        <f t="shared" si="6"/>
        <v>2.7071672448000004</v>
      </c>
    </row>
    <row r="102" spans="1:5" x14ac:dyDescent="0.25">
      <c r="A102" s="9" t="s">
        <v>136</v>
      </c>
      <c r="B102" s="2">
        <v>0.22700000000000001</v>
      </c>
      <c r="C102" s="5">
        <v>5.7999999999999996E-2</v>
      </c>
      <c r="D102" s="1">
        <f t="shared" si="5"/>
        <v>0.16900000000000001</v>
      </c>
      <c r="E102" s="7">
        <f t="shared" si="6"/>
        <v>2.0260631178000001</v>
      </c>
    </row>
    <row r="103" spans="1:5" x14ac:dyDescent="0.25">
      <c r="A103" s="9" t="s">
        <v>136</v>
      </c>
      <c r="B103" s="2">
        <v>0.28999999999999998</v>
      </c>
      <c r="C103" s="5">
        <v>5.7999999999999996E-2</v>
      </c>
      <c r="D103" s="1">
        <f t="shared" si="5"/>
        <v>0.23199999999999998</v>
      </c>
      <c r="E103" s="7">
        <f t="shared" si="6"/>
        <v>2.8067559551999994</v>
      </c>
    </row>
    <row r="104" spans="1:5" x14ac:dyDescent="0.25">
      <c r="A104" s="9" t="s">
        <v>137</v>
      </c>
      <c r="B104" s="2">
        <v>0.311</v>
      </c>
      <c r="C104" s="5">
        <v>5.7999999999999996E-2</v>
      </c>
      <c r="D104" s="1">
        <f t="shared" si="5"/>
        <v>0.253</v>
      </c>
      <c r="E104" s="7">
        <f t="shared" si="6"/>
        <v>3.0688034682000001</v>
      </c>
    </row>
    <row r="105" spans="1:5" x14ac:dyDescent="0.25">
      <c r="A105" s="9" t="s">
        <v>137</v>
      </c>
      <c r="B105" s="2">
        <v>0.25</v>
      </c>
      <c r="C105" s="5">
        <v>5.7999999999999996E-2</v>
      </c>
      <c r="D105" s="1">
        <f t="shared" si="5"/>
        <v>0.192</v>
      </c>
      <c r="E105" s="7">
        <f t="shared" si="6"/>
        <v>2.3101305471999996</v>
      </c>
    </row>
    <row r="106" spans="1:5" x14ac:dyDescent="0.25">
      <c r="A106" s="9" t="s">
        <v>139</v>
      </c>
      <c r="B106" s="2">
        <v>0.28999999999999998</v>
      </c>
      <c r="C106" s="5">
        <v>5.7999999999999996E-2</v>
      </c>
      <c r="D106" s="1">
        <f t="shared" si="5"/>
        <v>0.23199999999999998</v>
      </c>
      <c r="E106" s="7">
        <f t="shared" si="6"/>
        <v>2.8067559551999994</v>
      </c>
    </row>
    <row r="107" spans="1:5" x14ac:dyDescent="0.25">
      <c r="A107" s="9" t="s">
        <v>139</v>
      </c>
      <c r="B107" s="2">
        <v>0.29499999999999998</v>
      </c>
      <c r="C107" s="5">
        <v>5.7999999999999996E-2</v>
      </c>
      <c r="D107" s="1">
        <f t="shared" si="5"/>
        <v>0.23699999999999999</v>
      </c>
      <c r="E107" s="7">
        <f t="shared" si="6"/>
        <v>2.8690658361999994</v>
      </c>
    </row>
    <row r="108" spans="1:5" x14ac:dyDescent="0.25">
      <c r="A108" s="9" t="s">
        <v>140</v>
      </c>
      <c r="B108" s="2">
        <v>0.28800000000000003</v>
      </c>
      <c r="C108" s="5">
        <v>5.7999999999999996E-2</v>
      </c>
      <c r="D108" s="1">
        <f t="shared" si="5"/>
        <v>0.23000000000000004</v>
      </c>
      <c r="E108" s="7">
        <f t="shared" si="6"/>
        <v>2.7818464199999999</v>
      </c>
    </row>
    <row r="109" spans="1:5" x14ac:dyDescent="0.25">
      <c r="A109" s="9" t="s">
        <v>140</v>
      </c>
      <c r="B109" s="2">
        <v>0.26900000000000002</v>
      </c>
      <c r="C109" s="5">
        <v>5.7999999999999996E-2</v>
      </c>
      <c r="D109" s="1">
        <f t="shared" si="5"/>
        <v>0.21100000000000002</v>
      </c>
      <c r="E109" s="7">
        <f t="shared" si="6"/>
        <v>2.5456167258</v>
      </c>
    </row>
    <row r="110" spans="1:5" x14ac:dyDescent="0.25">
      <c r="A110" s="9" t="s">
        <v>141</v>
      </c>
      <c r="B110" s="2">
        <v>0.24199999999999999</v>
      </c>
      <c r="C110" s="5">
        <v>5.7999999999999996E-2</v>
      </c>
      <c r="D110" s="1">
        <f t="shared" si="5"/>
        <v>0.184</v>
      </c>
      <c r="E110" s="7">
        <f t="shared" si="6"/>
        <v>2.2112009087999995</v>
      </c>
    </row>
    <row r="111" spans="1:5" x14ac:dyDescent="0.25">
      <c r="A111" s="9" t="s">
        <v>141</v>
      </c>
      <c r="B111" s="2">
        <v>0.28000000000000003</v>
      </c>
      <c r="C111" s="5">
        <v>5.7999999999999996E-2</v>
      </c>
      <c r="D111" s="1">
        <f t="shared" si="5"/>
        <v>0.22200000000000003</v>
      </c>
      <c r="E111" s="7">
        <f t="shared" si="6"/>
        <v>2.6822906631999999</v>
      </c>
    </row>
    <row r="112" spans="1:5" x14ac:dyDescent="0.25">
      <c r="A112" s="9" t="s">
        <v>138</v>
      </c>
      <c r="B112" s="2">
        <v>0.28600000000000003</v>
      </c>
      <c r="C112" s="5">
        <v>5.7999999999999996E-2</v>
      </c>
      <c r="D112" s="1">
        <f t="shared" si="5"/>
        <v>0.22800000000000004</v>
      </c>
      <c r="E112" s="7">
        <f t="shared" si="6"/>
        <v>2.7569451232</v>
      </c>
    </row>
    <row r="113" spans="1:5" x14ac:dyDescent="0.25">
      <c r="A113" s="9" t="s">
        <v>138</v>
      </c>
      <c r="B113" s="2">
        <v>0.28600000000000003</v>
      </c>
      <c r="C113" s="5">
        <v>5.7999999999999996E-2</v>
      </c>
      <c r="D113" s="1">
        <f t="shared" si="5"/>
        <v>0.22800000000000004</v>
      </c>
      <c r="E113" s="7">
        <f t="shared" si="6"/>
        <v>2.7569451232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1"/>
  <sheetViews>
    <sheetView workbookViewId="0">
      <selection activeCell="M19" sqref="M19"/>
    </sheetView>
  </sheetViews>
  <sheetFormatPr defaultRowHeight="15" x14ac:dyDescent="0.25"/>
  <cols>
    <col min="1" max="1" width="20.85546875" customWidth="1"/>
    <col min="2" max="2" width="12.5703125" customWidth="1"/>
    <col min="3" max="3" width="12.28515625" customWidth="1"/>
    <col min="4" max="4" width="12.85546875" customWidth="1"/>
    <col min="5" max="5" width="13.28515625" customWidth="1"/>
    <col min="6" max="6" width="13.140625" customWidth="1"/>
    <col min="13" max="13" width="21.42578125" customWidth="1"/>
  </cols>
  <sheetData>
    <row r="1" spans="1:6" x14ac:dyDescent="0.25">
      <c r="A1" s="6" t="s">
        <v>19</v>
      </c>
      <c r="B1" s="6" t="s">
        <v>20</v>
      </c>
      <c r="C1" s="6" t="s">
        <v>21</v>
      </c>
      <c r="D1" s="6" t="s">
        <v>22</v>
      </c>
      <c r="E1" s="6" t="s">
        <v>144</v>
      </c>
      <c r="F1" s="6" t="s">
        <v>145</v>
      </c>
    </row>
    <row r="2" spans="1:6" x14ac:dyDescent="0.25">
      <c r="A2" s="20" t="s">
        <v>104</v>
      </c>
      <c r="B2" s="16">
        <v>77.3</v>
      </c>
      <c r="C2" s="16">
        <v>61.9</v>
      </c>
      <c r="D2" s="16">
        <v>30</v>
      </c>
      <c r="E2" s="16">
        <v>34.4</v>
      </c>
      <c r="F2" s="16">
        <v>9</v>
      </c>
    </row>
    <row r="3" spans="1:6" x14ac:dyDescent="0.25">
      <c r="A3" s="20" t="s">
        <v>106</v>
      </c>
      <c r="B3" s="16">
        <v>76</v>
      </c>
      <c r="C3" s="16">
        <v>60.5</v>
      </c>
      <c r="D3" s="16">
        <v>28</v>
      </c>
      <c r="E3" s="16">
        <v>35.200000000000003</v>
      </c>
      <c r="F3" s="16">
        <v>9</v>
      </c>
    </row>
    <row r="4" spans="1:6" x14ac:dyDescent="0.25">
      <c r="A4" s="20" t="s">
        <v>105</v>
      </c>
      <c r="B4" s="16">
        <v>114.3</v>
      </c>
      <c r="C4" s="16">
        <v>94.7</v>
      </c>
      <c r="D4" s="16">
        <v>27</v>
      </c>
      <c r="E4" s="16">
        <v>28.6</v>
      </c>
      <c r="F4" s="16">
        <v>5</v>
      </c>
    </row>
    <row r="5" spans="1:6" x14ac:dyDescent="0.25">
      <c r="A5" s="20" t="s">
        <v>107</v>
      </c>
      <c r="B5" s="16">
        <v>101.7</v>
      </c>
      <c r="C5" s="16">
        <v>68.7</v>
      </c>
      <c r="D5" s="16">
        <v>80</v>
      </c>
      <c r="E5" s="16">
        <v>33</v>
      </c>
      <c r="F5" s="16">
        <v>6</v>
      </c>
    </row>
    <row r="6" spans="1:6" x14ac:dyDescent="0.25">
      <c r="A6" s="20" t="s">
        <v>104</v>
      </c>
      <c r="B6" s="16">
        <v>106.1</v>
      </c>
      <c r="C6" s="16">
        <v>67</v>
      </c>
      <c r="D6" s="16">
        <v>42</v>
      </c>
      <c r="E6" s="16">
        <v>22.8</v>
      </c>
      <c r="F6" s="16">
        <v>13</v>
      </c>
    </row>
    <row r="7" spans="1:6" x14ac:dyDescent="0.25">
      <c r="A7" s="20" t="s">
        <v>108</v>
      </c>
      <c r="B7" s="16">
        <v>106.2</v>
      </c>
      <c r="C7" s="16">
        <v>66.099999999999994</v>
      </c>
      <c r="D7" s="16">
        <v>41</v>
      </c>
      <c r="E7" s="16">
        <v>22.3</v>
      </c>
      <c r="F7" s="16">
        <v>9</v>
      </c>
    </row>
    <row r="8" spans="1:6" x14ac:dyDescent="0.25">
      <c r="A8" s="20" t="s">
        <v>109</v>
      </c>
      <c r="B8" s="16">
        <v>85.9</v>
      </c>
      <c r="C8" s="16">
        <v>68.5</v>
      </c>
      <c r="D8" s="16">
        <v>41</v>
      </c>
      <c r="E8" s="16">
        <v>32.9</v>
      </c>
      <c r="F8" s="16">
        <v>8</v>
      </c>
    </row>
    <row r="9" spans="1:6" x14ac:dyDescent="0.25">
      <c r="A9" s="20" t="s">
        <v>107</v>
      </c>
      <c r="B9" s="16">
        <v>118.4</v>
      </c>
      <c r="C9" s="16">
        <v>91.9</v>
      </c>
      <c r="D9" s="16">
        <v>86</v>
      </c>
      <c r="E9" s="16">
        <v>31.1</v>
      </c>
      <c r="F9" s="16">
        <v>9</v>
      </c>
    </row>
    <row r="10" spans="1:6" x14ac:dyDescent="0.25">
      <c r="A10" s="20" t="s">
        <v>110</v>
      </c>
      <c r="B10" s="16">
        <v>100.2</v>
      </c>
      <c r="C10" s="16">
        <v>77.2</v>
      </c>
      <c r="D10" s="16">
        <v>42</v>
      </c>
      <c r="E10" s="16">
        <v>34.9</v>
      </c>
      <c r="F10" s="16">
        <v>10</v>
      </c>
    </row>
    <row r="11" spans="1:6" x14ac:dyDescent="0.25">
      <c r="A11" s="20" t="s">
        <v>111</v>
      </c>
      <c r="B11" s="16">
        <v>107</v>
      </c>
      <c r="C11" s="16">
        <v>87.8</v>
      </c>
      <c r="D11" s="16">
        <v>38</v>
      </c>
      <c r="E11" s="16">
        <v>24.4</v>
      </c>
      <c r="F11" s="16">
        <v>7</v>
      </c>
    </row>
    <row r="12" spans="1:6" x14ac:dyDescent="0.25">
      <c r="A12" s="20" t="s">
        <v>112</v>
      </c>
      <c r="B12" s="16">
        <v>42.7</v>
      </c>
      <c r="C12" s="16">
        <v>57.1</v>
      </c>
      <c r="D12" s="16">
        <v>32</v>
      </c>
      <c r="E12" s="16">
        <v>44.8</v>
      </c>
      <c r="F12" s="16">
        <v>7</v>
      </c>
    </row>
    <row r="13" spans="1:6" x14ac:dyDescent="0.25">
      <c r="A13" s="20" t="s">
        <v>113</v>
      </c>
      <c r="B13" s="16">
        <v>32</v>
      </c>
      <c r="C13" s="16">
        <v>50.5</v>
      </c>
      <c r="D13" s="16">
        <v>90</v>
      </c>
      <c r="E13" s="16">
        <v>34.5</v>
      </c>
      <c r="F13" s="16">
        <v>5</v>
      </c>
    </row>
    <row r="14" spans="1:6" x14ac:dyDescent="0.25">
      <c r="A14" s="20" t="s">
        <v>114</v>
      </c>
      <c r="B14" s="16">
        <v>53.2</v>
      </c>
      <c r="C14" s="16">
        <v>64.599999999999994</v>
      </c>
      <c r="D14" s="16">
        <v>92</v>
      </c>
      <c r="E14" s="16">
        <v>37.9</v>
      </c>
      <c r="F14" s="16">
        <v>10</v>
      </c>
    </row>
    <row r="15" spans="1:6" x14ac:dyDescent="0.25">
      <c r="A15" s="20" t="s">
        <v>115</v>
      </c>
      <c r="B15" s="16">
        <v>97</v>
      </c>
      <c r="C15" s="16">
        <v>70</v>
      </c>
      <c r="D15" s="16">
        <v>246</v>
      </c>
      <c r="E15" s="16">
        <v>42.2</v>
      </c>
      <c r="F15" s="16">
        <v>8</v>
      </c>
    </row>
    <row r="16" spans="1:6" x14ac:dyDescent="0.25">
      <c r="A16" s="20" t="s">
        <v>117</v>
      </c>
      <c r="B16" s="16">
        <v>73.900000000000006</v>
      </c>
      <c r="C16" s="16">
        <v>331.3</v>
      </c>
      <c r="D16" s="16">
        <v>86</v>
      </c>
      <c r="E16" s="16">
        <v>101.1</v>
      </c>
      <c r="F16" s="16">
        <v>17</v>
      </c>
    </row>
    <row r="17" spans="1:6" x14ac:dyDescent="0.25">
      <c r="A17" s="20" t="s">
        <v>118</v>
      </c>
      <c r="B17" s="16">
        <v>36.9</v>
      </c>
      <c r="C17" s="16">
        <v>80.900000000000006</v>
      </c>
      <c r="D17" s="16">
        <v>178</v>
      </c>
      <c r="E17" s="16">
        <v>55.9</v>
      </c>
      <c r="F17" s="16">
        <v>10</v>
      </c>
    </row>
    <row r="18" spans="1:6" x14ac:dyDescent="0.25">
      <c r="A18" s="20" t="s">
        <v>119</v>
      </c>
      <c r="B18" s="16">
        <v>31.6</v>
      </c>
      <c r="C18" s="16">
        <v>69</v>
      </c>
      <c r="D18" s="16">
        <v>128</v>
      </c>
      <c r="E18" s="16">
        <v>64.599999999999994</v>
      </c>
      <c r="F18" s="16">
        <v>6</v>
      </c>
    </row>
    <row r="19" spans="1:6" x14ac:dyDescent="0.25">
      <c r="A19" s="20" t="s">
        <v>120</v>
      </c>
      <c r="B19" s="16">
        <v>99</v>
      </c>
      <c r="C19" s="16">
        <v>69.3</v>
      </c>
      <c r="D19" s="16">
        <v>252</v>
      </c>
      <c r="E19" s="16">
        <v>43</v>
      </c>
      <c r="F19" s="16">
        <v>11</v>
      </c>
    </row>
    <row r="20" spans="1:6" x14ac:dyDescent="0.25">
      <c r="A20" s="20" t="s">
        <v>121</v>
      </c>
      <c r="B20" s="16">
        <v>50.4</v>
      </c>
      <c r="C20" s="16">
        <v>148.9</v>
      </c>
      <c r="D20" s="16">
        <v>82</v>
      </c>
      <c r="E20" s="16">
        <v>60.4</v>
      </c>
      <c r="F20" s="16">
        <v>5</v>
      </c>
    </row>
    <row r="21" spans="1:6" x14ac:dyDescent="0.25">
      <c r="A21" s="20" t="s">
        <v>116</v>
      </c>
      <c r="B21" s="16">
        <v>78.3</v>
      </c>
      <c r="C21" s="16">
        <v>177.4</v>
      </c>
      <c r="D21" s="16">
        <v>113</v>
      </c>
      <c r="E21" s="16">
        <v>73.599999999999994</v>
      </c>
      <c r="F21" s="16">
        <v>7</v>
      </c>
    </row>
    <row r="22" spans="1:6" x14ac:dyDescent="0.25">
      <c r="A22" s="20" t="s">
        <v>122</v>
      </c>
      <c r="B22" s="16">
        <v>50.5</v>
      </c>
      <c r="C22" s="16">
        <v>63.9</v>
      </c>
      <c r="D22" s="16">
        <v>60</v>
      </c>
      <c r="E22" s="16">
        <v>32.9</v>
      </c>
      <c r="F22" s="16">
        <v>12</v>
      </c>
    </row>
    <row r="23" spans="1:6" x14ac:dyDescent="0.25">
      <c r="A23" s="20" t="s">
        <v>123</v>
      </c>
      <c r="B23" s="16">
        <v>85.6</v>
      </c>
      <c r="C23" s="16">
        <v>87.3</v>
      </c>
      <c r="D23" s="16">
        <v>43</v>
      </c>
      <c r="E23" s="16">
        <v>38.200000000000003</v>
      </c>
      <c r="F23" s="16">
        <v>8</v>
      </c>
    </row>
    <row r="24" spans="1:6" x14ac:dyDescent="0.25">
      <c r="A24" s="20" t="s">
        <v>124</v>
      </c>
      <c r="B24" s="16">
        <v>38.700000000000003</v>
      </c>
      <c r="C24" s="16">
        <v>54.1</v>
      </c>
      <c r="D24" s="16">
        <v>65</v>
      </c>
      <c r="E24" s="16">
        <v>35.1</v>
      </c>
      <c r="F24" s="16">
        <v>10</v>
      </c>
    </row>
    <row r="25" spans="1:6" x14ac:dyDescent="0.25">
      <c r="A25" s="20" t="s">
        <v>125</v>
      </c>
      <c r="B25" s="16">
        <v>59.8</v>
      </c>
      <c r="C25" s="16">
        <v>70.599999999999994</v>
      </c>
      <c r="D25" s="16">
        <v>34</v>
      </c>
      <c r="E25" s="16">
        <v>29.1</v>
      </c>
      <c r="F25" s="16">
        <v>5</v>
      </c>
    </row>
    <row r="26" spans="1:6" x14ac:dyDescent="0.25">
      <c r="A26" s="20" t="s">
        <v>126</v>
      </c>
      <c r="B26" s="16">
        <v>45.8</v>
      </c>
      <c r="C26" s="16">
        <v>72.2</v>
      </c>
      <c r="D26" s="16">
        <v>55</v>
      </c>
      <c r="E26" s="16">
        <v>36.200000000000003</v>
      </c>
      <c r="F26" s="16">
        <v>10</v>
      </c>
    </row>
    <row r="27" spans="1:6" x14ac:dyDescent="0.25">
      <c r="A27" s="20" t="s">
        <v>128</v>
      </c>
      <c r="B27" s="16">
        <v>34.200000000000003</v>
      </c>
      <c r="C27" s="16">
        <v>65.8</v>
      </c>
      <c r="D27" s="16">
        <v>43</v>
      </c>
      <c r="E27" s="16">
        <v>40.9</v>
      </c>
      <c r="F27" s="16">
        <v>14</v>
      </c>
    </row>
    <row r="28" spans="1:6" x14ac:dyDescent="0.25">
      <c r="A28" s="20" t="s">
        <v>129</v>
      </c>
      <c r="B28" s="16">
        <v>47</v>
      </c>
      <c r="C28" s="16">
        <v>49.7</v>
      </c>
      <c r="D28" s="16">
        <v>36</v>
      </c>
      <c r="E28" s="16">
        <v>43.6</v>
      </c>
      <c r="F28" s="16">
        <v>11</v>
      </c>
    </row>
    <row r="29" spans="1:6" x14ac:dyDescent="0.25">
      <c r="A29" s="20" t="s">
        <v>130</v>
      </c>
      <c r="B29" s="16">
        <v>51.6</v>
      </c>
      <c r="C29" s="16">
        <v>62.8</v>
      </c>
      <c r="D29" s="16">
        <v>16</v>
      </c>
      <c r="E29" s="16">
        <v>36.5</v>
      </c>
      <c r="F29" s="16">
        <v>8</v>
      </c>
    </row>
    <row r="30" spans="1:6" x14ac:dyDescent="0.25">
      <c r="A30" s="20" t="s">
        <v>131</v>
      </c>
      <c r="B30" s="16">
        <v>47.5</v>
      </c>
      <c r="C30" s="16">
        <v>62</v>
      </c>
      <c r="D30" s="16">
        <v>19</v>
      </c>
      <c r="E30" s="16">
        <v>31.9</v>
      </c>
      <c r="F30" s="16">
        <v>6</v>
      </c>
    </row>
    <row r="31" spans="1:6" x14ac:dyDescent="0.25">
      <c r="A31" s="20" t="s">
        <v>127</v>
      </c>
      <c r="B31" s="16">
        <v>55.7</v>
      </c>
      <c r="C31" s="16">
        <v>68.7</v>
      </c>
      <c r="D31" s="16">
        <v>32</v>
      </c>
      <c r="E31" s="16">
        <v>40.799999999999997</v>
      </c>
      <c r="F31" s="16">
        <v>8</v>
      </c>
    </row>
    <row r="32" spans="1:6" x14ac:dyDescent="0.25">
      <c r="A32" s="20" t="s">
        <v>132</v>
      </c>
      <c r="B32" s="16">
        <v>93.2</v>
      </c>
      <c r="C32" s="16">
        <v>105.6</v>
      </c>
      <c r="D32" s="16">
        <v>223</v>
      </c>
      <c r="E32" s="16">
        <v>42.5</v>
      </c>
      <c r="F32" s="16">
        <v>7</v>
      </c>
    </row>
    <row r="33" spans="1:6" x14ac:dyDescent="0.25">
      <c r="A33" s="20" t="s">
        <v>134</v>
      </c>
      <c r="B33" s="16">
        <v>122.7</v>
      </c>
      <c r="C33" s="16">
        <v>116.3</v>
      </c>
      <c r="D33" s="16">
        <v>132</v>
      </c>
      <c r="E33" s="16">
        <v>63.9</v>
      </c>
      <c r="F33" s="16">
        <v>8</v>
      </c>
    </row>
    <row r="34" spans="1:6" x14ac:dyDescent="0.25">
      <c r="A34" s="20" t="s">
        <v>135</v>
      </c>
      <c r="B34" s="16">
        <v>119.1</v>
      </c>
      <c r="C34" s="16">
        <v>98.1</v>
      </c>
      <c r="D34" s="16">
        <v>87</v>
      </c>
      <c r="E34" s="16">
        <v>39.799999999999997</v>
      </c>
      <c r="F34" s="16">
        <v>7</v>
      </c>
    </row>
    <row r="35" spans="1:6" x14ac:dyDescent="0.25">
      <c r="A35" s="20" t="s">
        <v>133</v>
      </c>
      <c r="B35" s="16">
        <v>109.7</v>
      </c>
      <c r="C35" s="16">
        <v>114.7</v>
      </c>
      <c r="D35" s="16">
        <v>93</v>
      </c>
      <c r="E35" s="16">
        <v>47</v>
      </c>
      <c r="F35" s="16">
        <v>9</v>
      </c>
    </row>
    <row r="36" spans="1:6" x14ac:dyDescent="0.25">
      <c r="A36" s="20" t="s">
        <v>136</v>
      </c>
      <c r="B36" s="16">
        <v>52.1</v>
      </c>
      <c r="C36" s="16">
        <v>51.4</v>
      </c>
      <c r="D36" s="16">
        <v>221</v>
      </c>
      <c r="E36" s="16">
        <v>35</v>
      </c>
      <c r="F36" s="16">
        <v>7</v>
      </c>
    </row>
    <row r="37" spans="1:6" x14ac:dyDescent="0.25">
      <c r="A37" s="20" t="s">
        <v>137</v>
      </c>
      <c r="B37" s="16">
        <v>62.6</v>
      </c>
      <c r="C37" s="16">
        <v>66</v>
      </c>
      <c r="D37" s="16">
        <v>136</v>
      </c>
      <c r="E37" s="16">
        <v>52.6</v>
      </c>
      <c r="F37" s="16">
        <v>5</v>
      </c>
    </row>
    <row r="38" spans="1:6" x14ac:dyDescent="0.25">
      <c r="A38" s="20" t="s">
        <v>139</v>
      </c>
      <c r="B38" s="16">
        <v>119.6</v>
      </c>
      <c r="C38" s="16">
        <v>153.30000000000001</v>
      </c>
      <c r="D38" s="16">
        <v>87</v>
      </c>
      <c r="E38" s="16">
        <v>47.8</v>
      </c>
      <c r="F38" s="16">
        <v>5</v>
      </c>
    </row>
    <row r="39" spans="1:6" x14ac:dyDescent="0.25">
      <c r="A39" s="20" t="s">
        <v>140</v>
      </c>
      <c r="B39" s="16">
        <v>80.8</v>
      </c>
      <c r="C39" s="16">
        <v>69.599999999999994</v>
      </c>
      <c r="D39" s="16">
        <v>129</v>
      </c>
      <c r="E39" s="16">
        <v>42.8</v>
      </c>
      <c r="F39" s="16">
        <v>5</v>
      </c>
    </row>
    <row r="40" spans="1:6" x14ac:dyDescent="0.25">
      <c r="A40" s="20" t="s">
        <v>141</v>
      </c>
      <c r="B40" s="16">
        <v>121.3</v>
      </c>
      <c r="C40" s="16">
        <v>161.4</v>
      </c>
      <c r="D40" s="16">
        <v>93</v>
      </c>
      <c r="E40" s="16">
        <v>50.1</v>
      </c>
      <c r="F40" s="16">
        <v>5</v>
      </c>
    </row>
    <row r="41" spans="1:6" x14ac:dyDescent="0.25">
      <c r="A41" s="20" t="s">
        <v>138</v>
      </c>
      <c r="B41" s="16">
        <v>32.700000000000003</v>
      </c>
      <c r="C41" s="16">
        <v>50.1</v>
      </c>
      <c r="D41" s="16">
        <v>133</v>
      </c>
      <c r="E41" s="16">
        <v>28.8</v>
      </c>
      <c r="F41" s="1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Doku-Phospho-AKT</vt:lpstr>
      <vt:lpstr>Doku-P-I-R</vt:lpstr>
      <vt:lpstr>Doku-LRP2</vt:lpstr>
      <vt:lpstr>Apolipoprotein J-doku-1.plate</vt:lpstr>
      <vt:lpstr>Apolipoprotein J-doku-2.plate</vt:lpstr>
      <vt:lpstr>DOKU-Total Protein</vt:lpstr>
      <vt:lpstr>Serum-Apolipoprotein J</vt:lpstr>
      <vt:lpstr>Serum-Insulin</vt:lpstr>
      <vt:lpstr>SERUM-BİYOKİMYA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2022-05-26T09:10:21Z</dcterms:created>
  <dcterms:modified xsi:type="dcterms:W3CDTF">2022-05-31T07:36:54Z</dcterms:modified>
</cp:coreProperties>
</file>