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TNF-A" sheetId="1" r:id="rId1"/>
    <sheet name="IL-10" sheetId="2" r:id="rId2"/>
    <sheet name="CASPASE-3" sheetId="3" r:id="rId3"/>
    <sheet name="CASPASE-9" sheetId="4" r:id="rId4"/>
    <sheet name="TAS-TOS-OSI" sheetId="6" r:id="rId5"/>
    <sheet name="Materyal-metod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2" i="6"/>
  <c r="E53" i="4" l="1"/>
  <c r="E61" i="4"/>
  <c r="E64" i="4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D62" i="4"/>
  <c r="E62" i="4" s="1"/>
  <c r="D63" i="4"/>
  <c r="E63" i="4" s="1"/>
  <c r="D64" i="4"/>
  <c r="D33" i="4"/>
  <c r="E33" i="4" s="1"/>
  <c r="E18" i="4"/>
  <c r="C23" i="4"/>
  <c r="E23" i="4" s="1"/>
  <c r="C22" i="4"/>
  <c r="E22" i="4" s="1"/>
  <c r="C21" i="4"/>
  <c r="E21" i="4" s="1"/>
  <c r="C20" i="4"/>
  <c r="E20" i="4" s="1"/>
  <c r="C19" i="4"/>
  <c r="E19" i="4" s="1"/>
  <c r="C18" i="4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32" i="3"/>
  <c r="E32" i="3" s="1"/>
  <c r="E18" i="3"/>
  <c r="C23" i="3"/>
  <c r="E23" i="3" s="1"/>
  <c r="C22" i="3"/>
  <c r="E22" i="3" s="1"/>
  <c r="C21" i="3"/>
  <c r="E21" i="3" s="1"/>
  <c r="C20" i="3"/>
  <c r="E20" i="3" s="1"/>
  <c r="C19" i="3"/>
  <c r="E19" i="3" s="1"/>
  <c r="C18" i="3"/>
  <c r="E49" i="2"/>
  <c r="E55" i="2"/>
  <c r="E57" i="2"/>
  <c r="E66" i="2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D67" i="2"/>
  <c r="E67" i="2" s="1"/>
  <c r="D36" i="2"/>
  <c r="E36" i="2" s="1"/>
  <c r="E18" i="2"/>
  <c r="C23" i="2"/>
  <c r="E23" i="2" s="1"/>
  <c r="C22" i="2"/>
  <c r="E22" i="2" s="1"/>
  <c r="C21" i="2"/>
  <c r="E21" i="2" s="1"/>
  <c r="C20" i="2"/>
  <c r="E20" i="2" s="1"/>
  <c r="C19" i="2"/>
  <c r="E19" i="2" s="1"/>
  <c r="C18" i="2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34" i="1"/>
  <c r="E34" i="1" s="1"/>
  <c r="E20" i="1"/>
  <c r="E21" i="1"/>
  <c r="E17" i="1"/>
  <c r="C22" i="1"/>
  <c r="E22" i="1" s="1"/>
  <c r="C21" i="1"/>
  <c r="C20" i="1"/>
  <c r="C19" i="1"/>
  <c r="E19" i="1" s="1"/>
  <c r="C18" i="1"/>
  <c r="E18" i="1" s="1"/>
  <c r="C17" i="1"/>
</calcChain>
</file>

<file path=xl/sharedStrings.xml><?xml version="1.0" encoding="utf-8"?>
<sst xmlns="http://schemas.openxmlformats.org/spreadsheetml/2006/main" count="325" uniqueCount="131">
  <si>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</si>
  <si>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</si>
  <si>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</si>
  <si>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</si>
  <si>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</si>
  <si>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</si>
  <si>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</si>
  <si>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</si>
  <si>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</si>
  <si>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</si>
  <si>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</si>
  <si>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(ng/L)</t>
  </si>
  <si>
    <t>Numune</t>
  </si>
  <si>
    <t>absorbans</t>
  </si>
  <si>
    <t>Control-1</t>
  </si>
  <si>
    <t>Control-2</t>
  </si>
  <si>
    <t>Control-3</t>
  </si>
  <si>
    <t>Control-4</t>
  </si>
  <si>
    <t>Control-5</t>
  </si>
  <si>
    <t>Control-6</t>
  </si>
  <si>
    <t>Control-7</t>
  </si>
  <si>
    <t>Control-8</t>
  </si>
  <si>
    <t>Radyoterapi-1</t>
  </si>
  <si>
    <t>Radyoterapi-2</t>
  </si>
  <si>
    <t>Radyoterapi-3</t>
  </si>
  <si>
    <t>Radyoterapi-4</t>
  </si>
  <si>
    <t>Radyoterapi-5</t>
  </si>
  <si>
    <t>Radyoterapi-6</t>
  </si>
  <si>
    <t>Radyoterapi-7</t>
  </si>
  <si>
    <t>Radyoterapi-8</t>
  </si>
  <si>
    <t>Ramelzeen-1</t>
  </si>
  <si>
    <t>Ramelzeen-2</t>
  </si>
  <si>
    <t>Ramelzeen-3</t>
  </si>
  <si>
    <t>Ramelzeen-4</t>
  </si>
  <si>
    <t>Ramelzeen-5</t>
  </si>
  <si>
    <t>Ramelzeen-6</t>
  </si>
  <si>
    <t>Ramelzeen-7</t>
  </si>
  <si>
    <t>Ramelzeen-8</t>
  </si>
  <si>
    <t>Radyoterapi+Ramelzeen-1</t>
  </si>
  <si>
    <t>Radyoterapi+Ramelzeen-2</t>
  </si>
  <si>
    <t>Radyoterapi+Ramelzeen-3</t>
  </si>
  <si>
    <t>Radyoterapi+Ramelzeen-4</t>
  </si>
  <si>
    <t>Radyoterapi+Ramelzeen-5</t>
  </si>
  <si>
    <t>Radyoterapi+Ramelzeen-6</t>
  </si>
  <si>
    <t>Radyoterapi+Ramelzeen-7</t>
  </si>
  <si>
    <t>Radyoterapi+Ramelzeen-8</t>
  </si>
  <si>
    <t>result(ng/L)</t>
  </si>
  <si>
    <t>concentratıon (pg/ml)</t>
  </si>
  <si>
    <t>result(pg/ml)</t>
  </si>
  <si>
    <t>concentratıon (ng/ml)</t>
  </si>
  <si>
    <t>result(ng/ml)</t>
  </si>
  <si>
    <t>Rat</t>
  </si>
  <si>
    <t>BT</t>
  </si>
  <si>
    <t>ELİSA</t>
  </si>
  <si>
    <t>Mıcroplate reader: BIO-TEK EL X 800-Aotu strıp washer:BIO TEK EL X 50</t>
  </si>
  <si>
    <t>KİT ADI</t>
  </si>
  <si>
    <t>TÜR</t>
  </si>
  <si>
    <t>MARKA</t>
  </si>
  <si>
    <t>CAT. NO</t>
  </si>
  <si>
    <t>Yöntem</t>
  </si>
  <si>
    <t>Kullanılan Cihaz</t>
  </si>
  <si>
    <t>Tumor necrosis factor-alfa</t>
  </si>
  <si>
    <t>E0764Ra</t>
  </si>
  <si>
    <t>Interleukin 10</t>
  </si>
  <si>
    <t>E0108Ra</t>
  </si>
  <si>
    <t>Caspase-3</t>
  </si>
  <si>
    <t>E1648Ra</t>
  </si>
  <si>
    <t>Caspase-9</t>
  </si>
  <si>
    <t>E1898Ra</t>
  </si>
  <si>
    <t>NOT: Dokular 1/9 oranında( 0,1 gr doku: 0,9ml 140 mmol. lık  KCl) Potasyum Klorür tamponu ile homojenize edildikten sonra 7000 rpm + 4' de 5 dk santrifüj edildi.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</si>
  <si>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</si>
  <si>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</si>
  <si>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</si>
  <si>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</si>
  <si>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</si>
  <si>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This kit is an Enzyme-Linked Immunosorbent Assay (ELISA). The plate has been pre-coated with Rat IL-10 antibody. IL-10  present in the sample is added and binds to antibodies coated on the wells.</t>
  </si>
  <si>
    <t>And then biotinylated Rat IL-10  Antibody is added and binds to IL-10  in the sample. Then Streptavidin-HRP is added and binds to the Biotinylated IL-10  antibody.</t>
  </si>
  <si>
    <t>After incubation unbound Streptavidin-HRP is washed away during a washing step. Substrate solution is then added and color develops in proportion to the amount of Rat IL-10 .</t>
  </si>
  <si>
    <t>IL-10 Assay Principle</t>
  </si>
  <si>
    <t>This kit is an Enzyme-Linked Immunosorbent Assay (ELISA). The plate has been pre-coated with Rat CASP3 antibody. CASP3  present in the sample is added and binds to antibodies coated on the wells.</t>
  </si>
  <si>
    <t>And then biotinylated Rat CASP3  Antibody is added and binds to CASP3  in the sample. Then Streptavidin-HRP is added and binds to the Biotinylated CASP3  antibody.</t>
  </si>
  <si>
    <t>After incubation unbound Streptavidin-HRP is washed away during a washing step. Substrate solution is then added and color develops in proportion to the amount of Rat CASP3 .</t>
  </si>
  <si>
    <t>CASPASE-3 Assay Principle</t>
  </si>
  <si>
    <t>This kit is an Enzyme-Linked Immunosorbent Assay (ELISA). The plate has been pre-coated with Rat Casp-9 antibody. Casp-9  present in the sample is added and binds to antibodies coated on the wells.</t>
  </si>
  <si>
    <t>And then biotinylated Rat Casp-9  Antibody is added and binds to Casp-9  in the sample. Then Streptavidin-HRP is added and binds to the Biotinylated Casp-9 antibody.</t>
  </si>
  <si>
    <t>After incubation unbound Streptavidin-HRP is washed away during a washing step. Substrate solution is then added and color develops in proportion to the amount of Rat Casp-9.</t>
  </si>
  <si>
    <t>CASPASE-9 Assay Principle</t>
  </si>
  <si>
    <t>Numune Adı</t>
  </si>
  <si>
    <t>TAS(mmol/L)</t>
  </si>
  <si>
    <t>TOS (µmol/L)</t>
  </si>
  <si>
    <t>OSI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</si>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</sst>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2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2" fillId="7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756911636045492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1.476</c:v>
                </c:pt>
                <c:pt idx="1">
                  <c:v>0.86699999999999999</c:v>
                </c:pt>
                <c:pt idx="2">
                  <c:v>0.45700000000000007</c:v>
                </c:pt>
                <c:pt idx="3">
                  <c:v>0.28000000000000003</c:v>
                </c:pt>
                <c:pt idx="4">
                  <c:v>0.126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F-416A-A778-ED62ED92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6648"/>
        <c:axId val="406774512"/>
      </c:scatterChart>
      <c:valAx>
        <c:axId val="3259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774512"/>
        <c:crosses val="autoZero"/>
        <c:crossBetween val="midCat"/>
      </c:valAx>
      <c:valAx>
        <c:axId val="4067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591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812423447069116"/>
                  <c:y val="8.7868183143773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'IL-10'!$C$18:$C$23</c:f>
              <c:numCache>
                <c:formatCode>General</c:formatCode>
                <c:ptCount val="6"/>
                <c:pt idx="0">
                  <c:v>1.4319999999999999</c:v>
                </c:pt>
                <c:pt idx="1">
                  <c:v>0.85699999999999998</c:v>
                </c:pt>
                <c:pt idx="2">
                  <c:v>0.45299999999999996</c:v>
                </c:pt>
                <c:pt idx="3">
                  <c:v>0.25900000000000001</c:v>
                </c:pt>
                <c:pt idx="4">
                  <c:v>0.13700000000000001</c:v>
                </c:pt>
                <c:pt idx="5">
                  <c:v>0</c:v>
                </c:pt>
              </c:numCache>
            </c:numRef>
          </c:xVal>
          <c:yVal>
            <c:numRef>
              <c:f>'IL-10'!$D$18:$D$23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E-4A3B-8E8A-14A1B739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51024"/>
        <c:axId val="500952992"/>
      </c:scatterChart>
      <c:valAx>
        <c:axId val="5009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952992"/>
        <c:crosses val="autoZero"/>
        <c:crossBetween val="midCat"/>
      </c:valAx>
      <c:valAx>
        <c:axId val="5009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9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CASPASE-3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777209098862642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'CASPASE-3'!$C$18:$C$23</c:f>
              <c:numCache>
                <c:formatCode>General</c:formatCode>
                <c:ptCount val="6"/>
                <c:pt idx="0">
                  <c:v>1.4550000000000001</c:v>
                </c:pt>
                <c:pt idx="1">
                  <c:v>0.86099999999999999</c:v>
                </c:pt>
                <c:pt idx="2">
                  <c:v>0.51200000000000001</c:v>
                </c:pt>
                <c:pt idx="3">
                  <c:v>0.372</c:v>
                </c:pt>
                <c:pt idx="4">
                  <c:v>0.15800000000000003</c:v>
                </c:pt>
                <c:pt idx="5">
                  <c:v>0</c:v>
                </c:pt>
              </c:numCache>
            </c:numRef>
          </c:xVal>
          <c:yVal>
            <c:numRef>
              <c:f>'CASPASE-3'!$D$18:$D$23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3-46AD-81C2-E9E33433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54104"/>
        <c:axId val="408355744"/>
      </c:scatterChart>
      <c:valAx>
        <c:axId val="4083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8355744"/>
        <c:crosses val="autoZero"/>
        <c:crossBetween val="midCat"/>
      </c:valAx>
      <c:valAx>
        <c:axId val="4083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83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CASPASE-9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747419072615921"/>
                  <c:y val="0.11939523184601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'CASPASE-9'!$C$18:$C$23</c:f>
              <c:numCache>
                <c:formatCode>General</c:formatCode>
                <c:ptCount val="6"/>
                <c:pt idx="0">
                  <c:v>1.458</c:v>
                </c:pt>
                <c:pt idx="1">
                  <c:v>0.72799999999999998</c:v>
                </c:pt>
                <c:pt idx="2">
                  <c:v>0.35399999999999998</c:v>
                </c:pt>
                <c:pt idx="3">
                  <c:v>0.17399999999999999</c:v>
                </c:pt>
                <c:pt idx="4">
                  <c:v>9.9000000000000005E-2</c:v>
                </c:pt>
                <c:pt idx="5">
                  <c:v>0</c:v>
                </c:pt>
              </c:numCache>
            </c:numRef>
          </c:xVal>
          <c:yVal>
            <c:numRef>
              <c:f>'CASPASE-9'!$D$18:$D$23</c:f>
              <c:numCache>
                <c:formatCode>General</c:formatCode>
                <c:ptCount val="6"/>
                <c:pt idx="0">
                  <c:v>4800</c:v>
                </c:pt>
                <c:pt idx="1">
                  <c:v>2400</c:v>
                </c:pt>
                <c:pt idx="2">
                  <c:v>1200</c:v>
                </c:pt>
                <c:pt idx="3">
                  <c:v>600</c:v>
                </c:pt>
                <c:pt idx="4">
                  <c:v>300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2-49E2-A15D-F1B1C925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53160"/>
        <c:axId val="406750536"/>
      </c:scatterChart>
      <c:valAx>
        <c:axId val="40675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750536"/>
        <c:crosses val="autoZero"/>
        <c:crossBetween val="midCat"/>
      </c:valAx>
      <c:valAx>
        <c:axId val="4067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75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11</xdr:row>
      <xdr:rowOff>15240</xdr:rowOff>
    </xdr:from>
    <xdr:to>
      <xdr:col>15</xdr:col>
      <xdr:colOff>30480</xdr:colOff>
      <xdr:row>26</xdr:row>
      <xdr:rowOff>15240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11</xdr:row>
      <xdr:rowOff>175260</xdr:rowOff>
    </xdr:from>
    <xdr:to>
      <xdr:col>15</xdr:col>
      <xdr:colOff>106680</xdr:colOff>
      <xdr:row>26</xdr:row>
      <xdr:rowOff>175260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30480</xdr:rowOff>
    </xdr:from>
    <xdr:to>
      <xdr:col>15</xdr:col>
      <xdr:colOff>38100</xdr:colOff>
      <xdr:row>23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7</xdr:row>
      <xdr:rowOff>167640</xdr:rowOff>
    </xdr:from>
    <xdr:to>
      <xdr:col>15</xdr:col>
      <xdr:colOff>594360</xdr:colOff>
      <xdr:row>22</xdr:row>
      <xdr:rowOff>167640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15240</xdr:rowOff>
    </xdr:from>
    <xdr:to>
      <xdr:col>5</xdr:col>
      <xdr:colOff>1767840</xdr:colOff>
      <xdr:row>62</xdr:row>
      <xdr:rowOff>124122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5460"/>
          <a:ext cx="7772400" cy="9801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5"/>
  <sheetViews>
    <sheetView tabSelected="1" workbookViewId="0">
      <selection activeCell="H7" sqref="H7"/>
    </sheetView>
  </sheetViews>
  <sheetFormatPr defaultRowHeight="14.4" x14ac:dyDescent="0.3"/>
  <cols>
    <col min="1" max="1" width="25.77734375" customWidth="1"/>
    <col min="2" max="2" width="12.21875" customWidth="1"/>
    <col min="3" max="3" width="11" customWidth="1"/>
    <col min="4" max="4" width="12.21875" customWidth="1"/>
    <col min="5" max="5" width="16.33203125" customWidth="1"/>
  </cols>
  <sheetData>
    <row r="2" spans="1:5" x14ac:dyDescent="0.3">
      <c r="A2" s="3">
        <v>1.5940000000000001</v>
      </c>
      <c r="B2" s="6">
        <v>0.379</v>
      </c>
      <c r="C2" s="6">
        <v>0.64500000000000002</v>
      </c>
      <c r="D2" s="6">
        <v>0.59</v>
      </c>
      <c r="E2" s="6">
        <v>0.36299999999999999</v>
      </c>
    </row>
    <row r="3" spans="1:5" x14ac:dyDescent="0.3">
      <c r="A3" s="3">
        <v>0.98499999999999999</v>
      </c>
      <c r="B3" s="6">
        <v>0.40200000000000002</v>
      </c>
      <c r="C3" s="6">
        <v>0.64600000000000002</v>
      </c>
      <c r="D3" s="6">
        <v>0.61499999999999999</v>
      </c>
      <c r="E3" s="6">
        <v>0.39500000000000002</v>
      </c>
    </row>
    <row r="4" spans="1:5" x14ac:dyDescent="0.3">
      <c r="A4" s="3">
        <v>0.57500000000000007</v>
      </c>
      <c r="B4" s="6">
        <v>0.40200000000000002</v>
      </c>
      <c r="C4" s="6">
        <v>0.65700000000000003</v>
      </c>
      <c r="D4" s="6">
        <v>0.58099999999999996</v>
      </c>
      <c r="E4" s="6">
        <v>0.438</v>
      </c>
    </row>
    <row r="5" spans="1:5" x14ac:dyDescent="0.3">
      <c r="A5" s="3">
        <v>0.39800000000000002</v>
      </c>
      <c r="B5" s="6">
        <v>0.42799999999999999</v>
      </c>
      <c r="C5" s="6">
        <v>0.59199999999999997</v>
      </c>
      <c r="D5" s="6">
        <v>0.53500000000000003</v>
      </c>
      <c r="E5" s="6">
        <v>0.42899999999999999</v>
      </c>
    </row>
    <row r="6" spans="1:5" x14ac:dyDescent="0.3">
      <c r="A6" s="3">
        <v>0.24399999999999999</v>
      </c>
      <c r="B6" s="6">
        <v>0.45400000000000001</v>
      </c>
      <c r="C6" s="6">
        <v>0.46900000000000003</v>
      </c>
      <c r="D6" s="6">
        <v>0.497</v>
      </c>
      <c r="E6" s="6">
        <v>0.436</v>
      </c>
    </row>
    <row r="7" spans="1:5" x14ac:dyDescent="0.3">
      <c r="A7" s="5">
        <v>0.11800000000000001</v>
      </c>
      <c r="B7" s="6">
        <v>0.44900000000000001</v>
      </c>
      <c r="C7" s="6">
        <v>0.48099999999999998</v>
      </c>
      <c r="D7" s="6">
        <v>0.46500000000000002</v>
      </c>
      <c r="E7" s="6">
        <v>0.42099999999999999</v>
      </c>
    </row>
    <row r="8" spans="1:5" x14ac:dyDescent="0.3">
      <c r="A8" s="1">
        <v>4.3999999999999997E-2</v>
      </c>
      <c r="B8" s="6">
        <v>0.436</v>
      </c>
      <c r="C8" s="6">
        <v>0.48</v>
      </c>
      <c r="D8" s="6">
        <v>0.52400000000000002</v>
      </c>
      <c r="E8" s="6">
        <v>0.54300000000000004</v>
      </c>
    </row>
    <row r="9" spans="1:5" x14ac:dyDescent="0.3">
      <c r="A9" s="1">
        <v>4.3999999999999997E-2</v>
      </c>
      <c r="B9" s="6">
        <v>0.37</v>
      </c>
      <c r="C9" s="6">
        <v>0.46600000000000003</v>
      </c>
      <c r="D9" s="6">
        <v>0.55700000000000005</v>
      </c>
      <c r="E9" s="6">
        <v>0.57400000000000007</v>
      </c>
    </row>
    <row r="12" spans="1:5" x14ac:dyDescent="0.3">
      <c r="A12" t="s">
        <v>0</v>
      </c>
    </row>
    <row r="16" spans="1:5" x14ac:dyDescent="0.3">
      <c r="B16" s="2" t="s">
        <v>1</v>
      </c>
      <c r="C16" s="2" t="s">
        <v>2</v>
      </c>
      <c r="D16" s="2" t="s">
        <v>3</v>
      </c>
      <c r="E16" s="2" t="s">
        <v>4</v>
      </c>
    </row>
    <row r="17" spans="1:12" x14ac:dyDescent="0.3">
      <c r="A17" t="s">
        <v>5</v>
      </c>
      <c r="B17" s="3">
        <v>1.5940000000000001</v>
      </c>
      <c r="C17" s="1">
        <f>B17-B22</f>
        <v>1.476</v>
      </c>
      <c r="D17" s="1">
        <v>640</v>
      </c>
      <c r="E17" s="4">
        <f>(99.718*C17*C17)+(286*C17)+(0.1112)</f>
        <v>639.49044156800005</v>
      </c>
    </row>
    <row r="18" spans="1:12" x14ac:dyDescent="0.3">
      <c r="A18" t="s">
        <v>6</v>
      </c>
      <c r="B18" s="3">
        <v>0.98499999999999999</v>
      </c>
      <c r="C18" s="1">
        <f>B18-B22</f>
        <v>0.86699999999999999</v>
      </c>
      <c r="D18" s="1">
        <v>320</v>
      </c>
      <c r="E18" s="4">
        <f t="shared" ref="E18:E22" si="0">(99.718*C18*C18)+(286*C18)+(0.1112)</f>
        <v>323.03012370199997</v>
      </c>
    </row>
    <row r="19" spans="1:12" x14ac:dyDescent="0.3">
      <c r="A19" t="s">
        <v>7</v>
      </c>
      <c r="B19" s="3">
        <v>0.57500000000000007</v>
      </c>
      <c r="C19" s="1">
        <f>B19-B22</f>
        <v>0.45700000000000007</v>
      </c>
      <c r="D19" s="1">
        <v>160</v>
      </c>
      <c r="E19" s="4">
        <f t="shared" si="0"/>
        <v>151.63920458200002</v>
      </c>
    </row>
    <row r="20" spans="1:12" x14ac:dyDescent="0.3">
      <c r="A20" t="s">
        <v>8</v>
      </c>
      <c r="B20" s="3">
        <v>0.39800000000000002</v>
      </c>
      <c r="C20" s="1">
        <f>B20-B22</f>
        <v>0.28000000000000003</v>
      </c>
      <c r="D20" s="1">
        <v>80</v>
      </c>
      <c r="E20" s="4">
        <f t="shared" si="0"/>
        <v>88.009091200000015</v>
      </c>
    </row>
    <row r="21" spans="1:12" x14ac:dyDescent="0.3">
      <c r="A21" t="s">
        <v>9</v>
      </c>
      <c r="B21" s="3">
        <v>0.24399999999999999</v>
      </c>
      <c r="C21" s="1">
        <f>B21-B22</f>
        <v>0.126</v>
      </c>
      <c r="D21" s="1">
        <v>40</v>
      </c>
      <c r="E21" s="4">
        <f t="shared" si="0"/>
        <v>37.730322967999996</v>
      </c>
    </row>
    <row r="22" spans="1:12" x14ac:dyDescent="0.3">
      <c r="A22" t="s">
        <v>10</v>
      </c>
      <c r="B22" s="5">
        <v>0.11800000000000001</v>
      </c>
      <c r="C22" s="1">
        <f>B22-B22</f>
        <v>0</v>
      </c>
      <c r="D22" s="1">
        <v>0</v>
      </c>
      <c r="E22" s="4">
        <f t="shared" si="0"/>
        <v>0.11119999999999999</v>
      </c>
    </row>
    <row r="27" spans="1:12" x14ac:dyDescent="0.3">
      <c r="I27" s="7"/>
      <c r="K27" s="7" t="s">
        <v>11</v>
      </c>
      <c r="L27" s="7"/>
    </row>
    <row r="33" spans="1:5" x14ac:dyDescent="0.3">
      <c r="A33" s="8" t="s">
        <v>12</v>
      </c>
      <c r="B33" s="6" t="s">
        <v>13</v>
      </c>
      <c r="C33" s="9" t="s">
        <v>10</v>
      </c>
      <c r="D33" s="1" t="s">
        <v>2</v>
      </c>
      <c r="E33" s="10" t="s">
        <v>46</v>
      </c>
    </row>
    <row r="34" spans="1:5" x14ac:dyDescent="0.3">
      <c r="A34" s="8" t="s">
        <v>14</v>
      </c>
      <c r="B34" s="6">
        <v>0.379</v>
      </c>
      <c r="C34" s="5">
        <v>0.11800000000000001</v>
      </c>
      <c r="D34" s="1">
        <f t="shared" ref="D34:D65" si="1">(B34-C34)</f>
        <v>0.26100000000000001</v>
      </c>
      <c r="E34" s="4">
        <f t="shared" ref="E34:E65" si="2">(99.718*D34*D34)+(286*D34)+(0.1112)</f>
        <v>81.550089877999994</v>
      </c>
    </row>
    <row r="35" spans="1:5" x14ac:dyDescent="0.3">
      <c r="A35" s="8" t="s">
        <v>15</v>
      </c>
      <c r="B35" s="6">
        <v>0.40200000000000002</v>
      </c>
      <c r="C35" s="5">
        <v>0.11800000000000001</v>
      </c>
      <c r="D35" s="1">
        <f t="shared" si="1"/>
        <v>0.28400000000000003</v>
      </c>
      <c r="E35" s="4">
        <f t="shared" si="2"/>
        <v>89.378055008000004</v>
      </c>
    </row>
    <row r="36" spans="1:5" x14ac:dyDescent="0.3">
      <c r="A36" s="8" t="s">
        <v>16</v>
      </c>
      <c r="B36" s="6">
        <v>0.40200000000000002</v>
      </c>
      <c r="C36" s="5">
        <v>0.11800000000000001</v>
      </c>
      <c r="D36" s="1">
        <f t="shared" si="1"/>
        <v>0.28400000000000003</v>
      </c>
      <c r="E36" s="4">
        <f t="shared" si="2"/>
        <v>89.378055008000004</v>
      </c>
    </row>
    <row r="37" spans="1:5" x14ac:dyDescent="0.3">
      <c r="A37" s="8" t="s">
        <v>17</v>
      </c>
      <c r="B37" s="6">
        <v>0.42799999999999999</v>
      </c>
      <c r="C37" s="5">
        <v>0.11800000000000001</v>
      </c>
      <c r="D37" s="1">
        <f t="shared" si="1"/>
        <v>0.31</v>
      </c>
      <c r="E37" s="4">
        <f t="shared" si="2"/>
        <v>98.3540998</v>
      </c>
    </row>
    <row r="38" spans="1:5" x14ac:dyDescent="0.3">
      <c r="A38" s="8" t="s">
        <v>18</v>
      </c>
      <c r="B38" s="6">
        <v>0.45400000000000001</v>
      </c>
      <c r="C38" s="5">
        <v>0.11800000000000001</v>
      </c>
      <c r="D38" s="1">
        <f t="shared" si="1"/>
        <v>0.33600000000000002</v>
      </c>
      <c r="E38" s="4">
        <f t="shared" si="2"/>
        <v>107.464963328</v>
      </c>
    </row>
    <row r="39" spans="1:5" x14ac:dyDescent="0.3">
      <c r="A39" s="8" t="s">
        <v>19</v>
      </c>
      <c r="B39" s="6">
        <v>0.44900000000000001</v>
      </c>
      <c r="C39" s="5">
        <v>0.11800000000000001</v>
      </c>
      <c r="D39" s="1">
        <f t="shared" si="1"/>
        <v>0.33100000000000002</v>
      </c>
      <c r="E39" s="4">
        <f t="shared" si="2"/>
        <v>105.70240379800001</v>
      </c>
    </row>
    <row r="40" spans="1:5" x14ac:dyDescent="0.3">
      <c r="A40" s="8" t="s">
        <v>20</v>
      </c>
      <c r="B40" s="6">
        <v>0.436</v>
      </c>
      <c r="C40" s="5">
        <v>0.11800000000000001</v>
      </c>
      <c r="D40" s="1">
        <f t="shared" si="1"/>
        <v>0.318</v>
      </c>
      <c r="E40" s="4">
        <f t="shared" si="2"/>
        <v>101.14308303200001</v>
      </c>
    </row>
    <row r="41" spans="1:5" x14ac:dyDescent="0.3">
      <c r="A41" s="8" t="s">
        <v>21</v>
      </c>
      <c r="B41" s="6">
        <v>0.37</v>
      </c>
      <c r="C41" s="5">
        <v>0.11800000000000001</v>
      </c>
      <c r="D41" s="1">
        <f t="shared" si="1"/>
        <v>0.252</v>
      </c>
      <c r="E41" s="4">
        <f t="shared" si="2"/>
        <v>78.515691872000005</v>
      </c>
    </row>
    <row r="42" spans="1:5" x14ac:dyDescent="0.3">
      <c r="A42" s="8" t="s">
        <v>22</v>
      </c>
      <c r="B42" s="6">
        <v>0.64500000000000002</v>
      </c>
      <c r="C42" s="5">
        <v>0.11800000000000001</v>
      </c>
      <c r="D42" s="1">
        <f t="shared" si="1"/>
        <v>0.52700000000000002</v>
      </c>
      <c r="E42" s="4">
        <f t="shared" si="2"/>
        <v>178.52778042200001</v>
      </c>
    </row>
    <row r="43" spans="1:5" x14ac:dyDescent="0.3">
      <c r="A43" s="8" t="s">
        <v>23</v>
      </c>
      <c r="B43" s="6">
        <v>0.64600000000000002</v>
      </c>
      <c r="C43" s="5">
        <v>0.11800000000000001</v>
      </c>
      <c r="D43" s="1">
        <f t="shared" si="1"/>
        <v>0.52800000000000002</v>
      </c>
      <c r="E43" s="4">
        <f t="shared" si="2"/>
        <v>178.91898291200002</v>
      </c>
    </row>
    <row r="44" spans="1:5" x14ac:dyDescent="0.3">
      <c r="A44" s="8" t="s">
        <v>24</v>
      </c>
      <c r="B44" s="6">
        <v>0.65700000000000003</v>
      </c>
      <c r="C44" s="5">
        <v>0.11800000000000001</v>
      </c>
      <c r="D44" s="1">
        <f t="shared" si="1"/>
        <v>0.53900000000000003</v>
      </c>
      <c r="E44" s="4">
        <f t="shared" si="2"/>
        <v>183.23537307800001</v>
      </c>
    </row>
    <row r="45" spans="1:5" x14ac:dyDescent="0.3">
      <c r="A45" s="8" t="s">
        <v>25</v>
      </c>
      <c r="B45" s="6">
        <v>0.59199999999999997</v>
      </c>
      <c r="C45" s="5">
        <v>0.11800000000000001</v>
      </c>
      <c r="D45" s="1">
        <f t="shared" si="1"/>
        <v>0.47399999999999998</v>
      </c>
      <c r="E45" s="4">
        <f t="shared" si="2"/>
        <v>158.07944136799998</v>
      </c>
    </row>
    <row r="46" spans="1:5" x14ac:dyDescent="0.3">
      <c r="A46" s="8" t="s">
        <v>26</v>
      </c>
      <c r="B46" s="6">
        <v>0.46900000000000003</v>
      </c>
      <c r="C46" s="5">
        <v>0.11800000000000001</v>
      </c>
      <c r="D46" s="1">
        <f t="shared" si="1"/>
        <v>0.35100000000000003</v>
      </c>
      <c r="E46" s="4">
        <f t="shared" si="2"/>
        <v>112.78255731800002</v>
      </c>
    </row>
    <row r="47" spans="1:5" x14ac:dyDescent="0.3">
      <c r="A47" s="8" t="s">
        <v>27</v>
      </c>
      <c r="B47" s="6">
        <v>0.48099999999999998</v>
      </c>
      <c r="C47" s="5">
        <v>0.11800000000000001</v>
      </c>
      <c r="D47" s="1">
        <f t="shared" si="1"/>
        <v>0.36299999999999999</v>
      </c>
      <c r="E47" s="4">
        <f t="shared" si="2"/>
        <v>117.068941142</v>
      </c>
    </row>
    <row r="48" spans="1:5" x14ac:dyDescent="0.3">
      <c r="A48" s="8" t="s">
        <v>28</v>
      </c>
      <c r="B48" s="6">
        <v>0.48</v>
      </c>
      <c r="C48" s="5">
        <v>0.11800000000000001</v>
      </c>
      <c r="D48" s="1">
        <f t="shared" si="1"/>
        <v>0.36199999999999999</v>
      </c>
      <c r="E48" s="4">
        <f t="shared" si="2"/>
        <v>116.71064559199999</v>
      </c>
    </row>
    <row r="49" spans="1:5" x14ac:dyDescent="0.3">
      <c r="A49" s="8" t="s">
        <v>29</v>
      </c>
      <c r="B49" s="6">
        <v>0.46600000000000003</v>
      </c>
      <c r="C49" s="5">
        <v>0.11800000000000001</v>
      </c>
      <c r="D49" s="1">
        <f t="shared" si="1"/>
        <v>0.34800000000000003</v>
      </c>
      <c r="E49" s="4">
        <f t="shared" si="2"/>
        <v>111.71544867200001</v>
      </c>
    </row>
    <row r="50" spans="1:5" x14ac:dyDescent="0.3">
      <c r="A50" s="8" t="s">
        <v>30</v>
      </c>
      <c r="B50" s="6">
        <v>0.59</v>
      </c>
      <c r="C50" s="5">
        <v>0.11800000000000001</v>
      </c>
      <c r="D50" s="1">
        <f t="shared" si="1"/>
        <v>0.47199999999999998</v>
      </c>
      <c r="E50" s="4">
        <f t="shared" si="2"/>
        <v>157.31877491199998</v>
      </c>
    </row>
    <row r="51" spans="1:5" x14ac:dyDescent="0.3">
      <c r="A51" s="8" t="s">
        <v>31</v>
      </c>
      <c r="B51" s="6">
        <v>0.61499999999999999</v>
      </c>
      <c r="C51" s="5">
        <v>0.11800000000000001</v>
      </c>
      <c r="D51" s="1">
        <f t="shared" si="1"/>
        <v>0.497</v>
      </c>
      <c r="E51" s="4">
        <f t="shared" si="2"/>
        <v>166.88444346199998</v>
      </c>
    </row>
    <row r="52" spans="1:5" x14ac:dyDescent="0.3">
      <c r="A52" s="8" t="s">
        <v>32</v>
      </c>
      <c r="B52" s="6">
        <v>0.58099999999999996</v>
      </c>
      <c r="C52" s="5">
        <v>0.11800000000000001</v>
      </c>
      <c r="D52" s="1">
        <f t="shared" si="1"/>
        <v>0.46299999999999997</v>
      </c>
      <c r="E52" s="4">
        <f t="shared" si="2"/>
        <v>153.90564794199997</v>
      </c>
    </row>
    <row r="53" spans="1:5" x14ac:dyDescent="0.3">
      <c r="A53" s="8" t="s">
        <v>33</v>
      </c>
      <c r="B53" s="6">
        <v>0.53500000000000003</v>
      </c>
      <c r="C53" s="5">
        <v>0.11800000000000001</v>
      </c>
      <c r="D53" s="1">
        <f t="shared" si="1"/>
        <v>0.41700000000000004</v>
      </c>
      <c r="E53" s="4">
        <f t="shared" si="2"/>
        <v>136.71306330200002</v>
      </c>
    </row>
    <row r="54" spans="1:5" x14ac:dyDescent="0.3">
      <c r="A54" s="8" t="s">
        <v>34</v>
      </c>
      <c r="B54" s="6">
        <v>0.497</v>
      </c>
      <c r="C54" s="5">
        <v>0.11800000000000001</v>
      </c>
      <c r="D54" s="1">
        <f t="shared" si="1"/>
        <v>0.379</v>
      </c>
      <c r="E54" s="4">
        <f t="shared" si="2"/>
        <v>122.828793238</v>
      </c>
    </row>
    <row r="55" spans="1:5" x14ac:dyDescent="0.3">
      <c r="A55" s="8" t="s">
        <v>35</v>
      </c>
      <c r="B55" s="6">
        <v>0.46500000000000002</v>
      </c>
      <c r="C55" s="5">
        <v>0.11800000000000001</v>
      </c>
      <c r="D55" s="1">
        <f t="shared" si="1"/>
        <v>0.34700000000000003</v>
      </c>
      <c r="E55" s="4">
        <f t="shared" si="2"/>
        <v>111.36014466200001</v>
      </c>
    </row>
    <row r="56" spans="1:5" x14ac:dyDescent="0.3">
      <c r="A56" s="8" t="s">
        <v>36</v>
      </c>
      <c r="B56" s="6">
        <v>0.52400000000000002</v>
      </c>
      <c r="C56" s="5">
        <v>0.11800000000000001</v>
      </c>
      <c r="D56" s="1">
        <f t="shared" si="1"/>
        <v>0.40600000000000003</v>
      </c>
      <c r="E56" s="4">
        <f t="shared" si="2"/>
        <v>132.66431624800001</v>
      </c>
    </row>
    <row r="57" spans="1:5" x14ac:dyDescent="0.3">
      <c r="A57" s="8" t="s">
        <v>37</v>
      </c>
      <c r="B57" s="6">
        <v>0.55700000000000005</v>
      </c>
      <c r="C57" s="5">
        <v>0.11800000000000001</v>
      </c>
      <c r="D57" s="1">
        <f t="shared" si="1"/>
        <v>0.43900000000000006</v>
      </c>
      <c r="E57" s="4">
        <f t="shared" si="2"/>
        <v>144.88295267800001</v>
      </c>
    </row>
    <row r="58" spans="1:5" x14ac:dyDescent="0.3">
      <c r="A58" s="8" t="s">
        <v>38</v>
      </c>
      <c r="B58" s="6">
        <v>0.36299999999999999</v>
      </c>
      <c r="C58" s="5">
        <v>0.11800000000000001</v>
      </c>
      <c r="D58" s="1">
        <f t="shared" si="1"/>
        <v>0.245</v>
      </c>
      <c r="E58" s="4">
        <f t="shared" si="2"/>
        <v>76.166772949999995</v>
      </c>
    </row>
    <row r="59" spans="1:5" x14ac:dyDescent="0.3">
      <c r="A59" s="8" t="s">
        <v>39</v>
      </c>
      <c r="B59" s="6">
        <v>0.39500000000000002</v>
      </c>
      <c r="C59" s="5">
        <v>0.11800000000000001</v>
      </c>
      <c r="D59" s="1">
        <f t="shared" si="1"/>
        <v>0.27700000000000002</v>
      </c>
      <c r="E59" s="4">
        <f t="shared" si="2"/>
        <v>86.984462422000007</v>
      </c>
    </row>
    <row r="60" spans="1:5" x14ac:dyDescent="0.3">
      <c r="A60" s="8" t="s">
        <v>40</v>
      </c>
      <c r="B60" s="6">
        <v>0.438</v>
      </c>
      <c r="C60" s="5">
        <v>0.11800000000000001</v>
      </c>
      <c r="D60" s="1">
        <f t="shared" si="1"/>
        <v>0.32</v>
      </c>
      <c r="E60" s="4">
        <f t="shared" si="2"/>
        <v>101.8423232</v>
      </c>
    </row>
    <row r="61" spans="1:5" x14ac:dyDescent="0.3">
      <c r="A61" s="8" t="s">
        <v>41</v>
      </c>
      <c r="B61" s="6">
        <v>0.42899999999999999</v>
      </c>
      <c r="C61" s="5">
        <v>0.11800000000000001</v>
      </c>
      <c r="D61" s="1">
        <f t="shared" si="1"/>
        <v>0.311</v>
      </c>
      <c r="E61" s="4">
        <f t="shared" si="2"/>
        <v>98.702024678000001</v>
      </c>
    </row>
    <row r="62" spans="1:5" x14ac:dyDescent="0.3">
      <c r="A62" s="8" t="s">
        <v>42</v>
      </c>
      <c r="B62" s="6">
        <v>0.436</v>
      </c>
      <c r="C62" s="5">
        <v>0.11800000000000001</v>
      </c>
      <c r="D62" s="1">
        <f t="shared" si="1"/>
        <v>0.318</v>
      </c>
      <c r="E62" s="4">
        <f t="shared" si="2"/>
        <v>101.14308303200001</v>
      </c>
    </row>
    <row r="63" spans="1:5" x14ac:dyDescent="0.3">
      <c r="A63" s="8" t="s">
        <v>43</v>
      </c>
      <c r="B63" s="6">
        <v>0.42099999999999999</v>
      </c>
      <c r="C63" s="5">
        <v>0.11800000000000001</v>
      </c>
      <c r="D63" s="1">
        <f t="shared" si="1"/>
        <v>0.30299999999999999</v>
      </c>
      <c r="E63" s="4">
        <f t="shared" si="2"/>
        <v>95.924209861999998</v>
      </c>
    </row>
    <row r="64" spans="1:5" x14ac:dyDescent="0.3">
      <c r="A64" s="8" t="s">
        <v>44</v>
      </c>
      <c r="B64" s="6">
        <v>0.54300000000000004</v>
      </c>
      <c r="C64" s="5">
        <v>0.11800000000000001</v>
      </c>
      <c r="D64" s="1">
        <f t="shared" si="1"/>
        <v>0.42500000000000004</v>
      </c>
      <c r="E64" s="4">
        <f t="shared" si="2"/>
        <v>139.67276375</v>
      </c>
    </row>
    <row r="65" spans="1:5" x14ac:dyDescent="0.3">
      <c r="A65" s="8" t="s">
        <v>45</v>
      </c>
      <c r="B65" s="6">
        <v>0.57400000000000007</v>
      </c>
      <c r="C65" s="5">
        <v>0.11800000000000001</v>
      </c>
      <c r="D65" s="1">
        <f t="shared" si="1"/>
        <v>0.45600000000000007</v>
      </c>
      <c r="E65" s="4">
        <f t="shared" si="2"/>
        <v>151.26216204800002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workbookViewId="0">
      <selection activeCell="H4" sqref="H4"/>
    </sheetView>
  </sheetViews>
  <sheetFormatPr defaultRowHeight="14.4" x14ac:dyDescent="0.3"/>
  <cols>
    <col min="1" max="1" width="28" customWidth="1"/>
    <col min="2" max="2" width="12" customWidth="1"/>
    <col min="3" max="3" width="10.88671875" customWidth="1"/>
    <col min="4" max="4" width="12.21875" customWidth="1"/>
    <col min="5" max="5" width="14.88671875" customWidth="1"/>
  </cols>
  <sheetData>
    <row r="2" spans="1:5" x14ac:dyDescent="0.3">
      <c r="A2" s="3">
        <v>1.548</v>
      </c>
      <c r="B2" s="6">
        <v>0.35399999999999998</v>
      </c>
      <c r="C2" s="6">
        <v>0.193</v>
      </c>
      <c r="D2" s="6">
        <v>0.311</v>
      </c>
      <c r="E2" s="6">
        <v>0.22900000000000001</v>
      </c>
    </row>
    <row r="3" spans="1:5" x14ac:dyDescent="0.3">
      <c r="A3" s="3">
        <v>0.97299999999999998</v>
      </c>
      <c r="B3" s="6">
        <v>0.35399999999999998</v>
      </c>
      <c r="C3" s="6">
        <v>0.189</v>
      </c>
      <c r="D3" s="6">
        <v>0.27200000000000002</v>
      </c>
      <c r="E3" s="6">
        <v>0.32300000000000001</v>
      </c>
    </row>
    <row r="4" spans="1:5" x14ac:dyDescent="0.3">
      <c r="A4" s="3">
        <v>0.56899999999999995</v>
      </c>
      <c r="B4" s="6">
        <v>0.32600000000000001</v>
      </c>
      <c r="C4" s="6">
        <v>0.23400000000000001</v>
      </c>
      <c r="D4" s="6">
        <v>0.26300000000000001</v>
      </c>
      <c r="E4" s="6">
        <v>0.31</v>
      </c>
    </row>
    <row r="5" spans="1:5" x14ac:dyDescent="0.3">
      <c r="A5" s="3">
        <v>0.375</v>
      </c>
      <c r="B5" s="6">
        <v>0.30299999999999999</v>
      </c>
      <c r="C5" s="6">
        <v>0.22</v>
      </c>
      <c r="D5" s="6">
        <v>0.30499999999999999</v>
      </c>
      <c r="E5" s="6">
        <v>0.38100000000000001</v>
      </c>
    </row>
    <row r="6" spans="1:5" x14ac:dyDescent="0.3">
      <c r="A6" s="3">
        <v>0.253</v>
      </c>
      <c r="B6" s="6">
        <v>0.28000000000000003</v>
      </c>
      <c r="C6" s="6">
        <v>0.23400000000000001</v>
      </c>
      <c r="D6" s="6">
        <v>0.28800000000000003</v>
      </c>
      <c r="E6" s="6">
        <v>0.20800000000000002</v>
      </c>
    </row>
    <row r="7" spans="1:5" x14ac:dyDescent="0.3">
      <c r="A7" s="5">
        <v>0.11600000000000001</v>
      </c>
      <c r="B7" s="6">
        <v>0.27800000000000002</v>
      </c>
      <c r="C7" s="6">
        <v>0.16600000000000001</v>
      </c>
      <c r="D7" s="6">
        <v>0.30099999999999999</v>
      </c>
      <c r="E7" s="6">
        <v>0.26600000000000001</v>
      </c>
    </row>
    <row r="8" spans="1:5" x14ac:dyDescent="0.3">
      <c r="A8" s="1">
        <v>3.6000000000000004E-2</v>
      </c>
      <c r="B8" s="6">
        <v>0.252</v>
      </c>
      <c r="C8" s="6">
        <v>0.23800000000000002</v>
      </c>
      <c r="D8" s="6">
        <v>0.33400000000000002</v>
      </c>
      <c r="E8" s="6">
        <v>0.308</v>
      </c>
    </row>
    <row r="9" spans="1:5" x14ac:dyDescent="0.3">
      <c r="A9" s="1">
        <v>3.3000000000000002E-2</v>
      </c>
      <c r="B9" s="6">
        <v>0.30399999999999999</v>
      </c>
      <c r="C9" s="6">
        <v>0.29599999999999999</v>
      </c>
      <c r="D9" s="6">
        <v>0.35399999999999998</v>
      </c>
      <c r="E9" s="6">
        <v>0.25700000000000001</v>
      </c>
    </row>
    <row r="17" spans="1:13" x14ac:dyDescent="0.3">
      <c r="A17" s="11"/>
      <c r="B17" s="2" t="s">
        <v>1</v>
      </c>
      <c r="C17" s="2" t="s">
        <v>2</v>
      </c>
      <c r="D17" s="2" t="s">
        <v>3</v>
      </c>
      <c r="E17" s="2" t="s">
        <v>4</v>
      </c>
    </row>
    <row r="18" spans="1:13" x14ac:dyDescent="0.3">
      <c r="A18" s="11" t="s">
        <v>5</v>
      </c>
      <c r="B18" s="3">
        <v>1.548</v>
      </c>
      <c r="C18" s="1">
        <f>B18-B23</f>
        <v>1.4319999999999999</v>
      </c>
      <c r="D18" s="1">
        <v>480</v>
      </c>
      <c r="E18" s="4">
        <f>(85.88*C18*C18)+(211.08*C18)+(0.5766)</f>
        <v>478.95074911999995</v>
      </c>
    </row>
    <row r="19" spans="1:13" x14ac:dyDescent="0.3">
      <c r="A19" s="11" t="s">
        <v>6</v>
      </c>
      <c r="B19" s="3">
        <v>0.97299999999999998</v>
      </c>
      <c r="C19" s="1">
        <f>B19-B23</f>
        <v>0.85699999999999998</v>
      </c>
      <c r="D19" s="1">
        <v>240</v>
      </c>
      <c r="E19" s="4">
        <f t="shared" ref="E19:E23" si="0">(85.88*C19*C19)+(211.08*C19)+(0.5766)</f>
        <v>244.54664012000003</v>
      </c>
    </row>
    <row r="20" spans="1:13" x14ac:dyDescent="0.3">
      <c r="A20" s="11" t="s">
        <v>7</v>
      </c>
      <c r="B20" s="3">
        <v>0.56899999999999995</v>
      </c>
      <c r="C20" s="1">
        <f>B20-B23</f>
        <v>0.45299999999999996</v>
      </c>
      <c r="D20" s="1">
        <v>120</v>
      </c>
      <c r="E20" s="4">
        <f t="shared" si="0"/>
        <v>113.81918891999999</v>
      </c>
    </row>
    <row r="21" spans="1:13" x14ac:dyDescent="0.3">
      <c r="A21" s="11" t="s">
        <v>8</v>
      </c>
      <c r="B21" s="3">
        <v>0.375</v>
      </c>
      <c r="C21" s="1">
        <f>B21-B23</f>
        <v>0.25900000000000001</v>
      </c>
      <c r="D21" s="1">
        <v>60</v>
      </c>
      <c r="E21" s="4">
        <f t="shared" si="0"/>
        <v>61.007236280000001</v>
      </c>
    </row>
    <row r="22" spans="1:13" x14ac:dyDescent="0.3">
      <c r="A22" s="11" t="s">
        <v>9</v>
      </c>
      <c r="B22" s="3">
        <v>0.253</v>
      </c>
      <c r="C22" s="1">
        <f>B22-B23</f>
        <v>0.13700000000000001</v>
      </c>
      <c r="D22" s="1">
        <v>30</v>
      </c>
      <c r="E22" s="4">
        <f t="shared" si="0"/>
        <v>31.106441720000003</v>
      </c>
    </row>
    <row r="23" spans="1:13" x14ac:dyDescent="0.3">
      <c r="A23" s="11" t="s">
        <v>10</v>
      </c>
      <c r="B23" s="5">
        <v>0.11600000000000001</v>
      </c>
      <c r="C23" s="1">
        <f>B23-B23</f>
        <v>0</v>
      </c>
      <c r="D23" s="1">
        <v>0</v>
      </c>
      <c r="E23" s="4">
        <f t="shared" si="0"/>
        <v>0.5766</v>
      </c>
    </row>
    <row r="28" spans="1:13" x14ac:dyDescent="0.3">
      <c r="I28" s="7"/>
      <c r="K28" s="7" t="s">
        <v>47</v>
      </c>
      <c r="L28" s="7"/>
      <c r="M28" s="7"/>
    </row>
    <row r="35" spans="1:5" x14ac:dyDescent="0.3">
      <c r="A35" s="8" t="s">
        <v>12</v>
      </c>
      <c r="B35" s="6" t="s">
        <v>13</v>
      </c>
      <c r="C35" s="9" t="s">
        <v>10</v>
      </c>
      <c r="D35" s="1" t="s">
        <v>2</v>
      </c>
      <c r="E35" s="10" t="s">
        <v>48</v>
      </c>
    </row>
    <row r="36" spans="1:5" x14ac:dyDescent="0.3">
      <c r="A36" s="8" t="s">
        <v>14</v>
      </c>
      <c r="B36" s="6">
        <v>0.35399999999999998</v>
      </c>
      <c r="C36" s="5">
        <v>0.11600000000000001</v>
      </c>
      <c r="D36" s="1">
        <f t="shared" ref="D36:D67" si="1">(B36-C36)</f>
        <v>0.23799999999999999</v>
      </c>
      <c r="E36" s="4">
        <f t="shared" ref="E36:E67" si="2">(85.88*D36*D36)+(211.08*D36)+(0.5766)</f>
        <v>55.678226719999998</v>
      </c>
    </row>
    <row r="37" spans="1:5" x14ac:dyDescent="0.3">
      <c r="A37" s="8" t="s">
        <v>15</v>
      </c>
      <c r="B37" s="6">
        <v>0.35399999999999998</v>
      </c>
      <c r="C37" s="5">
        <v>0.11600000000000001</v>
      </c>
      <c r="D37" s="1">
        <f t="shared" si="1"/>
        <v>0.23799999999999999</v>
      </c>
      <c r="E37" s="4">
        <f t="shared" si="2"/>
        <v>55.678226719999998</v>
      </c>
    </row>
    <row r="38" spans="1:5" x14ac:dyDescent="0.3">
      <c r="A38" s="8" t="s">
        <v>16</v>
      </c>
      <c r="B38" s="6">
        <v>0.32600000000000001</v>
      </c>
      <c r="C38" s="5">
        <v>0.11600000000000001</v>
      </c>
      <c r="D38" s="1">
        <f t="shared" si="1"/>
        <v>0.21000000000000002</v>
      </c>
      <c r="E38" s="4">
        <f t="shared" si="2"/>
        <v>48.690708000000008</v>
      </c>
    </row>
    <row r="39" spans="1:5" x14ac:dyDescent="0.3">
      <c r="A39" s="8" t="s">
        <v>17</v>
      </c>
      <c r="B39" s="6">
        <v>0.30299999999999999</v>
      </c>
      <c r="C39" s="5">
        <v>0.11600000000000001</v>
      </c>
      <c r="D39" s="1">
        <f t="shared" si="1"/>
        <v>0.187</v>
      </c>
      <c r="E39" s="4">
        <f t="shared" si="2"/>
        <v>43.05169772</v>
      </c>
    </row>
    <row r="40" spans="1:5" x14ac:dyDescent="0.3">
      <c r="A40" s="8" t="s">
        <v>18</v>
      </c>
      <c r="B40" s="6">
        <v>0.28000000000000003</v>
      </c>
      <c r="C40" s="5">
        <v>0.11600000000000001</v>
      </c>
      <c r="D40" s="1">
        <f t="shared" si="1"/>
        <v>0.16400000000000003</v>
      </c>
      <c r="E40" s="4">
        <f t="shared" si="2"/>
        <v>37.503548480000006</v>
      </c>
    </row>
    <row r="41" spans="1:5" x14ac:dyDescent="0.3">
      <c r="A41" s="8" t="s">
        <v>19</v>
      </c>
      <c r="B41" s="6">
        <v>0.27800000000000002</v>
      </c>
      <c r="C41" s="5">
        <v>0.11600000000000001</v>
      </c>
      <c r="D41" s="1">
        <f t="shared" si="1"/>
        <v>0.16200000000000003</v>
      </c>
      <c r="E41" s="4">
        <f t="shared" si="2"/>
        <v>37.025394720000008</v>
      </c>
    </row>
    <row r="42" spans="1:5" x14ac:dyDescent="0.3">
      <c r="A42" s="8" t="s">
        <v>20</v>
      </c>
      <c r="B42" s="6">
        <v>0.252</v>
      </c>
      <c r="C42" s="5">
        <v>0.11600000000000001</v>
      </c>
      <c r="D42" s="1">
        <f t="shared" si="1"/>
        <v>0.13600000000000001</v>
      </c>
      <c r="E42" s="4">
        <f t="shared" si="2"/>
        <v>30.871916480000003</v>
      </c>
    </row>
    <row r="43" spans="1:5" x14ac:dyDescent="0.3">
      <c r="A43" s="8" t="s">
        <v>21</v>
      </c>
      <c r="B43" s="6">
        <v>0.30399999999999999</v>
      </c>
      <c r="C43" s="5">
        <v>0.11600000000000001</v>
      </c>
      <c r="D43" s="1">
        <f t="shared" si="1"/>
        <v>0.188</v>
      </c>
      <c r="E43" s="4">
        <f t="shared" si="2"/>
        <v>43.294982720000007</v>
      </c>
    </row>
    <row r="44" spans="1:5" x14ac:dyDescent="0.3">
      <c r="A44" s="8" t="s">
        <v>22</v>
      </c>
      <c r="B44" s="6">
        <v>0.193</v>
      </c>
      <c r="C44" s="5">
        <v>0.11600000000000001</v>
      </c>
      <c r="D44" s="1">
        <f t="shared" si="1"/>
        <v>7.6999999999999999E-2</v>
      </c>
      <c r="E44" s="4">
        <f t="shared" si="2"/>
        <v>17.33894252</v>
      </c>
    </row>
    <row r="45" spans="1:5" x14ac:dyDescent="0.3">
      <c r="A45" s="8" t="s">
        <v>23</v>
      </c>
      <c r="B45" s="6">
        <v>0.189</v>
      </c>
      <c r="C45" s="5">
        <v>0.11600000000000001</v>
      </c>
      <c r="D45" s="1">
        <f t="shared" si="1"/>
        <v>7.2999999999999995E-2</v>
      </c>
      <c r="E45" s="4">
        <f t="shared" si="2"/>
        <v>16.443094519999999</v>
      </c>
    </row>
    <row r="46" spans="1:5" x14ac:dyDescent="0.3">
      <c r="A46" s="8" t="s">
        <v>24</v>
      </c>
      <c r="B46" s="6">
        <v>0.23400000000000001</v>
      </c>
      <c r="C46" s="5">
        <v>0.11600000000000001</v>
      </c>
      <c r="D46" s="1">
        <f t="shared" si="1"/>
        <v>0.11800000000000001</v>
      </c>
      <c r="E46" s="4">
        <f t="shared" si="2"/>
        <v>26.679833120000005</v>
      </c>
    </row>
    <row r="47" spans="1:5" x14ac:dyDescent="0.3">
      <c r="A47" s="8" t="s">
        <v>25</v>
      </c>
      <c r="B47" s="6">
        <v>0.22</v>
      </c>
      <c r="C47" s="5">
        <v>0.11600000000000001</v>
      </c>
      <c r="D47" s="1">
        <f t="shared" si="1"/>
        <v>0.104</v>
      </c>
      <c r="E47" s="4">
        <f t="shared" si="2"/>
        <v>23.45779808</v>
      </c>
    </row>
    <row r="48" spans="1:5" x14ac:dyDescent="0.3">
      <c r="A48" s="8" t="s">
        <v>26</v>
      </c>
      <c r="B48" s="6">
        <v>0.23400000000000001</v>
      </c>
      <c r="C48" s="5">
        <v>0.11600000000000001</v>
      </c>
      <c r="D48" s="1">
        <f t="shared" si="1"/>
        <v>0.11800000000000001</v>
      </c>
      <c r="E48" s="4">
        <f t="shared" si="2"/>
        <v>26.679833120000005</v>
      </c>
    </row>
    <row r="49" spans="1:5" x14ac:dyDescent="0.3">
      <c r="A49" s="8" t="s">
        <v>27</v>
      </c>
      <c r="B49" s="6">
        <v>0.16600000000000001</v>
      </c>
      <c r="C49" s="5">
        <v>0.11600000000000001</v>
      </c>
      <c r="D49" s="1">
        <f t="shared" si="1"/>
        <v>0.05</v>
      </c>
      <c r="E49" s="4">
        <f t="shared" si="2"/>
        <v>11.345300000000002</v>
      </c>
    </row>
    <row r="50" spans="1:5" x14ac:dyDescent="0.3">
      <c r="A50" s="8" t="s">
        <v>28</v>
      </c>
      <c r="B50" s="6">
        <v>0.23800000000000002</v>
      </c>
      <c r="C50" s="5">
        <v>0.11600000000000001</v>
      </c>
      <c r="D50" s="1">
        <f t="shared" si="1"/>
        <v>0.12200000000000001</v>
      </c>
      <c r="E50" s="4">
        <f t="shared" si="2"/>
        <v>27.606597920000002</v>
      </c>
    </row>
    <row r="51" spans="1:5" x14ac:dyDescent="0.3">
      <c r="A51" s="8" t="s">
        <v>29</v>
      </c>
      <c r="B51" s="6">
        <v>0.29599999999999999</v>
      </c>
      <c r="C51" s="5">
        <v>0.11600000000000001</v>
      </c>
      <c r="D51" s="1">
        <f t="shared" si="1"/>
        <v>0.18</v>
      </c>
      <c r="E51" s="4">
        <f t="shared" si="2"/>
        <v>41.353511999999995</v>
      </c>
    </row>
    <row r="52" spans="1:5" x14ac:dyDescent="0.3">
      <c r="A52" s="8" t="s">
        <v>30</v>
      </c>
      <c r="B52" s="6">
        <v>0.311</v>
      </c>
      <c r="C52" s="5">
        <v>0.11600000000000001</v>
      </c>
      <c r="D52" s="1">
        <f t="shared" si="1"/>
        <v>0.19500000000000001</v>
      </c>
      <c r="E52" s="4">
        <f t="shared" si="2"/>
        <v>45.002787000000005</v>
      </c>
    </row>
    <row r="53" spans="1:5" x14ac:dyDescent="0.3">
      <c r="A53" s="8" t="s">
        <v>31</v>
      </c>
      <c r="B53" s="6">
        <v>0.27200000000000002</v>
      </c>
      <c r="C53" s="5">
        <v>0.11600000000000001</v>
      </c>
      <c r="D53" s="1">
        <f t="shared" si="1"/>
        <v>0.15600000000000003</v>
      </c>
      <c r="E53" s="4">
        <f t="shared" si="2"/>
        <v>35.595055680000009</v>
      </c>
    </row>
    <row r="54" spans="1:5" x14ac:dyDescent="0.3">
      <c r="A54" s="8" t="s">
        <v>32</v>
      </c>
      <c r="B54" s="6">
        <v>0.26300000000000001</v>
      </c>
      <c r="C54" s="5">
        <v>0.11600000000000001</v>
      </c>
      <c r="D54" s="1">
        <f t="shared" si="1"/>
        <v>0.14700000000000002</v>
      </c>
      <c r="E54" s="4">
        <f t="shared" si="2"/>
        <v>33.461140920000005</v>
      </c>
    </row>
    <row r="55" spans="1:5" x14ac:dyDescent="0.3">
      <c r="A55" s="8" t="s">
        <v>33</v>
      </c>
      <c r="B55" s="6">
        <v>0.30499999999999999</v>
      </c>
      <c r="C55" s="5">
        <v>0.11600000000000001</v>
      </c>
      <c r="D55" s="1">
        <f t="shared" si="1"/>
        <v>0.189</v>
      </c>
      <c r="E55" s="4">
        <f t="shared" si="2"/>
        <v>43.538439480000001</v>
      </c>
    </row>
    <row r="56" spans="1:5" x14ac:dyDescent="0.3">
      <c r="A56" s="8" t="s">
        <v>34</v>
      </c>
      <c r="B56" s="6">
        <v>0.28800000000000003</v>
      </c>
      <c r="C56" s="5">
        <v>0.11600000000000001</v>
      </c>
      <c r="D56" s="1">
        <f t="shared" si="1"/>
        <v>0.17200000000000004</v>
      </c>
      <c r="E56" s="4">
        <f t="shared" si="2"/>
        <v>39.423033920000016</v>
      </c>
    </row>
    <row r="57" spans="1:5" x14ac:dyDescent="0.3">
      <c r="A57" s="8" t="s">
        <v>35</v>
      </c>
      <c r="B57" s="6">
        <v>0.30099999999999999</v>
      </c>
      <c r="C57" s="5">
        <v>0.11600000000000001</v>
      </c>
      <c r="D57" s="1">
        <f t="shared" si="1"/>
        <v>0.185</v>
      </c>
      <c r="E57" s="4">
        <f t="shared" si="2"/>
        <v>42.565643000000001</v>
      </c>
    </row>
    <row r="58" spans="1:5" x14ac:dyDescent="0.3">
      <c r="A58" s="8" t="s">
        <v>36</v>
      </c>
      <c r="B58" s="6">
        <v>0.33400000000000002</v>
      </c>
      <c r="C58" s="5">
        <v>0.11600000000000001</v>
      </c>
      <c r="D58" s="1">
        <f t="shared" si="1"/>
        <v>0.21800000000000003</v>
      </c>
      <c r="E58" s="4">
        <f t="shared" si="2"/>
        <v>50.673401120000008</v>
      </c>
    </row>
    <row r="59" spans="1:5" x14ac:dyDescent="0.3">
      <c r="A59" s="8" t="s">
        <v>37</v>
      </c>
      <c r="B59" s="6">
        <v>0.35399999999999998</v>
      </c>
      <c r="C59" s="5">
        <v>0.11600000000000001</v>
      </c>
      <c r="D59" s="1">
        <f t="shared" si="1"/>
        <v>0.23799999999999999</v>
      </c>
      <c r="E59" s="4">
        <f t="shared" si="2"/>
        <v>55.678226719999998</v>
      </c>
    </row>
    <row r="60" spans="1:5" x14ac:dyDescent="0.3">
      <c r="A60" s="8" t="s">
        <v>38</v>
      </c>
      <c r="B60" s="6">
        <v>0.22900000000000001</v>
      </c>
      <c r="C60" s="5">
        <v>0.11600000000000001</v>
      </c>
      <c r="D60" s="1">
        <f t="shared" si="1"/>
        <v>0.113</v>
      </c>
      <c r="E60" s="4">
        <f t="shared" si="2"/>
        <v>25.52524172</v>
      </c>
    </row>
    <row r="61" spans="1:5" x14ac:dyDescent="0.3">
      <c r="A61" s="8" t="s">
        <v>39</v>
      </c>
      <c r="B61" s="6">
        <v>0.32300000000000001</v>
      </c>
      <c r="C61" s="5">
        <v>0.11600000000000001</v>
      </c>
      <c r="D61" s="1">
        <f t="shared" si="1"/>
        <v>0.20700000000000002</v>
      </c>
      <c r="E61" s="4">
        <f t="shared" si="2"/>
        <v>47.950032120000003</v>
      </c>
    </row>
    <row r="62" spans="1:5" x14ac:dyDescent="0.3">
      <c r="A62" s="8" t="s">
        <v>40</v>
      </c>
      <c r="B62" s="6">
        <v>0.31</v>
      </c>
      <c r="C62" s="5">
        <v>0.11600000000000001</v>
      </c>
      <c r="D62" s="1">
        <f t="shared" si="1"/>
        <v>0.19400000000000001</v>
      </c>
      <c r="E62" s="4">
        <f t="shared" si="2"/>
        <v>44.758299680000007</v>
      </c>
    </row>
    <row r="63" spans="1:5" x14ac:dyDescent="0.3">
      <c r="A63" s="8" t="s">
        <v>41</v>
      </c>
      <c r="B63" s="6">
        <v>0.38100000000000001</v>
      </c>
      <c r="C63" s="5">
        <v>0.11600000000000001</v>
      </c>
      <c r="D63" s="1">
        <f t="shared" si="1"/>
        <v>0.26500000000000001</v>
      </c>
      <c r="E63" s="4">
        <f t="shared" si="2"/>
        <v>62.543723000000007</v>
      </c>
    </row>
    <row r="64" spans="1:5" x14ac:dyDescent="0.3">
      <c r="A64" s="8" t="s">
        <v>42</v>
      </c>
      <c r="B64" s="6">
        <v>0.20800000000000002</v>
      </c>
      <c r="C64" s="5">
        <v>0.11600000000000001</v>
      </c>
      <c r="D64" s="1">
        <f t="shared" si="1"/>
        <v>9.2000000000000012E-2</v>
      </c>
      <c r="E64" s="4">
        <f t="shared" si="2"/>
        <v>20.722848320000004</v>
      </c>
    </row>
    <row r="65" spans="1:5" x14ac:dyDescent="0.3">
      <c r="A65" s="8" t="s">
        <v>43</v>
      </c>
      <c r="B65" s="6">
        <v>0.26600000000000001</v>
      </c>
      <c r="C65" s="5">
        <v>0.11600000000000001</v>
      </c>
      <c r="D65" s="1">
        <f t="shared" si="1"/>
        <v>0.15000000000000002</v>
      </c>
      <c r="E65" s="4">
        <f t="shared" si="2"/>
        <v>34.170900000000003</v>
      </c>
    </row>
    <row r="66" spans="1:5" x14ac:dyDescent="0.3">
      <c r="A66" s="8" t="s">
        <v>44</v>
      </c>
      <c r="B66" s="6">
        <v>0.308</v>
      </c>
      <c r="C66" s="5">
        <v>0.11600000000000001</v>
      </c>
      <c r="D66" s="1">
        <f t="shared" si="1"/>
        <v>0.192</v>
      </c>
      <c r="E66" s="4">
        <f t="shared" si="2"/>
        <v>44.26984032</v>
      </c>
    </row>
    <row r="67" spans="1:5" x14ac:dyDescent="0.3">
      <c r="A67" s="8" t="s">
        <v>45</v>
      </c>
      <c r="B67" s="6">
        <v>0.25700000000000001</v>
      </c>
      <c r="C67" s="5">
        <v>0.11600000000000001</v>
      </c>
      <c r="D67" s="1">
        <f t="shared" si="1"/>
        <v>0.14100000000000001</v>
      </c>
      <c r="E67" s="4">
        <f t="shared" si="2"/>
        <v>32.046260280000006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workbookViewId="0">
      <selection activeCell="G6" sqref="G6"/>
    </sheetView>
  </sheetViews>
  <sheetFormatPr defaultRowHeight="14.4" x14ac:dyDescent="0.3"/>
  <cols>
    <col min="1" max="1" width="30" customWidth="1"/>
    <col min="2" max="3" width="11.6640625" customWidth="1"/>
    <col min="4" max="4" width="12.5546875" customWidth="1"/>
    <col min="5" max="5" width="17.77734375" customWidth="1"/>
  </cols>
  <sheetData>
    <row r="2" spans="1:5" x14ac:dyDescent="0.3">
      <c r="A2" s="3">
        <v>1.5680000000000001</v>
      </c>
      <c r="B2" s="6">
        <v>0.28500000000000003</v>
      </c>
      <c r="C2" s="6">
        <v>0.25800000000000001</v>
      </c>
      <c r="D2" s="6">
        <v>0.27500000000000002</v>
      </c>
      <c r="E2" s="6">
        <v>0.26100000000000001</v>
      </c>
    </row>
    <row r="3" spans="1:5" x14ac:dyDescent="0.3">
      <c r="A3" s="3">
        <v>0.97399999999999998</v>
      </c>
      <c r="B3" s="6">
        <v>0.23600000000000002</v>
      </c>
      <c r="C3" s="6">
        <v>0.27800000000000002</v>
      </c>
      <c r="D3" s="6">
        <v>0.24199999999999999</v>
      </c>
      <c r="E3" s="6">
        <v>0.20899999999999999</v>
      </c>
    </row>
    <row r="4" spans="1:5" x14ac:dyDescent="0.3">
      <c r="A4" s="3">
        <v>0.625</v>
      </c>
      <c r="B4" s="6">
        <v>0.25</v>
      </c>
      <c r="C4" s="6">
        <v>0.29099999999999998</v>
      </c>
      <c r="D4" s="6">
        <v>0.23100000000000001</v>
      </c>
      <c r="E4" s="6">
        <v>0.17899999999999999</v>
      </c>
    </row>
    <row r="5" spans="1:5" x14ac:dyDescent="0.3">
      <c r="A5" s="3">
        <v>0.48499999999999999</v>
      </c>
      <c r="B5" s="6">
        <v>0.22</v>
      </c>
      <c r="C5" s="6">
        <v>0.249</v>
      </c>
      <c r="D5" s="6">
        <v>0.22600000000000001</v>
      </c>
      <c r="E5" s="6">
        <v>0.17699999999999999</v>
      </c>
    </row>
    <row r="6" spans="1:5" x14ac:dyDescent="0.3">
      <c r="A6" s="3">
        <v>0.27100000000000002</v>
      </c>
      <c r="B6" s="6">
        <v>0.255</v>
      </c>
      <c r="C6" s="6">
        <v>0.24199999999999999</v>
      </c>
      <c r="D6" s="6">
        <v>0.214</v>
      </c>
      <c r="E6" s="6">
        <v>0.186</v>
      </c>
    </row>
    <row r="7" spans="1:5" x14ac:dyDescent="0.3">
      <c r="A7" s="5">
        <v>0.113</v>
      </c>
      <c r="B7" s="6">
        <v>0.26300000000000001</v>
      </c>
      <c r="C7" s="6">
        <v>0.28800000000000003</v>
      </c>
      <c r="D7" s="6">
        <v>0.20899999999999999</v>
      </c>
      <c r="E7" s="6">
        <v>0.21299999999999999</v>
      </c>
    </row>
    <row r="8" spans="1:5" x14ac:dyDescent="0.3">
      <c r="A8" s="1">
        <v>4.3000000000000003E-2</v>
      </c>
      <c r="B8" s="6">
        <v>0.252</v>
      </c>
      <c r="C8" s="6">
        <v>0.28700000000000003</v>
      </c>
      <c r="D8" s="6">
        <v>0.22800000000000001</v>
      </c>
      <c r="E8" s="6">
        <v>0.215</v>
      </c>
    </row>
    <row r="9" spans="1:5" x14ac:dyDescent="0.3">
      <c r="A9" s="1">
        <v>0.03</v>
      </c>
      <c r="B9" s="6">
        <v>0.26900000000000002</v>
      </c>
      <c r="C9" s="6">
        <v>0.29399999999999998</v>
      </c>
      <c r="D9" s="6">
        <v>0.224</v>
      </c>
      <c r="E9" s="6">
        <v>0.19900000000000001</v>
      </c>
    </row>
    <row r="17" spans="1:13" x14ac:dyDescent="0.3">
      <c r="A17" s="12"/>
      <c r="B17" s="2" t="s">
        <v>1</v>
      </c>
      <c r="C17" s="2" t="s">
        <v>2</v>
      </c>
      <c r="D17" s="2" t="s">
        <v>3</v>
      </c>
      <c r="E17" s="2" t="s">
        <v>4</v>
      </c>
    </row>
    <row r="18" spans="1:13" x14ac:dyDescent="0.3">
      <c r="A18" s="12" t="s">
        <v>5</v>
      </c>
      <c r="B18" s="3">
        <v>1.5680000000000001</v>
      </c>
      <c r="C18" s="1">
        <f>B18-B23</f>
        <v>1.4550000000000001</v>
      </c>
      <c r="D18" s="1">
        <v>6.4</v>
      </c>
      <c r="E18" s="4">
        <f>(1.393*C18*C18)+(2.4375*C18)-(0.0599)</f>
        <v>6.4356783250000005</v>
      </c>
    </row>
    <row r="19" spans="1:13" x14ac:dyDescent="0.3">
      <c r="A19" s="12" t="s">
        <v>6</v>
      </c>
      <c r="B19" s="3">
        <v>0.97399999999999998</v>
      </c>
      <c r="C19" s="1">
        <f>B19-B23</f>
        <v>0.86099999999999999</v>
      </c>
      <c r="D19" s="1">
        <v>3.2</v>
      </c>
      <c r="E19" s="4">
        <f t="shared" ref="E19:E23" si="0">(1.393*C19*C19)+(2.4375*C19)-(0.0599)</f>
        <v>3.0714476529999999</v>
      </c>
    </row>
    <row r="20" spans="1:13" x14ac:dyDescent="0.3">
      <c r="A20" s="12" t="s">
        <v>7</v>
      </c>
      <c r="B20" s="3">
        <v>0.625</v>
      </c>
      <c r="C20" s="1">
        <f>B20-B23</f>
        <v>0.51200000000000001</v>
      </c>
      <c r="D20" s="1">
        <v>1.6</v>
      </c>
      <c r="E20" s="4">
        <f t="shared" si="0"/>
        <v>1.5532665919999999</v>
      </c>
    </row>
    <row r="21" spans="1:13" x14ac:dyDescent="0.3">
      <c r="A21" s="12" t="s">
        <v>8</v>
      </c>
      <c r="B21" s="3">
        <v>0.48499999999999999</v>
      </c>
      <c r="C21" s="1">
        <f>B21-B23</f>
        <v>0.372</v>
      </c>
      <c r="D21" s="1">
        <v>0.8</v>
      </c>
      <c r="E21" s="4">
        <f t="shared" si="0"/>
        <v>1.0396189119999999</v>
      </c>
    </row>
    <row r="22" spans="1:13" x14ac:dyDescent="0.3">
      <c r="A22" s="12" t="s">
        <v>9</v>
      </c>
      <c r="B22" s="3">
        <v>0.27100000000000002</v>
      </c>
      <c r="C22" s="1">
        <f>B22-B23</f>
        <v>0.15800000000000003</v>
      </c>
      <c r="D22" s="1">
        <v>0.4</v>
      </c>
      <c r="E22" s="4">
        <f t="shared" si="0"/>
        <v>0.35999985200000006</v>
      </c>
    </row>
    <row r="23" spans="1:13" x14ac:dyDescent="0.3">
      <c r="A23" s="12" t="s">
        <v>10</v>
      </c>
      <c r="B23" s="5">
        <v>0.113</v>
      </c>
      <c r="C23" s="1">
        <f>B23-B23</f>
        <v>0</v>
      </c>
      <c r="D23" s="1">
        <v>0</v>
      </c>
      <c r="E23" s="4">
        <f t="shared" si="0"/>
        <v>-5.9900000000000002E-2</v>
      </c>
    </row>
    <row r="24" spans="1:13" x14ac:dyDescent="0.3">
      <c r="I24" s="12"/>
      <c r="K24" s="7" t="s">
        <v>49</v>
      </c>
      <c r="L24" s="7"/>
      <c r="M24" s="7"/>
    </row>
    <row r="31" spans="1:13" x14ac:dyDescent="0.3">
      <c r="A31" s="8" t="s">
        <v>12</v>
      </c>
      <c r="B31" s="6" t="s">
        <v>13</v>
      </c>
      <c r="C31" s="9" t="s">
        <v>10</v>
      </c>
      <c r="D31" s="1" t="s">
        <v>2</v>
      </c>
      <c r="E31" s="10" t="s">
        <v>50</v>
      </c>
    </row>
    <row r="32" spans="1:13" x14ac:dyDescent="0.3">
      <c r="A32" s="8" t="s">
        <v>14</v>
      </c>
      <c r="B32" s="6">
        <v>0.28500000000000003</v>
      </c>
      <c r="C32" s="5">
        <v>0.113</v>
      </c>
      <c r="D32" s="1">
        <f t="shared" ref="D32:D63" si="1">(B32-C32)</f>
        <v>0.17200000000000004</v>
      </c>
      <c r="E32" s="4">
        <f t="shared" ref="E32:E63" si="2">(1.393*D32*D32)+(2.4375*D32)-(0.0599)</f>
        <v>0.40056051200000015</v>
      </c>
    </row>
    <row r="33" spans="1:5" x14ac:dyDescent="0.3">
      <c r="A33" s="8" t="s">
        <v>15</v>
      </c>
      <c r="B33" s="6">
        <v>0.23600000000000002</v>
      </c>
      <c r="C33" s="5">
        <v>0.113</v>
      </c>
      <c r="D33" s="1">
        <f t="shared" si="1"/>
        <v>0.12300000000000001</v>
      </c>
      <c r="E33" s="4">
        <f t="shared" si="2"/>
        <v>0.260987197</v>
      </c>
    </row>
    <row r="34" spans="1:5" x14ac:dyDescent="0.3">
      <c r="A34" s="8" t="s">
        <v>16</v>
      </c>
      <c r="B34" s="6">
        <v>0.25</v>
      </c>
      <c r="C34" s="5">
        <v>0.113</v>
      </c>
      <c r="D34" s="1">
        <f t="shared" si="1"/>
        <v>0.13700000000000001</v>
      </c>
      <c r="E34" s="4">
        <f t="shared" si="2"/>
        <v>0.30018271699999999</v>
      </c>
    </row>
    <row r="35" spans="1:5" x14ac:dyDescent="0.3">
      <c r="A35" s="8" t="s">
        <v>17</v>
      </c>
      <c r="B35" s="6">
        <v>0.22</v>
      </c>
      <c r="C35" s="5">
        <v>0.113</v>
      </c>
      <c r="D35" s="1">
        <f t="shared" si="1"/>
        <v>0.107</v>
      </c>
      <c r="E35" s="4">
        <f t="shared" si="2"/>
        <v>0.21686095700000002</v>
      </c>
    </row>
    <row r="36" spans="1:5" x14ac:dyDescent="0.3">
      <c r="A36" s="8" t="s">
        <v>18</v>
      </c>
      <c r="B36" s="6">
        <v>0.255</v>
      </c>
      <c r="C36" s="5">
        <v>0.113</v>
      </c>
      <c r="D36" s="1">
        <f t="shared" si="1"/>
        <v>0.14200000000000002</v>
      </c>
      <c r="E36" s="4">
        <f t="shared" si="2"/>
        <v>0.31431345199999999</v>
      </c>
    </row>
    <row r="37" spans="1:5" x14ac:dyDescent="0.3">
      <c r="A37" s="8" t="s">
        <v>19</v>
      </c>
      <c r="B37" s="6">
        <v>0.26300000000000001</v>
      </c>
      <c r="C37" s="5">
        <v>0.113</v>
      </c>
      <c r="D37" s="1">
        <f t="shared" si="1"/>
        <v>0.15000000000000002</v>
      </c>
      <c r="E37" s="4">
        <f t="shared" si="2"/>
        <v>0.33706750000000002</v>
      </c>
    </row>
    <row r="38" spans="1:5" x14ac:dyDescent="0.3">
      <c r="A38" s="8" t="s">
        <v>20</v>
      </c>
      <c r="B38" s="6">
        <v>0.252</v>
      </c>
      <c r="C38" s="5">
        <v>0.113</v>
      </c>
      <c r="D38" s="1">
        <f t="shared" si="1"/>
        <v>0.13900000000000001</v>
      </c>
      <c r="E38" s="4">
        <f t="shared" si="2"/>
        <v>0.305826653</v>
      </c>
    </row>
    <row r="39" spans="1:5" x14ac:dyDescent="0.3">
      <c r="A39" s="8" t="s">
        <v>21</v>
      </c>
      <c r="B39" s="6">
        <v>0.26900000000000002</v>
      </c>
      <c r="C39" s="5">
        <v>0.113</v>
      </c>
      <c r="D39" s="1">
        <f t="shared" si="1"/>
        <v>0.15600000000000003</v>
      </c>
      <c r="E39" s="4">
        <f t="shared" si="2"/>
        <v>0.3542500480000001</v>
      </c>
    </row>
    <row r="40" spans="1:5" x14ac:dyDescent="0.3">
      <c r="A40" s="8" t="s">
        <v>22</v>
      </c>
      <c r="B40" s="6">
        <v>0.25800000000000001</v>
      </c>
      <c r="C40" s="5">
        <v>0.113</v>
      </c>
      <c r="D40" s="1">
        <f t="shared" si="1"/>
        <v>0.14500000000000002</v>
      </c>
      <c r="E40" s="4">
        <f t="shared" si="2"/>
        <v>0.32282532500000005</v>
      </c>
    </row>
    <row r="41" spans="1:5" x14ac:dyDescent="0.3">
      <c r="A41" s="8" t="s">
        <v>23</v>
      </c>
      <c r="B41" s="6">
        <v>0.27800000000000002</v>
      </c>
      <c r="C41" s="5">
        <v>0.113</v>
      </c>
      <c r="D41" s="1">
        <f t="shared" si="1"/>
        <v>0.16500000000000004</v>
      </c>
      <c r="E41" s="4">
        <f t="shared" si="2"/>
        <v>0.38021192500000012</v>
      </c>
    </row>
    <row r="42" spans="1:5" x14ac:dyDescent="0.3">
      <c r="A42" s="8" t="s">
        <v>24</v>
      </c>
      <c r="B42" s="6">
        <v>0.29099999999999998</v>
      </c>
      <c r="C42" s="5">
        <v>0.113</v>
      </c>
      <c r="D42" s="1">
        <f t="shared" si="1"/>
        <v>0.17799999999999999</v>
      </c>
      <c r="E42" s="4">
        <f t="shared" si="2"/>
        <v>0.41811081199999994</v>
      </c>
    </row>
    <row r="43" spans="1:5" x14ac:dyDescent="0.3">
      <c r="A43" s="8" t="s">
        <v>25</v>
      </c>
      <c r="B43" s="6">
        <v>0.249</v>
      </c>
      <c r="C43" s="5">
        <v>0.113</v>
      </c>
      <c r="D43" s="1">
        <f t="shared" si="1"/>
        <v>0.13600000000000001</v>
      </c>
      <c r="E43" s="4">
        <f t="shared" si="2"/>
        <v>0.29736492800000003</v>
      </c>
    </row>
    <row r="44" spans="1:5" x14ac:dyDescent="0.3">
      <c r="A44" s="8" t="s">
        <v>26</v>
      </c>
      <c r="B44" s="6">
        <v>0.24199999999999999</v>
      </c>
      <c r="C44" s="5">
        <v>0.113</v>
      </c>
      <c r="D44" s="1">
        <f t="shared" si="1"/>
        <v>0.129</v>
      </c>
      <c r="E44" s="4">
        <f t="shared" si="2"/>
        <v>0.27771841300000005</v>
      </c>
    </row>
    <row r="45" spans="1:5" x14ac:dyDescent="0.3">
      <c r="A45" s="8" t="s">
        <v>27</v>
      </c>
      <c r="B45" s="6">
        <v>0.28800000000000003</v>
      </c>
      <c r="C45" s="5">
        <v>0.113</v>
      </c>
      <c r="D45" s="1">
        <f t="shared" si="1"/>
        <v>0.17500000000000004</v>
      </c>
      <c r="E45" s="4">
        <f t="shared" si="2"/>
        <v>0.40932312500000012</v>
      </c>
    </row>
    <row r="46" spans="1:5" x14ac:dyDescent="0.3">
      <c r="A46" s="8" t="s">
        <v>28</v>
      </c>
      <c r="B46" s="6">
        <v>0.28700000000000003</v>
      </c>
      <c r="C46" s="5">
        <v>0.113</v>
      </c>
      <c r="D46" s="1">
        <f t="shared" si="1"/>
        <v>0.17400000000000004</v>
      </c>
      <c r="E46" s="4">
        <f t="shared" si="2"/>
        <v>0.4063994680000001</v>
      </c>
    </row>
    <row r="47" spans="1:5" x14ac:dyDescent="0.3">
      <c r="A47" s="8" t="s">
        <v>29</v>
      </c>
      <c r="B47" s="6">
        <v>0.29399999999999998</v>
      </c>
      <c r="C47" s="5">
        <v>0.113</v>
      </c>
      <c r="D47" s="1">
        <f t="shared" si="1"/>
        <v>0.18099999999999999</v>
      </c>
      <c r="E47" s="4">
        <f t="shared" si="2"/>
        <v>0.426923573</v>
      </c>
    </row>
    <row r="48" spans="1:5" x14ac:dyDescent="0.3">
      <c r="A48" s="8" t="s">
        <v>30</v>
      </c>
      <c r="B48" s="6">
        <v>0.27500000000000002</v>
      </c>
      <c r="C48" s="5">
        <v>0.113</v>
      </c>
      <c r="D48" s="1">
        <f t="shared" si="1"/>
        <v>0.16200000000000003</v>
      </c>
      <c r="E48" s="4">
        <f t="shared" si="2"/>
        <v>0.37153289200000011</v>
      </c>
    </row>
    <row r="49" spans="1:5" x14ac:dyDescent="0.3">
      <c r="A49" s="8" t="s">
        <v>31</v>
      </c>
      <c r="B49" s="6">
        <v>0.24199999999999999</v>
      </c>
      <c r="C49" s="5">
        <v>0.113</v>
      </c>
      <c r="D49" s="1">
        <f t="shared" si="1"/>
        <v>0.129</v>
      </c>
      <c r="E49" s="4">
        <f t="shared" si="2"/>
        <v>0.27771841300000005</v>
      </c>
    </row>
    <row r="50" spans="1:5" x14ac:dyDescent="0.3">
      <c r="A50" s="8" t="s">
        <v>32</v>
      </c>
      <c r="B50" s="6">
        <v>0.23100000000000001</v>
      </c>
      <c r="C50" s="5">
        <v>0.113</v>
      </c>
      <c r="D50" s="1">
        <f t="shared" si="1"/>
        <v>0.11800000000000001</v>
      </c>
      <c r="E50" s="4">
        <f t="shared" si="2"/>
        <v>0.24712113200000002</v>
      </c>
    </row>
    <row r="51" spans="1:5" x14ac:dyDescent="0.3">
      <c r="A51" s="8" t="s">
        <v>33</v>
      </c>
      <c r="B51" s="6">
        <v>0.22600000000000001</v>
      </c>
      <c r="C51" s="5">
        <v>0.113</v>
      </c>
      <c r="D51" s="1">
        <f t="shared" si="1"/>
        <v>0.113</v>
      </c>
      <c r="E51" s="4">
        <f t="shared" si="2"/>
        <v>0.23332471700000001</v>
      </c>
    </row>
    <row r="52" spans="1:5" x14ac:dyDescent="0.3">
      <c r="A52" s="8" t="s">
        <v>34</v>
      </c>
      <c r="B52" s="6">
        <v>0.214</v>
      </c>
      <c r="C52" s="5">
        <v>0.113</v>
      </c>
      <c r="D52" s="1">
        <f t="shared" si="1"/>
        <v>0.10099999999999999</v>
      </c>
      <c r="E52" s="4">
        <f t="shared" si="2"/>
        <v>0.20049749299999997</v>
      </c>
    </row>
    <row r="53" spans="1:5" x14ac:dyDescent="0.3">
      <c r="A53" s="8" t="s">
        <v>35</v>
      </c>
      <c r="B53" s="6">
        <v>0.20899999999999999</v>
      </c>
      <c r="C53" s="5">
        <v>0.113</v>
      </c>
      <c r="D53" s="1">
        <f t="shared" si="1"/>
        <v>9.5999999999999988E-2</v>
      </c>
      <c r="E53" s="4">
        <f t="shared" si="2"/>
        <v>0.18693788799999994</v>
      </c>
    </row>
    <row r="54" spans="1:5" x14ac:dyDescent="0.3">
      <c r="A54" s="8" t="s">
        <v>36</v>
      </c>
      <c r="B54" s="6">
        <v>0.22800000000000001</v>
      </c>
      <c r="C54" s="5">
        <v>0.113</v>
      </c>
      <c r="D54" s="1">
        <f t="shared" si="1"/>
        <v>0.115</v>
      </c>
      <c r="E54" s="4">
        <f t="shared" si="2"/>
        <v>0.23883492500000003</v>
      </c>
    </row>
    <row r="55" spans="1:5" x14ac:dyDescent="0.3">
      <c r="A55" s="8" t="s">
        <v>37</v>
      </c>
      <c r="B55" s="6">
        <v>0.224</v>
      </c>
      <c r="C55" s="5">
        <v>0.113</v>
      </c>
      <c r="D55" s="1">
        <f t="shared" si="1"/>
        <v>0.111</v>
      </c>
      <c r="E55" s="4">
        <f t="shared" si="2"/>
        <v>0.22782565299999996</v>
      </c>
    </row>
    <row r="56" spans="1:5" x14ac:dyDescent="0.3">
      <c r="A56" s="8" t="s">
        <v>38</v>
      </c>
      <c r="B56" s="6">
        <v>0.26100000000000001</v>
      </c>
      <c r="C56" s="5">
        <v>0.113</v>
      </c>
      <c r="D56" s="1">
        <f t="shared" si="1"/>
        <v>0.14800000000000002</v>
      </c>
      <c r="E56" s="4">
        <f t="shared" si="2"/>
        <v>0.33136227200000007</v>
      </c>
    </row>
    <row r="57" spans="1:5" x14ac:dyDescent="0.3">
      <c r="A57" s="8" t="s">
        <v>39</v>
      </c>
      <c r="B57" s="6">
        <v>0.20899999999999999</v>
      </c>
      <c r="C57" s="5">
        <v>0.113</v>
      </c>
      <c r="D57" s="1">
        <f t="shared" si="1"/>
        <v>9.5999999999999988E-2</v>
      </c>
      <c r="E57" s="4">
        <f t="shared" si="2"/>
        <v>0.18693788799999994</v>
      </c>
    </row>
    <row r="58" spans="1:5" x14ac:dyDescent="0.3">
      <c r="A58" s="8" t="s">
        <v>40</v>
      </c>
      <c r="B58" s="6">
        <v>0.17899999999999999</v>
      </c>
      <c r="C58" s="5">
        <v>0.113</v>
      </c>
      <c r="D58" s="1">
        <f t="shared" si="1"/>
        <v>6.5999999999999989E-2</v>
      </c>
      <c r="E58" s="4">
        <f t="shared" si="2"/>
        <v>0.10704290799999996</v>
      </c>
    </row>
    <row r="59" spans="1:5" x14ac:dyDescent="0.3">
      <c r="A59" s="8" t="s">
        <v>41</v>
      </c>
      <c r="B59" s="6">
        <v>0.17699999999999999</v>
      </c>
      <c r="C59" s="5">
        <v>0.113</v>
      </c>
      <c r="D59" s="1">
        <f t="shared" si="1"/>
        <v>6.3999999999999987E-2</v>
      </c>
      <c r="E59" s="4">
        <f t="shared" si="2"/>
        <v>0.10180572799999996</v>
      </c>
    </row>
    <row r="60" spans="1:5" x14ac:dyDescent="0.3">
      <c r="A60" s="8" t="s">
        <v>42</v>
      </c>
      <c r="B60" s="6">
        <v>0.186</v>
      </c>
      <c r="C60" s="5">
        <v>0.113</v>
      </c>
      <c r="D60" s="1">
        <f t="shared" si="1"/>
        <v>7.2999999999999995E-2</v>
      </c>
      <c r="E60" s="4">
        <f t="shared" si="2"/>
        <v>0.12546079699999999</v>
      </c>
    </row>
    <row r="61" spans="1:5" x14ac:dyDescent="0.3">
      <c r="A61" s="8" t="s">
        <v>43</v>
      </c>
      <c r="B61" s="6">
        <v>0.21299999999999999</v>
      </c>
      <c r="C61" s="5">
        <v>0.113</v>
      </c>
      <c r="D61" s="1">
        <f t="shared" si="1"/>
        <v>9.9999999999999992E-2</v>
      </c>
      <c r="E61" s="4">
        <f t="shared" si="2"/>
        <v>0.19777999999999996</v>
      </c>
    </row>
    <row r="62" spans="1:5" x14ac:dyDescent="0.3">
      <c r="A62" s="8" t="s">
        <v>44</v>
      </c>
      <c r="B62" s="6">
        <v>0.215</v>
      </c>
      <c r="C62" s="5">
        <v>0.113</v>
      </c>
      <c r="D62" s="1">
        <f t="shared" si="1"/>
        <v>0.10199999999999999</v>
      </c>
      <c r="E62" s="4">
        <f t="shared" si="2"/>
        <v>0.20321777199999996</v>
      </c>
    </row>
    <row r="63" spans="1:5" x14ac:dyDescent="0.3">
      <c r="A63" s="8" t="s">
        <v>45</v>
      </c>
      <c r="B63" s="6">
        <v>0.19900000000000001</v>
      </c>
      <c r="C63" s="5">
        <v>0.113</v>
      </c>
      <c r="D63" s="1">
        <f t="shared" si="1"/>
        <v>8.6000000000000007E-2</v>
      </c>
      <c r="E63" s="4">
        <f t="shared" si="2"/>
        <v>0.16002762800000001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workbookViewId="0">
      <selection activeCell="P4" sqref="P4"/>
    </sheetView>
  </sheetViews>
  <sheetFormatPr defaultRowHeight="14.4" x14ac:dyDescent="0.3"/>
  <cols>
    <col min="1" max="1" width="26.33203125" customWidth="1"/>
    <col min="2" max="2" width="14" customWidth="1"/>
    <col min="3" max="3" width="12" customWidth="1"/>
    <col min="4" max="4" width="11.21875" customWidth="1"/>
    <col min="5" max="5" width="17.5546875" customWidth="1"/>
  </cols>
  <sheetData>
    <row r="2" spans="1:5" x14ac:dyDescent="0.3">
      <c r="A2" s="3">
        <v>1.597</v>
      </c>
      <c r="B2" s="6">
        <v>0.41699999999999998</v>
      </c>
      <c r="C2" s="6">
        <v>0.33200000000000002</v>
      </c>
      <c r="D2" s="6">
        <v>0.59099999999999997</v>
      </c>
      <c r="E2" s="6">
        <v>0.39400000000000002</v>
      </c>
    </row>
    <row r="3" spans="1:5" x14ac:dyDescent="0.3">
      <c r="A3" s="3">
        <v>0.86699999999999999</v>
      </c>
      <c r="B3" s="6">
        <v>0.35000000000000003</v>
      </c>
      <c r="C3" s="6">
        <v>0.32600000000000001</v>
      </c>
      <c r="D3" s="6">
        <v>0.47700000000000004</v>
      </c>
      <c r="E3" s="6">
        <v>0.33700000000000002</v>
      </c>
    </row>
    <row r="4" spans="1:5" x14ac:dyDescent="0.3">
      <c r="A4" s="3">
        <v>0.49299999999999999</v>
      </c>
      <c r="B4" s="6">
        <v>0.313</v>
      </c>
      <c r="C4" s="6">
        <v>0.312</v>
      </c>
      <c r="D4" s="6">
        <v>0.501</v>
      </c>
      <c r="E4" s="6">
        <v>0.28600000000000003</v>
      </c>
    </row>
    <row r="5" spans="1:5" x14ac:dyDescent="0.3">
      <c r="A5" s="3">
        <v>0.313</v>
      </c>
      <c r="B5" s="6">
        <v>0.33600000000000002</v>
      </c>
      <c r="C5" s="6">
        <v>0.26700000000000002</v>
      </c>
      <c r="D5" s="6">
        <v>0.46900000000000003</v>
      </c>
      <c r="E5" s="6">
        <v>0.32400000000000001</v>
      </c>
    </row>
    <row r="6" spans="1:5" x14ac:dyDescent="0.3">
      <c r="A6" s="3">
        <v>0.23800000000000002</v>
      </c>
      <c r="B6" s="6">
        <v>0.34500000000000003</v>
      </c>
      <c r="C6" s="6">
        <v>0.29799999999999999</v>
      </c>
      <c r="D6" s="6">
        <v>0.52100000000000002</v>
      </c>
      <c r="E6" s="6">
        <v>0.30499999999999999</v>
      </c>
    </row>
    <row r="7" spans="1:5" x14ac:dyDescent="0.3">
      <c r="A7" s="5">
        <v>0.13900000000000001</v>
      </c>
      <c r="B7" s="6">
        <v>0.33100000000000002</v>
      </c>
      <c r="C7" s="6">
        <v>0.26</v>
      </c>
      <c r="D7" s="6">
        <v>0.44</v>
      </c>
      <c r="E7" s="6">
        <v>0.25600000000000001</v>
      </c>
    </row>
    <row r="8" spans="1:5" x14ac:dyDescent="0.3">
      <c r="A8" s="1">
        <v>2.8000000000000001E-2</v>
      </c>
      <c r="B8" s="6">
        <v>0.35799999999999998</v>
      </c>
      <c r="C8" s="6">
        <v>0.28700000000000003</v>
      </c>
      <c r="D8" s="6">
        <v>0.40300000000000002</v>
      </c>
      <c r="E8" s="6">
        <v>0.29399999999999998</v>
      </c>
    </row>
    <row r="9" spans="1:5" x14ac:dyDescent="0.3">
      <c r="A9" s="1">
        <v>3.1E-2</v>
      </c>
      <c r="B9" s="6">
        <v>0.503</v>
      </c>
      <c r="C9" s="6">
        <v>0.3</v>
      </c>
      <c r="D9" s="6">
        <v>0.4</v>
      </c>
      <c r="E9" s="6">
        <v>0.373</v>
      </c>
    </row>
    <row r="17" spans="1:14" x14ac:dyDescent="0.3">
      <c r="A17" s="13"/>
      <c r="B17" s="2" t="s">
        <v>1</v>
      </c>
      <c r="C17" s="2" t="s">
        <v>2</v>
      </c>
      <c r="D17" s="2" t="s">
        <v>3</v>
      </c>
      <c r="E17" s="2" t="s">
        <v>4</v>
      </c>
    </row>
    <row r="18" spans="1:14" x14ac:dyDescent="0.3">
      <c r="A18" s="13" t="s">
        <v>5</v>
      </c>
      <c r="B18" s="3">
        <v>1.597</v>
      </c>
      <c r="C18" s="1">
        <f>B18-B23</f>
        <v>1.458</v>
      </c>
      <c r="D18" s="1">
        <v>4800</v>
      </c>
      <c r="E18" s="4">
        <f>(-41.251*C18*C18)+(3351.9*C18)-(2.0997)</f>
        <v>4797.2806092360006</v>
      </c>
    </row>
    <row r="19" spans="1:14" x14ac:dyDescent="0.3">
      <c r="A19" s="13" t="s">
        <v>6</v>
      </c>
      <c r="B19" s="3">
        <v>0.86699999999999999</v>
      </c>
      <c r="C19" s="1">
        <f>B19-B23</f>
        <v>0.72799999999999998</v>
      </c>
      <c r="D19" s="1">
        <v>2400</v>
      </c>
      <c r="E19" s="4">
        <f t="shared" ref="E19:E23" si="0">(-41.251*C19*C19)+(3351.9*C19)-(2.0997)</f>
        <v>2416.2211300159997</v>
      </c>
    </row>
    <row r="20" spans="1:14" x14ac:dyDescent="0.3">
      <c r="A20" s="13" t="s">
        <v>7</v>
      </c>
      <c r="B20" s="3">
        <v>0.49299999999999999</v>
      </c>
      <c r="C20" s="1">
        <f>B20-B23</f>
        <v>0.35399999999999998</v>
      </c>
      <c r="D20" s="1">
        <v>1200</v>
      </c>
      <c r="E20" s="4">
        <f t="shared" si="0"/>
        <v>1179.3034896839999</v>
      </c>
    </row>
    <row r="21" spans="1:14" x14ac:dyDescent="0.3">
      <c r="A21" s="13" t="s">
        <v>8</v>
      </c>
      <c r="B21" s="3">
        <v>0.313</v>
      </c>
      <c r="C21" s="1">
        <f>B21-B23</f>
        <v>0.17399999999999999</v>
      </c>
      <c r="D21" s="1">
        <v>600</v>
      </c>
      <c r="E21" s="4">
        <f t="shared" si="0"/>
        <v>579.88198472399995</v>
      </c>
    </row>
    <row r="22" spans="1:14" x14ac:dyDescent="0.3">
      <c r="A22" s="13" t="s">
        <v>9</v>
      </c>
      <c r="B22" s="3">
        <v>0.23800000000000002</v>
      </c>
      <c r="C22" s="1">
        <f>B22-B23</f>
        <v>9.9000000000000005E-2</v>
      </c>
      <c r="D22" s="1">
        <v>300</v>
      </c>
      <c r="E22" s="4">
        <f t="shared" si="0"/>
        <v>329.33409894900001</v>
      </c>
    </row>
    <row r="23" spans="1:14" x14ac:dyDescent="0.3">
      <c r="A23" s="13" t="s">
        <v>10</v>
      </c>
      <c r="B23" s="5">
        <v>0.13900000000000001</v>
      </c>
      <c r="C23" s="1">
        <f>B23-B23</f>
        <v>0</v>
      </c>
      <c r="D23" s="1">
        <v>0</v>
      </c>
      <c r="E23" s="4">
        <f t="shared" si="0"/>
        <v>-2.0996999999999999</v>
      </c>
    </row>
    <row r="24" spans="1:14" x14ac:dyDescent="0.3">
      <c r="J24" s="13"/>
      <c r="L24" s="7" t="s">
        <v>11</v>
      </c>
      <c r="M24" s="7"/>
      <c r="N24" s="13"/>
    </row>
    <row r="32" spans="1:14" x14ac:dyDescent="0.3">
      <c r="A32" s="8" t="s">
        <v>12</v>
      </c>
      <c r="B32" s="6" t="s">
        <v>13</v>
      </c>
      <c r="C32" s="9" t="s">
        <v>10</v>
      </c>
      <c r="D32" s="1" t="s">
        <v>2</v>
      </c>
      <c r="E32" s="10" t="s">
        <v>46</v>
      </c>
    </row>
    <row r="33" spans="1:5" x14ac:dyDescent="0.3">
      <c r="A33" s="8" t="s">
        <v>14</v>
      </c>
      <c r="B33" s="6">
        <v>0.41699999999999998</v>
      </c>
      <c r="C33" s="5">
        <v>0.13900000000000001</v>
      </c>
      <c r="D33" s="1">
        <f t="shared" ref="D33:D64" si="1">(B33-C33)</f>
        <v>0.27799999999999997</v>
      </c>
      <c r="E33" s="4">
        <f t="shared" ref="E33:E64" si="2">(-41.251*D33*D33)+(3351.9*D33)-(2.0997)</f>
        <v>926.54045771599999</v>
      </c>
    </row>
    <row r="34" spans="1:5" x14ac:dyDescent="0.3">
      <c r="A34" s="8" t="s">
        <v>15</v>
      </c>
      <c r="B34" s="6">
        <v>0.35000000000000003</v>
      </c>
      <c r="C34" s="5">
        <v>0.13900000000000001</v>
      </c>
      <c r="D34" s="1">
        <f t="shared" si="1"/>
        <v>0.21100000000000002</v>
      </c>
      <c r="E34" s="4">
        <f t="shared" si="2"/>
        <v>703.31466422900019</v>
      </c>
    </row>
    <row r="35" spans="1:5" x14ac:dyDescent="0.3">
      <c r="A35" s="8" t="s">
        <v>16</v>
      </c>
      <c r="B35" s="6">
        <v>0.313</v>
      </c>
      <c r="C35" s="5">
        <v>0.13900000000000001</v>
      </c>
      <c r="D35" s="1">
        <f t="shared" si="1"/>
        <v>0.17399999999999999</v>
      </c>
      <c r="E35" s="4">
        <f t="shared" si="2"/>
        <v>579.88198472399995</v>
      </c>
    </row>
    <row r="36" spans="1:5" x14ac:dyDescent="0.3">
      <c r="A36" s="8" t="s">
        <v>17</v>
      </c>
      <c r="B36" s="6">
        <v>0.33600000000000002</v>
      </c>
      <c r="C36" s="5">
        <v>0.13900000000000001</v>
      </c>
      <c r="D36" s="1">
        <f t="shared" si="1"/>
        <v>0.19700000000000001</v>
      </c>
      <c r="E36" s="4">
        <f t="shared" si="2"/>
        <v>656.62368994100007</v>
      </c>
    </row>
    <row r="37" spans="1:5" x14ac:dyDescent="0.3">
      <c r="A37" s="8" t="s">
        <v>18</v>
      </c>
      <c r="B37" s="6">
        <v>0.34500000000000003</v>
      </c>
      <c r="C37" s="5">
        <v>0.13900000000000001</v>
      </c>
      <c r="D37" s="1">
        <f t="shared" si="1"/>
        <v>0.20600000000000002</v>
      </c>
      <c r="E37" s="4">
        <f t="shared" si="2"/>
        <v>686.64117256400016</v>
      </c>
    </row>
    <row r="38" spans="1:5" x14ac:dyDescent="0.3">
      <c r="A38" s="8" t="s">
        <v>19</v>
      </c>
      <c r="B38" s="6">
        <v>0.33100000000000002</v>
      </c>
      <c r="C38" s="5">
        <v>0.13900000000000001</v>
      </c>
      <c r="D38" s="1">
        <f t="shared" si="1"/>
        <v>0.192</v>
      </c>
      <c r="E38" s="4">
        <f t="shared" si="2"/>
        <v>639.94442313599995</v>
      </c>
    </row>
    <row r="39" spans="1:5" x14ac:dyDescent="0.3">
      <c r="A39" s="8" t="s">
        <v>20</v>
      </c>
      <c r="B39" s="6">
        <v>0.35799999999999998</v>
      </c>
      <c r="C39" s="5">
        <v>0.13900000000000001</v>
      </c>
      <c r="D39" s="1">
        <f t="shared" si="1"/>
        <v>0.21899999999999997</v>
      </c>
      <c r="E39" s="4">
        <f t="shared" si="2"/>
        <v>729.98796078899989</v>
      </c>
    </row>
    <row r="40" spans="1:5" x14ac:dyDescent="0.3">
      <c r="A40" s="8" t="s">
        <v>21</v>
      </c>
      <c r="B40" s="6">
        <v>0.503</v>
      </c>
      <c r="C40" s="5">
        <v>0.13900000000000001</v>
      </c>
      <c r="D40" s="1">
        <f t="shared" si="1"/>
        <v>0.36399999999999999</v>
      </c>
      <c r="E40" s="4">
        <f t="shared" si="2"/>
        <v>1212.526307504</v>
      </c>
    </row>
    <row r="41" spans="1:5" x14ac:dyDescent="0.3">
      <c r="A41" s="8" t="s">
        <v>22</v>
      </c>
      <c r="B41" s="6">
        <v>0.33200000000000002</v>
      </c>
      <c r="C41" s="5">
        <v>0.13900000000000001</v>
      </c>
      <c r="D41" s="1">
        <f t="shared" si="1"/>
        <v>0.193</v>
      </c>
      <c r="E41" s="4">
        <f t="shared" si="2"/>
        <v>643.28044150100004</v>
      </c>
    </row>
    <row r="42" spans="1:5" x14ac:dyDescent="0.3">
      <c r="A42" s="8" t="s">
        <v>23</v>
      </c>
      <c r="B42" s="6">
        <v>0.32600000000000001</v>
      </c>
      <c r="C42" s="5">
        <v>0.13900000000000001</v>
      </c>
      <c r="D42" s="1">
        <f t="shared" si="1"/>
        <v>0.187</v>
      </c>
      <c r="E42" s="4">
        <f t="shared" si="2"/>
        <v>623.26309378099995</v>
      </c>
    </row>
    <row r="43" spans="1:5" x14ac:dyDescent="0.3">
      <c r="A43" s="8" t="s">
        <v>24</v>
      </c>
      <c r="B43" s="6">
        <v>0.312</v>
      </c>
      <c r="C43" s="5">
        <v>0.13900000000000001</v>
      </c>
      <c r="D43" s="1">
        <f t="shared" si="1"/>
        <v>0.17299999999999999</v>
      </c>
      <c r="E43" s="4">
        <f t="shared" si="2"/>
        <v>576.54439882099996</v>
      </c>
    </row>
    <row r="44" spans="1:5" x14ac:dyDescent="0.3">
      <c r="A44" s="8" t="s">
        <v>25</v>
      </c>
      <c r="B44" s="6">
        <v>0.26700000000000002</v>
      </c>
      <c r="C44" s="5">
        <v>0.13900000000000001</v>
      </c>
      <c r="D44" s="1">
        <f t="shared" si="1"/>
        <v>0.128</v>
      </c>
      <c r="E44" s="4">
        <f t="shared" si="2"/>
        <v>426.26764361600004</v>
      </c>
    </row>
    <row r="45" spans="1:5" x14ac:dyDescent="0.3">
      <c r="A45" s="8" t="s">
        <v>26</v>
      </c>
      <c r="B45" s="6">
        <v>0.29799999999999999</v>
      </c>
      <c r="C45" s="5">
        <v>0.13900000000000001</v>
      </c>
      <c r="D45" s="1">
        <f t="shared" si="1"/>
        <v>0.15899999999999997</v>
      </c>
      <c r="E45" s="4">
        <f t="shared" si="2"/>
        <v>529.80953346900003</v>
      </c>
    </row>
    <row r="46" spans="1:5" x14ac:dyDescent="0.3">
      <c r="A46" s="8" t="s">
        <v>27</v>
      </c>
      <c r="B46" s="6">
        <v>0.26</v>
      </c>
      <c r="C46" s="5">
        <v>0.13900000000000001</v>
      </c>
      <c r="D46" s="1">
        <f t="shared" si="1"/>
        <v>0.121</v>
      </c>
      <c r="E46" s="4">
        <f t="shared" si="2"/>
        <v>402.87624410900003</v>
      </c>
    </row>
    <row r="47" spans="1:5" x14ac:dyDescent="0.3">
      <c r="A47" s="8" t="s">
        <v>28</v>
      </c>
      <c r="B47" s="6">
        <v>0.28700000000000003</v>
      </c>
      <c r="C47" s="5">
        <v>0.13900000000000001</v>
      </c>
      <c r="D47" s="1">
        <f t="shared" si="1"/>
        <v>0.14800000000000002</v>
      </c>
      <c r="E47" s="4">
        <f t="shared" si="2"/>
        <v>493.07793809600008</v>
      </c>
    </row>
    <row r="48" spans="1:5" x14ac:dyDescent="0.3">
      <c r="A48" s="8" t="s">
        <v>29</v>
      </c>
      <c r="B48" s="6">
        <v>0.3</v>
      </c>
      <c r="C48" s="5">
        <v>0.13900000000000001</v>
      </c>
      <c r="D48" s="1">
        <f t="shared" si="1"/>
        <v>0.16099999999999998</v>
      </c>
      <c r="E48" s="4">
        <f t="shared" si="2"/>
        <v>536.48693282900001</v>
      </c>
    </row>
    <row r="49" spans="1:5" x14ac:dyDescent="0.3">
      <c r="A49" s="8" t="s">
        <v>30</v>
      </c>
      <c r="B49" s="6">
        <v>0.59099999999999997</v>
      </c>
      <c r="C49" s="5">
        <v>0.13900000000000001</v>
      </c>
      <c r="D49" s="1">
        <f t="shared" si="1"/>
        <v>0.45199999999999996</v>
      </c>
      <c r="E49" s="4">
        <f t="shared" si="2"/>
        <v>1504.5313556959998</v>
      </c>
    </row>
    <row r="50" spans="1:5" x14ac:dyDescent="0.3">
      <c r="A50" s="8" t="s">
        <v>31</v>
      </c>
      <c r="B50" s="6">
        <v>0.47700000000000004</v>
      </c>
      <c r="C50" s="5">
        <v>0.13900000000000001</v>
      </c>
      <c r="D50" s="1">
        <f t="shared" si="1"/>
        <v>0.33800000000000002</v>
      </c>
      <c r="E50" s="4">
        <f t="shared" si="2"/>
        <v>1126.1298207560003</v>
      </c>
    </row>
    <row r="51" spans="1:5" x14ac:dyDescent="0.3">
      <c r="A51" s="8" t="s">
        <v>32</v>
      </c>
      <c r="B51" s="6">
        <v>0.501</v>
      </c>
      <c r="C51" s="5">
        <v>0.13900000000000001</v>
      </c>
      <c r="D51" s="1">
        <f t="shared" si="1"/>
        <v>0.36199999999999999</v>
      </c>
      <c r="E51" s="4">
        <f t="shared" si="2"/>
        <v>1205.882403956</v>
      </c>
    </row>
    <row r="52" spans="1:5" x14ac:dyDescent="0.3">
      <c r="A52" s="8" t="s">
        <v>33</v>
      </c>
      <c r="B52" s="6">
        <v>0.46900000000000003</v>
      </c>
      <c r="C52" s="5">
        <v>0.13900000000000001</v>
      </c>
      <c r="D52" s="1">
        <f t="shared" si="1"/>
        <v>0.33</v>
      </c>
      <c r="E52" s="4">
        <f t="shared" si="2"/>
        <v>1099.5350661000002</v>
      </c>
    </row>
    <row r="53" spans="1:5" x14ac:dyDescent="0.3">
      <c r="A53" s="8" t="s">
        <v>34</v>
      </c>
      <c r="B53" s="6">
        <v>0.52100000000000002</v>
      </c>
      <c r="C53" s="5">
        <v>0.13900000000000001</v>
      </c>
      <c r="D53" s="1">
        <f t="shared" si="1"/>
        <v>0.38200000000000001</v>
      </c>
      <c r="E53" s="4">
        <f t="shared" si="2"/>
        <v>1272.3065890759999</v>
      </c>
    </row>
    <row r="54" spans="1:5" x14ac:dyDescent="0.3">
      <c r="A54" s="8" t="s">
        <v>35</v>
      </c>
      <c r="B54" s="6">
        <v>0.44</v>
      </c>
      <c r="C54" s="5">
        <v>0.13900000000000001</v>
      </c>
      <c r="D54" s="1">
        <f t="shared" si="1"/>
        <v>0.30099999999999999</v>
      </c>
      <c r="E54" s="4">
        <f t="shared" si="2"/>
        <v>1003.0848181489999</v>
      </c>
    </row>
    <row r="55" spans="1:5" x14ac:dyDescent="0.3">
      <c r="A55" s="8" t="s">
        <v>36</v>
      </c>
      <c r="B55" s="6">
        <v>0.40300000000000002</v>
      </c>
      <c r="C55" s="5">
        <v>0.13900000000000001</v>
      </c>
      <c r="D55" s="1">
        <f t="shared" si="1"/>
        <v>0.26400000000000001</v>
      </c>
      <c r="E55" s="4">
        <f t="shared" si="2"/>
        <v>879.92687030400009</v>
      </c>
    </row>
    <row r="56" spans="1:5" x14ac:dyDescent="0.3">
      <c r="A56" s="8" t="s">
        <v>37</v>
      </c>
      <c r="B56" s="6">
        <v>0.4</v>
      </c>
      <c r="C56" s="5">
        <v>0.13900000000000001</v>
      </c>
      <c r="D56" s="1">
        <f t="shared" si="1"/>
        <v>0.26100000000000001</v>
      </c>
      <c r="E56" s="4">
        <f t="shared" si="2"/>
        <v>869.93614062900008</v>
      </c>
    </row>
    <row r="57" spans="1:5" x14ac:dyDescent="0.3">
      <c r="A57" s="8" t="s">
        <v>38</v>
      </c>
      <c r="B57" s="6">
        <v>0.39400000000000002</v>
      </c>
      <c r="C57" s="5">
        <v>0.13900000000000001</v>
      </c>
      <c r="D57" s="1">
        <f t="shared" si="1"/>
        <v>0.255</v>
      </c>
      <c r="E57" s="4">
        <f t="shared" si="2"/>
        <v>849.95245372500005</v>
      </c>
    </row>
    <row r="58" spans="1:5" x14ac:dyDescent="0.3">
      <c r="A58" s="8" t="s">
        <v>39</v>
      </c>
      <c r="B58" s="6">
        <v>0.33700000000000002</v>
      </c>
      <c r="C58" s="5">
        <v>0.13900000000000001</v>
      </c>
      <c r="D58" s="1">
        <f t="shared" si="1"/>
        <v>0.19800000000000001</v>
      </c>
      <c r="E58" s="4">
        <f t="shared" si="2"/>
        <v>659.95929579599999</v>
      </c>
    </row>
    <row r="59" spans="1:5" x14ac:dyDescent="0.3">
      <c r="A59" s="8" t="s">
        <v>40</v>
      </c>
      <c r="B59" s="6">
        <v>0.28600000000000003</v>
      </c>
      <c r="C59" s="5">
        <v>0.13900000000000001</v>
      </c>
      <c r="D59" s="1">
        <f t="shared" si="1"/>
        <v>0.14700000000000002</v>
      </c>
      <c r="E59" s="4">
        <f t="shared" si="2"/>
        <v>489.73820714100009</v>
      </c>
    </row>
    <row r="60" spans="1:5" x14ac:dyDescent="0.3">
      <c r="A60" s="8" t="s">
        <v>41</v>
      </c>
      <c r="B60" s="6">
        <v>0.32400000000000001</v>
      </c>
      <c r="C60" s="5">
        <v>0.13900000000000001</v>
      </c>
      <c r="D60" s="1">
        <f t="shared" si="1"/>
        <v>0.185</v>
      </c>
      <c r="E60" s="4">
        <f t="shared" si="2"/>
        <v>616.58998452499998</v>
      </c>
    </row>
    <row r="61" spans="1:5" x14ac:dyDescent="0.3">
      <c r="A61" s="8" t="s">
        <v>42</v>
      </c>
      <c r="B61" s="6">
        <v>0.30499999999999999</v>
      </c>
      <c r="C61" s="5">
        <v>0.13900000000000001</v>
      </c>
      <c r="D61" s="1">
        <f t="shared" si="1"/>
        <v>0.16599999999999998</v>
      </c>
      <c r="E61" s="4">
        <f t="shared" si="2"/>
        <v>553.17898744399997</v>
      </c>
    </row>
    <row r="62" spans="1:5" x14ac:dyDescent="0.3">
      <c r="A62" s="8" t="s">
        <v>43</v>
      </c>
      <c r="B62" s="6">
        <v>0.25600000000000001</v>
      </c>
      <c r="C62" s="5">
        <v>0.13900000000000001</v>
      </c>
      <c r="D62" s="1">
        <f t="shared" si="1"/>
        <v>0.11699999999999999</v>
      </c>
      <c r="E62" s="4">
        <f t="shared" si="2"/>
        <v>389.50791506100001</v>
      </c>
    </row>
    <row r="63" spans="1:5" x14ac:dyDescent="0.3">
      <c r="A63" s="8" t="s">
        <v>44</v>
      </c>
      <c r="B63" s="6">
        <v>0.29399999999999998</v>
      </c>
      <c r="C63" s="5">
        <v>0.13900000000000001</v>
      </c>
      <c r="D63" s="1">
        <f t="shared" si="1"/>
        <v>0.15499999999999997</v>
      </c>
      <c r="E63" s="4">
        <f t="shared" si="2"/>
        <v>516.45374472499998</v>
      </c>
    </row>
    <row r="64" spans="1:5" x14ac:dyDescent="0.3">
      <c r="A64" s="8" t="s">
        <v>45</v>
      </c>
      <c r="B64" s="6">
        <v>0.373</v>
      </c>
      <c r="C64" s="5">
        <v>0.13900000000000001</v>
      </c>
      <c r="D64" s="1">
        <f t="shared" si="1"/>
        <v>0.23399999999999999</v>
      </c>
      <c r="E64" s="4">
        <f t="shared" si="2"/>
        <v>779.98616024400008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H11" sqref="H11"/>
    </sheetView>
  </sheetViews>
  <sheetFormatPr defaultRowHeight="14.4" x14ac:dyDescent="0.3"/>
  <cols>
    <col min="1" max="1" width="26.21875" customWidth="1"/>
    <col min="2" max="2" width="15.77734375" customWidth="1"/>
    <col min="3" max="3" width="14.6640625" customWidth="1"/>
    <col min="4" max="4" width="13.6640625" customWidth="1"/>
  </cols>
  <sheetData>
    <row r="1" spans="1:4" x14ac:dyDescent="0.3">
      <c r="A1" s="2" t="s">
        <v>87</v>
      </c>
      <c r="B1" s="2" t="s">
        <v>88</v>
      </c>
      <c r="C1" s="2" t="s">
        <v>89</v>
      </c>
      <c r="D1" s="2" t="s">
        <v>90</v>
      </c>
    </row>
    <row r="2" spans="1:4" x14ac:dyDescent="0.3">
      <c r="A2" s="20" t="s">
        <v>14</v>
      </c>
      <c r="B2" s="21">
        <v>0.45</v>
      </c>
      <c r="C2" s="21">
        <v>1.46</v>
      </c>
      <c r="D2" s="22">
        <f t="shared" ref="D2:D33" si="0">(C2/(B2*1000))*100</f>
        <v>0.32444444444444442</v>
      </c>
    </row>
    <row r="3" spans="1:4" x14ac:dyDescent="0.3">
      <c r="A3" s="20" t="s">
        <v>15</v>
      </c>
      <c r="B3" s="21">
        <v>0.33</v>
      </c>
      <c r="C3" s="21">
        <v>5.26</v>
      </c>
      <c r="D3" s="22">
        <f t="shared" si="0"/>
        <v>1.5939393939393938</v>
      </c>
    </row>
    <row r="4" spans="1:4" x14ac:dyDescent="0.3">
      <c r="A4" s="20" t="s">
        <v>16</v>
      </c>
      <c r="B4" s="21">
        <v>0.34</v>
      </c>
      <c r="C4" s="21">
        <v>3.69</v>
      </c>
      <c r="D4" s="22">
        <f t="shared" si="0"/>
        <v>1.0852941176470587</v>
      </c>
    </row>
    <row r="5" spans="1:4" x14ac:dyDescent="0.3">
      <c r="A5" s="20" t="s">
        <v>17</v>
      </c>
      <c r="B5" s="21">
        <v>0.3</v>
      </c>
      <c r="C5" s="21">
        <v>4.38</v>
      </c>
      <c r="D5" s="22">
        <f t="shared" si="0"/>
        <v>1.46</v>
      </c>
    </row>
    <row r="6" spans="1:4" x14ac:dyDescent="0.3">
      <c r="A6" s="20" t="s">
        <v>18</v>
      </c>
      <c r="B6" s="21">
        <v>0.41</v>
      </c>
      <c r="C6" s="21">
        <v>3.5</v>
      </c>
      <c r="D6" s="22">
        <f t="shared" si="0"/>
        <v>0.85365853658536595</v>
      </c>
    </row>
    <row r="7" spans="1:4" x14ac:dyDescent="0.3">
      <c r="A7" s="20" t="s">
        <v>19</v>
      </c>
      <c r="B7" s="21">
        <v>0.41</v>
      </c>
      <c r="C7" s="21">
        <v>3.09</v>
      </c>
      <c r="D7" s="22">
        <f t="shared" si="0"/>
        <v>0.75365853658536586</v>
      </c>
    </row>
    <row r="8" spans="1:4" x14ac:dyDescent="0.3">
      <c r="A8" s="20" t="s">
        <v>20</v>
      </c>
      <c r="B8" s="21">
        <v>0.33</v>
      </c>
      <c r="C8" s="21">
        <v>3.59</v>
      </c>
      <c r="D8" s="22">
        <f t="shared" si="0"/>
        <v>1.0878787878787879</v>
      </c>
    </row>
    <row r="9" spans="1:4" x14ac:dyDescent="0.3">
      <c r="A9" s="20" t="s">
        <v>21</v>
      </c>
      <c r="B9" s="21">
        <v>0.43</v>
      </c>
      <c r="C9" s="21">
        <v>5.57</v>
      </c>
      <c r="D9" s="22">
        <f t="shared" si="0"/>
        <v>1.2953488372093025</v>
      </c>
    </row>
    <row r="10" spans="1:4" x14ac:dyDescent="0.3">
      <c r="A10" s="20" t="s">
        <v>22</v>
      </c>
      <c r="B10" s="21">
        <v>0.45</v>
      </c>
      <c r="C10" s="21">
        <v>6.74</v>
      </c>
      <c r="D10" s="22">
        <f t="shared" si="0"/>
        <v>1.4977777777777779</v>
      </c>
    </row>
    <row r="11" spans="1:4" x14ac:dyDescent="0.3">
      <c r="A11" s="20" t="s">
        <v>23</v>
      </c>
      <c r="B11" s="21">
        <v>0.4</v>
      </c>
      <c r="C11" s="21">
        <v>6.88</v>
      </c>
      <c r="D11" s="22">
        <f t="shared" si="0"/>
        <v>1.72</v>
      </c>
    </row>
    <row r="12" spans="1:4" x14ac:dyDescent="0.3">
      <c r="A12" s="20" t="s">
        <v>24</v>
      </c>
      <c r="B12" s="21">
        <v>0.4</v>
      </c>
      <c r="C12" s="21">
        <v>5.34</v>
      </c>
      <c r="D12" s="22">
        <f t="shared" si="0"/>
        <v>1.335</v>
      </c>
    </row>
    <row r="13" spans="1:4" x14ac:dyDescent="0.3">
      <c r="A13" s="20" t="s">
        <v>25</v>
      </c>
      <c r="B13" s="21">
        <v>0.4</v>
      </c>
      <c r="C13" s="21">
        <v>3.17</v>
      </c>
      <c r="D13" s="22">
        <f t="shared" si="0"/>
        <v>0.79249999999999998</v>
      </c>
    </row>
    <row r="14" spans="1:4" x14ac:dyDescent="0.3">
      <c r="A14" s="20" t="s">
        <v>26</v>
      </c>
      <c r="B14" s="21">
        <v>0.38</v>
      </c>
      <c r="C14" s="21">
        <v>5.03</v>
      </c>
      <c r="D14" s="22">
        <f t="shared" si="0"/>
        <v>1.3236842105263158</v>
      </c>
    </row>
    <row r="15" spans="1:4" x14ac:dyDescent="0.3">
      <c r="A15" s="20" t="s">
        <v>27</v>
      </c>
      <c r="B15" s="21">
        <v>0.33</v>
      </c>
      <c r="C15" s="21">
        <v>4.2300000000000004</v>
      </c>
      <c r="D15" s="22">
        <f t="shared" si="0"/>
        <v>1.281818181818182</v>
      </c>
    </row>
    <row r="16" spans="1:4" x14ac:dyDescent="0.3">
      <c r="A16" s="20" t="s">
        <v>28</v>
      </c>
      <c r="B16" s="21">
        <v>0.31</v>
      </c>
      <c r="C16" s="21">
        <v>4.75</v>
      </c>
      <c r="D16" s="22">
        <f t="shared" si="0"/>
        <v>1.532258064516129</v>
      </c>
    </row>
    <row r="17" spans="1:4" x14ac:dyDescent="0.3">
      <c r="A17" s="20" t="s">
        <v>29</v>
      </c>
      <c r="B17" s="21">
        <v>0.36</v>
      </c>
      <c r="C17" s="21">
        <v>6.24</v>
      </c>
      <c r="D17" s="22">
        <f t="shared" si="0"/>
        <v>1.7333333333333332</v>
      </c>
    </row>
    <row r="18" spans="1:4" x14ac:dyDescent="0.3">
      <c r="A18" s="20" t="s">
        <v>30</v>
      </c>
      <c r="B18" s="21">
        <v>0.43</v>
      </c>
      <c r="C18" s="21">
        <v>5.92</v>
      </c>
      <c r="D18" s="22">
        <f t="shared" si="0"/>
        <v>1.3767441860465115</v>
      </c>
    </row>
    <row r="19" spans="1:4" x14ac:dyDescent="0.3">
      <c r="A19" s="20" t="s">
        <v>31</v>
      </c>
      <c r="B19" s="21">
        <v>0.27</v>
      </c>
      <c r="C19" s="21">
        <v>4.6900000000000004</v>
      </c>
      <c r="D19" s="22">
        <f t="shared" si="0"/>
        <v>1.7370370370370374</v>
      </c>
    </row>
    <row r="20" spans="1:4" x14ac:dyDescent="0.3">
      <c r="A20" s="20" t="s">
        <v>32</v>
      </c>
      <c r="B20" s="21">
        <v>0.36</v>
      </c>
      <c r="C20" s="21">
        <v>6.68</v>
      </c>
      <c r="D20" s="22">
        <f t="shared" si="0"/>
        <v>1.8555555555555554</v>
      </c>
    </row>
    <row r="21" spans="1:4" x14ac:dyDescent="0.3">
      <c r="A21" s="20" t="s">
        <v>33</v>
      </c>
      <c r="B21" s="21">
        <v>0.38</v>
      </c>
      <c r="C21" s="21">
        <v>5.18</v>
      </c>
      <c r="D21" s="22">
        <f t="shared" si="0"/>
        <v>1.3631578947368419</v>
      </c>
    </row>
    <row r="22" spans="1:4" x14ac:dyDescent="0.3">
      <c r="A22" s="20" t="s">
        <v>34</v>
      </c>
      <c r="B22" s="21">
        <v>0.25</v>
      </c>
      <c r="C22" s="21">
        <v>5.46</v>
      </c>
      <c r="D22" s="22">
        <f t="shared" si="0"/>
        <v>2.1839999999999997</v>
      </c>
    </row>
    <row r="23" spans="1:4" x14ac:dyDescent="0.3">
      <c r="A23" s="20" t="s">
        <v>35</v>
      </c>
      <c r="B23" s="21">
        <v>0.37</v>
      </c>
      <c r="C23" s="21">
        <v>4.84</v>
      </c>
      <c r="D23" s="22">
        <f t="shared" si="0"/>
        <v>1.3081081081081081</v>
      </c>
    </row>
    <row r="24" spans="1:4" x14ac:dyDescent="0.3">
      <c r="A24" s="20" t="s">
        <v>36</v>
      </c>
      <c r="B24" s="21">
        <v>0.28999999999999998</v>
      </c>
      <c r="C24" s="21">
        <v>4.9800000000000004</v>
      </c>
      <c r="D24" s="22">
        <f t="shared" si="0"/>
        <v>1.7172413793103449</v>
      </c>
    </row>
    <row r="25" spans="1:4" x14ac:dyDescent="0.3">
      <c r="A25" s="20" t="s">
        <v>37</v>
      </c>
      <c r="B25" s="21">
        <v>0.3</v>
      </c>
      <c r="C25" s="21">
        <v>5.28</v>
      </c>
      <c r="D25" s="22">
        <f t="shared" si="0"/>
        <v>1.76</v>
      </c>
    </row>
    <row r="26" spans="1:4" x14ac:dyDescent="0.3">
      <c r="A26" s="20" t="s">
        <v>38</v>
      </c>
      <c r="B26" s="21">
        <v>0.3</v>
      </c>
      <c r="C26" s="21">
        <v>6.56</v>
      </c>
      <c r="D26" s="22">
        <f t="shared" si="0"/>
        <v>2.1866666666666665</v>
      </c>
    </row>
    <row r="27" spans="1:4" x14ac:dyDescent="0.3">
      <c r="A27" s="20" t="s">
        <v>39</v>
      </c>
      <c r="B27" s="21">
        <v>0.33</v>
      </c>
      <c r="C27" s="21">
        <v>4.75</v>
      </c>
      <c r="D27" s="22">
        <f t="shared" si="0"/>
        <v>1.4393939393939394</v>
      </c>
    </row>
    <row r="28" spans="1:4" x14ac:dyDescent="0.3">
      <c r="A28" s="20" t="s">
        <v>40</v>
      </c>
      <c r="B28" s="21">
        <v>0.26</v>
      </c>
      <c r="C28" s="21">
        <v>4.4800000000000004</v>
      </c>
      <c r="D28" s="22">
        <f t="shared" si="0"/>
        <v>1.7230769230769234</v>
      </c>
    </row>
    <row r="29" spans="1:4" x14ac:dyDescent="0.3">
      <c r="A29" s="20" t="s">
        <v>41</v>
      </c>
      <c r="B29" s="21">
        <v>0.26</v>
      </c>
      <c r="C29" s="21">
        <v>6.91</v>
      </c>
      <c r="D29" s="22">
        <f t="shared" si="0"/>
        <v>2.6576923076923076</v>
      </c>
    </row>
    <row r="30" spans="1:4" x14ac:dyDescent="0.3">
      <c r="A30" s="20" t="s">
        <v>42</v>
      </c>
      <c r="B30" s="21">
        <v>0.25</v>
      </c>
      <c r="C30" s="21">
        <v>4.05</v>
      </c>
      <c r="D30" s="22">
        <f t="shared" si="0"/>
        <v>1.6199999999999999</v>
      </c>
    </row>
    <row r="31" spans="1:4" x14ac:dyDescent="0.3">
      <c r="A31" s="20" t="s">
        <v>43</v>
      </c>
      <c r="B31" s="21">
        <v>0.32</v>
      </c>
      <c r="C31" s="21">
        <v>5.56</v>
      </c>
      <c r="D31" s="22">
        <f t="shared" si="0"/>
        <v>1.7374999999999998</v>
      </c>
    </row>
    <row r="32" spans="1:4" x14ac:dyDescent="0.3">
      <c r="A32" s="20" t="s">
        <v>44</v>
      </c>
      <c r="B32" s="21">
        <v>0.3</v>
      </c>
      <c r="C32" s="21">
        <v>5.94</v>
      </c>
      <c r="D32" s="22">
        <f t="shared" si="0"/>
        <v>1.9800000000000002</v>
      </c>
    </row>
    <row r="33" spans="1:4" x14ac:dyDescent="0.3">
      <c r="A33" s="20" t="s">
        <v>45</v>
      </c>
      <c r="B33" s="21">
        <v>0.28999999999999998</v>
      </c>
      <c r="C33" s="21">
        <v>6.5</v>
      </c>
      <c r="D33" s="22">
        <f t="shared" si="0"/>
        <v>2.2413793103448274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H6" sqref="H6"/>
    </sheetView>
  </sheetViews>
  <sheetFormatPr defaultRowHeight="14.4" x14ac:dyDescent="0.3"/>
  <cols>
    <col min="1" max="1" width="31.33203125" customWidth="1"/>
    <col min="2" max="2" width="14.21875" customWidth="1"/>
    <col min="3" max="3" width="15" customWidth="1"/>
    <col min="4" max="4" width="14.44140625" customWidth="1"/>
    <col min="5" max="5" width="12.5546875" customWidth="1"/>
    <col min="6" max="6" width="65.6640625" customWidth="1"/>
  </cols>
  <sheetData>
    <row r="1" spans="1:6" ht="15.6" thickTop="1" thickBot="1" x14ac:dyDescent="0.35">
      <c r="A1" s="17" t="s">
        <v>55</v>
      </c>
      <c r="B1" s="17" t="s">
        <v>56</v>
      </c>
      <c r="C1" s="17" t="s">
        <v>57</v>
      </c>
      <c r="D1" s="17" t="s">
        <v>58</v>
      </c>
      <c r="E1" s="17" t="s">
        <v>59</v>
      </c>
      <c r="F1" s="17" t="s">
        <v>60</v>
      </c>
    </row>
    <row r="2" spans="1:6" ht="15.6" thickTop="1" thickBot="1" x14ac:dyDescent="0.35">
      <c r="A2" s="14" t="s">
        <v>61</v>
      </c>
      <c r="B2" s="15" t="s">
        <v>51</v>
      </c>
      <c r="C2" s="16" t="s">
        <v>52</v>
      </c>
      <c r="D2" s="16" t="s">
        <v>62</v>
      </c>
      <c r="E2" s="16" t="s">
        <v>53</v>
      </c>
      <c r="F2" s="16" t="s">
        <v>54</v>
      </c>
    </row>
    <row r="3" spans="1:6" ht="15.6" thickTop="1" thickBot="1" x14ac:dyDescent="0.35">
      <c r="A3" s="14" t="s">
        <v>63</v>
      </c>
      <c r="B3" s="15" t="s">
        <v>51</v>
      </c>
      <c r="C3" s="16" t="s">
        <v>52</v>
      </c>
      <c r="D3" s="16" t="s">
        <v>64</v>
      </c>
      <c r="E3" s="16" t="s">
        <v>53</v>
      </c>
      <c r="F3" s="16" t="s">
        <v>54</v>
      </c>
    </row>
    <row r="4" spans="1:6" ht="15.6" thickTop="1" thickBot="1" x14ac:dyDescent="0.35">
      <c r="A4" s="14" t="s">
        <v>65</v>
      </c>
      <c r="B4" s="15" t="s">
        <v>51</v>
      </c>
      <c r="C4" s="16" t="s">
        <v>52</v>
      </c>
      <c r="D4" s="16" t="s">
        <v>66</v>
      </c>
      <c r="E4" s="16" t="s">
        <v>53</v>
      </c>
      <c r="F4" s="16" t="s">
        <v>54</v>
      </c>
    </row>
    <row r="5" spans="1:6" ht="15.6" thickTop="1" thickBot="1" x14ac:dyDescent="0.35">
      <c r="A5" s="14" t="s">
        <v>67</v>
      </c>
      <c r="B5" s="15" t="s">
        <v>51</v>
      </c>
      <c r="C5" s="16" t="s">
        <v>52</v>
      </c>
      <c r="D5" s="16" t="s">
        <v>68</v>
      </c>
      <c r="E5" s="16" t="s">
        <v>53</v>
      </c>
      <c r="F5" s="16" t="s">
        <v>54</v>
      </c>
    </row>
    <row r="6" spans="1:6" ht="15.6" thickTop="1" thickBot="1" x14ac:dyDescent="0.35">
      <c r="A6" s="15" t="s">
        <v>91</v>
      </c>
      <c r="B6" s="15" t="s">
        <v>92</v>
      </c>
      <c r="C6" s="16" t="s">
        <v>93</v>
      </c>
      <c r="D6" s="16" t="s">
        <v>94</v>
      </c>
      <c r="E6" s="16" t="s">
        <v>95</v>
      </c>
      <c r="F6" s="16" t="s">
        <v>96</v>
      </c>
    </row>
    <row r="7" spans="1:6" ht="15.6" thickTop="1" thickBot="1" x14ac:dyDescent="0.35">
      <c r="A7" s="15" t="s">
        <v>97</v>
      </c>
      <c r="B7" s="15" t="s">
        <v>92</v>
      </c>
      <c r="C7" s="16" t="s">
        <v>93</v>
      </c>
      <c r="D7" s="16" t="s">
        <v>98</v>
      </c>
      <c r="E7" s="16" t="s">
        <v>95</v>
      </c>
      <c r="F7" s="16" t="s">
        <v>96</v>
      </c>
    </row>
    <row r="8" spans="1:6" ht="15" thickTop="1" x14ac:dyDescent="0.3">
      <c r="A8" s="18" t="s">
        <v>69</v>
      </c>
      <c r="B8" s="18"/>
      <c r="C8" s="18"/>
      <c r="D8" s="18"/>
      <c r="E8" s="18"/>
      <c r="F8" s="18"/>
    </row>
    <row r="66" spans="1:6" x14ac:dyDescent="0.3">
      <c r="A66" s="19" t="s">
        <v>70</v>
      </c>
      <c r="B66" s="13"/>
      <c r="C66" s="13"/>
      <c r="D66" s="13"/>
      <c r="E66" s="13"/>
      <c r="F66" s="13"/>
    </row>
    <row r="67" spans="1:6" x14ac:dyDescent="0.3">
      <c r="A67" s="13" t="s">
        <v>71</v>
      </c>
      <c r="B67" s="13"/>
      <c r="C67" s="13"/>
      <c r="D67" s="13"/>
      <c r="E67" s="13"/>
      <c r="F67" s="13"/>
    </row>
    <row r="68" spans="1:6" x14ac:dyDescent="0.3">
      <c r="A68" s="13" t="s">
        <v>72</v>
      </c>
      <c r="B68" s="13"/>
      <c r="C68" s="13"/>
      <c r="D68" s="13"/>
      <c r="E68" s="13"/>
      <c r="F68" s="13"/>
    </row>
    <row r="69" spans="1:6" x14ac:dyDescent="0.3">
      <c r="A69" s="13" t="s">
        <v>73</v>
      </c>
      <c r="B69" s="13"/>
      <c r="C69" s="13"/>
      <c r="D69" s="13"/>
      <c r="E69" s="13"/>
      <c r="F69" s="13"/>
    </row>
    <row r="70" spans="1:6" x14ac:dyDescent="0.3">
      <c r="A70" s="13" t="s">
        <v>74</v>
      </c>
      <c r="B70" s="13"/>
      <c r="C70" s="13"/>
      <c r="D70" s="13"/>
      <c r="E70" s="13"/>
      <c r="F70" s="13"/>
    </row>
    <row r="72" spans="1:6" x14ac:dyDescent="0.3">
      <c r="A72" s="19" t="s">
        <v>78</v>
      </c>
      <c r="B72" s="13"/>
      <c r="C72" s="13"/>
      <c r="D72" s="13"/>
      <c r="E72" s="13"/>
      <c r="F72" s="13"/>
    </row>
    <row r="73" spans="1:6" x14ac:dyDescent="0.3">
      <c r="A73" s="13" t="s">
        <v>75</v>
      </c>
      <c r="B73" s="13"/>
      <c r="C73" s="13"/>
      <c r="D73" s="13"/>
      <c r="E73" s="13"/>
      <c r="F73" s="13"/>
    </row>
    <row r="74" spans="1:6" x14ac:dyDescent="0.3">
      <c r="A74" s="13" t="s">
        <v>76</v>
      </c>
      <c r="B74" s="13"/>
      <c r="C74" s="13"/>
      <c r="D74" s="13"/>
      <c r="E74" s="13"/>
      <c r="F74" s="13"/>
    </row>
    <row r="75" spans="1:6" x14ac:dyDescent="0.3">
      <c r="A75" s="13" t="s">
        <v>77</v>
      </c>
      <c r="B75" s="13"/>
      <c r="C75" s="13"/>
      <c r="D75" s="13"/>
      <c r="E75" s="13"/>
      <c r="F75" s="13"/>
    </row>
    <row r="76" spans="1:6" x14ac:dyDescent="0.3">
      <c r="A76" s="13" t="s">
        <v>74</v>
      </c>
      <c r="B76" s="13"/>
      <c r="C76" s="13"/>
      <c r="D76" s="13"/>
      <c r="E76" s="13"/>
      <c r="F76" s="13"/>
    </row>
    <row r="78" spans="1:6" x14ac:dyDescent="0.3">
      <c r="A78" s="19" t="s">
        <v>82</v>
      </c>
      <c r="B78" s="13"/>
      <c r="C78" s="13"/>
      <c r="D78" s="13"/>
      <c r="E78" s="13"/>
      <c r="F78" s="13"/>
    </row>
    <row r="79" spans="1:6" x14ac:dyDescent="0.3">
      <c r="A79" s="13" t="s">
        <v>79</v>
      </c>
      <c r="B79" s="13"/>
      <c r="C79" s="13"/>
      <c r="D79" s="13"/>
      <c r="E79" s="13"/>
      <c r="F79" s="13"/>
    </row>
    <row r="80" spans="1:6" x14ac:dyDescent="0.3">
      <c r="A80" s="13" t="s">
        <v>80</v>
      </c>
      <c r="B80" s="13"/>
      <c r="C80" s="13"/>
      <c r="D80" s="13"/>
      <c r="E80" s="13"/>
      <c r="F80" s="13"/>
    </row>
    <row r="81" spans="1:6" x14ac:dyDescent="0.3">
      <c r="A81" s="13" t="s">
        <v>81</v>
      </c>
      <c r="B81" s="13"/>
      <c r="C81" s="13"/>
      <c r="D81" s="13"/>
      <c r="E81" s="13"/>
      <c r="F81" s="13"/>
    </row>
    <row r="82" spans="1:6" x14ac:dyDescent="0.3">
      <c r="A82" s="13" t="s">
        <v>74</v>
      </c>
      <c r="B82" s="13"/>
      <c r="C82" s="13"/>
      <c r="D82" s="13"/>
      <c r="E82" s="13"/>
      <c r="F82" s="13"/>
    </row>
    <row r="84" spans="1:6" x14ac:dyDescent="0.3">
      <c r="A84" s="19" t="s">
        <v>86</v>
      </c>
      <c r="B84" s="13"/>
      <c r="C84" s="13"/>
      <c r="D84" s="13"/>
      <c r="E84" s="13"/>
      <c r="F84" s="13"/>
    </row>
    <row r="85" spans="1:6" x14ac:dyDescent="0.3">
      <c r="A85" s="13" t="s">
        <v>83</v>
      </c>
      <c r="B85" s="13"/>
      <c r="C85" s="13"/>
      <c r="D85" s="13"/>
      <c r="E85" s="13"/>
      <c r="F85" s="13"/>
    </row>
    <row r="86" spans="1:6" x14ac:dyDescent="0.3">
      <c r="A86" s="13" t="s">
        <v>84</v>
      </c>
      <c r="B86" s="13"/>
      <c r="C86" s="13"/>
      <c r="D86" s="13"/>
      <c r="E86" s="13"/>
      <c r="F86" s="13"/>
    </row>
    <row r="87" spans="1:6" x14ac:dyDescent="0.3">
      <c r="A87" s="13" t="s">
        <v>85</v>
      </c>
      <c r="B87" s="13"/>
      <c r="C87" s="13"/>
      <c r="D87" s="13"/>
      <c r="E87" s="13"/>
      <c r="F87" s="13"/>
    </row>
    <row r="88" spans="1:6" x14ac:dyDescent="0.3">
      <c r="A88" s="13" t="s">
        <v>74</v>
      </c>
      <c r="B88" s="13"/>
      <c r="C88" s="13"/>
      <c r="D88" s="13"/>
      <c r="E88" s="13"/>
      <c r="F88" s="13"/>
    </row>
    <row r="90" spans="1:6" x14ac:dyDescent="0.3">
      <c r="A90" s="13"/>
      <c r="B90" s="13"/>
      <c r="C90" s="13"/>
      <c r="D90" s="13"/>
      <c r="E90" s="13"/>
      <c r="F90" s="13"/>
    </row>
    <row r="91" spans="1:6" ht="15.6" x14ac:dyDescent="0.3">
      <c r="A91" s="23" t="s">
        <v>99</v>
      </c>
      <c r="B91" s="24"/>
      <c r="C91" s="24"/>
      <c r="D91" s="24"/>
      <c r="E91" s="13"/>
      <c r="F91" s="13"/>
    </row>
    <row r="92" spans="1:6" ht="15.6" x14ac:dyDescent="0.3">
      <c r="A92" s="24" t="s">
        <v>100</v>
      </c>
      <c r="B92" s="24"/>
      <c r="C92" s="24"/>
      <c r="D92" s="24"/>
      <c r="E92" s="13"/>
      <c r="F92" s="13"/>
    </row>
    <row r="93" spans="1:6" ht="15.6" x14ac:dyDescent="0.3">
      <c r="A93" s="24" t="s">
        <v>101</v>
      </c>
      <c r="B93" s="24"/>
      <c r="C93" s="24"/>
      <c r="D93" s="24"/>
      <c r="E93" s="13"/>
      <c r="F93" s="13"/>
    </row>
    <row r="94" spans="1:6" ht="15.6" x14ac:dyDescent="0.3">
      <c r="A94" s="24" t="s">
        <v>102</v>
      </c>
      <c r="B94" s="24"/>
      <c r="C94" s="24"/>
      <c r="D94" s="24"/>
      <c r="E94" s="13"/>
      <c r="F94" s="13"/>
    </row>
    <row r="95" spans="1:6" ht="15.6" x14ac:dyDescent="0.3">
      <c r="A95" s="24" t="s">
        <v>103</v>
      </c>
      <c r="B95" s="24"/>
      <c r="C95" s="24"/>
      <c r="D95" s="24"/>
      <c r="E95" s="13"/>
      <c r="F95" s="13"/>
    </row>
    <row r="96" spans="1:6" ht="15.6" x14ac:dyDescent="0.3">
      <c r="A96" s="24" t="s">
        <v>104</v>
      </c>
      <c r="B96" s="24"/>
      <c r="C96" s="24"/>
      <c r="D96" s="24"/>
      <c r="E96" s="13"/>
      <c r="F96" s="13"/>
    </row>
    <row r="97" spans="1:6" ht="15.6" x14ac:dyDescent="0.3">
      <c r="A97" s="24" t="s">
        <v>105</v>
      </c>
      <c r="B97" s="24"/>
      <c r="C97" s="24"/>
      <c r="D97" s="24"/>
      <c r="E97" s="13"/>
      <c r="F97" s="13"/>
    </row>
    <row r="98" spans="1:6" ht="15.6" x14ac:dyDescent="0.3">
      <c r="A98" s="24" t="s">
        <v>106</v>
      </c>
      <c r="B98" s="24"/>
      <c r="C98" s="24"/>
      <c r="D98" s="24"/>
      <c r="E98" s="13"/>
      <c r="F98" s="13"/>
    </row>
    <row r="99" spans="1:6" ht="15.6" x14ac:dyDescent="0.3">
      <c r="A99" s="24" t="s">
        <v>107</v>
      </c>
      <c r="B99" s="24"/>
      <c r="C99" s="24"/>
      <c r="D99" s="24"/>
      <c r="E99" s="13"/>
      <c r="F99" s="13"/>
    </row>
    <row r="100" spans="1:6" ht="15.6" x14ac:dyDescent="0.3">
      <c r="A100" s="24"/>
      <c r="B100" s="24"/>
      <c r="C100" s="24"/>
      <c r="D100" s="24"/>
      <c r="E100" s="13"/>
      <c r="F100" s="13"/>
    </row>
    <row r="101" spans="1:6" ht="15.6" x14ac:dyDescent="0.3">
      <c r="A101" s="23" t="s">
        <v>108</v>
      </c>
      <c r="B101" s="24"/>
      <c r="C101" s="24"/>
      <c r="D101" s="24"/>
      <c r="E101" s="13"/>
      <c r="F101" s="13"/>
    </row>
    <row r="102" spans="1:6" ht="15.6" x14ac:dyDescent="0.3">
      <c r="A102" s="24" t="s">
        <v>109</v>
      </c>
      <c r="B102" s="24"/>
      <c r="C102" s="24"/>
      <c r="D102" s="24"/>
      <c r="E102" s="13"/>
      <c r="F102" s="13"/>
    </row>
    <row r="103" spans="1:6" ht="15.6" x14ac:dyDescent="0.3">
      <c r="A103" s="24" t="s">
        <v>110</v>
      </c>
      <c r="B103" s="24"/>
      <c r="C103" s="24"/>
      <c r="D103" s="24"/>
      <c r="E103" s="13"/>
      <c r="F103" s="13"/>
    </row>
    <row r="104" spans="1:6" ht="15.6" x14ac:dyDescent="0.3">
      <c r="A104" s="24" t="s">
        <v>111</v>
      </c>
      <c r="B104" s="24"/>
      <c r="C104" s="24"/>
      <c r="D104" s="24"/>
      <c r="E104" s="13"/>
      <c r="F104" s="13"/>
    </row>
    <row r="105" spans="1:6" ht="15.6" x14ac:dyDescent="0.3">
      <c r="A105" s="24" t="s">
        <v>112</v>
      </c>
      <c r="B105" s="24"/>
      <c r="C105" s="24"/>
      <c r="D105" s="24"/>
      <c r="E105" s="13"/>
      <c r="F105" s="13"/>
    </row>
    <row r="106" spans="1:6" ht="15.6" x14ac:dyDescent="0.3">
      <c r="A106" s="24" t="s">
        <v>113</v>
      </c>
      <c r="B106" s="24"/>
      <c r="C106" s="24"/>
      <c r="D106" s="24"/>
      <c r="E106" s="13"/>
      <c r="F106" s="13"/>
    </row>
    <row r="107" spans="1:6" ht="15.6" x14ac:dyDescent="0.3">
      <c r="A107" s="24" t="s">
        <v>114</v>
      </c>
      <c r="B107" s="24"/>
      <c r="C107" s="24"/>
      <c r="D107" s="24"/>
      <c r="E107" s="13"/>
      <c r="F107" s="13"/>
    </row>
    <row r="108" spans="1:6" ht="15.6" x14ac:dyDescent="0.3">
      <c r="A108" s="24" t="s">
        <v>115</v>
      </c>
      <c r="B108" s="24"/>
      <c r="C108" s="24"/>
      <c r="D108" s="24"/>
      <c r="E108" s="13"/>
      <c r="F108" s="13"/>
    </row>
    <row r="109" spans="1:6" ht="15.6" x14ac:dyDescent="0.3">
      <c r="A109" s="24" t="s">
        <v>116</v>
      </c>
      <c r="B109" s="24"/>
      <c r="C109" s="24"/>
      <c r="D109" s="24"/>
      <c r="E109" s="13"/>
      <c r="F109" s="13"/>
    </row>
    <row r="110" spans="1:6" ht="15.6" x14ac:dyDescent="0.3">
      <c r="A110" s="24" t="s">
        <v>117</v>
      </c>
      <c r="B110" s="24"/>
      <c r="C110" s="24"/>
      <c r="D110" s="24"/>
      <c r="E110" s="13"/>
      <c r="F110" s="13"/>
    </row>
    <row r="111" spans="1:6" ht="15.6" x14ac:dyDescent="0.3">
      <c r="A111" s="24" t="s">
        <v>118</v>
      </c>
      <c r="B111" s="24"/>
      <c r="C111" s="24"/>
      <c r="D111" s="24"/>
      <c r="E111" s="13"/>
      <c r="F111" s="13"/>
    </row>
    <row r="112" spans="1:6" ht="15.6" x14ac:dyDescent="0.3">
      <c r="A112" s="24" t="s">
        <v>107</v>
      </c>
      <c r="B112" s="24"/>
      <c r="C112" s="24"/>
      <c r="D112" s="24"/>
      <c r="E112" s="13"/>
      <c r="F112" s="13"/>
    </row>
    <row r="113" spans="1:6" ht="15.6" x14ac:dyDescent="0.3">
      <c r="A113" s="24"/>
      <c r="B113" s="24"/>
      <c r="C113" s="24"/>
      <c r="D113" s="24"/>
      <c r="E113" s="13"/>
      <c r="F113" s="13"/>
    </row>
    <row r="114" spans="1:6" ht="15.6" x14ac:dyDescent="0.3">
      <c r="A114" s="23" t="s">
        <v>119</v>
      </c>
      <c r="B114" s="24"/>
      <c r="C114" s="24"/>
      <c r="D114" s="24"/>
      <c r="E114" s="13"/>
      <c r="F114" s="13"/>
    </row>
    <row r="115" spans="1:6" ht="15.6" x14ac:dyDescent="0.3">
      <c r="A115" s="24" t="s">
        <v>120</v>
      </c>
      <c r="B115" s="24"/>
      <c r="C115" s="24"/>
      <c r="D115" s="24"/>
      <c r="E115" s="13"/>
      <c r="F115" s="13"/>
    </row>
    <row r="116" spans="1:6" ht="15.6" x14ac:dyDescent="0.3">
      <c r="A116" s="24" t="s">
        <v>121</v>
      </c>
      <c r="B116" s="24"/>
      <c r="C116" s="24"/>
      <c r="D116" s="24"/>
      <c r="E116" s="13"/>
      <c r="F116" s="13"/>
    </row>
    <row r="117" spans="1:6" ht="15.6" x14ac:dyDescent="0.3">
      <c r="A117" s="24" t="s">
        <v>122</v>
      </c>
      <c r="B117" s="24"/>
      <c r="C117" s="24"/>
      <c r="D117" s="24"/>
      <c r="E117" s="13"/>
      <c r="F117" s="13"/>
    </row>
    <row r="118" spans="1:6" ht="15.6" x14ac:dyDescent="0.3">
      <c r="A118" s="24" t="s">
        <v>123</v>
      </c>
      <c r="B118" s="24"/>
      <c r="C118" s="24"/>
      <c r="D118" s="24"/>
      <c r="E118" s="13"/>
      <c r="F118" s="13"/>
    </row>
    <row r="119" spans="1:6" ht="15.6" x14ac:dyDescent="0.3">
      <c r="A119" s="24" t="s">
        <v>124</v>
      </c>
      <c r="B119" s="24"/>
      <c r="C119" s="24"/>
      <c r="D119" s="24"/>
      <c r="E119" s="13"/>
      <c r="F119" s="13"/>
    </row>
    <row r="120" spans="1:6" ht="15.6" x14ac:dyDescent="0.3">
      <c r="A120" s="24" t="s">
        <v>125</v>
      </c>
      <c r="B120" s="24"/>
      <c r="C120" s="24"/>
      <c r="D120" s="24"/>
      <c r="E120" s="13"/>
      <c r="F120" s="13"/>
    </row>
    <row r="121" spans="1:6" ht="15.6" x14ac:dyDescent="0.3">
      <c r="A121" s="24" t="s">
        <v>126</v>
      </c>
      <c r="B121" s="24"/>
      <c r="C121" s="24"/>
      <c r="D121" s="24"/>
      <c r="E121" s="13"/>
      <c r="F121" s="13"/>
    </row>
    <row r="122" spans="1:6" ht="15.6" x14ac:dyDescent="0.3">
      <c r="A122" s="24" t="s">
        <v>127</v>
      </c>
      <c r="B122" s="24"/>
      <c r="C122" s="24"/>
      <c r="D122" s="24"/>
      <c r="E122" s="13"/>
      <c r="F122" s="13"/>
    </row>
    <row r="123" spans="1:6" ht="15.6" x14ac:dyDescent="0.3">
      <c r="A123" s="24" t="s">
        <v>128</v>
      </c>
      <c r="B123" s="24"/>
      <c r="C123" s="24"/>
      <c r="D123" s="24"/>
      <c r="E123" s="13"/>
      <c r="F123" s="13"/>
    </row>
    <row r="124" spans="1:6" ht="15.6" x14ac:dyDescent="0.3">
      <c r="A124" s="24" t="s">
        <v>129</v>
      </c>
      <c r="B124" s="24"/>
      <c r="C124" s="24"/>
      <c r="D124" s="24"/>
      <c r="E124" s="13"/>
      <c r="F124" s="13"/>
    </row>
    <row r="125" spans="1:6" ht="15.6" x14ac:dyDescent="0.3">
      <c r="A125" s="24" t="s">
        <v>130</v>
      </c>
      <c r="B125" s="24"/>
      <c r="C125" s="24"/>
      <c r="D125" s="24"/>
      <c r="E125" s="13"/>
      <c r="F1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TNF-A</vt:lpstr>
      <vt:lpstr>IL-10</vt:lpstr>
      <vt:lpstr>CASPASE-3</vt:lpstr>
      <vt:lpstr>CASPASE-9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2022-06-02T12:41:29Z</dcterms:created>
  <dcterms:modified xsi:type="dcterms:W3CDTF">2022-06-06T15:18:06Z</dcterms:modified>
</cp:coreProperties>
</file>