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Merter Medikal\27.01.2021\"/>
    </mc:Choice>
  </mc:AlternateContent>
  <xr:revisionPtr revIDLastSave="0" documentId="13_ncr:1_{5772E93A-15BB-4E3D-938C-7E582478E65B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Kolorimetrik" sheetId="1" r:id="rId1"/>
    <sheet name="GSH" sheetId="2" r:id="rId2"/>
    <sheet name="TROPONİN" sheetId="3" r:id="rId3"/>
    <sheet name="MDA" sheetId="4" r:id="rId4"/>
    <sheet name="MPO" sheetId="5" r:id="rId5"/>
  </sheets>
  <externalReferences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4" l="1"/>
  <c r="D23" i="4"/>
  <c r="D26" i="4"/>
  <c r="D27" i="4"/>
  <c r="D30" i="4"/>
  <c r="D31" i="4"/>
  <c r="D34" i="4"/>
  <c r="D35" i="4"/>
  <c r="D38" i="4"/>
  <c r="D39" i="4"/>
  <c r="D42" i="4"/>
  <c r="D43" i="4"/>
  <c r="D46" i="4"/>
  <c r="D47" i="4"/>
  <c r="D50" i="4"/>
  <c r="D51" i="4"/>
  <c r="D54" i="4"/>
  <c r="D55" i="4"/>
  <c r="D58" i="4"/>
  <c r="D59" i="4"/>
  <c r="C59" i="4"/>
  <c r="C58" i="4"/>
  <c r="C57" i="4"/>
  <c r="D57" i="4" s="1"/>
  <c r="C56" i="4"/>
  <c r="D56" i="4" s="1"/>
  <c r="C55" i="4"/>
  <c r="C54" i="4"/>
  <c r="C53" i="4"/>
  <c r="D53" i="4" s="1"/>
  <c r="C52" i="4"/>
  <c r="D52" i="4" s="1"/>
  <c r="C51" i="4"/>
  <c r="C50" i="4"/>
  <c r="C49" i="4"/>
  <c r="D49" i="4" s="1"/>
  <c r="C48" i="4"/>
  <c r="D48" i="4" s="1"/>
  <c r="C47" i="4"/>
  <c r="C46" i="4"/>
  <c r="C45" i="4"/>
  <c r="D45" i="4" s="1"/>
  <c r="C44" i="4"/>
  <c r="D44" i="4" s="1"/>
  <c r="C43" i="4"/>
  <c r="C42" i="4"/>
  <c r="C41" i="4"/>
  <c r="D41" i="4" s="1"/>
  <c r="C40" i="4"/>
  <c r="D40" i="4" s="1"/>
  <c r="C39" i="4"/>
  <c r="C38" i="4"/>
  <c r="C37" i="4"/>
  <c r="D37" i="4" s="1"/>
  <c r="C36" i="4"/>
  <c r="D36" i="4" s="1"/>
  <c r="C35" i="4"/>
  <c r="C34" i="4"/>
  <c r="C33" i="4"/>
  <c r="D33" i="4" s="1"/>
  <c r="C32" i="4"/>
  <c r="D32" i="4" s="1"/>
  <c r="C31" i="4"/>
  <c r="C30" i="4"/>
  <c r="C29" i="4"/>
  <c r="D29" i="4" s="1"/>
  <c r="C28" i="4"/>
  <c r="D28" i="4" s="1"/>
  <c r="C27" i="4"/>
  <c r="C26" i="4"/>
  <c r="C25" i="4"/>
  <c r="D25" i="4" s="1"/>
  <c r="C24" i="4"/>
  <c r="D24" i="4" s="1"/>
  <c r="C23" i="4"/>
  <c r="C22" i="4"/>
  <c r="C21" i="4"/>
  <c r="D21" i="4" s="1"/>
  <c r="C20" i="4"/>
  <c r="D20" i="4" s="1"/>
  <c r="C10" i="4"/>
  <c r="E10" i="4" s="1"/>
  <c r="C9" i="4"/>
  <c r="E9" i="4" s="1"/>
  <c r="C8" i="4"/>
  <c r="E8" i="4" s="1"/>
  <c r="C7" i="4"/>
  <c r="E7" i="4" s="1"/>
  <c r="C6" i="4"/>
  <c r="E6" i="4" s="1"/>
  <c r="C5" i="4"/>
  <c r="E5" i="4" s="1"/>
  <c r="C4" i="4"/>
  <c r="E4" i="4" s="1"/>
  <c r="C66" i="5" l="1"/>
  <c r="D66" i="5" s="1"/>
  <c r="C65" i="5"/>
  <c r="D65" i="5" s="1"/>
  <c r="C64" i="5"/>
  <c r="D64" i="5" s="1"/>
  <c r="C63" i="5"/>
  <c r="D63" i="5" s="1"/>
  <c r="C62" i="5"/>
  <c r="D62" i="5" s="1"/>
  <c r="C61" i="5"/>
  <c r="D61" i="5" s="1"/>
  <c r="C60" i="5"/>
  <c r="D60" i="5" s="1"/>
  <c r="C59" i="5"/>
  <c r="D59" i="5" s="1"/>
  <c r="C58" i="5"/>
  <c r="D58" i="5" s="1"/>
  <c r="C57" i="5"/>
  <c r="D57" i="5" s="1"/>
  <c r="C56" i="5"/>
  <c r="D56" i="5" s="1"/>
  <c r="C55" i="5"/>
  <c r="D55" i="5" s="1"/>
  <c r="C54" i="5"/>
  <c r="D54" i="5" s="1"/>
  <c r="C53" i="5"/>
  <c r="D53" i="5" s="1"/>
  <c r="C52" i="5"/>
  <c r="D52" i="5" s="1"/>
  <c r="C51" i="5"/>
  <c r="D51" i="5" s="1"/>
  <c r="C50" i="5"/>
  <c r="D50" i="5" s="1"/>
  <c r="C49" i="5"/>
  <c r="D49" i="5" s="1"/>
  <c r="C48" i="5"/>
  <c r="D48" i="5" s="1"/>
  <c r="C47" i="5"/>
  <c r="D47" i="5" s="1"/>
  <c r="C46" i="5"/>
  <c r="D46" i="5" s="1"/>
  <c r="C45" i="5"/>
  <c r="D45" i="5" s="1"/>
  <c r="C44" i="5"/>
  <c r="D44" i="5" s="1"/>
  <c r="C43" i="5"/>
  <c r="D43" i="5" s="1"/>
  <c r="C42" i="5"/>
  <c r="D42" i="5" s="1"/>
  <c r="C41" i="5"/>
  <c r="D41" i="5" s="1"/>
  <c r="C40" i="5"/>
  <c r="D40" i="5" s="1"/>
  <c r="C39" i="5"/>
  <c r="D39" i="5" s="1"/>
  <c r="C38" i="5"/>
  <c r="D38" i="5" s="1"/>
  <c r="C37" i="5"/>
  <c r="D37" i="5" s="1"/>
  <c r="C36" i="5"/>
  <c r="D36" i="5" s="1"/>
  <c r="C35" i="5"/>
  <c r="D35" i="5" s="1"/>
  <c r="C34" i="5"/>
  <c r="D34" i="5" s="1"/>
  <c r="C33" i="5"/>
  <c r="D33" i="5" s="1"/>
  <c r="C32" i="5"/>
  <c r="D32" i="5" s="1"/>
  <c r="C31" i="5"/>
  <c r="D31" i="5" s="1"/>
  <c r="C30" i="5"/>
  <c r="D30" i="5" s="1"/>
  <c r="C29" i="5"/>
  <c r="D29" i="5" s="1"/>
  <c r="C28" i="5"/>
  <c r="D28" i="5" s="1"/>
  <c r="C27" i="5"/>
  <c r="D27" i="5" s="1"/>
  <c r="C16" i="5"/>
  <c r="C15" i="5"/>
  <c r="E15" i="5" s="1"/>
  <c r="E14" i="5"/>
  <c r="C14" i="5"/>
  <c r="C13" i="5"/>
  <c r="E13" i="5" s="1"/>
  <c r="E12" i="5"/>
  <c r="C12" i="5"/>
  <c r="C11" i="5"/>
  <c r="E11" i="5" s="1"/>
  <c r="E10" i="5"/>
  <c r="C10" i="5"/>
  <c r="C63" i="2" l="1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65" i="3" l="1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18" i="3"/>
  <c r="C17" i="3"/>
  <c r="E17" i="3" s="1"/>
  <c r="C16" i="3"/>
  <c r="E16" i="3" s="1"/>
  <c r="C15" i="3"/>
  <c r="E15" i="3" s="1"/>
  <c r="C14" i="3"/>
  <c r="E14" i="3" s="1"/>
  <c r="C13" i="3"/>
  <c r="E13" i="3" s="1"/>
  <c r="C12" i="3"/>
  <c r="E12" i="3" s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</calcChain>
</file>

<file path=xl/sharedStrings.xml><?xml version="1.0" encoding="utf-8"?>
<sst xmlns="http://schemas.openxmlformats.org/spreadsheetml/2006/main" count="324" uniqueCount="94">
  <si>
    <t>Numune Adı</t>
  </si>
  <si>
    <t>OSI</t>
  </si>
  <si>
    <t>TAS(mmol/L)</t>
  </si>
  <si>
    <t>TOS (µmol/L)</t>
  </si>
  <si>
    <t>IMA Abs (AU)</t>
  </si>
  <si>
    <t>Numune</t>
  </si>
  <si>
    <t>Kullanılan cihaz: Mindray marka BS300 model tam otomatik biyokimya cihazı</t>
  </si>
  <si>
    <t>SOD: Super Oxıde Dismutase</t>
  </si>
  <si>
    <t>CAT: Catalase</t>
  </si>
  <si>
    <t>SOD (U/ml)</t>
  </si>
  <si>
    <t>GPX (U/L)</t>
  </si>
  <si>
    <t>CAT (U/L)</t>
  </si>
  <si>
    <t>GPx: Glutathione Peroxidase</t>
  </si>
  <si>
    <t>1(1)</t>
  </si>
  <si>
    <t>1(2)</t>
  </si>
  <si>
    <t>1(3)</t>
  </si>
  <si>
    <t>1(4)</t>
  </si>
  <si>
    <t>1(5)</t>
  </si>
  <si>
    <t>1(6)</t>
  </si>
  <si>
    <t>2(1)</t>
  </si>
  <si>
    <t>2(2)</t>
  </si>
  <si>
    <t>2(3)</t>
  </si>
  <si>
    <t>2(4)</t>
  </si>
  <si>
    <t>2(5)</t>
  </si>
  <si>
    <t>2(6)</t>
  </si>
  <si>
    <t>3(1)</t>
  </si>
  <si>
    <t>3(2)</t>
  </si>
  <si>
    <t>3(3)</t>
  </si>
  <si>
    <t>3(4)</t>
  </si>
  <si>
    <t>3(5)</t>
  </si>
  <si>
    <t>3(6)</t>
  </si>
  <si>
    <t>3(7)</t>
  </si>
  <si>
    <t>4(1)</t>
  </si>
  <si>
    <t>4(2)</t>
  </si>
  <si>
    <t>4(3)</t>
  </si>
  <si>
    <t>4(4)</t>
  </si>
  <si>
    <t>4(5)</t>
  </si>
  <si>
    <t>4(6)</t>
  </si>
  <si>
    <t>4(7)</t>
  </si>
  <si>
    <t>5(1)</t>
  </si>
  <si>
    <t>5(2)</t>
  </si>
  <si>
    <t>5(3)</t>
  </si>
  <si>
    <t>5(4)</t>
  </si>
  <si>
    <t>5(5)</t>
  </si>
  <si>
    <t>5(6)</t>
  </si>
  <si>
    <t>5(7)</t>
  </si>
  <si>
    <t>6(1)</t>
  </si>
  <si>
    <t>6(2)</t>
  </si>
  <si>
    <t>6(3)</t>
  </si>
  <si>
    <t>6(4)</t>
  </si>
  <si>
    <t>6(5)</t>
  </si>
  <si>
    <t>6(6)</t>
  </si>
  <si>
    <t>6(7)</t>
  </si>
  <si>
    <t>TAS: Total Antıoxıdant Status</t>
  </si>
  <si>
    <t>TOS: Total Oxıdant Status</t>
  </si>
  <si>
    <t>OSI: Oxıdatıve Stress Index</t>
  </si>
  <si>
    <t>MPO: Myeloperoxidase</t>
  </si>
  <si>
    <t>MDA: Malondialdehit</t>
  </si>
  <si>
    <t>AST: Aspartat Aminotransferaz</t>
  </si>
  <si>
    <t>ALT: Alanin Aminotransferaz</t>
  </si>
  <si>
    <t>AST /U/L)</t>
  </si>
  <si>
    <t>ALT (U/L)</t>
  </si>
  <si>
    <t>UREA: Üre</t>
  </si>
  <si>
    <t>LDH: Lactate dehydrogenase</t>
  </si>
  <si>
    <t>CREA: Creatinine</t>
  </si>
  <si>
    <t>BUN (mg/dl)</t>
  </si>
  <si>
    <t>CREA (mg/dl)</t>
  </si>
  <si>
    <t>LDH (U/L)</t>
  </si>
  <si>
    <t>ALP: Alkaline Phosphatase</t>
  </si>
  <si>
    <t>ALP (U/L)</t>
  </si>
  <si>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</si>
  <si>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</si>
  <si>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</si>
  <si>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</si>
  <si>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</si>
  <si>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</si>
  <si>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</si>
  <si>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</si>
  <si>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</si>
  <si>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</si>
  <si>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</si>
  <si>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</si>
  <si>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absorbans</t>
  </si>
  <si>
    <t>concentratıon (pg/ml)</t>
  </si>
  <si>
    <t>concentratıon (ng/ml)</t>
  </si>
  <si>
    <t>concentratıon (U/L)</t>
  </si>
  <si>
    <t>std7</t>
  </si>
  <si>
    <t>std8</t>
  </si>
  <si>
    <t>concentratıon (mmol/L)</t>
  </si>
  <si>
    <t>NOT</t>
  </si>
  <si>
    <t>hemolizli</t>
  </si>
  <si>
    <t>lipemi</t>
  </si>
  <si>
    <t>CK-MB: Creatinine Kinase-MB</t>
  </si>
  <si>
    <t>CK-MB (U/l)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</si>
</sst>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2" fillId="2" borderId="1" xfId="0" applyFont="1" applyFill="1" applyBorder="1"/>
    <xf numFmtId="16" fontId="1" fillId="3" borderId="1" xfId="0" applyNumberFormat="1" applyFont="1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1" fillId="0" borderId="0" xfId="0" applyFont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Glutathione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8560185185185185"/>
          <c:w val="0.8744120734908136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3722812773403323"/>
                  <c:y val="-0.20391987459900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[1]Sayfa1!$C$10:$C$15</c:f>
              <c:numCache>
                <c:formatCode>General</c:formatCode>
                <c:ptCount val="6"/>
                <c:pt idx="0">
                  <c:v>0.95699999999999996</c:v>
                </c:pt>
                <c:pt idx="1">
                  <c:v>0.71899999999999997</c:v>
                </c:pt>
                <c:pt idx="2">
                  <c:v>0.55199999999999994</c:v>
                </c:pt>
                <c:pt idx="3">
                  <c:v>0.35400000000000004</c:v>
                </c:pt>
                <c:pt idx="4">
                  <c:v>0.23899999999999999</c:v>
                </c:pt>
                <c:pt idx="5">
                  <c:v>0</c:v>
                </c:pt>
              </c:numCache>
            </c:numRef>
          </c:xVal>
          <c:yVal>
            <c:numRef>
              <c:f>[1]Sayfa1!$D$10:$D$15</c:f>
              <c:numCache>
                <c:formatCode>General</c:formatCode>
                <c:ptCount val="6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9-46F9-B125-688A6728F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767584"/>
        <c:axId val="611768000"/>
      </c:scatterChart>
      <c:valAx>
        <c:axId val="61176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1768000"/>
        <c:crosses val="autoZero"/>
        <c:crossBetween val="midCat"/>
      </c:valAx>
      <c:valAx>
        <c:axId val="61176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1176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TROPONİN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265879265091864"/>
                  <c:y val="-0.18171551472732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[2]Sayfa1!$C$13:$C$19</c:f>
              <c:numCache>
                <c:formatCode>General</c:formatCode>
                <c:ptCount val="7"/>
                <c:pt idx="0">
                  <c:v>2.2520000000000002</c:v>
                </c:pt>
                <c:pt idx="1">
                  <c:v>1.43</c:v>
                </c:pt>
                <c:pt idx="2">
                  <c:v>0.78799999999999992</c:v>
                </c:pt>
                <c:pt idx="3">
                  <c:v>0.38900000000000001</c:v>
                </c:pt>
                <c:pt idx="4">
                  <c:v>0.26600000000000001</c:v>
                </c:pt>
                <c:pt idx="5">
                  <c:v>8.2000000000000017E-2</c:v>
                </c:pt>
                <c:pt idx="6">
                  <c:v>0</c:v>
                </c:pt>
              </c:numCache>
            </c:numRef>
          </c:xVal>
          <c:yVal>
            <c:numRef>
              <c:f>[2]Sayfa1!$D$13:$D$19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3-45B9-9BA9-557681E9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275680"/>
        <c:axId val="1041271936"/>
      </c:scatterChart>
      <c:valAx>
        <c:axId val="104127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41271936"/>
        <c:crosses val="autoZero"/>
        <c:crossBetween val="midCat"/>
      </c:valAx>
      <c:valAx>
        <c:axId val="10412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4127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[3]MDA!$C$4:$C$10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[3]MDA!$D$4:$D$10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7-4750-BB35-70BBB28F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[4]Sayfa1!$C$10:$C$16</c:f>
              <c:numCache>
                <c:formatCode>General</c:formatCode>
                <c:ptCount val="7"/>
                <c:pt idx="0">
                  <c:v>2.3010000000000002</c:v>
                </c:pt>
                <c:pt idx="1">
                  <c:v>1.359</c:v>
                </c:pt>
                <c:pt idx="2">
                  <c:v>0.90300000000000002</c:v>
                </c:pt>
                <c:pt idx="3">
                  <c:v>0.42799999999999999</c:v>
                </c:pt>
                <c:pt idx="4">
                  <c:v>0.17100000000000001</c:v>
                </c:pt>
                <c:pt idx="5">
                  <c:v>1.7000000000000001E-2</c:v>
                </c:pt>
                <c:pt idx="6">
                  <c:v>0</c:v>
                </c:pt>
              </c:numCache>
            </c:numRef>
          </c:xVal>
          <c:yVal>
            <c:numRef>
              <c:f>[4]Sayfa1!$D$10:$D$16</c:f>
              <c:numCache>
                <c:formatCode>General</c:formatCode>
                <c:ptCount val="7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20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B-4E82-9ED1-FB53DC17C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534415"/>
        <c:axId val="816538159"/>
      </c:scatterChart>
      <c:valAx>
        <c:axId val="81653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6538159"/>
        <c:crosses val="autoZero"/>
        <c:crossBetween val="midCat"/>
      </c:valAx>
      <c:valAx>
        <c:axId val="81653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1653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42</xdr:row>
      <xdr:rowOff>13640</xdr:rowOff>
    </xdr:from>
    <xdr:to>
      <xdr:col>6</xdr:col>
      <xdr:colOff>57151</xdr:colOff>
      <xdr:row>59</xdr:row>
      <xdr:rowOff>3561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1" y="8014640"/>
          <a:ext cx="5162550" cy="322842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42</xdr:row>
      <xdr:rowOff>9366</xdr:rowOff>
    </xdr:from>
    <xdr:to>
      <xdr:col>11</xdr:col>
      <xdr:colOff>385926</xdr:colOff>
      <xdr:row>58</xdr:row>
      <xdr:rowOff>190499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1125" y="8010366"/>
          <a:ext cx="4500726" cy="32291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19050</xdr:rowOff>
    </xdr:from>
    <xdr:to>
      <xdr:col>6</xdr:col>
      <xdr:colOff>110734</xdr:colOff>
      <xdr:row>111</xdr:row>
      <xdr:rowOff>171450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58550"/>
          <a:ext cx="5235184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85725</xdr:rowOff>
    </xdr:from>
    <xdr:to>
      <xdr:col>13</xdr:col>
      <xdr:colOff>171450</xdr:colOff>
      <xdr:row>21</xdr:row>
      <xdr:rowOff>161925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10</xdr:row>
      <xdr:rowOff>104775</xdr:rowOff>
    </xdr:from>
    <xdr:to>
      <xdr:col>14</xdr:col>
      <xdr:colOff>123825</xdr:colOff>
      <xdr:row>24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133350</xdr:rowOff>
    </xdr:from>
    <xdr:to>
      <xdr:col>13</xdr:col>
      <xdr:colOff>85725</xdr:colOff>
      <xdr:row>15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7</xdr:row>
      <xdr:rowOff>114300</xdr:rowOff>
    </xdr:from>
    <xdr:to>
      <xdr:col>13</xdr:col>
      <xdr:colOff>152400</xdr:colOff>
      <xdr:row>22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merter-gs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merter-troponi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merter-mp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0">
          <cell r="C10">
            <v>0.95699999999999996</v>
          </cell>
          <cell r="D10">
            <v>24</v>
          </cell>
        </row>
        <row r="11">
          <cell r="C11">
            <v>0.71899999999999997</v>
          </cell>
          <cell r="D11">
            <v>12</v>
          </cell>
        </row>
        <row r="12">
          <cell r="C12">
            <v>0.55199999999999994</v>
          </cell>
          <cell r="D12">
            <v>6</v>
          </cell>
        </row>
        <row r="13">
          <cell r="C13">
            <v>0.35400000000000004</v>
          </cell>
          <cell r="D13">
            <v>3</v>
          </cell>
        </row>
        <row r="14">
          <cell r="C14">
            <v>0.23899999999999999</v>
          </cell>
          <cell r="D14">
            <v>1.5</v>
          </cell>
        </row>
        <row r="15">
          <cell r="C15">
            <v>0</v>
          </cell>
          <cell r="D1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3">
          <cell r="C13">
            <v>2.2520000000000002</v>
          </cell>
          <cell r="D13">
            <v>1000</v>
          </cell>
        </row>
        <row r="14">
          <cell r="C14">
            <v>1.43</v>
          </cell>
          <cell r="D14">
            <v>500</v>
          </cell>
        </row>
        <row r="15">
          <cell r="C15">
            <v>0.78799999999999992</v>
          </cell>
          <cell r="D15">
            <v>250</v>
          </cell>
        </row>
        <row r="16">
          <cell r="C16">
            <v>0.38900000000000001</v>
          </cell>
          <cell r="D16">
            <v>125</v>
          </cell>
        </row>
        <row r="17">
          <cell r="C17">
            <v>0.26600000000000001</v>
          </cell>
          <cell r="D17">
            <v>62.5</v>
          </cell>
        </row>
        <row r="18">
          <cell r="C18">
            <v>8.2000000000000017E-2</v>
          </cell>
          <cell r="D18">
            <v>31.25</v>
          </cell>
        </row>
        <row r="19">
          <cell r="C19">
            <v>0</v>
          </cell>
          <cell r="D19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0">
          <cell r="C10">
            <v>2.3010000000000002</v>
          </cell>
          <cell r="D10">
            <v>640</v>
          </cell>
        </row>
        <row r="11">
          <cell r="C11">
            <v>1.359</v>
          </cell>
          <cell r="D11">
            <v>320</v>
          </cell>
        </row>
        <row r="12">
          <cell r="C12">
            <v>0.90300000000000002</v>
          </cell>
          <cell r="D12">
            <v>160</v>
          </cell>
        </row>
        <row r="13">
          <cell r="C13">
            <v>0.42799999999999999</v>
          </cell>
          <cell r="D13">
            <v>80</v>
          </cell>
        </row>
        <row r="14">
          <cell r="C14">
            <v>0.17100000000000001</v>
          </cell>
          <cell r="D14">
            <v>40</v>
          </cell>
        </row>
        <row r="15">
          <cell r="C15">
            <v>1.7000000000000001E-2</v>
          </cell>
          <cell r="D15">
            <v>20</v>
          </cell>
        </row>
        <row r="16">
          <cell r="C16">
            <v>0</v>
          </cell>
          <cell r="D1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"/>
  <sheetViews>
    <sheetView tabSelected="1" workbookViewId="0">
      <selection activeCell="D20" sqref="D20"/>
    </sheetView>
  </sheetViews>
  <sheetFormatPr defaultRowHeight="14.5" x14ac:dyDescent="0.35"/>
  <cols>
    <col min="1" max="1" width="13" customWidth="1"/>
    <col min="2" max="2" width="12.81640625" style="1" customWidth="1"/>
    <col min="3" max="3" width="13.81640625" style="1" customWidth="1"/>
    <col min="4" max="4" width="10.26953125" style="1" customWidth="1"/>
    <col min="5" max="6" width="13.453125" style="1" customWidth="1"/>
    <col min="7" max="7" width="14" style="1" customWidth="1"/>
    <col min="8" max="8" width="11.54296875" style="1" customWidth="1"/>
    <col min="9" max="9" width="13.26953125" style="1" customWidth="1"/>
    <col min="10" max="10" width="11.453125" style="1" customWidth="1"/>
    <col min="11" max="11" width="12.453125" style="1" customWidth="1"/>
    <col min="12" max="12" width="13.453125" customWidth="1"/>
    <col min="13" max="13" width="12.453125" customWidth="1"/>
    <col min="14" max="14" width="13.453125" customWidth="1"/>
    <col min="15" max="15" width="13.54296875" customWidth="1"/>
    <col min="16" max="16" width="10.54296875" customWidth="1"/>
  </cols>
  <sheetData>
    <row r="1" spans="1:20" x14ac:dyDescent="0.35">
      <c r="A1" s="7" t="s">
        <v>0</v>
      </c>
      <c r="B1" s="4" t="s">
        <v>2</v>
      </c>
      <c r="C1" s="4" t="s">
        <v>3</v>
      </c>
      <c r="D1" s="4" t="s">
        <v>1</v>
      </c>
      <c r="E1" s="4" t="s">
        <v>4</v>
      </c>
      <c r="F1" s="4" t="s">
        <v>9</v>
      </c>
      <c r="G1" s="4" t="s">
        <v>10</v>
      </c>
      <c r="H1" s="4" t="s">
        <v>11</v>
      </c>
      <c r="I1" s="4" t="s">
        <v>67</v>
      </c>
      <c r="J1" s="4" t="s">
        <v>69</v>
      </c>
      <c r="K1" s="4" t="s">
        <v>60</v>
      </c>
      <c r="L1" s="4" t="s">
        <v>61</v>
      </c>
      <c r="M1" s="4" t="s">
        <v>65</v>
      </c>
      <c r="N1" s="4" t="s">
        <v>66</v>
      </c>
      <c r="O1" s="4" t="s">
        <v>93</v>
      </c>
      <c r="P1" s="4" t="s">
        <v>89</v>
      </c>
    </row>
    <row r="2" spans="1:20" x14ac:dyDescent="0.35">
      <c r="A2" s="8" t="s">
        <v>13</v>
      </c>
      <c r="B2" s="9">
        <v>2.72</v>
      </c>
      <c r="C2" s="9">
        <v>6.16</v>
      </c>
      <c r="D2" s="10">
        <f t="shared" ref="D2:D41" si="0">(C2/(B2*1000))*100</f>
        <v>0.22647058823529412</v>
      </c>
      <c r="E2" s="9">
        <v>0.71</v>
      </c>
      <c r="F2" s="9">
        <v>408</v>
      </c>
      <c r="G2" s="9">
        <v>497</v>
      </c>
      <c r="H2" s="9">
        <v>98</v>
      </c>
      <c r="I2" s="9">
        <v>1751</v>
      </c>
      <c r="J2" s="9">
        <v>292</v>
      </c>
      <c r="K2" s="9">
        <v>171</v>
      </c>
      <c r="L2" s="9">
        <v>56</v>
      </c>
      <c r="M2" s="9">
        <v>27.1</v>
      </c>
      <c r="N2" s="9">
        <v>1.03</v>
      </c>
      <c r="O2" s="9">
        <v>585</v>
      </c>
      <c r="P2" s="12" t="s">
        <v>90</v>
      </c>
    </row>
    <row r="3" spans="1:20" x14ac:dyDescent="0.35">
      <c r="A3" s="8" t="s">
        <v>14</v>
      </c>
      <c r="B3" s="9">
        <v>1.81</v>
      </c>
      <c r="C3" s="9">
        <v>6.09</v>
      </c>
      <c r="D3" s="10">
        <f t="shared" si="0"/>
        <v>0.33646408839779002</v>
      </c>
      <c r="E3" s="9">
        <v>0.68</v>
      </c>
      <c r="F3" s="9">
        <v>402</v>
      </c>
      <c r="G3" s="9">
        <v>495</v>
      </c>
      <c r="H3" s="9">
        <v>121</v>
      </c>
      <c r="I3" s="9">
        <v>1617</v>
      </c>
      <c r="J3" s="9">
        <v>412</v>
      </c>
      <c r="K3" s="9">
        <v>132</v>
      </c>
      <c r="L3" s="9">
        <v>50</v>
      </c>
      <c r="M3" s="9">
        <v>26.1</v>
      </c>
      <c r="N3" s="9">
        <v>1</v>
      </c>
      <c r="O3" s="9">
        <v>471</v>
      </c>
      <c r="P3" s="12" t="s">
        <v>90</v>
      </c>
      <c r="R3" t="s">
        <v>6</v>
      </c>
    </row>
    <row r="4" spans="1:20" x14ac:dyDescent="0.35">
      <c r="A4" s="8" t="s">
        <v>15</v>
      </c>
      <c r="B4" s="9">
        <v>1.85</v>
      </c>
      <c r="C4" s="9">
        <v>2.92</v>
      </c>
      <c r="D4" s="10">
        <f t="shared" si="0"/>
        <v>0.15783783783783784</v>
      </c>
      <c r="E4" s="9">
        <v>0.68</v>
      </c>
      <c r="F4" s="9">
        <v>369</v>
      </c>
      <c r="G4" s="9">
        <v>499</v>
      </c>
      <c r="H4" s="9">
        <v>79</v>
      </c>
      <c r="I4" s="9">
        <v>1347</v>
      </c>
      <c r="J4" s="9">
        <v>324</v>
      </c>
      <c r="K4" s="9">
        <v>103</v>
      </c>
      <c r="L4" s="9">
        <v>37</v>
      </c>
      <c r="M4" s="9">
        <v>26.6</v>
      </c>
      <c r="N4" s="9">
        <v>0.91</v>
      </c>
      <c r="O4" s="9">
        <v>487</v>
      </c>
      <c r="P4" s="12"/>
      <c r="R4" t="s">
        <v>7</v>
      </c>
    </row>
    <row r="5" spans="1:20" x14ac:dyDescent="0.35">
      <c r="A5" s="8" t="s">
        <v>16</v>
      </c>
      <c r="B5" s="9">
        <v>1.91</v>
      </c>
      <c r="C5" s="9">
        <v>4.01</v>
      </c>
      <c r="D5" s="10">
        <f t="shared" si="0"/>
        <v>0.20994764397905757</v>
      </c>
      <c r="E5" s="9">
        <v>0.72</v>
      </c>
      <c r="F5" s="9">
        <v>511</v>
      </c>
      <c r="G5" s="9">
        <v>492</v>
      </c>
      <c r="H5" s="9">
        <v>81</v>
      </c>
      <c r="I5" s="9">
        <v>1825</v>
      </c>
      <c r="J5" s="9">
        <v>314</v>
      </c>
      <c r="K5" s="9">
        <v>129</v>
      </c>
      <c r="L5" s="9">
        <v>40</v>
      </c>
      <c r="M5" s="9">
        <v>29.9</v>
      </c>
      <c r="N5" s="9">
        <v>0.93</v>
      </c>
      <c r="O5" s="9">
        <v>637</v>
      </c>
      <c r="P5" s="12"/>
      <c r="R5" t="s">
        <v>8</v>
      </c>
    </row>
    <row r="6" spans="1:20" x14ac:dyDescent="0.35">
      <c r="A6" s="8" t="s">
        <v>17</v>
      </c>
      <c r="B6" s="9">
        <v>2</v>
      </c>
      <c r="C6" s="9">
        <v>3.31</v>
      </c>
      <c r="D6" s="10">
        <f t="shared" si="0"/>
        <v>0.16550000000000001</v>
      </c>
      <c r="E6" s="9">
        <v>0.71</v>
      </c>
      <c r="F6" s="9">
        <v>487</v>
      </c>
      <c r="G6" s="9">
        <v>500</v>
      </c>
      <c r="H6" s="9">
        <v>98</v>
      </c>
      <c r="I6" s="9">
        <v>1693</v>
      </c>
      <c r="J6" s="9">
        <v>445</v>
      </c>
      <c r="K6" s="9">
        <v>140</v>
      </c>
      <c r="L6" s="9">
        <v>39</v>
      </c>
      <c r="M6" s="9">
        <v>29.4</v>
      </c>
      <c r="N6" s="9">
        <v>0.99</v>
      </c>
      <c r="O6" s="9">
        <v>566</v>
      </c>
      <c r="P6" s="12"/>
      <c r="R6" s="5" t="s">
        <v>12</v>
      </c>
      <c r="S6" s="5"/>
      <c r="T6" s="5"/>
    </row>
    <row r="7" spans="1:20" x14ac:dyDescent="0.35">
      <c r="A7" s="8" t="s">
        <v>18</v>
      </c>
      <c r="B7" s="9">
        <v>1.45</v>
      </c>
      <c r="C7" s="9">
        <v>1.84</v>
      </c>
      <c r="D7" s="10">
        <f t="shared" si="0"/>
        <v>0.12689655172413794</v>
      </c>
      <c r="E7" s="9">
        <v>0.71</v>
      </c>
      <c r="F7" s="9">
        <v>325</v>
      </c>
      <c r="G7" s="9">
        <v>494</v>
      </c>
      <c r="H7" s="9">
        <v>82</v>
      </c>
      <c r="I7" s="9">
        <v>1855</v>
      </c>
      <c r="J7" s="9">
        <v>291</v>
      </c>
      <c r="K7" s="9">
        <v>115</v>
      </c>
      <c r="L7" s="9">
        <v>28</v>
      </c>
      <c r="M7" s="9">
        <v>23.8</v>
      </c>
      <c r="N7" s="9">
        <v>0.66</v>
      </c>
      <c r="O7" s="9">
        <v>656</v>
      </c>
      <c r="P7" s="12"/>
      <c r="R7" s="5" t="s">
        <v>53</v>
      </c>
      <c r="S7" s="5"/>
      <c r="T7" s="5"/>
    </row>
    <row r="8" spans="1:20" x14ac:dyDescent="0.35">
      <c r="A8" s="8" t="s">
        <v>19</v>
      </c>
      <c r="B8" s="9">
        <v>1.76</v>
      </c>
      <c r="C8" s="9">
        <v>2.94</v>
      </c>
      <c r="D8" s="10">
        <f t="shared" si="0"/>
        <v>0.16704545454545455</v>
      </c>
      <c r="E8" s="9">
        <v>0.74</v>
      </c>
      <c r="F8" s="9">
        <v>133</v>
      </c>
      <c r="G8" s="9">
        <v>498</v>
      </c>
      <c r="H8" s="9">
        <v>142</v>
      </c>
      <c r="I8" s="9">
        <v>2467</v>
      </c>
      <c r="J8" s="9">
        <v>307</v>
      </c>
      <c r="K8" s="9">
        <v>160</v>
      </c>
      <c r="L8" s="9">
        <v>25</v>
      </c>
      <c r="M8" s="9">
        <v>41.1</v>
      </c>
      <c r="N8" s="9">
        <v>0.93</v>
      </c>
      <c r="O8" s="9">
        <v>791</v>
      </c>
      <c r="P8" s="12"/>
      <c r="R8" s="5" t="s">
        <v>54</v>
      </c>
      <c r="S8" s="5"/>
      <c r="T8" s="5"/>
    </row>
    <row r="9" spans="1:20" x14ac:dyDescent="0.35">
      <c r="A9" s="8" t="s">
        <v>20</v>
      </c>
      <c r="B9" s="9">
        <v>1.78</v>
      </c>
      <c r="C9" s="9">
        <v>6.34</v>
      </c>
      <c r="D9" s="10">
        <f t="shared" si="0"/>
        <v>0.35617977528089884</v>
      </c>
      <c r="E9" s="9">
        <v>0.74</v>
      </c>
      <c r="F9" s="9">
        <v>195</v>
      </c>
      <c r="G9" s="9">
        <v>493</v>
      </c>
      <c r="H9" s="9">
        <v>114</v>
      </c>
      <c r="I9" s="9">
        <v>4760</v>
      </c>
      <c r="J9" s="9">
        <v>340</v>
      </c>
      <c r="K9" s="9">
        <v>316</v>
      </c>
      <c r="L9" s="9">
        <v>39</v>
      </c>
      <c r="M9" s="9">
        <v>59.8</v>
      </c>
      <c r="N9" s="9">
        <v>1.07</v>
      </c>
      <c r="O9" s="9">
        <v>1060</v>
      </c>
      <c r="P9" s="12" t="s">
        <v>90</v>
      </c>
      <c r="R9" s="5" t="s">
        <v>55</v>
      </c>
      <c r="S9" s="5"/>
      <c r="T9" s="5"/>
    </row>
    <row r="10" spans="1:20" x14ac:dyDescent="0.35">
      <c r="A10" s="8" t="s">
        <v>21</v>
      </c>
      <c r="B10" s="9">
        <v>1.88</v>
      </c>
      <c r="C10" s="9">
        <v>5.2</v>
      </c>
      <c r="D10" s="10">
        <f t="shared" si="0"/>
        <v>0.27659574468085107</v>
      </c>
      <c r="E10" s="9">
        <v>0.74</v>
      </c>
      <c r="F10" s="9">
        <v>271</v>
      </c>
      <c r="G10" s="9">
        <v>494</v>
      </c>
      <c r="H10" s="9">
        <v>111</v>
      </c>
      <c r="I10" s="9">
        <v>1207</v>
      </c>
      <c r="J10" s="9">
        <v>255</v>
      </c>
      <c r="K10" s="9">
        <v>136</v>
      </c>
      <c r="L10" s="9">
        <v>21</v>
      </c>
      <c r="M10" s="9">
        <v>45.3</v>
      </c>
      <c r="N10" s="9">
        <v>0.96</v>
      </c>
      <c r="O10" s="9">
        <v>331</v>
      </c>
      <c r="P10" s="12" t="s">
        <v>90</v>
      </c>
      <c r="R10" s="5" t="s">
        <v>56</v>
      </c>
      <c r="S10" s="5"/>
      <c r="T10" s="5"/>
    </row>
    <row r="11" spans="1:20" x14ac:dyDescent="0.35">
      <c r="A11" s="8" t="s">
        <v>22</v>
      </c>
      <c r="B11" s="9">
        <v>1.83</v>
      </c>
      <c r="C11" s="9">
        <v>2.33</v>
      </c>
      <c r="D11" s="10">
        <f t="shared" si="0"/>
        <v>0.12732240437158471</v>
      </c>
      <c r="E11" s="9">
        <v>0.74</v>
      </c>
      <c r="F11" s="9">
        <v>263</v>
      </c>
      <c r="G11" s="9">
        <v>490</v>
      </c>
      <c r="H11" s="9">
        <v>73</v>
      </c>
      <c r="I11" s="9">
        <v>935</v>
      </c>
      <c r="J11" s="9">
        <v>242</v>
      </c>
      <c r="K11" s="9">
        <v>87</v>
      </c>
      <c r="L11" s="9">
        <v>35</v>
      </c>
      <c r="M11" s="9">
        <v>33.6</v>
      </c>
      <c r="N11" s="9">
        <v>1.0900000000000001</v>
      </c>
      <c r="O11" s="9">
        <v>323</v>
      </c>
      <c r="P11" s="12" t="s">
        <v>90</v>
      </c>
      <c r="R11" s="5" t="s">
        <v>57</v>
      </c>
      <c r="S11" s="5"/>
      <c r="T11" s="5"/>
    </row>
    <row r="12" spans="1:20" x14ac:dyDescent="0.35">
      <c r="A12" s="8" t="s">
        <v>23</v>
      </c>
      <c r="B12" s="9">
        <v>1.83</v>
      </c>
      <c r="C12" s="9">
        <v>2.94</v>
      </c>
      <c r="D12" s="10">
        <f t="shared" si="0"/>
        <v>0.16065573770491803</v>
      </c>
      <c r="E12" s="9">
        <v>0.73</v>
      </c>
      <c r="F12" s="9">
        <v>279</v>
      </c>
      <c r="G12" s="9">
        <v>504</v>
      </c>
      <c r="H12" s="9">
        <v>103</v>
      </c>
      <c r="I12" s="9">
        <v>1501</v>
      </c>
      <c r="J12" s="9">
        <v>299</v>
      </c>
      <c r="K12" s="9">
        <v>151</v>
      </c>
      <c r="L12" s="9">
        <v>30</v>
      </c>
      <c r="M12" s="9">
        <v>71.900000000000006</v>
      </c>
      <c r="N12" s="9">
        <v>1.26</v>
      </c>
      <c r="O12" s="9">
        <v>413</v>
      </c>
      <c r="P12" s="12"/>
      <c r="R12" t="s">
        <v>58</v>
      </c>
    </row>
    <row r="13" spans="1:20" x14ac:dyDescent="0.35">
      <c r="A13" s="8" t="s">
        <v>24</v>
      </c>
      <c r="B13" s="9">
        <v>2.63</v>
      </c>
      <c r="C13" s="9">
        <v>3.63</v>
      </c>
      <c r="D13" s="10">
        <f t="shared" si="0"/>
        <v>0.13802281368821293</v>
      </c>
      <c r="E13" s="9">
        <v>0.91</v>
      </c>
      <c r="F13" s="9">
        <v>405</v>
      </c>
      <c r="G13" s="9">
        <v>504</v>
      </c>
      <c r="H13" s="9">
        <v>49</v>
      </c>
      <c r="I13" s="9">
        <v>3481</v>
      </c>
      <c r="J13" s="9">
        <v>238</v>
      </c>
      <c r="K13" s="9">
        <v>164</v>
      </c>
      <c r="L13" s="9">
        <v>22</v>
      </c>
      <c r="M13" s="9">
        <v>40.1</v>
      </c>
      <c r="N13" s="9">
        <v>1.1000000000000001</v>
      </c>
      <c r="O13" s="9">
        <v>1364</v>
      </c>
      <c r="P13" s="12" t="s">
        <v>90</v>
      </c>
      <c r="R13" t="s">
        <v>59</v>
      </c>
    </row>
    <row r="14" spans="1:20" x14ac:dyDescent="0.35">
      <c r="A14" s="8" t="s">
        <v>25</v>
      </c>
      <c r="B14" s="9">
        <v>2.08</v>
      </c>
      <c r="C14" s="9">
        <v>3.94</v>
      </c>
      <c r="D14" s="10">
        <f t="shared" si="0"/>
        <v>0.18942307692307692</v>
      </c>
      <c r="E14" s="9">
        <v>0.74</v>
      </c>
      <c r="F14" s="9">
        <v>439</v>
      </c>
      <c r="G14" s="9">
        <v>488</v>
      </c>
      <c r="H14" s="9">
        <v>102</v>
      </c>
      <c r="I14" s="9">
        <v>2120</v>
      </c>
      <c r="J14" s="9">
        <v>251</v>
      </c>
      <c r="K14" s="9">
        <v>119</v>
      </c>
      <c r="L14" s="9">
        <v>34</v>
      </c>
      <c r="M14" s="9">
        <v>27.5</v>
      </c>
      <c r="N14" s="9">
        <v>0.87</v>
      </c>
      <c r="O14" s="9">
        <v>861</v>
      </c>
      <c r="P14" s="12" t="s">
        <v>90</v>
      </c>
      <c r="R14" s="6" t="s">
        <v>62</v>
      </c>
    </row>
    <row r="15" spans="1:20" x14ac:dyDescent="0.35">
      <c r="A15" s="8" t="s">
        <v>26</v>
      </c>
      <c r="B15" s="9">
        <v>1.92</v>
      </c>
      <c r="C15" s="9">
        <v>1.74</v>
      </c>
      <c r="D15" s="10">
        <f t="shared" si="0"/>
        <v>9.0625000000000011E-2</v>
      </c>
      <c r="E15" s="9">
        <v>0.67</v>
      </c>
      <c r="F15" s="9">
        <v>337</v>
      </c>
      <c r="G15" s="9">
        <v>490</v>
      </c>
      <c r="H15" s="9">
        <v>77</v>
      </c>
      <c r="I15" s="9">
        <v>878</v>
      </c>
      <c r="J15" s="9">
        <v>296</v>
      </c>
      <c r="K15" s="9">
        <v>94</v>
      </c>
      <c r="L15" s="9">
        <v>50</v>
      </c>
      <c r="M15" s="9">
        <v>25.2</v>
      </c>
      <c r="N15" s="9">
        <v>0.87</v>
      </c>
      <c r="O15" s="9">
        <v>306</v>
      </c>
      <c r="P15" s="12"/>
      <c r="R15" s="6" t="s">
        <v>63</v>
      </c>
    </row>
    <row r="16" spans="1:20" x14ac:dyDescent="0.35">
      <c r="A16" s="8" t="s">
        <v>27</v>
      </c>
      <c r="B16" s="9">
        <v>1.93</v>
      </c>
      <c r="C16" s="9">
        <v>4.0599999999999996</v>
      </c>
      <c r="D16" s="10">
        <f t="shared" si="0"/>
        <v>0.21036269430051813</v>
      </c>
      <c r="E16" s="9">
        <v>0.79</v>
      </c>
      <c r="F16" s="9">
        <v>300</v>
      </c>
      <c r="G16" s="9">
        <v>499</v>
      </c>
      <c r="H16" s="9">
        <v>81</v>
      </c>
      <c r="I16" s="9">
        <v>1530</v>
      </c>
      <c r="J16" s="9">
        <v>299</v>
      </c>
      <c r="K16" s="9">
        <v>116</v>
      </c>
      <c r="L16" s="9">
        <v>50</v>
      </c>
      <c r="M16" s="9">
        <v>26.6</v>
      </c>
      <c r="N16" s="9">
        <v>0.93</v>
      </c>
      <c r="O16" s="9">
        <v>677</v>
      </c>
      <c r="P16" s="12" t="s">
        <v>90</v>
      </c>
      <c r="R16" s="6" t="s">
        <v>64</v>
      </c>
    </row>
    <row r="17" spans="1:18" x14ac:dyDescent="0.35">
      <c r="A17" s="8" t="s">
        <v>28</v>
      </c>
      <c r="B17" s="9">
        <v>1.88</v>
      </c>
      <c r="C17" s="9">
        <v>4.99</v>
      </c>
      <c r="D17" s="10">
        <f t="shared" si="0"/>
        <v>0.26542553191489365</v>
      </c>
      <c r="E17" s="9">
        <v>0.75</v>
      </c>
      <c r="F17" s="9">
        <v>516</v>
      </c>
      <c r="G17" s="9">
        <v>509</v>
      </c>
      <c r="H17" s="9">
        <v>81</v>
      </c>
      <c r="I17" s="9">
        <v>2433</v>
      </c>
      <c r="J17" s="9">
        <v>269</v>
      </c>
      <c r="K17" s="9">
        <v>186</v>
      </c>
      <c r="L17" s="9">
        <v>49</v>
      </c>
      <c r="M17" s="9">
        <v>27.1</v>
      </c>
      <c r="N17" s="9">
        <v>1</v>
      </c>
      <c r="O17" s="9">
        <v>866</v>
      </c>
      <c r="P17" s="12" t="s">
        <v>90</v>
      </c>
      <c r="R17" s="6" t="s">
        <v>68</v>
      </c>
    </row>
    <row r="18" spans="1:18" x14ac:dyDescent="0.35">
      <c r="A18" s="8" t="s">
        <v>29</v>
      </c>
      <c r="B18" s="9">
        <v>5.61</v>
      </c>
      <c r="C18" s="9">
        <v>4.99</v>
      </c>
      <c r="D18" s="10">
        <f t="shared" si="0"/>
        <v>8.8948306595365428E-2</v>
      </c>
      <c r="E18" s="9">
        <v>0.77</v>
      </c>
      <c r="F18" s="9">
        <v>250</v>
      </c>
      <c r="G18" s="9">
        <v>495</v>
      </c>
      <c r="H18" s="9">
        <v>132</v>
      </c>
      <c r="I18" s="9">
        <v>2456</v>
      </c>
      <c r="J18" s="9">
        <v>364</v>
      </c>
      <c r="K18" s="9">
        <v>150</v>
      </c>
      <c r="L18" s="9">
        <v>43</v>
      </c>
      <c r="M18" s="9">
        <v>26.3</v>
      </c>
      <c r="N18" s="9">
        <v>0.93</v>
      </c>
      <c r="O18" s="9">
        <v>803</v>
      </c>
      <c r="P18" s="12" t="s">
        <v>90</v>
      </c>
      <c r="R18" s="6" t="s">
        <v>92</v>
      </c>
    </row>
    <row r="19" spans="1:18" x14ac:dyDescent="0.35">
      <c r="A19" s="8" t="s">
        <v>30</v>
      </c>
      <c r="B19" s="9">
        <v>2.19</v>
      </c>
      <c r="C19" s="9">
        <v>3.13</v>
      </c>
      <c r="D19" s="10">
        <f t="shared" si="0"/>
        <v>0.14292237442922373</v>
      </c>
      <c r="E19" s="9">
        <v>0.74</v>
      </c>
      <c r="F19" s="9">
        <v>451</v>
      </c>
      <c r="G19" s="9">
        <v>498</v>
      </c>
      <c r="H19" s="9">
        <v>91</v>
      </c>
      <c r="I19" s="9">
        <v>2146</v>
      </c>
      <c r="J19" s="9">
        <v>281</v>
      </c>
      <c r="K19" s="9">
        <v>144</v>
      </c>
      <c r="L19" s="9">
        <v>46</v>
      </c>
      <c r="M19" s="9">
        <v>26.7</v>
      </c>
      <c r="N19" s="9">
        <v>0.92</v>
      </c>
      <c r="O19" s="9">
        <v>930</v>
      </c>
      <c r="P19" s="12" t="s">
        <v>90</v>
      </c>
    </row>
    <row r="20" spans="1:18" x14ac:dyDescent="0.35">
      <c r="A20" s="8" t="s">
        <v>31</v>
      </c>
      <c r="B20" s="9">
        <v>1.88</v>
      </c>
      <c r="C20" s="9">
        <v>2.57</v>
      </c>
      <c r="D20" s="10">
        <f t="shared" si="0"/>
        <v>0.13670212765957446</v>
      </c>
      <c r="E20" s="9">
        <v>0.7</v>
      </c>
      <c r="F20" s="9">
        <v>339</v>
      </c>
      <c r="G20" s="9">
        <v>496</v>
      </c>
      <c r="H20" s="9">
        <v>105</v>
      </c>
      <c r="I20" s="9">
        <v>1222</v>
      </c>
      <c r="J20" s="9">
        <v>323</v>
      </c>
      <c r="K20" s="9">
        <v>92</v>
      </c>
      <c r="L20" s="9">
        <v>38</v>
      </c>
      <c r="M20" s="9">
        <v>22.8</v>
      </c>
      <c r="N20" s="9">
        <v>0.9</v>
      </c>
      <c r="O20" s="9">
        <v>491</v>
      </c>
      <c r="P20" s="12"/>
    </row>
    <row r="21" spans="1:18" x14ac:dyDescent="0.35">
      <c r="A21" s="8" t="s">
        <v>32</v>
      </c>
      <c r="B21" s="9">
        <v>1.88</v>
      </c>
      <c r="C21" s="9">
        <v>3.4</v>
      </c>
      <c r="D21" s="10">
        <f t="shared" si="0"/>
        <v>0.18085106382978725</v>
      </c>
      <c r="E21" s="9">
        <v>0.76</v>
      </c>
      <c r="F21" s="9">
        <v>447</v>
      </c>
      <c r="G21" s="9">
        <v>496</v>
      </c>
      <c r="H21" s="9">
        <v>64</v>
      </c>
      <c r="I21" s="9">
        <v>3246</v>
      </c>
      <c r="J21" s="9">
        <v>307</v>
      </c>
      <c r="K21" s="9">
        <v>156</v>
      </c>
      <c r="L21" s="9">
        <v>31</v>
      </c>
      <c r="M21" s="9">
        <v>23.9</v>
      </c>
      <c r="N21" s="9">
        <v>1.03</v>
      </c>
      <c r="O21" s="9">
        <v>941</v>
      </c>
      <c r="P21" s="12" t="s">
        <v>90</v>
      </c>
    </row>
    <row r="22" spans="1:18" x14ac:dyDescent="0.35">
      <c r="A22" s="8" t="s">
        <v>33</v>
      </c>
      <c r="B22" s="9">
        <v>1.99</v>
      </c>
      <c r="C22" s="9">
        <v>3.93</v>
      </c>
      <c r="D22" s="10">
        <f t="shared" si="0"/>
        <v>0.19748743718592965</v>
      </c>
      <c r="E22" s="9">
        <v>0.74</v>
      </c>
      <c r="F22" s="9">
        <v>264</v>
      </c>
      <c r="G22" s="9">
        <v>500</v>
      </c>
      <c r="H22" s="9">
        <v>77</v>
      </c>
      <c r="I22" s="9">
        <v>1312</v>
      </c>
      <c r="J22" s="9">
        <v>216</v>
      </c>
      <c r="K22" s="9">
        <v>113</v>
      </c>
      <c r="L22" s="9">
        <v>39</v>
      </c>
      <c r="M22" s="9">
        <v>27.3</v>
      </c>
      <c r="N22" s="9">
        <v>1.03</v>
      </c>
      <c r="O22" s="9">
        <v>424</v>
      </c>
      <c r="P22" s="12" t="s">
        <v>90</v>
      </c>
    </row>
    <row r="23" spans="1:18" x14ac:dyDescent="0.35">
      <c r="A23" s="8" t="s">
        <v>34</v>
      </c>
      <c r="B23" s="9">
        <v>2</v>
      </c>
      <c r="C23" s="9">
        <v>2.0699999999999998</v>
      </c>
      <c r="D23" s="10">
        <f t="shared" si="0"/>
        <v>0.10349999999999999</v>
      </c>
      <c r="E23" s="9">
        <v>0.79</v>
      </c>
      <c r="F23" s="9">
        <v>251</v>
      </c>
      <c r="G23" s="9">
        <v>503</v>
      </c>
      <c r="H23" s="9">
        <v>80</v>
      </c>
      <c r="I23" s="9">
        <v>1619</v>
      </c>
      <c r="J23" s="9">
        <v>255</v>
      </c>
      <c r="K23" s="9">
        <v>113</v>
      </c>
      <c r="L23" s="9">
        <v>38</v>
      </c>
      <c r="M23" s="9">
        <v>36.9</v>
      </c>
      <c r="N23" s="9">
        <v>1.05</v>
      </c>
      <c r="O23" s="9">
        <v>646</v>
      </c>
      <c r="P23" s="12" t="s">
        <v>90</v>
      </c>
    </row>
    <row r="24" spans="1:18" x14ac:dyDescent="0.35">
      <c r="A24" s="8" t="s">
        <v>35</v>
      </c>
      <c r="B24" s="9">
        <v>5.88</v>
      </c>
      <c r="C24" s="9">
        <v>3.41</v>
      </c>
      <c r="D24" s="10">
        <f t="shared" si="0"/>
        <v>5.7993197278911564E-2</v>
      </c>
      <c r="E24" s="9">
        <v>0.7</v>
      </c>
      <c r="F24" s="9">
        <v>128</v>
      </c>
      <c r="G24" s="9">
        <v>495</v>
      </c>
      <c r="H24" s="9">
        <v>82</v>
      </c>
      <c r="I24" s="9">
        <v>1174</v>
      </c>
      <c r="J24" s="9">
        <v>293</v>
      </c>
      <c r="K24" s="9">
        <v>105</v>
      </c>
      <c r="L24" s="9">
        <v>26</v>
      </c>
      <c r="M24" s="9">
        <v>38.299999999999997</v>
      </c>
      <c r="N24" s="9">
        <v>1.08</v>
      </c>
      <c r="O24" s="9">
        <v>409</v>
      </c>
      <c r="P24" s="12" t="s">
        <v>90</v>
      </c>
    </row>
    <row r="25" spans="1:18" x14ac:dyDescent="0.35">
      <c r="A25" s="8" t="s">
        <v>36</v>
      </c>
      <c r="B25" s="9">
        <v>2</v>
      </c>
      <c r="C25" s="9">
        <v>3.61</v>
      </c>
      <c r="D25" s="10">
        <f t="shared" si="0"/>
        <v>0.18049999999999999</v>
      </c>
      <c r="E25" s="9">
        <v>0.82</v>
      </c>
      <c r="F25" s="9">
        <v>330</v>
      </c>
      <c r="G25" s="9">
        <v>497</v>
      </c>
      <c r="H25" s="9">
        <v>122</v>
      </c>
      <c r="I25" s="9">
        <v>381</v>
      </c>
      <c r="J25" s="9">
        <v>347</v>
      </c>
      <c r="K25" s="9">
        <v>96</v>
      </c>
      <c r="L25" s="9">
        <v>35</v>
      </c>
      <c r="M25" s="9">
        <v>29.4</v>
      </c>
      <c r="N25" s="9">
        <v>0.89</v>
      </c>
      <c r="O25" s="9">
        <v>204</v>
      </c>
      <c r="P25" s="12" t="s">
        <v>90</v>
      </c>
    </row>
    <row r="26" spans="1:18" x14ac:dyDescent="0.35">
      <c r="A26" s="8" t="s">
        <v>37</v>
      </c>
      <c r="B26" s="9">
        <v>6.22</v>
      </c>
      <c r="C26" s="9">
        <v>2.61</v>
      </c>
      <c r="D26" s="10">
        <f t="shared" si="0"/>
        <v>4.1961414790996784E-2</v>
      </c>
      <c r="E26" s="9">
        <v>0.91</v>
      </c>
      <c r="F26" s="9">
        <v>342</v>
      </c>
      <c r="G26" s="9">
        <v>492</v>
      </c>
      <c r="H26" s="9">
        <v>158</v>
      </c>
      <c r="I26" s="9">
        <v>666</v>
      </c>
      <c r="J26" s="9">
        <v>176</v>
      </c>
      <c r="K26" s="9">
        <v>77</v>
      </c>
      <c r="L26" s="9">
        <v>29</v>
      </c>
      <c r="M26" s="9">
        <v>32.200000000000003</v>
      </c>
      <c r="N26" s="9">
        <v>0.86</v>
      </c>
      <c r="O26" s="9">
        <v>347</v>
      </c>
      <c r="P26" s="12" t="s">
        <v>90</v>
      </c>
    </row>
    <row r="27" spans="1:18" x14ac:dyDescent="0.35">
      <c r="A27" s="8" t="s">
        <v>38</v>
      </c>
      <c r="B27" s="9">
        <v>2.13</v>
      </c>
      <c r="C27" s="9">
        <v>2.72</v>
      </c>
      <c r="D27" s="10">
        <f t="shared" si="0"/>
        <v>0.12769953051643193</v>
      </c>
      <c r="E27" s="9">
        <v>0.8</v>
      </c>
      <c r="F27" s="9">
        <v>262</v>
      </c>
      <c r="G27" s="9">
        <v>498</v>
      </c>
      <c r="H27" s="9">
        <v>85</v>
      </c>
      <c r="I27" s="9">
        <v>1107</v>
      </c>
      <c r="J27" s="9">
        <v>198</v>
      </c>
      <c r="K27" s="9">
        <v>97</v>
      </c>
      <c r="L27" s="9">
        <v>28</v>
      </c>
      <c r="M27" s="9">
        <v>27.2</v>
      </c>
      <c r="N27" s="9">
        <v>0.88</v>
      </c>
      <c r="O27" s="9">
        <v>529</v>
      </c>
      <c r="P27" s="12" t="s">
        <v>90</v>
      </c>
    </row>
    <row r="28" spans="1:18" x14ac:dyDescent="0.35">
      <c r="A28" s="8" t="s">
        <v>39</v>
      </c>
      <c r="B28" s="9">
        <v>2.25</v>
      </c>
      <c r="C28" s="9">
        <v>1.92</v>
      </c>
      <c r="D28" s="10">
        <f t="shared" si="0"/>
        <v>8.533333333333333E-2</v>
      </c>
      <c r="E28" s="9">
        <v>0.8</v>
      </c>
      <c r="F28" s="9">
        <v>416</v>
      </c>
      <c r="G28" s="9">
        <v>496</v>
      </c>
      <c r="H28" s="9">
        <v>60</v>
      </c>
      <c r="I28" s="9">
        <v>1094</v>
      </c>
      <c r="J28" s="9">
        <v>259</v>
      </c>
      <c r="K28" s="9">
        <v>110</v>
      </c>
      <c r="L28" s="9">
        <v>53</v>
      </c>
      <c r="M28" s="9">
        <v>25.7</v>
      </c>
      <c r="N28" s="9">
        <v>0.97</v>
      </c>
      <c r="O28" s="9">
        <v>496</v>
      </c>
      <c r="P28" s="12" t="s">
        <v>90</v>
      </c>
    </row>
    <row r="29" spans="1:18" x14ac:dyDescent="0.35">
      <c r="A29" s="8" t="s">
        <v>40</v>
      </c>
      <c r="B29" s="9">
        <v>2.37</v>
      </c>
      <c r="C29" s="9">
        <v>5.49</v>
      </c>
      <c r="D29" s="10">
        <f t="shared" si="0"/>
        <v>0.23164556962025318</v>
      </c>
      <c r="E29" s="9">
        <v>0.8</v>
      </c>
      <c r="F29" s="9">
        <v>112</v>
      </c>
      <c r="G29" s="9">
        <v>498</v>
      </c>
      <c r="H29" s="9">
        <v>137</v>
      </c>
      <c r="I29" s="9">
        <v>1963</v>
      </c>
      <c r="J29" s="9">
        <v>358</v>
      </c>
      <c r="K29" s="9">
        <v>130</v>
      </c>
      <c r="L29" s="9">
        <v>32</v>
      </c>
      <c r="M29" s="9">
        <v>22.4</v>
      </c>
      <c r="N29" s="9">
        <v>0.87</v>
      </c>
      <c r="O29" s="9">
        <v>697</v>
      </c>
      <c r="P29" s="12" t="s">
        <v>90</v>
      </c>
    </row>
    <row r="30" spans="1:18" x14ac:dyDescent="0.35">
      <c r="A30" s="8" t="s">
        <v>41</v>
      </c>
      <c r="B30" s="9">
        <v>2.2200000000000002</v>
      </c>
      <c r="C30" s="9">
        <v>5.05</v>
      </c>
      <c r="D30" s="10">
        <f t="shared" si="0"/>
        <v>0.22747747747747746</v>
      </c>
      <c r="E30" s="9">
        <v>0.84</v>
      </c>
      <c r="F30" s="9">
        <v>456</v>
      </c>
      <c r="G30" s="9">
        <v>517</v>
      </c>
      <c r="H30" s="9">
        <v>131</v>
      </c>
      <c r="I30" s="9">
        <v>1902</v>
      </c>
      <c r="J30" s="9">
        <v>291</v>
      </c>
      <c r="K30" s="9">
        <v>123</v>
      </c>
      <c r="L30" s="9">
        <v>45</v>
      </c>
      <c r="M30" s="9">
        <v>24.2</v>
      </c>
      <c r="N30" s="9">
        <v>0.98</v>
      </c>
      <c r="O30" s="9">
        <v>606</v>
      </c>
      <c r="P30" s="12" t="s">
        <v>90</v>
      </c>
    </row>
    <row r="31" spans="1:18" x14ac:dyDescent="0.35">
      <c r="A31" s="8" t="s">
        <v>42</v>
      </c>
      <c r="B31" s="9">
        <v>2.06</v>
      </c>
      <c r="C31" s="9">
        <v>2.4300000000000002</v>
      </c>
      <c r="D31" s="10">
        <f t="shared" si="0"/>
        <v>0.11796116504854369</v>
      </c>
      <c r="E31" s="9">
        <v>0.74</v>
      </c>
      <c r="F31" s="9">
        <v>333</v>
      </c>
      <c r="G31" s="9">
        <v>488</v>
      </c>
      <c r="H31" s="9">
        <v>89</v>
      </c>
      <c r="I31" s="9">
        <v>884</v>
      </c>
      <c r="J31" s="9">
        <v>246</v>
      </c>
      <c r="K31" s="9">
        <v>80</v>
      </c>
      <c r="L31" s="9">
        <v>36</v>
      </c>
      <c r="M31" s="9">
        <v>27.1</v>
      </c>
      <c r="N31" s="9">
        <v>0.97</v>
      </c>
      <c r="O31" s="9">
        <v>397</v>
      </c>
      <c r="P31" s="12"/>
    </row>
    <row r="32" spans="1:18" x14ac:dyDescent="0.35">
      <c r="A32" s="8" t="s">
        <v>43</v>
      </c>
      <c r="B32" s="9">
        <v>2.0699999999999998</v>
      </c>
      <c r="C32" s="9">
        <v>3.25</v>
      </c>
      <c r="D32" s="10">
        <f t="shared" si="0"/>
        <v>0.1570048309178744</v>
      </c>
      <c r="E32" s="9">
        <v>0.82</v>
      </c>
      <c r="F32" s="9">
        <v>433</v>
      </c>
      <c r="G32" s="9">
        <v>501</v>
      </c>
      <c r="H32" s="9">
        <v>75</v>
      </c>
      <c r="I32" s="9">
        <v>1812</v>
      </c>
      <c r="J32" s="9">
        <v>401</v>
      </c>
      <c r="K32" s="9">
        <v>136</v>
      </c>
      <c r="L32" s="9">
        <v>47</v>
      </c>
      <c r="M32" s="9">
        <v>24.7</v>
      </c>
      <c r="N32" s="9">
        <v>1.01</v>
      </c>
      <c r="O32" s="9">
        <v>562</v>
      </c>
      <c r="P32" s="12" t="s">
        <v>90</v>
      </c>
    </row>
    <row r="33" spans="1:16" x14ac:dyDescent="0.35">
      <c r="A33" s="8" t="s">
        <v>44</v>
      </c>
      <c r="B33" s="9">
        <v>2.17</v>
      </c>
      <c r="C33" s="9">
        <v>2.5099999999999998</v>
      </c>
      <c r="D33" s="10">
        <f t="shared" si="0"/>
        <v>0.11566820276497694</v>
      </c>
      <c r="E33" s="9">
        <v>0.78</v>
      </c>
      <c r="F33" s="9">
        <v>385</v>
      </c>
      <c r="G33" s="9">
        <v>491</v>
      </c>
      <c r="H33" s="9">
        <v>95</v>
      </c>
      <c r="I33" s="9">
        <v>1169</v>
      </c>
      <c r="J33" s="9">
        <v>356</v>
      </c>
      <c r="K33" s="9">
        <v>94</v>
      </c>
      <c r="L33" s="9">
        <v>42</v>
      </c>
      <c r="M33" s="9">
        <v>24.4</v>
      </c>
      <c r="N33" s="9">
        <v>0.99</v>
      </c>
      <c r="O33" s="9">
        <v>448</v>
      </c>
      <c r="P33" s="12" t="s">
        <v>90</v>
      </c>
    </row>
    <row r="34" spans="1:16" x14ac:dyDescent="0.35">
      <c r="A34" s="8" t="s">
        <v>45</v>
      </c>
      <c r="B34" s="9">
        <v>5.69</v>
      </c>
      <c r="C34" s="9">
        <v>4.0199999999999996</v>
      </c>
      <c r="D34" s="10">
        <f t="shared" si="0"/>
        <v>7.0650263620386636E-2</v>
      </c>
      <c r="E34" s="9">
        <v>0.84</v>
      </c>
      <c r="F34" s="9">
        <v>235</v>
      </c>
      <c r="G34" s="9">
        <v>490</v>
      </c>
      <c r="H34" s="9">
        <v>103</v>
      </c>
      <c r="I34" s="9">
        <v>744</v>
      </c>
      <c r="J34" s="9">
        <v>273</v>
      </c>
      <c r="K34" s="9">
        <v>100</v>
      </c>
      <c r="L34" s="9">
        <v>42</v>
      </c>
      <c r="M34" s="9">
        <v>22.6</v>
      </c>
      <c r="N34" s="9">
        <v>1.28</v>
      </c>
      <c r="O34" s="9">
        <v>289</v>
      </c>
      <c r="P34" s="12" t="s">
        <v>90</v>
      </c>
    </row>
    <row r="35" spans="1:16" x14ac:dyDescent="0.35">
      <c r="A35" s="8" t="s">
        <v>46</v>
      </c>
      <c r="B35" s="9">
        <v>4.7699999999999996</v>
      </c>
      <c r="C35" s="9">
        <v>2.4300000000000002</v>
      </c>
      <c r="D35" s="10">
        <f t="shared" si="0"/>
        <v>5.0943396226415097E-2</v>
      </c>
      <c r="E35" s="9">
        <v>0.81</v>
      </c>
      <c r="F35" s="9">
        <v>183</v>
      </c>
      <c r="G35" s="9">
        <v>492</v>
      </c>
      <c r="H35" s="9">
        <v>80</v>
      </c>
      <c r="I35" s="9">
        <v>2812</v>
      </c>
      <c r="J35" s="9">
        <v>220</v>
      </c>
      <c r="K35" s="9">
        <v>129</v>
      </c>
      <c r="L35" s="9">
        <v>24</v>
      </c>
      <c r="M35" s="9">
        <v>36.4</v>
      </c>
      <c r="N35" s="9">
        <v>0.88</v>
      </c>
      <c r="O35" s="9">
        <v>940</v>
      </c>
      <c r="P35" s="12"/>
    </row>
    <row r="36" spans="1:16" x14ac:dyDescent="0.35">
      <c r="A36" s="8" t="s">
        <v>47</v>
      </c>
      <c r="B36" s="9">
        <v>2.0499999999999998</v>
      </c>
      <c r="C36" s="9">
        <v>3.13</v>
      </c>
      <c r="D36" s="10">
        <f t="shared" si="0"/>
        <v>0.15268292682926829</v>
      </c>
      <c r="E36" s="9">
        <v>0.86</v>
      </c>
      <c r="F36" s="9">
        <v>451</v>
      </c>
      <c r="G36" s="9">
        <v>530</v>
      </c>
      <c r="H36" s="9">
        <v>72</v>
      </c>
      <c r="I36" s="9">
        <v>2145</v>
      </c>
      <c r="J36" s="9">
        <v>237</v>
      </c>
      <c r="K36" s="9">
        <v>137</v>
      </c>
      <c r="L36" s="9">
        <v>35</v>
      </c>
      <c r="M36" s="9">
        <v>35.5</v>
      </c>
      <c r="N36" s="9">
        <v>0.91</v>
      </c>
      <c r="O36" s="9">
        <v>795</v>
      </c>
      <c r="P36" s="12" t="s">
        <v>90</v>
      </c>
    </row>
    <row r="37" spans="1:16" x14ac:dyDescent="0.35">
      <c r="A37" s="8" t="s">
        <v>48</v>
      </c>
      <c r="B37" s="9">
        <v>1.94</v>
      </c>
      <c r="C37" s="9">
        <v>4.6100000000000003</v>
      </c>
      <c r="D37" s="10">
        <f t="shared" si="0"/>
        <v>0.23762886597938146</v>
      </c>
      <c r="E37" s="9">
        <v>0.76</v>
      </c>
      <c r="F37" s="9">
        <v>355</v>
      </c>
      <c r="G37" s="9">
        <v>526</v>
      </c>
      <c r="H37" s="9">
        <v>92</v>
      </c>
      <c r="I37" s="9">
        <v>2286</v>
      </c>
      <c r="J37" s="9">
        <v>278</v>
      </c>
      <c r="K37" s="9">
        <v>144</v>
      </c>
      <c r="L37" s="9">
        <v>33</v>
      </c>
      <c r="M37" s="9">
        <v>30.3</v>
      </c>
      <c r="N37" s="9">
        <v>0.93</v>
      </c>
      <c r="O37" s="9">
        <v>749</v>
      </c>
      <c r="P37" s="12" t="s">
        <v>90</v>
      </c>
    </row>
    <row r="38" spans="1:16" x14ac:dyDescent="0.35">
      <c r="A38" s="8" t="s">
        <v>49</v>
      </c>
      <c r="B38" s="9">
        <v>1.77</v>
      </c>
      <c r="C38" s="9">
        <v>2.74</v>
      </c>
      <c r="D38" s="10">
        <f t="shared" si="0"/>
        <v>0.15480225988700566</v>
      </c>
      <c r="E38" s="9">
        <v>0.77</v>
      </c>
      <c r="F38" s="9">
        <v>283</v>
      </c>
      <c r="G38" s="9">
        <v>531</v>
      </c>
      <c r="H38" s="9">
        <v>117</v>
      </c>
      <c r="I38" s="9">
        <v>1942</v>
      </c>
      <c r="J38" s="9">
        <v>238</v>
      </c>
      <c r="K38" s="9">
        <v>127</v>
      </c>
      <c r="L38" s="9">
        <v>21</v>
      </c>
      <c r="M38" s="9">
        <v>41.1</v>
      </c>
      <c r="N38" s="9">
        <v>1.02</v>
      </c>
      <c r="O38" s="9">
        <v>529</v>
      </c>
      <c r="P38" s="12"/>
    </row>
    <row r="39" spans="1:16" x14ac:dyDescent="0.35">
      <c r="A39" s="8" t="s">
        <v>50</v>
      </c>
      <c r="B39" s="9">
        <v>1.46</v>
      </c>
      <c r="C39" s="9">
        <v>3.54</v>
      </c>
      <c r="D39" s="10">
        <f t="shared" si="0"/>
        <v>0.24246575342465757</v>
      </c>
      <c r="E39" s="9">
        <v>0.72</v>
      </c>
      <c r="F39" s="9">
        <v>364</v>
      </c>
      <c r="G39" s="9">
        <v>527</v>
      </c>
      <c r="H39" s="9">
        <v>33</v>
      </c>
      <c r="I39" s="9">
        <v>1476</v>
      </c>
      <c r="J39" s="9">
        <v>192</v>
      </c>
      <c r="K39" s="9">
        <v>112</v>
      </c>
      <c r="L39" s="9">
        <v>27</v>
      </c>
      <c r="M39" s="9">
        <v>34.5</v>
      </c>
      <c r="N39" s="9">
        <v>0.91</v>
      </c>
      <c r="O39" s="9">
        <v>430</v>
      </c>
      <c r="P39" s="12" t="s">
        <v>90</v>
      </c>
    </row>
    <row r="40" spans="1:16" x14ac:dyDescent="0.35">
      <c r="A40" s="8" t="s">
        <v>51</v>
      </c>
      <c r="B40" s="9">
        <v>2.12</v>
      </c>
      <c r="C40" s="9">
        <v>2.33</v>
      </c>
      <c r="D40" s="10">
        <f t="shared" si="0"/>
        <v>0.10990566037735849</v>
      </c>
      <c r="E40" s="9">
        <v>0.81</v>
      </c>
      <c r="F40" s="9">
        <v>188</v>
      </c>
      <c r="G40" s="9">
        <v>540</v>
      </c>
      <c r="H40" s="9">
        <v>82</v>
      </c>
      <c r="I40" s="9">
        <v>2132</v>
      </c>
      <c r="J40" s="9">
        <v>283</v>
      </c>
      <c r="K40" s="9">
        <v>123</v>
      </c>
      <c r="L40" s="9">
        <v>42</v>
      </c>
      <c r="M40" s="9">
        <v>37.799999999999997</v>
      </c>
      <c r="N40" s="9">
        <v>0.98</v>
      </c>
      <c r="O40" s="9">
        <v>654</v>
      </c>
      <c r="P40" s="12" t="s">
        <v>91</v>
      </c>
    </row>
    <row r="41" spans="1:16" x14ac:dyDescent="0.35">
      <c r="A41" s="8" t="s">
        <v>52</v>
      </c>
      <c r="B41" s="9">
        <v>1.81</v>
      </c>
      <c r="C41" s="9">
        <v>1.79</v>
      </c>
      <c r="D41" s="10">
        <f t="shared" si="0"/>
        <v>9.8895027624309392E-2</v>
      </c>
      <c r="E41" s="9">
        <v>0.75</v>
      </c>
      <c r="F41" s="9">
        <v>480</v>
      </c>
      <c r="G41" s="9">
        <v>526</v>
      </c>
      <c r="H41" s="9">
        <v>77</v>
      </c>
      <c r="I41" s="9">
        <v>1470</v>
      </c>
      <c r="J41" s="9">
        <v>239</v>
      </c>
      <c r="K41" s="9">
        <v>117</v>
      </c>
      <c r="L41" s="9">
        <v>34</v>
      </c>
      <c r="M41" s="9">
        <v>27.5</v>
      </c>
      <c r="N41" s="9">
        <v>0.94</v>
      </c>
      <c r="O41" s="9">
        <v>606</v>
      </c>
      <c r="P41" s="12"/>
    </row>
    <row r="43" spans="1:16" x14ac:dyDescent="0.35">
      <c r="D43" s="3"/>
    </row>
    <row r="44" spans="1:16" x14ac:dyDescent="0.35">
      <c r="D44" s="3"/>
    </row>
    <row r="45" spans="1:16" x14ac:dyDescent="0.35">
      <c r="D45" s="3"/>
    </row>
    <row r="46" spans="1:16" x14ac:dyDescent="0.35">
      <c r="D46" s="3"/>
    </row>
    <row r="47" spans="1:16" x14ac:dyDescent="0.35">
      <c r="D47" s="3"/>
    </row>
    <row r="48" spans="1:1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5"/>
  <sheetViews>
    <sheetView topLeftCell="A35" workbookViewId="0">
      <selection activeCell="B24" sqref="B24:B62"/>
    </sheetView>
  </sheetViews>
  <sheetFormatPr defaultRowHeight="14.5" x14ac:dyDescent="0.35"/>
  <cols>
    <col min="2" max="2" width="11.81640625" customWidth="1"/>
  </cols>
  <sheetData>
    <row r="1" spans="1:12" x14ac:dyDescent="0.35">
      <c r="A1">
        <v>1.012</v>
      </c>
      <c r="B1">
        <v>0.29399999999999998</v>
      </c>
      <c r="C1">
        <v>0.109</v>
      </c>
      <c r="D1">
        <v>0.151</v>
      </c>
      <c r="E1">
        <v>8.5000000000000006E-2</v>
      </c>
      <c r="F1">
        <v>8.1000000000000003E-2</v>
      </c>
      <c r="G1">
        <v>9.5000000000000001E-2</v>
      </c>
      <c r="H1">
        <v>8.7000000000000008E-2</v>
      </c>
      <c r="I1">
        <v>7.9000000000000001E-2</v>
      </c>
      <c r="J1">
        <v>9.7000000000000003E-2</v>
      </c>
      <c r="K1">
        <v>8.8999999999999996E-2</v>
      </c>
      <c r="L1">
        <v>8.1000000000000003E-2</v>
      </c>
    </row>
    <row r="2" spans="1:12" x14ac:dyDescent="0.35">
      <c r="A2">
        <v>0.77400000000000002</v>
      </c>
      <c r="B2">
        <v>5.5E-2</v>
      </c>
      <c r="C2">
        <v>9.1999999999999998E-2</v>
      </c>
      <c r="D2">
        <v>7.4999999999999997E-2</v>
      </c>
      <c r="E2">
        <v>0.10300000000000001</v>
      </c>
      <c r="F2">
        <v>9.7000000000000003E-2</v>
      </c>
      <c r="G2">
        <v>8.6000000000000007E-2</v>
      </c>
      <c r="H2">
        <v>7.8E-2</v>
      </c>
      <c r="I2">
        <v>9.2999999999999999E-2</v>
      </c>
      <c r="J2">
        <v>0.115</v>
      </c>
      <c r="K2">
        <v>8.6000000000000007E-2</v>
      </c>
      <c r="L2">
        <v>7.9000000000000001E-2</v>
      </c>
    </row>
    <row r="3" spans="1:12" x14ac:dyDescent="0.35">
      <c r="A3">
        <v>0.60699999999999998</v>
      </c>
      <c r="B3">
        <v>0.16500000000000001</v>
      </c>
      <c r="C3">
        <v>0.14000000000000001</v>
      </c>
      <c r="D3">
        <v>0.107</v>
      </c>
      <c r="E3">
        <v>9.2999999999999999E-2</v>
      </c>
      <c r="F3">
        <v>8.7999999999999995E-2</v>
      </c>
      <c r="G3">
        <v>0.28400000000000003</v>
      </c>
      <c r="H3">
        <v>0.13800000000000001</v>
      </c>
      <c r="I3">
        <v>9.4E-2</v>
      </c>
      <c r="J3">
        <v>8.1000000000000003E-2</v>
      </c>
      <c r="K3">
        <v>0.11</v>
      </c>
    </row>
    <row r="4" spans="1:12" x14ac:dyDescent="0.35">
      <c r="A4">
        <v>0.40900000000000003</v>
      </c>
      <c r="B4">
        <v>0.184</v>
      </c>
      <c r="C4">
        <v>0.17100000000000001</v>
      </c>
      <c r="D4">
        <v>0.11800000000000001</v>
      </c>
      <c r="E4">
        <v>0.14000000000000001</v>
      </c>
      <c r="F4">
        <v>0.108</v>
      </c>
      <c r="G4">
        <v>0.105</v>
      </c>
      <c r="H4">
        <v>0.109</v>
      </c>
      <c r="I4">
        <v>8.7000000000000008E-2</v>
      </c>
      <c r="J4">
        <v>0.11</v>
      </c>
      <c r="K4">
        <v>0.08</v>
      </c>
    </row>
    <row r="8" spans="1:12" x14ac:dyDescent="0.35">
      <c r="B8" s="1" t="s">
        <v>71</v>
      </c>
      <c r="C8" s="1" t="s">
        <v>72</v>
      </c>
      <c r="D8" s="1" t="s">
        <v>73</v>
      </c>
      <c r="E8" s="1" t="s">
        <v>74</v>
      </c>
      <c r="F8" s="1"/>
    </row>
    <row r="9" spans="1:12" x14ac:dyDescent="0.35">
      <c r="A9" t="s">
        <v>75</v>
      </c>
      <c r="B9" s="1">
        <v>1.012</v>
      </c>
      <c r="C9" s="1">
        <f>B9-B14</f>
        <v>0.95699999999999996</v>
      </c>
      <c r="D9" s="1">
        <v>24</v>
      </c>
      <c r="E9" s="1">
        <f>(31.424*C9*C9)-(5.8935*C9)+(0.4656)</f>
        <v>23.605159475999994</v>
      </c>
    </row>
    <row r="10" spans="1:12" x14ac:dyDescent="0.35">
      <c r="A10" t="s">
        <v>76</v>
      </c>
      <c r="B10" s="1">
        <v>0.77400000000000002</v>
      </c>
      <c r="C10" s="1">
        <f>B10-B14</f>
        <v>0.71899999999999997</v>
      </c>
      <c r="D10" s="1">
        <v>12</v>
      </c>
      <c r="E10" s="1">
        <f t="shared" ref="E10:E14" si="0">(31.424*C10*C10)-(5.8935*C10)+(0.4656)</f>
        <v>12.473155964</v>
      </c>
    </row>
    <row r="11" spans="1:12" x14ac:dyDescent="0.35">
      <c r="A11" t="s">
        <v>77</v>
      </c>
      <c r="B11" s="1">
        <v>0.60699999999999998</v>
      </c>
      <c r="C11" s="1">
        <f>B11-B14</f>
        <v>0.55199999999999994</v>
      </c>
      <c r="D11" s="1">
        <v>6</v>
      </c>
      <c r="E11" s="1">
        <f t="shared" si="0"/>
        <v>6.7874064959999973</v>
      </c>
    </row>
    <row r="12" spans="1:12" x14ac:dyDescent="0.35">
      <c r="A12" t="s">
        <v>78</v>
      </c>
      <c r="B12" s="1">
        <v>0.40900000000000003</v>
      </c>
      <c r="C12" s="1">
        <f>B12-B14</f>
        <v>0.35400000000000004</v>
      </c>
      <c r="D12" s="1">
        <v>3</v>
      </c>
      <c r="E12" s="1">
        <f t="shared" si="0"/>
        <v>2.3172309840000009</v>
      </c>
    </row>
    <row r="13" spans="1:12" x14ac:dyDescent="0.35">
      <c r="A13" t="s">
        <v>79</v>
      </c>
      <c r="B13" s="1">
        <v>0.29399999999999998</v>
      </c>
      <c r="C13" s="1">
        <f>B13-B14</f>
        <v>0.23899999999999999</v>
      </c>
      <c r="D13" s="1">
        <v>1.5</v>
      </c>
      <c r="E13" s="1">
        <f t="shared" si="0"/>
        <v>0.85202380399999966</v>
      </c>
    </row>
    <row r="14" spans="1:12" x14ac:dyDescent="0.35">
      <c r="A14" t="s">
        <v>81</v>
      </c>
      <c r="B14" s="1">
        <v>5.5E-2</v>
      </c>
      <c r="C14" s="1">
        <f>B14-B14</f>
        <v>0</v>
      </c>
      <c r="D14" s="1">
        <v>0</v>
      </c>
      <c r="E14" s="1">
        <f t="shared" si="0"/>
        <v>0.46560000000000001</v>
      </c>
    </row>
    <row r="15" spans="1:12" x14ac:dyDescent="0.35">
      <c r="E15" s="1"/>
    </row>
    <row r="16" spans="1:12" x14ac:dyDescent="0.35">
      <c r="E16" s="1"/>
    </row>
    <row r="17" spans="1:11" x14ac:dyDescent="0.35">
      <c r="E17" s="1"/>
    </row>
    <row r="18" spans="1:11" x14ac:dyDescent="0.35">
      <c r="E18" s="1"/>
    </row>
    <row r="19" spans="1:11" x14ac:dyDescent="0.35">
      <c r="E19" s="1"/>
    </row>
    <row r="20" spans="1:11" x14ac:dyDescent="0.35">
      <c r="E20" s="1"/>
    </row>
    <row r="21" spans="1:11" x14ac:dyDescent="0.35">
      <c r="E21" s="1"/>
    </row>
    <row r="22" spans="1:11" x14ac:dyDescent="0.35">
      <c r="E22" s="1"/>
    </row>
    <row r="23" spans="1:11" x14ac:dyDescent="0.35">
      <c r="A23" s="4" t="s">
        <v>5</v>
      </c>
      <c r="B23" s="4" t="s">
        <v>82</v>
      </c>
      <c r="C23" s="4" t="s">
        <v>72</v>
      </c>
      <c r="D23" s="4" t="s">
        <v>74</v>
      </c>
      <c r="E23" s="1"/>
      <c r="H23" s="11"/>
      <c r="I23" s="11" t="s">
        <v>84</v>
      </c>
      <c r="J23" s="11"/>
      <c r="K23" s="11"/>
    </row>
    <row r="24" spans="1:11" x14ac:dyDescent="0.35">
      <c r="A24" s="8" t="s">
        <v>13</v>
      </c>
      <c r="B24" s="9">
        <v>0.16500000000000001</v>
      </c>
      <c r="C24" s="9">
        <f>B24-B14</f>
        <v>0.11000000000000001</v>
      </c>
      <c r="D24" s="9">
        <f t="shared" ref="D24:D63" si="1">(31.424*C24*C24)-(5.8935*C24)+(0.4656)</f>
        <v>0.19754540000000004</v>
      </c>
      <c r="H24" s="11"/>
      <c r="I24" s="11"/>
      <c r="J24" s="11"/>
      <c r="K24" s="11"/>
    </row>
    <row r="25" spans="1:11" x14ac:dyDescent="0.35">
      <c r="A25" s="8" t="s">
        <v>14</v>
      </c>
      <c r="B25" s="9">
        <v>0.184</v>
      </c>
      <c r="C25" s="9">
        <f>B25-B14</f>
        <v>0.129</v>
      </c>
      <c r="D25" s="9">
        <f t="shared" si="1"/>
        <v>0.22826528400000001</v>
      </c>
    </row>
    <row r="26" spans="1:11" x14ac:dyDescent="0.35">
      <c r="A26" s="8" t="s">
        <v>15</v>
      </c>
      <c r="B26" s="9">
        <v>0.109</v>
      </c>
      <c r="C26" s="9">
        <f>B26-B14</f>
        <v>5.3999999999999999E-2</v>
      </c>
      <c r="D26" s="9">
        <f t="shared" si="1"/>
        <v>0.23898338400000002</v>
      </c>
    </row>
    <row r="27" spans="1:11" x14ac:dyDescent="0.35">
      <c r="A27" s="8" t="s">
        <v>16</v>
      </c>
      <c r="B27" s="9">
        <v>9.1999999999999998E-2</v>
      </c>
      <c r="C27" s="9">
        <f>B27-B14</f>
        <v>3.6999999999999998E-2</v>
      </c>
      <c r="D27" s="9">
        <f t="shared" si="1"/>
        <v>0.29055995600000001</v>
      </c>
    </row>
    <row r="28" spans="1:11" x14ac:dyDescent="0.35">
      <c r="A28" s="8" t="s">
        <v>17</v>
      </c>
      <c r="B28" s="9">
        <v>0.14000000000000001</v>
      </c>
      <c r="C28" s="9">
        <f>B28-B14</f>
        <v>8.500000000000002E-2</v>
      </c>
      <c r="D28" s="9">
        <f t="shared" si="1"/>
        <v>0.1916909</v>
      </c>
    </row>
    <row r="29" spans="1:11" x14ac:dyDescent="0.35">
      <c r="A29" s="8" t="s">
        <v>18</v>
      </c>
      <c r="B29" s="9">
        <v>0.17100000000000001</v>
      </c>
      <c r="C29" s="9">
        <f>B29-B14</f>
        <v>0.11600000000000002</v>
      </c>
      <c r="D29" s="9">
        <f t="shared" si="1"/>
        <v>0.20479534399999993</v>
      </c>
    </row>
    <row r="30" spans="1:11" x14ac:dyDescent="0.35">
      <c r="A30" s="8" t="s">
        <v>19</v>
      </c>
      <c r="B30" s="9">
        <v>0.151</v>
      </c>
      <c r="C30" s="9">
        <f>B30-B14</f>
        <v>9.6000000000000002E-2</v>
      </c>
      <c r="D30" s="9">
        <f t="shared" si="1"/>
        <v>0.18942758399999993</v>
      </c>
    </row>
    <row r="31" spans="1:11" x14ac:dyDescent="0.35">
      <c r="A31" s="8" t="s">
        <v>20</v>
      </c>
      <c r="B31" s="9">
        <v>7.4999999999999997E-2</v>
      </c>
      <c r="C31" s="9">
        <f>B31-B14</f>
        <v>1.9999999999999997E-2</v>
      </c>
      <c r="D31" s="9">
        <f t="shared" si="1"/>
        <v>0.36029960000000005</v>
      </c>
    </row>
    <row r="32" spans="1:11" x14ac:dyDescent="0.35">
      <c r="A32" s="8" t="s">
        <v>21</v>
      </c>
      <c r="B32" s="9">
        <v>0.107</v>
      </c>
      <c r="C32" s="9">
        <f>B32-B14</f>
        <v>5.1999999999999998E-2</v>
      </c>
      <c r="D32" s="9">
        <f t="shared" si="1"/>
        <v>0.24410849600000001</v>
      </c>
    </row>
    <row r="33" spans="1:4" x14ac:dyDescent="0.35">
      <c r="A33" s="8" t="s">
        <v>22</v>
      </c>
      <c r="B33" s="9">
        <v>0.11800000000000001</v>
      </c>
      <c r="C33" s="9">
        <f>B33-B14</f>
        <v>6.3E-2</v>
      </c>
      <c r="D33" s="9">
        <f t="shared" si="1"/>
        <v>0.21903135599999998</v>
      </c>
    </row>
    <row r="34" spans="1:4" x14ac:dyDescent="0.35">
      <c r="A34" s="8" t="s">
        <v>23</v>
      </c>
      <c r="B34" s="9">
        <v>8.5000000000000006E-2</v>
      </c>
      <c r="C34" s="9">
        <f>B34-B14</f>
        <v>3.0000000000000006E-2</v>
      </c>
      <c r="D34" s="9">
        <f t="shared" si="1"/>
        <v>0.31707659999999999</v>
      </c>
    </row>
    <row r="35" spans="1:4" x14ac:dyDescent="0.35">
      <c r="A35" s="8" t="s">
        <v>24</v>
      </c>
      <c r="B35" s="9">
        <v>0.10300000000000001</v>
      </c>
      <c r="C35" s="9">
        <f>B35-B14</f>
        <v>4.8000000000000008E-2</v>
      </c>
      <c r="D35" s="9">
        <f t="shared" si="1"/>
        <v>0.25511289599999998</v>
      </c>
    </row>
    <row r="36" spans="1:4" x14ac:dyDescent="0.35">
      <c r="A36" s="8" t="s">
        <v>25</v>
      </c>
      <c r="B36" s="9">
        <v>9.2999999999999999E-2</v>
      </c>
      <c r="C36" s="9">
        <f>B36-B14</f>
        <v>3.7999999999999999E-2</v>
      </c>
      <c r="D36" s="9">
        <f t="shared" si="1"/>
        <v>0.287023256</v>
      </c>
    </row>
    <row r="37" spans="1:4" x14ac:dyDescent="0.35">
      <c r="A37" s="8" t="s">
        <v>26</v>
      </c>
      <c r="B37" s="9">
        <v>0.14000000000000001</v>
      </c>
      <c r="C37" s="9">
        <f>B37-B14</f>
        <v>8.500000000000002E-2</v>
      </c>
      <c r="D37" s="9">
        <f t="shared" si="1"/>
        <v>0.1916909</v>
      </c>
    </row>
    <row r="38" spans="1:4" x14ac:dyDescent="0.35">
      <c r="A38" s="8" t="s">
        <v>27</v>
      </c>
      <c r="B38" s="9">
        <v>8.1000000000000003E-2</v>
      </c>
      <c r="C38" s="9">
        <f>B38-B14</f>
        <v>2.6000000000000002E-2</v>
      </c>
      <c r="D38" s="9">
        <f t="shared" si="1"/>
        <v>0.333611624</v>
      </c>
    </row>
    <row r="39" spans="1:4" x14ac:dyDescent="0.35">
      <c r="A39" s="8" t="s">
        <v>28</v>
      </c>
      <c r="B39" s="9">
        <v>9.7000000000000003E-2</v>
      </c>
      <c r="C39" s="9">
        <f>B39-B14</f>
        <v>4.2000000000000003E-2</v>
      </c>
      <c r="D39" s="9">
        <f t="shared" si="1"/>
        <v>0.27350493600000003</v>
      </c>
    </row>
    <row r="40" spans="1:4" x14ac:dyDescent="0.35">
      <c r="A40" s="8" t="s">
        <v>29</v>
      </c>
      <c r="B40" s="9">
        <v>8.7999999999999995E-2</v>
      </c>
      <c r="C40" s="9">
        <f>B40-B14</f>
        <v>3.2999999999999995E-2</v>
      </c>
      <c r="D40" s="9">
        <f t="shared" si="1"/>
        <v>0.30533523600000001</v>
      </c>
    </row>
    <row r="41" spans="1:4" x14ac:dyDescent="0.35">
      <c r="A41" s="8" t="s">
        <v>30</v>
      </c>
      <c r="B41" s="9">
        <v>0.108</v>
      </c>
      <c r="C41" s="9">
        <f>B41-B14</f>
        <v>5.2999999999999999E-2</v>
      </c>
      <c r="D41" s="9">
        <f t="shared" si="1"/>
        <v>0.24151451600000001</v>
      </c>
    </row>
    <row r="42" spans="1:4" x14ac:dyDescent="0.35">
      <c r="A42" s="8" t="s">
        <v>31</v>
      </c>
      <c r="B42" s="9">
        <v>9.5000000000000001E-2</v>
      </c>
      <c r="C42" s="9">
        <f>B42-B14</f>
        <v>0.04</v>
      </c>
      <c r="D42" s="9">
        <f t="shared" si="1"/>
        <v>0.28013840000000001</v>
      </c>
    </row>
    <row r="43" spans="1:4" x14ac:dyDescent="0.35">
      <c r="A43" s="8" t="s">
        <v>32</v>
      </c>
      <c r="B43" s="9">
        <v>8.6000000000000007E-2</v>
      </c>
      <c r="C43" s="9">
        <f>B43-B14</f>
        <v>3.1000000000000007E-2</v>
      </c>
      <c r="D43" s="9">
        <f t="shared" si="1"/>
        <v>0.31309996399999995</v>
      </c>
    </row>
    <row r="44" spans="1:4" x14ac:dyDescent="0.35">
      <c r="A44" s="8" t="s">
        <v>33</v>
      </c>
      <c r="B44" s="9">
        <v>0.28400000000000003</v>
      </c>
      <c r="C44" s="9">
        <f>B44-B14</f>
        <v>0.22900000000000004</v>
      </c>
      <c r="D44" s="9">
        <f t="shared" si="1"/>
        <v>0.76389448399999993</v>
      </c>
    </row>
    <row r="45" spans="1:4" x14ac:dyDescent="0.35">
      <c r="A45" s="8" t="s">
        <v>34</v>
      </c>
      <c r="B45" s="9">
        <v>0.105</v>
      </c>
      <c r="C45" s="9">
        <f>B45-B14</f>
        <v>4.9999999999999996E-2</v>
      </c>
      <c r="D45" s="9">
        <f t="shared" si="1"/>
        <v>0.24948499999999998</v>
      </c>
    </row>
    <row r="46" spans="1:4" x14ac:dyDescent="0.35">
      <c r="A46" s="8" t="s">
        <v>35</v>
      </c>
      <c r="B46" s="9">
        <v>8.7000000000000008E-2</v>
      </c>
      <c r="C46" s="9">
        <f>B46-B14</f>
        <v>3.2000000000000008E-2</v>
      </c>
      <c r="D46" s="9">
        <f t="shared" si="1"/>
        <v>0.30918617599999998</v>
      </c>
    </row>
    <row r="47" spans="1:4" x14ac:dyDescent="0.35">
      <c r="A47" s="8" t="s">
        <v>36</v>
      </c>
      <c r="B47" s="9">
        <v>7.8E-2</v>
      </c>
      <c r="C47" s="9">
        <f>B47-B14</f>
        <v>2.3E-2</v>
      </c>
      <c r="D47" s="9">
        <f t="shared" si="1"/>
        <v>0.34667279600000001</v>
      </c>
    </row>
    <row r="48" spans="1:4" x14ac:dyDescent="0.35">
      <c r="A48" s="8" t="s">
        <v>37</v>
      </c>
      <c r="B48" s="9">
        <v>0.13800000000000001</v>
      </c>
      <c r="C48" s="9">
        <f>B48-B14</f>
        <v>8.3000000000000018E-2</v>
      </c>
      <c r="D48" s="9">
        <f t="shared" si="1"/>
        <v>0.19291943599999994</v>
      </c>
    </row>
    <row r="49" spans="1:4" x14ac:dyDescent="0.35">
      <c r="A49" s="8" t="s">
        <v>38</v>
      </c>
      <c r="B49" s="9">
        <v>0.109</v>
      </c>
      <c r="C49" s="9">
        <f>B49-B14</f>
        <v>5.3999999999999999E-2</v>
      </c>
      <c r="D49" s="9">
        <f t="shared" si="1"/>
        <v>0.23898338400000002</v>
      </c>
    </row>
    <row r="50" spans="1:4" x14ac:dyDescent="0.35">
      <c r="A50" s="8" t="s">
        <v>39</v>
      </c>
      <c r="B50" s="9">
        <v>7.9000000000000001E-2</v>
      </c>
      <c r="C50" s="9">
        <f>B50-B14</f>
        <v>2.4E-2</v>
      </c>
      <c r="D50" s="9">
        <f t="shared" si="1"/>
        <v>0.342256224</v>
      </c>
    </row>
    <row r="51" spans="1:4" x14ac:dyDescent="0.35">
      <c r="A51" s="8" t="s">
        <v>40</v>
      </c>
      <c r="B51" s="9">
        <v>9.2999999999999999E-2</v>
      </c>
      <c r="C51" s="9">
        <f>B51-B14</f>
        <v>3.7999999999999999E-2</v>
      </c>
      <c r="D51" s="9">
        <f t="shared" si="1"/>
        <v>0.287023256</v>
      </c>
    </row>
    <row r="52" spans="1:4" x14ac:dyDescent="0.35">
      <c r="A52" s="8" t="s">
        <v>41</v>
      </c>
      <c r="B52" s="9">
        <v>9.4E-2</v>
      </c>
      <c r="C52" s="9">
        <f>B52-B14</f>
        <v>3.9E-2</v>
      </c>
      <c r="D52" s="9">
        <f t="shared" si="1"/>
        <v>0.283549404</v>
      </c>
    </row>
    <row r="53" spans="1:4" x14ac:dyDescent="0.35">
      <c r="A53" s="8" t="s">
        <v>42</v>
      </c>
      <c r="B53" s="9">
        <v>8.7000000000000008E-2</v>
      </c>
      <c r="C53" s="9">
        <f>B53-B14</f>
        <v>3.2000000000000008E-2</v>
      </c>
      <c r="D53" s="9">
        <f t="shared" si="1"/>
        <v>0.30918617599999998</v>
      </c>
    </row>
    <row r="54" spans="1:4" x14ac:dyDescent="0.35">
      <c r="A54" s="8" t="s">
        <v>43</v>
      </c>
      <c r="B54" s="9">
        <v>9.7000000000000003E-2</v>
      </c>
      <c r="C54" s="9">
        <f>B54-B14</f>
        <v>4.2000000000000003E-2</v>
      </c>
      <c r="D54" s="9">
        <f t="shared" si="1"/>
        <v>0.27350493600000003</v>
      </c>
    </row>
    <row r="55" spans="1:4" x14ac:dyDescent="0.35">
      <c r="A55" s="8" t="s">
        <v>44</v>
      </c>
      <c r="B55" s="9">
        <v>0.115</v>
      </c>
      <c r="C55" s="9">
        <f>B55-B14</f>
        <v>6.0000000000000005E-2</v>
      </c>
      <c r="D55" s="9">
        <f t="shared" si="1"/>
        <v>0.22511639999999999</v>
      </c>
    </row>
    <row r="56" spans="1:4" x14ac:dyDescent="0.35">
      <c r="A56" s="8" t="s">
        <v>45</v>
      </c>
      <c r="B56" s="9">
        <v>8.1000000000000003E-2</v>
      </c>
      <c r="C56" s="9">
        <f>B56-B14</f>
        <v>2.6000000000000002E-2</v>
      </c>
      <c r="D56" s="9">
        <f t="shared" si="1"/>
        <v>0.333611624</v>
      </c>
    </row>
    <row r="57" spans="1:4" x14ac:dyDescent="0.35">
      <c r="A57" s="8" t="s">
        <v>46</v>
      </c>
      <c r="B57" s="9">
        <v>0.11</v>
      </c>
      <c r="C57" s="9">
        <f>B57-B14</f>
        <v>5.5E-2</v>
      </c>
      <c r="D57" s="9">
        <f t="shared" si="1"/>
        <v>0.23651510000000003</v>
      </c>
    </row>
    <row r="58" spans="1:4" x14ac:dyDescent="0.35">
      <c r="A58" s="8" t="s">
        <v>47</v>
      </c>
      <c r="B58" s="9">
        <v>8.8999999999999996E-2</v>
      </c>
      <c r="C58" s="9">
        <f>B58-B14</f>
        <v>3.3999999999999996E-2</v>
      </c>
      <c r="D58" s="9">
        <f t="shared" si="1"/>
        <v>0.30154714400000004</v>
      </c>
    </row>
    <row r="59" spans="1:4" x14ac:dyDescent="0.35">
      <c r="A59" s="8" t="s">
        <v>48</v>
      </c>
      <c r="B59" s="9">
        <v>8.6000000000000007E-2</v>
      </c>
      <c r="C59" s="9">
        <f>B59-B14</f>
        <v>3.1000000000000007E-2</v>
      </c>
      <c r="D59" s="9">
        <f t="shared" si="1"/>
        <v>0.31309996399999995</v>
      </c>
    </row>
    <row r="60" spans="1:4" x14ac:dyDescent="0.35">
      <c r="A60" s="8" t="s">
        <v>49</v>
      </c>
      <c r="B60" s="9">
        <v>0.11</v>
      </c>
      <c r="C60" s="9">
        <f>B60-B14</f>
        <v>5.5E-2</v>
      </c>
      <c r="D60" s="9">
        <f t="shared" si="1"/>
        <v>0.23651510000000003</v>
      </c>
    </row>
    <row r="61" spans="1:4" x14ac:dyDescent="0.35">
      <c r="A61" s="8" t="s">
        <v>50</v>
      </c>
      <c r="B61" s="9">
        <v>0.08</v>
      </c>
      <c r="C61" s="9">
        <f>B61-B14</f>
        <v>2.5000000000000001E-2</v>
      </c>
      <c r="D61" s="9">
        <f t="shared" si="1"/>
        <v>0.33790249999999999</v>
      </c>
    </row>
    <row r="62" spans="1:4" x14ac:dyDescent="0.35">
      <c r="A62" s="8" t="s">
        <v>51</v>
      </c>
      <c r="B62" s="9">
        <v>8.1000000000000003E-2</v>
      </c>
      <c r="C62" s="9">
        <f>B62-B14</f>
        <v>2.6000000000000002E-2</v>
      </c>
      <c r="D62" s="9">
        <f t="shared" si="1"/>
        <v>0.333611624</v>
      </c>
    </row>
    <row r="63" spans="1:4" x14ac:dyDescent="0.35">
      <c r="A63" s="8" t="s">
        <v>52</v>
      </c>
      <c r="B63" s="9">
        <v>7.9000000000000001E-2</v>
      </c>
      <c r="C63" s="9">
        <f>B63-B14</f>
        <v>2.4E-2</v>
      </c>
      <c r="D63" s="9">
        <f t="shared" si="1"/>
        <v>0.342256224</v>
      </c>
    </row>
    <row r="64" spans="1:4" x14ac:dyDescent="0.35">
      <c r="B64" s="1"/>
      <c r="C64" s="1"/>
      <c r="D64" s="1"/>
    </row>
    <row r="65" spans="2:4" x14ac:dyDescent="0.35">
      <c r="B65" s="1"/>
      <c r="C65" s="1"/>
      <c r="D6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5"/>
  <sheetViews>
    <sheetView workbookViewId="0">
      <selection activeCell="F61" sqref="F61"/>
    </sheetView>
  </sheetViews>
  <sheetFormatPr defaultRowHeight="14.5" x14ac:dyDescent="0.35"/>
  <cols>
    <col min="2" max="2" width="11.26953125" customWidth="1"/>
  </cols>
  <sheetData>
    <row r="1" spans="1:6" x14ac:dyDescent="0.35">
      <c r="A1">
        <v>2.31</v>
      </c>
      <c r="B1">
        <v>0.53100000000000003</v>
      </c>
      <c r="C1">
        <v>0.621</v>
      </c>
      <c r="D1">
        <v>0.54800000000000004</v>
      </c>
      <c r="E1">
        <v>0.442</v>
      </c>
      <c r="F1">
        <v>0.79900000000000004</v>
      </c>
    </row>
    <row r="2" spans="1:6" x14ac:dyDescent="0.35">
      <c r="A2">
        <v>1.488</v>
      </c>
      <c r="B2">
        <v>0.70499999999999996</v>
      </c>
      <c r="C2">
        <v>0.72599999999999998</v>
      </c>
      <c r="D2">
        <v>0.60399999999999998</v>
      </c>
      <c r="E2">
        <v>0.64300000000000002</v>
      </c>
      <c r="F2">
        <v>0.82900000000000007</v>
      </c>
    </row>
    <row r="3" spans="1:6" x14ac:dyDescent="0.35">
      <c r="A3">
        <v>0.84599999999999997</v>
      </c>
      <c r="B3">
        <v>0.56900000000000006</v>
      </c>
      <c r="C3">
        <v>0.79600000000000004</v>
      </c>
      <c r="D3">
        <v>0.498</v>
      </c>
      <c r="E3">
        <v>0.58599999999999997</v>
      </c>
      <c r="F3">
        <v>0.42299999999999999</v>
      </c>
    </row>
    <row r="4" spans="1:6" x14ac:dyDescent="0.35">
      <c r="A4">
        <v>0.44700000000000001</v>
      </c>
      <c r="B4">
        <v>0.63</v>
      </c>
      <c r="C4">
        <v>0.77500000000000002</v>
      </c>
      <c r="D4">
        <v>0.628</v>
      </c>
      <c r="E4">
        <v>0.57500000000000007</v>
      </c>
      <c r="F4">
        <v>0.82600000000000007</v>
      </c>
    </row>
    <row r="5" spans="1:6" x14ac:dyDescent="0.35">
      <c r="A5">
        <v>0.32400000000000001</v>
      </c>
      <c r="B5">
        <v>0.504</v>
      </c>
      <c r="C5">
        <v>0.57400000000000007</v>
      </c>
      <c r="D5">
        <v>0.51900000000000002</v>
      </c>
      <c r="E5">
        <v>0.56400000000000006</v>
      </c>
      <c r="F5">
        <v>0.629</v>
      </c>
    </row>
    <row r="6" spans="1:6" x14ac:dyDescent="0.35">
      <c r="A6">
        <v>0.14000000000000001</v>
      </c>
      <c r="B6">
        <v>0.55600000000000005</v>
      </c>
      <c r="C6">
        <v>0.627</v>
      </c>
      <c r="D6">
        <v>0.48299999999999998</v>
      </c>
      <c r="E6">
        <v>0.49199999999999999</v>
      </c>
      <c r="F6">
        <v>0.56400000000000006</v>
      </c>
    </row>
    <row r="7" spans="1:6" x14ac:dyDescent="0.35">
      <c r="A7">
        <v>5.8000000000000003E-2</v>
      </c>
      <c r="B7">
        <v>0.79900000000000004</v>
      </c>
      <c r="C7">
        <v>0.68300000000000005</v>
      </c>
      <c r="D7">
        <v>0.68100000000000005</v>
      </c>
      <c r="E7">
        <v>0.60199999999999998</v>
      </c>
      <c r="F7">
        <v>0.72</v>
      </c>
    </row>
    <row r="8" spans="1:6" x14ac:dyDescent="0.35">
      <c r="B8">
        <v>0.82500000000000007</v>
      </c>
      <c r="C8">
        <v>0.72699999999999998</v>
      </c>
      <c r="D8">
        <v>0.64300000000000002</v>
      </c>
      <c r="E8">
        <v>0.61099999999999999</v>
      </c>
      <c r="F8">
        <v>0.82400000000000007</v>
      </c>
    </row>
    <row r="11" spans="1:6" x14ac:dyDescent="0.35">
      <c r="A11" t="s">
        <v>70</v>
      </c>
      <c r="B11" t="s">
        <v>71</v>
      </c>
      <c r="C11" t="s">
        <v>72</v>
      </c>
      <c r="D11" t="s">
        <v>73</v>
      </c>
      <c r="E11" t="s">
        <v>74</v>
      </c>
    </row>
    <row r="12" spans="1:6" x14ac:dyDescent="0.35">
      <c r="A12" t="s">
        <v>75</v>
      </c>
      <c r="B12">
        <v>2.31</v>
      </c>
      <c r="C12">
        <f>B12-B18</f>
        <v>2.2520000000000002</v>
      </c>
      <c r="D12">
        <v>1000</v>
      </c>
      <c r="E12">
        <f>(99.973*C12*C12)+(212.29*C12)+(9.5657)</f>
        <v>994.65624939200018</v>
      </c>
    </row>
    <row r="13" spans="1:6" x14ac:dyDescent="0.35">
      <c r="A13" t="s">
        <v>76</v>
      </c>
      <c r="B13">
        <v>1.488</v>
      </c>
      <c r="C13">
        <f>B13-B18</f>
        <v>1.43</v>
      </c>
      <c r="D13">
        <v>500</v>
      </c>
      <c r="E13">
        <f t="shared" ref="E13:E17" si="0">(99.973*C13*C13)+(212.29*C13)+(9.5657)</f>
        <v>517.5751876999999</v>
      </c>
    </row>
    <row r="14" spans="1:6" x14ac:dyDescent="0.35">
      <c r="A14" t="s">
        <v>77</v>
      </c>
      <c r="B14">
        <v>0.84599999999999997</v>
      </c>
      <c r="C14">
        <f>B14-B18</f>
        <v>0.78799999999999992</v>
      </c>
      <c r="D14">
        <v>250</v>
      </c>
      <c r="E14">
        <f t="shared" si="0"/>
        <v>238.92785451199995</v>
      </c>
    </row>
    <row r="15" spans="1:6" x14ac:dyDescent="0.35">
      <c r="A15" t="s">
        <v>78</v>
      </c>
      <c r="B15">
        <v>0.44700000000000001</v>
      </c>
      <c r="C15">
        <f>B15-B18</f>
        <v>0.38900000000000001</v>
      </c>
      <c r="D15">
        <v>125</v>
      </c>
      <c r="E15">
        <f t="shared" si="0"/>
        <v>107.27452433299999</v>
      </c>
    </row>
    <row r="16" spans="1:6" x14ac:dyDescent="0.35">
      <c r="A16" t="s">
        <v>79</v>
      </c>
      <c r="B16">
        <v>0.32400000000000001</v>
      </c>
      <c r="C16">
        <f>B16-B18</f>
        <v>0.26600000000000001</v>
      </c>
      <c r="D16">
        <v>62.5</v>
      </c>
      <c r="E16">
        <f t="shared" si="0"/>
        <v>73.10852958800001</v>
      </c>
    </row>
    <row r="17" spans="1:12" x14ac:dyDescent="0.35">
      <c r="A17" t="s">
        <v>80</v>
      </c>
      <c r="B17">
        <v>0.14000000000000001</v>
      </c>
      <c r="C17">
        <f>B17-B18</f>
        <v>8.2000000000000017E-2</v>
      </c>
      <c r="D17">
        <v>31.25</v>
      </c>
      <c r="E17">
        <f t="shared" si="0"/>
        <v>27.645698452000001</v>
      </c>
    </row>
    <row r="18" spans="1:12" x14ac:dyDescent="0.35">
      <c r="A18" t="s">
        <v>81</v>
      </c>
      <c r="B18">
        <v>5.8000000000000003E-2</v>
      </c>
      <c r="C18">
        <f>B18-B18</f>
        <v>0</v>
      </c>
      <c r="D18">
        <v>0</v>
      </c>
    </row>
    <row r="25" spans="1:12" x14ac:dyDescent="0.35">
      <c r="A25" s="4" t="s">
        <v>5</v>
      </c>
      <c r="B25" s="4" t="s">
        <v>82</v>
      </c>
      <c r="C25" s="4" t="s">
        <v>72</v>
      </c>
      <c r="D25" s="4" t="s">
        <v>74</v>
      </c>
    </row>
    <row r="26" spans="1:12" x14ac:dyDescent="0.35">
      <c r="A26" s="8" t="s">
        <v>13</v>
      </c>
      <c r="B26" s="9">
        <v>0.53100000000000003</v>
      </c>
      <c r="C26" s="9">
        <f>B26-B18</f>
        <v>0.47300000000000003</v>
      </c>
      <c r="D26" s="9">
        <f t="shared" ref="D26:D65" si="1">(99.973*C26*C26)+(212.29*C26)+(9.5657)</f>
        <v>132.34572931700001</v>
      </c>
      <c r="I26" s="11"/>
      <c r="J26" s="11" t="s">
        <v>83</v>
      </c>
      <c r="K26" s="11"/>
      <c r="L26" s="11"/>
    </row>
    <row r="27" spans="1:12" x14ac:dyDescent="0.35">
      <c r="A27" s="8" t="s">
        <v>14</v>
      </c>
      <c r="B27" s="9">
        <v>0.70499999999999996</v>
      </c>
      <c r="C27" s="9">
        <f>B27-B18</f>
        <v>0.64699999999999991</v>
      </c>
      <c r="D27" s="9">
        <f t="shared" si="1"/>
        <v>188.76692755699995</v>
      </c>
    </row>
    <row r="28" spans="1:12" x14ac:dyDescent="0.35">
      <c r="A28" s="8" t="s">
        <v>15</v>
      </c>
      <c r="B28" s="9">
        <v>0.56900000000000006</v>
      </c>
      <c r="C28" s="9">
        <f>B28-B18</f>
        <v>0.51100000000000001</v>
      </c>
      <c r="D28" s="9">
        <f t="shared" si="1"/>
        <v>144.15093973299997</v>
      </c>
    </row>
    <row r="29" spans="1:12" x14ac:dyDescent="0.35">
      <c r="A29" s="8" t="s">
        <v>16</v>
      </c>
      <c r="B29" s="9">
        <v>0.63</v>
      </c>
      <c r="C29" s="9">
        <f>B29-B18</f>
        <v>0.57199999999999995</v>
      </c>
      <c r="D29" s="9">
        <f t="shared" si="1"/>
        <v>163.70514603199996</v>
      </c>
    </row>
    <row r="30" spans="1:12" x14ac:dyDescent="0.35">
      <c r="A30" s="8" t="s">
        <v>17</v>
      </c>
      <c r="B30" s="9">
        <v>0.504</v>
      </c>
      <c r="C30" s="9">
        <f>B30-B18</f>
        <v>0.44600000000000001</v>
      </c>
      <c r="D30" s="9">
        <f t="shared" si="1"/>
        <v>124.13326926799999</v>
      </c>
    </row>
    <row r="31" spans="1:12" x14ac:dyDescent="0.35">
      <c r="A31" s="8" t="s">
        <v>18</v>
      </c>
      <c r="B31" s="9">
        <v>0.55600000000000005</v>
      </c>
      <c r="C31" s="9">
        <f>B31-B18</f>
        <v>0.49800000000000005</v>
      </c>
      <c r="D31" s="9">
        <f t="shared" si="1"/>
        <v>140.07982389200001</v>
      </c>
    </row>
    <row r="32" spans="1:12" x14ac:dyDescent="0.35">
      <c r="A32" s="8" t="s">
        <v>19</v>
      </c>
      <c r="B32" s="9">
        <v>0.79900000000000004</v>
      </c>
      <c r="C32" s="9">
        <f>B32-B18</f>
        <v>0.74099999999999999</v>
      </c>
      <c r="D32" s="9">
        <f t="shared" si="1"/>
        <v>221.76586481299998</v>
      </c>
    </row>
    <row r="33" spans="1:4" x14ac:dyDescent="0.35">
      <c r="A33" s="8" t="s">
        <v>20</v>
      </c>
      <c r="B33" s="9">
        <v>0.82500000000000007</v>
      </c>
      <c r="C33" s="9">
        <f>B33-B18</f>
        <v>0.76700000000000002</v>
      </c>
      <c r="D33" s="9">
        <f t="shared" si="1"/>
        <v>231.20514619699998</v>
      </c>
    </row>
    <row r="34" spans="1:4" x14ac:dyDescent="0.35">
      <c r="A34" s="8" t="s">
        <v>21</v>
      </c>
      <c r="B34" s="9">
        <v>0.621</v>
      </c>
      <c r="C34" s="9">
        <f>B34-B18</f>
        <v>0.56299999999999994</v>
      </c>
      <c r="D34" s="9">
        <f t="shared" si="1"/>
        <v>160.77331183699997</v>
      </c>
    </row>
    <row r="35" spans="1:4" x14ac:dyDescent="0.35">
      <c r="A35" s="8" t="s">
        <v>22</v>
      </c>
      <c r="B35" s="9">
        <v>0.72599999999999998</v>
      </c>
      <c r="C35" s="9">
        <f>B35-B18</f>
        <v>0.66799999999999993</v>
      </c>
      <c r="D35" s="9">
        <f t="shared" si="1"/>
        <v>195.98577195199994</v>
      </c>
    </row>
    <row r="36" spans="1:4" x14ac:dyDescent="0.35">
      <c r="A36" s="8" t="s">
        <v>23</v>
      </c>
      <c r="B36" s="9">
        <v>0.79600000000000004</v>
      </c>
      <c r="C36" s="9">
        <f>B36-B18</f>
        <v>0.73799999999999999</v>
      </c>
      <c r="D36" s="9">
        <f t="shared" si="1"/>
        <v>220.68541461199999</v>
      </c>
    </row>
    <row r="37" spans="1:4" x14ac:dyDescent="0.35">
      <c r="A37" s="8" t="s">
        <v>24</v>
      </c>
      <c r="B37" s="9">
        <v>0.77500000000000002</v>
      </c>
      <c r="C37" s="9">
        <f>B37-B18</f>
        <v>0.71699999999999997</v>
      </c>
      <c r="D37" s="9">
        <f t="shared" si="1"/>
        <v>213.17264959699997</v>
      </c>
    </row>
    <row r="38" spans="1:4" x14ac:dyDescent="0.35">
      <c r="A38" s="8" t="s">
        <v>25</v>
      </c>
      <c r="B38" s="9">
        <v>0.57400000000000007</v>
      </c>
      <c r="C38" s="9">
        <f>B38-B18</f>
        <v>0.51600000000000001</v>
      </c>
      <c r="D38" s="9">
        <f t="shared" si="1"/>
        <v>145.72575108799998</v>
      </c>
    </row>
    <row r="39" spans="1:4" x14ac:dyDescent="0.35">
      <c r="A39" s="8" t="s">
        <v>26</v>
      </c>
      <c r="B39" s="9">
        <v>0.627</v>
      </c>
      <c r="C39" s="9">
        <f>B39-B18</f>
        <v>0.56899999999999995</v>
      </c>
      <c r="D39" s="9">
        <f t="shared" si="1"/>
        <v>162.72606845299998</v>
      </c>
    </row>
    <row r="40" spans="1:4" x14ac:dyDescent="0.35">
      <c r="A40" s="8" t="s">
        <v>27</v>
      </c>
      <c r="B40" s="9">
        <v>0.68300000000000005</v>
      </c>
      <c r="C40" s="9">
        <f>B40-B18</f>
        <v>0.625</v>
      </c>
      <c r="D40" s="9">
        <f t="shared" si="1"/>
        <v>181.29890312499998</v>
      </c>
    </row>
    <row r="41" spans="1:4" x14ac:dyDescent="0.35">
      <c r="A41" s="8" t="s">
        <v>28</v>
      </c>
      <c r="B41" s="9">
        <v>0.72699999999999998</v>
      </c>
      <c r="C41" s="9">
        <f>B41-B18</f>
        <v>0.66899999999999993</v>
      </c>
      <c r="D41" s="9">
        <f t="shared" si="1"/>
        <v>196.33172585299997</v>
      </c>
    </row>
    <row r="42" spans="1:4" x14ac:dyDescent="0.35">
      <c r="A42" s="8" t="s">
        <v>29</v>
      </c>
      <c r="B42" s="9">
        <v>0.54800000000000004</v>
      </c>
      <c r="C42" s="9">
        <f>B42-B18</f>
        <v>0.49000000000000005</v>
      </c>
      <c r="D42" s="9">
        <f t="shared" si="1"/>
        <v>137.59131730000001</v>
      </c>
    </row>
    <row r="43" spans="1:4" x14ac:dyDescent="0.35">
      <c r="A43" s="8" t="s">
        <v>30</v>
      </c>
      <c r="B43" s="9">
        <v>0.60399999999999998</v>
      </c>
      <c r="C43" s="9">
        <f>B43-B18</f>
        <v>0.54599999999999993</v>
      </c>
      <c r="D43" s="9">
        <f t="shared" si="1"/>
        <v>155.27959086799996</v>
      </c>
    </row>
    <row r="44" spans="1:4" x14ac:dyDescent="0.35">
      <c r="A44" s="8" t="s">
        <v>31</v>
      </c>
      <c r="B44" s="9">
        <v>0.498</v>
      </c>
      <c r="C44" s="9">
        <f>B44-B18</f>
        <v>0.44</v>
      </c>
      <c r="D44" s="9">
        <f t="shared" si="1"/>
        <v>122.3280728</v>
      </c>
    </row>
    <row r="45" spans="1:4" x14ac:dyDescent="0.35">
      <c r="A45" s="8" t="s">
        <v>32</v>
      </c>
      <c r="B45" s="9">
        <v>0.628</v>
      </c>
      <c r="C45" s="9">
        <f>B45-B18</f>
        <v>0.56999999999999995</v>
      </c>
      <c r="D45" s="9">
        <f t="shared" si="1"/>
        <v>163.05222769999997</v>
      </c>
    </row>
    <row r="46" spans="1:4" x14ac:dyDescent="0.35">
      <c r="A46" s="8" t="s">
        <v>33</v>
      </c>
      <c r="B46" s="9">
        <v>0.51900000000000002</v>
      </c>
      <c r="C46" s="9">
        <f>B46-B18</f>
        <v>0.46100000000000002</v>
      </c>
      <c r="D46" s="9">
        <f t="shared" si="1"/>
        <v>128.677751933</v>
      </c>
    </row>
    <row r="47" spans="1:4" x14ac:dyDescent="0.35">
      <c r="A47" s="8" t="s">
        <v>34</v>
      </c>
      <c r="B47" s="9">
        <v>0.48299999999999998</v>
      </c>
      <c r="C47" s="9">
        <f>B47-B18</f>
        <v>0.42499999999999999</v>
      </c>
      <c r="D47" s="9">
        <f t="shared" si="1"/>
        <v>117.84657312499999</v>
      </c>
    </row>
    <row r="48" spans="1:4" x14ac:dyDescent="0.35">
      <c r="A48" s="8" t="s">
        <v>35</v>
      </c>
      <c r="B48" s="9">
        <v>0.68100000000000005</v>
      </c>
      <c r="C48" s="9">
        <f>B48-B18</f>
        <v>0.623</v>
      </c>
      <c r="D48" s="9">
        <f t="shared" si="1"/>
        <v>180.62479051699998</v>
      </c>
    </row>
    <row r="49" spans="1:4" x14ac:dyDescent="0.35">
      <c r="A49" s="8" t="s">
        <v>36</v>
      </c>
      <c r="B49" s="9">
        <v>0.64300000000000002</v>
      </c>
      <c r="C49" s="9">
        <f>B49-B18</f>
        <v>0.58499999999999996</v>
      </c>
      <c r="D49" s="9">
        <f t="shared" si="1"/>
        <v>167.96860992499998</v>
      </c>
    </row>
    <row r="50" spans="1:4" x14ac:dyDescent="0.35">
      <c r="A50" s="8" t="s">
        <v>37</v>
      </c>
      <c r="B50" s="9">
        <v>0.442</v>
      </c>
      <c r="C50" s="9">
        <f>B50-B18</f>
        <v>0.38400000000000001</v>
      </c>
      <c r="D50" s="9">
        <f t="shared" si="1"/>
        <v>105.82667868799999</v>
      </c>
    </row>
    <row r="51" spans="1:4" x14ac:dyDescent="0.35">
      <c r="A51" s="8" t="s">
        <v>38</v>
      </c>
      <c r="B51" s="9">
        <v>0.64300000000000002</v>
      </c>
      <c r="C51" s="9">
        <f>B51-B18</f>
        <v>0.58499999999999996</v>
      </c>
      <c r="D51" s="9">
        <f t="shared" si="1"/>
        <v>167.96860992499998</v>
      </c>
    </row>
    <row r="52" spans="1:4" x14ac:dyDescent="0.35">
      <c r="A52" s="8" t="s">
        <v>39</v>
      </c>
      <c r="B52" s="9">
        <v>0.58599999999999997</v>
      </c>
      <c r="C52" s="9">
        <f>B52-B18</f>
        <v>0.52799999999999991</v>
      </c>
      <c r="D52" s="9">
        <f t="shared" si="1"/>
        <v>149.52569283199998</v>
      </c>
    </row>
    <row r="53" spans="1:4" x14ac:dyDescent="0.35">
      <c r="A53" s="8" t="s">
        <v>40</v>
      </c>
      <c r="B53" s="9">
        <v>0.57500000000000007</v>
      </c>
      <c r="C53" s="9">
        <f>B53-B18</f>
        <v>0.51700000000000002</v>
      </c>
      <c r="D53" s="9">
        <f t="shared" si="1"/>
        <v>146.04131319699999</v>
      </c>
    </row>
    <row r="54" spans="1:4" x14ac:dyDescent="0.35">
      <c r="A54" s="8" t="s">
        <v>41</v>
      </c>
      <c r="B54" s="9">
        <v>0.56400000000000006</v>
      </c>
      <c r="C54" s="9">
        <f>B54-B18</f>
        <v>0.50600000000000001</v>
      </c>
      <c r="D54" s="9">
        <f t="shared" si="1"/>
        <v>142.581127028</v>
      </c>
    </row>
    <row r="55" spans="1:4" x14ac:dyDescent="0.35">
      <c r="A55" s="8" t="s">
        <v>42</v>
      </c>
      <c r="B55" s="9">
        <v>0.49199999999999999</v>
      </c>
      <c r="C55" s="9">
        <f>B55-B18</f>
        <v>0.434</v>
      </c>
      <c r="D55" s="9">
        <f t="shared" si="1"/>
        <v>120.530074388</v>
      </c>
    </row>
    <row r="56" spans="1:4" x14ac:dyDescent="0.35">
      <c r="A56" s="8" t="s">
        <v>43</v>
      </c>
      <c r="B56" s="9">
        <v>0.60199999999999998</v>
      </c>
      <c r="C56" s="9">
        <f>B56-B18</f>
        <v>0.54399999999999993</v>
      </c>
      <c r="D56" s="9">
        <f t="shared" si="1"/>
        <v>154.63706972799997</v>
      </c>
    </row>
    <row r="57" spans="1:4" x14ac:dyDescent="0.35">
      <c r="A57" s="8" t="s">
        <v>44</v>
      </c>
      <c r="B57" s="9">
        <v>0.61099999999999999</v>
      </c>
      <c r="C57" s="9">
        <f>B57-B18</f>
        <v>0.55299999999999994</v>
      </c>
      <c r="D57" s="9">
        <f t="shared" si="1"/>
        <v>157.53471315699997</v>
      </c>
    </row>
    <row r="58" spans="1:4" x14ac:dyDescent="0.35">
      <c r="A58" s="8" t="s">
        <v>45</v>
      </c>
      <c r="B58" s="9">
        <v>0.79900000000000004</v>
      </c>
      <c r="C58" s="9">
        <f>B58-B18</f>
        <v>0.74099999999999999</v>
      </c>
      <c r="D58" s="9">
        <f t="shared" si="1"/>
        <v>221.76586481299998</v>
      </c>
    </row>
    <row r="59" spans="1:4" x14ac:dyDescent="0.35">
      <c r="A59" s="8" t="s">
        <v>46</v>
      </c>
      <c r="B59" s="9">
        <v>0.82900000000000007</v>
      </c>
      <c r="C59" s="9">
        <f>B59-B18</f>
        <v>0.77100000000000002</v>
      </c>
      <c r="D59" s="9">
        <f t="shared" si="1"/>
        <v>232.66934009299999</v>
      </c>
    </row>
    <row r="60" spans="1:4" x14ac:dyDescent="0.35">
      <c r="A60" s="8" t="s">
        <v>47</v>
      </c>
      <c r="B60" s="9">
        <v>0.42299999999999999</v>
      </c>
      <c r="C60" s="9">
        <f>B60-B18</f>
        <v>0.36499999999999999</v>
      </c>
      <c r="D60" s="9">
        <f t="shared" si="1"/>
        <v>100.370452925</v>
      </c>
    </row>
    <row r="61" spans="1:4" x14ac:dyDescent="0.35">
      <c r="A61" s="8" t="s">
        <v>48</v>
      </c>
      <c r="B61" s="9">
        <v>0.82600000000000007</v>
      </c>
      <c r="C61" s="9">
        <f>B61-B18</f>
        <v>0.76800000000000002</v>
      </c>
      <c r="D61" s="9">
        <f t="shared" si="1"/>
        <v>231.57089475199996</v>
      </c>
    </row>
    <row r="62" spans="1:4" x14ac:dyDescent="0.35">
      <c r="A62" s="8" t="s">
        <v>49</v>
      </c>
      <c r="B62" s="9">
        <v>0.629</v>
      </c>
      <c r="C62" s="9">
        <f>B62-B18</f>
        <v>0.57099999999999995</v>
      </c>
      <c r="D62" s="9">
        <f t="shared" si="1"/>
        <v>163.37858689299998</v>
      </c>
    </row>
    <row r="63" spans="1:4" x14ac:dyDescent="0.35">
      <c r="A63" s="8" t="s">
        <v>50</v>
      </c>
      <c r="B63" s="9">
        <v>0.56400000000000006</v>
      </c>
      <c r="C63" s="9">
        <f>B63-B18</f>
        <v>0.50600000000000001</v>
      </c>
      <c r="D63" s="9">
        <f t="shared" si="1"/>
        <v>142.581127028</v>
      </c>
    </row>
    <row r="64" spans="1:4" x14ac:dyDescent="0.35">
      <c r="A64" s="8" t="s">
        <v>51</v>
      </c>
      <c r="B64" s="9">
        <v>0.72</v>
      </c>
      <c r="C64" s="9">
        <f>B64-B18</f>
        <v>0.66199999999999992</v>
      </c>
      <c r="D64" s="9">
        <f t="shared" si="1"/>
        <v>193.91424741199995</v>
      </c>
    </row>
    <row r="65" spans="1:4" x14ac:dyDescent="0.35">
      <c r="A65" s="8" t="s">
        <v>52</v>
      </c>
      <c r="B65" s="9">
        <v>0.82400000000000007</v>
      </c>
      <c r="C65" s="9">
        <f>B65-B18</f>
        <v>0.76600000000000001</v>
      </c>
      <c r="D65" s="9">
        <f t="shared" si="1"/>
        <v>230.839597588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K59"/>
  <sheetViews>
    <sheetView workbookViewId="0">
      <selection activeCell="G24" sqref="G24"/>
    </sheetView>
  </sheetViews>
  <sheetFormatPr defaultRowHeight="14.5" x14ac:dyDescent="0.35"/>
  <cols>
    <col min="1" max="1" width="10" customWidth="1"/>
    <col min="2" max="2" width="12.1796875" customWidth="1"/>
    <col min="3" max="3" width="11.7265625" customWidth="1"/>
    <col min="4" max="4" width="12.26953125" customWidth="1"/>
  </cols>
  <sheetData>
    <row r="3" spans="1:11" x14ac:dyDescent="0.35">
      <c r="B3" s="1" t="s">
        <v>82</v>
      </c>
      <c r="C3" s="1" t="s">
        <v>72</v>
      </c>
      <c r="D3" s="1" t="s">
        <v>73</v>
      </c>
      <c r="E3" s="1" t="s">
        <v>74</v>
      </c>
    </row>
    <row r="4" spans="1:11" x14ac:dyDescent="0.35">
      <c r="A4" t="s">
        <v>77</v>
      </c>
      <c r="B4" s="1">
        <v>2.5110000000000001</v>
      </c>
      <c r="C4" s="1">
        <f>B4-B10</f>
        <v>2.4810000000000003</v>
      </c>
      <c r="D4" s="1">
        <v>100</v>
      </c>
      <c r="E4" s="1">
        <f>(11.04*C4*C4)+(11.948*C4)+(1.5134)</f>
        <v>99.111573440000015</v>
      </c>
    </row>
    <row r="5" spans="1:11" x14ac:dyDescent="0.35">
      <c r="A5" t="s">
        <v>78</v>
      </c>
      <c r="B5" s="1">
        <v>1.7030000000000001</v>
      </c>
      <c r="C5" s="1">
        <f>B5-B10</f>
        <v>1.673</v>
      </c>
      <c r="D5" s="1">
        <v>50</v>
      </c>
      <c r="E5" s="1">
        <f t="shared" ref="E5:E10" si="0">(11.04*C5*C5)+(11.948*C5)+(1.5134)</f>
        <v>52.402580159999992</v>
      </c>
    </row>
    <row r="6" spans="1:11" x14ac:dyDescent="0.35">
      <c r="A6" t="s">
        <v>79</v>
      </c>
      <c r="B6" s="1">
        <v>1.024</v>
      </c>
      <c r="C6" s="1">
        <f>B6-B10</f>
        <v>0.99399999999999999</v>
      </c>
      <c r="D6" s="1">
        <v>25</v>
      </c>
      <c r="E6" s="1">
        <f t="shared" si="0"/>
        <v>24.297629439999998</v>
      </c>
    </row>
    <row r="7" spans="1:11" x14ac:dyDescent="0.35">
      <c r="A7" t="s">
        <v>80</v>
      </c>
      <c r="B7" s="1">
        <v>0.54300000000000004</v>
      </c>
      <c r="C7" s="1">
        <f>B7-B10</f>
        <v>0.51300000000000001</v>
      </c>
      <c r="D7" s="1">
        <v>12.5</v>
      </c>
      <c r="E7" s="1">
        <f t="shared" si="0"/>
        <v>10.548109760000001</v>
      </c>
    </row>
    <row r="8" spans="1:11" x14ac:dyDescent="0.35">
      <c r="A8" t="s">
        <v>86</v>
      </c>
      <c r="B8" s="1">
        <v>0.318</v>
      </c>
      <c r="C8" s="1">
        <f>B8-B10</f>
        <v>0.28800000000000003</v>
      </c>
      <c r="D8" s="1">
        <v>6.25</v>
      </c>
      <c r="E8" s="1">
        <f t="shared" si="0"/>
        <v>5.8701257600000005</v>
      </c>
    </row>
    <row r="9" spans="1:11" x14ac:dyDescent="0.35">
      <c r="A9" t="s">
        <v>87</v>
      </c>
      <c r="B9" s="1">
        <v>0.152</v>
      </c>
      <c r="C9" s="1">
        <f>B9-B10</f>
        <v>0.122</v>
      </c>
      <c r="D9" s="1">
        <v>3.125</v>
      </c>
      <c r="E9" s="1">
        <f t="shared" si="0"/>
        <v>3.1353753600000003</v>
      </c>
    </row>
    <row r="10" spans="1:11" x14ac:dyDescent="0.35">
      <c r="A10" t="s">
        <v>81</v>
      </c>
      <c r="B10" s="1">
        <v>0.03</v>
      </c>
      <c r="C10" s="1">
        <f>B10-B10</f>
        <v>0</v>
      </c>
      <c r="D10" s="1">
        <v>0</v>
      </c>
      <c r="E10" s="1">
        <f t="shared" si="0"/>
        <v>1.5134000000000001</v>
      </c>
    </row>
    <row r="11" spans="1:11" x14ac:dyDescent="0.35">
      <c r="E11" s="1"/>
    </row>
    <row r="12" spans="1:11" x14ac:dyDescent="0.35">
      <c r="E12" s="1"/>
    </row>
    <row r="13" spans="1:11" x14ac:dyDescent="0.35">
      <c r="E13" s="1"/>
    </row>
    <row r="14" spans="1:11" x14ac:dyDescent="0.35">
      <c r="E14" s="1"/>
    </row>
    <row r="15" spans="1:11" x14ac:dyDescent="0.35">
      <c r="E15" s="1"/>
    </row>
    <row r="16" spans="1:11" x14ac:dyDescent="0.35">
      <c r="E16" s="1"/>
      <c r="I16" s="11" t="s">
        <v>88</v>
      </c>
      <c r="J16" s="11"/>
      <c r="K16" s="11"/>
    </row>
    <row r="17" spans="1:5" x14ac:dyDescent="0.35">
      <c r="E17" s="1"/>
    </row>
    <row r="18" spans="1:5" x14ac:dyDescent="0.35">
      <c r="E18" s="1"/>
    </row>
    <row r="19" spans="1:5" x14ac:dyDescent="0.35">
      <c r="A19" s="4" t="s">
        <v>5</v>
      </c>
      <c r="B19" s="4" t="s">
        <v>82</v>
      </c>
      <c r="C19" s="4" t="s">
        <v>72</v>
      </c>
      <c r="D19" s="4" t="s">
        <v>74</v>
      </c>
      <c r="E19" s="1"/>
    </row>
    <row r="20" spans="1:5" x14ac:dyDescent="0.35">
      <c r="A20" s="8" t="s">
        <v>13</v>
      </c>
      <c r="B20" s="9">
        <v>0.51</v>
      </c>
      <c r="C20" s="9">
        <f>B20-B10</f>
        <v>0.48</v>
      </c>
      <c r="D20" s="9">
        <f t="shared" ref="D20:D59" si="1">(11.04*C20*C20)+(11.948*C20)+(1.5134)</f>
        <v>9.7920560000000005</v>
      </c>
    </row>
    <row r="21" spans="1:5" x14ac:dyDescent="0.35">
      <c r="A21" s="8" t="s">
        <v>14</v>
      </c>
      <c r="B21" s="9">
        <v>0.24399999999999999</v>
      </c>
      <c r="C21" s="9">
        <f>B21-B10</f>
        <v>0.214</v>
      </c>
      <c r="D21" s="9">
        <f t="shared" si="1"/>
        <v>4.5758598400000006</v>
      </c>
    </row>
    <row r="22" spans="1:5" x14ac:dyDescent="0.35">
      <c r="A22" s="8" t="s">
        <v>15</v>
      </c>
      <c r="B22" s="9">
        <v>0.15</v>
      </c>
      <c r="C22" s="9">
        <f>B22-B10</f>
        <v>0.12</v>
      </c>
      <c r="D22" s="9">
        <f t="shared" si="1"/>
        <v>3.1061360000000002</v>
      </c>
    </row>
    <row r="23" spans="1:5" x14ac:dyDescent="0.35">
      <c r="A23" s="8" t="s">
        <v>16</v>
      </c>
      <c r="B23" s="9">
        <v>0.158</v>
      </c>
      <c r="C23" s="9">
        <f>B23-B10</f>
        <v>0.128</v>
      </c>
      <c r="D23" s="9">
        <f t="shared" si="1"/>
        <v>3.2236233600000004</v>
      </c>
    </row>
    <row r="24" spans="1:5" x14ac:dyDescent="0.35">
      <c r="A24" s="8" t="s">
        <v>17</v>
      </c>
      <c r="B24" s="9">
        <v>0.15</v>
      </c>
      <c r="C24" s="9">
        <f>B24-B10</f>
        <v>0.12</v>
      </c>
      <c r="D24" s="9">
        <f t="shared" si="1"/>
        <v>3.1061360000000002</v>
      </c>
    </row>
    <row r="25" spans="1:5" x14ac:dyDescent="0.35">
      <c r="A25" s="8" t="s">
        <v>18</v>
      </c>
      <c r="B25" s="9">
        <v>0.13500000000000001</v>
      </c>
      <c r="C25" s="9">
        <f>B25-B10</f>
        <v>0.10500000000000001</v>
      </c>
      <c r="D25" s="9">
        <f t="shared" si="1"/>
        <v>2.8896560000000004</v>
      </c>
    </row>
    <row r="26" spans="1:5" x14ac:dyDescent="0.35">
      <c r="A26" s="8" t="s">
        <v>19</v>
      </c>
      <c r="B26" s="9">
        <v>0.26400000000000001</v>
      </c>
      <c r="C26" s="9">
        <f>B26-B10</f>
        <v>0.23400000000000001</v>
      </c>
      <c r="D26" s="9">
        <f t="shared" si="1"/>
        <v>4.9137382400000007</v>
      </c>
    </row>
    <row r="27" spans="1:5" x14ac:dyDescent="0.35">
      <c r="A27" s="8" t="s">
        <v>20</v>
      </c>
      <c r="B27" s="9">
        <v>0.184</v>
      </c>
      <c r="C27" s="9">
        <f>B27-B10</f>
        <v>0.154</v>
      </c>
      <c r="D27" s="9">
        <f t="shared" si="1"/>
        <v>3.6152166399999999</v>
      </c>
    </row>
    <row r="28" spans="1:5" x14ac:dyDescent="0.35">
      <c r="A28" s="8" t="s">
        <v>21</v>
      </c>
      <c r="B28" s="9">
        <v>0.19700000000000001</v>
      </c>
      <c r="C28" s="9">
        <f>B28-B10</f>
        <v>0.16700000000000001</v>
      </c>
      <c r="D28" s="9">
        <f t="shared" si="1"/>
        <v>3.81661056</v>
      </c>
    </row>
    <row r="29" spans="1:5" x14ac:dyDescent="0.35">
      <c r="A29" s="8" t="s">
        <v>22</v>
      </c>
      <c r="B29" s="9">
        <v>0.19500000000000001</v>
      </c>
      <c r="C29" s="9">
        <f>B29-B10</f>
        <v>0.16500000000000001</v>
      </c>
      <c r="D29" s="9">
        <f t="shared" si="1"/>
        <v>3.7853840000000005</v>
      </c>
    </row>
    <row r="30" spans="1:5" x14ac:dyDescent="0.35">
      <c r="A30" s="8" t="s">
        <v>23</v>
      </c>
      <c r="B30" s="9">
        <v>0.17</v>
      </c>
      <c r="C30" s="9">
        <f>B30-B10</f>
        <v>0.14000000000000001</v>
      </c>
      <c r="D30" s="9">
        <f t="shared" si="1"/>
        <v>3.4025040000000004</v>
      </c>
    </row>
    <row r="31" spans="1:5" x14ac:dyDescent="0.35">
      <c r="A31" s="8" t="s">
        <v>24</v>
      </c>
      <c r="B31" s="9">
        <v>0.17199999999999999</v>
      </c>
      <c r="C31" s="9">
        <f>B31-B10</f>
        <v>0.14199999999999999</v>
      </c>
      <c r="D31" s="9">
        <f t="shared" si="1"/>
        <v>3.4326265600000001</v>
      </c>
    </row>
    <row r="32" spans="1:5" x14ac:dyDescent="0.35">
      <c r="A32" s="8" t="s">
        <v>25</v>
      </c>
      <c r="B32" s="9">
        <v>0.20200000000000001</v>
      </c>
      <c r="C32" s="9">
        <f>B32-B10</f>
        <v>0.17200000000000001</v>
      </c>
      <c r="D32" s="9">
        <f t="shared" si="1"/>
        <v>3.8950633600000009</v>
      </c>
    </row>
    <row r="33" spans="1:4" x14ac:dyDescent="0.35">
      <c r="A33" s="8" t="s">
        <v>26</v>
      </c>
      <c r="B33" s="9">
        <v>0.183</v>
      </c>
      <c r="C33" s="9">
        <f>B33-B10</f>
        <v>0.153</v>
      </c>
      <c r="D33" s="9">
        <f t="shared" si="1"/>
        <v>3.5998793600000001</v>
      </c>
    </row>
    <row r="34" spans="1:4" x14ac:dyDescent="0.35">
      <c r="A34" s="8" t="s">
        <v>27</v>
      </c>
      <c r="B34" s="9">
        <v>0.153</v>
      </c>
      <c r="C34" s="9">
        <f>B34-B10</f>
        <v>0.123</v>
      </c>
      <c r="D34" s="9">
        <f t="shared" si="1"/>
        <v>3.1500281600000002</v>
      </c>
    </row>
    <row r="35" spans="1:4" x14ac:dyDescent="0.35">
      <c r="A35" s="8" t="s">
        <v>28</v>
      </c>
      <c r="B35" s="9">
        <v>0.313</v>
      </c>
      <c r="C35" s="9">
        <f>B35-B10</f>
        <v>0.28300000000000003</v>
      </c>
      <c r="D35" s="9">
        <f t="shared" si="1"/>
        <v>5.77886656</v>
      </c>
    </row>
    <row r="36" spans="1:4" x14ac:dyDescent="0.35">
      <c r="A36" s="8" t="s">
        <v>29</v>
      </c>
      <c r="B36" s="9">
        <v>0.27100000000000002</v>
      </c>
      <c r="C36" s="9">
        <f>B36-B10</f>
        <v>0.24100000000000002</v>
      </c>
      <c r="D36" s="9">
        <f t="shared" si="1"/>
        <v>5.03408224</v>
      </c>
    </row>
    <row r="37" spans="1:4" x14ac:dyDescent="0.35">
      <c r="A37" s="8" t="s">
        <v>30</v>
      </c>
      <c r="B37" s="9">
        <v>0.154</v>
      </c>
      <c r="C37" s="9">
        <f>B37-B10</f>
        <v>0.124</v>
      </c>
      <c r="D37" s="9">
        <f t="shared" si="1"/>
        <v>3.16470304</v>
      </c>
    </row>
    <row r="38" spans="1:4" x14ac:dyDescent="0.35">
      <c r="A38" s="8" t="s">
        <v>31</v>
      </c>
      <c r="B38" s="9">
        <v>0.16300000000000001</v>
      </c>
      <c r="C38" s="9">
        <f>B38-B10</f>
        <v>0.13300000000000001</v>
      </c>
      <c r="D38" s="9">
        <f t="shared" si="1"/>
        <v>3.29777056</v>
      </c>
    </row>
    <row r="39" spans="1:4" x14ac:dyDescent="0.35">
      <c r="A39" s="8" t="s">
        <v>32</v>
      </c>
      <c r="B39" s="9">
        <v>0.17699999999999999</v>
      </c>
      <c r="C39" s="9">
        <f>B39-B10</f>
        <v>0.14699999999999999</v>
      </c>
      <c r="D39" s="9">
        <f t="shared" si="1"/>
        <v>3.5083193599999998</v>
      </c>
    </row>
    <row r="40" spans="1:4" x14ac:dyDescent="0.35">
      <c r="A40" s="8" t="s">
        <v>33</v>
      </c>
      <c r="B40" s="9">
        <v>0.188</v>
      </c>
      <c r="C40" s="9">
        <f>B40-B10</f>
        <v>0.158</v>
      </c>
      <c r="D40" s="9">
        <f t="shared" si="1"/>
        <v>3.67678656</v>
      </c>
    </row>
    <row r="41" spans="1:4" x14ac:dyDescent="0.35">
      <c r="A41" s="8" t="s">
        <v>34</v>
      </c>
      <c r="B41" s="9">
        <v>0.17599999999999999</v>
      </c>
      <c r="C41" s="9">
        <f>B41-B10</f>
        <v>0.14599999999999999</v>
      </c>
      <c r="D41" s="9">
        <f t="shared" si="1"/>
        <v>3.4931366399999999</v>
      </c>
    </row>
    <row r="42" spans="1:4" x14ac:dyDescent="0.35">
      <c r="A42" s="8" t="s">
        <v>35</v>
      </c>
      <c r="B42" s="9">
        <v>0.20200000000000001</v>
      </c>
      <c r="C42" s="9">
        <f>B42-B10</f>
        <v>0.17200000000000001</v>
      </c>
      <c r="D42" s="9">
        <f t="shared" si="1"/>
        <v>3.8950633600000009</v>
      </c>
    </row>
    <row r="43" spans="1:4" x14ac:dyDescent="0.35">
      <c r="A43" s="8" t="s">
        <v>36</v>
      </c>
      <c r="B43" s="9">
        <v>0.153</v>
      </c>
      <c r="C43" s="9">
        <f>B43-B10</f>
        <v>0.123</v>
      </c>
      <c r="D43" s="9">
        <f t="shared" si="1"/>
        <v>3.1500281600000002</v>
      </c>
    </row>
    <row r="44" spans="1:4" x14ac:dyDescent="0.35">
      <c r="A44" s="8" t="s">
        <v>37</v>
      </c>
      <c r="B44" s="9">
        <v>0.252</v>
      </c>
      <c r="C44" s="9">
        <f>B44-B10</f>
        <v>0.222</v>
      </c>
      <c r="D44" s="9">
        <f t="shared" si="1"/>
        <v>4.7099513599999998</v>
      </c>
    </row>
    <row r="45" spans="1:4" x14ac:dyDescent="0.35">
      <c r="A45" s="8" t="s">
        <v>38</v>
      </c>
      <c r="B45" s="9">
        <v>0.156</v>
      </c>
      <c r="C45" s="9">
        <f>B45-B10</f>
        <v>0.126</v>
      </c>
      <c r="D45" s="9">
        <f t="shared" si="1"/>
        <v>3.1941190400000004</v>
      </c>
    </row>
    <row r="46" spans="1:4" x14ac:dyDescent="0.35">
      <c r="A46" s="8" t="s">
        <v>39</v>
      </c>
      <c r="B46" s="9">
        <v>0.16</v>
      </c>
      <c r="C46" s="9">
        <f>B46-B10</f>
        <v>0.13</v>
      </c>
      <c r="D46" s="9">
        <f t="shared" si="1"/>
        <v>3.2532160000000001</v>
      </c>
    </row>
    <row r="47" spans="1:4" x14ac:dyDescent="0.35">
      <c r="A47" s="8" t="s">
        <v>40</v>
      </c>
      <c r="B47" s="9">
        <v>0.26700000000000002</v>
      </c>
      <c r="C47" s="9">
        <f>B47-B10</f>
        <v>0.23700000000000002</v>
      </c>
      <c r="D47" s="9">
        <f t="shared" si="1"/>
        <v>4.9651817600000001</v>
      </c>
    </row>
    <row r="48" spans="1:4" x14ac:dyDescent="0.35">
      <c r="A48" s="8" t="s">
        <v>41</v>
      </c>
      <c r="B48" s="9">
        <v>0.17199999999999999</v>
      </c>
      <c r="C48" s="9">
        <f>B48-B10</f>
        <v>0.14199999999999999</v>
      </c>
      <c r="D48" s="9">
        <f t="shared" si="1"/>
        <v>3.4326265600000001</v>
      </c>
    </row>
    <row r="49" spans="1:4" x14ac:dyDescent="0.35">
      <c r="A49" s="8" t="s">
        <v>42</v>
      </c>
      <c r="B49" s="9">
        <v>0.26200000000000001</v>
      </c>
      <c r="C49" s="9">
        <f>B49-B10</f>
        <v>0.23200000000000001</v>
      </c>
      <c r="D49" s="9">
        <f t="shared" si="1"/>
        <v>4.8795529599999998</v>
      </c>
    </row>
    <row r="50" spans="1:4" x14ac:dyDescent="0.35">
      <c r="A50" s="8" t="s">
        <v>43</v>
      </c>
      <c r="B50" s="9">
        <v>0.72599999999999998</v>
      </c>
      <c r="C50" s="9">
        <f>B50-B10</f>
        <v>0.69599999999999995</v>
      </c>
      <c r="D50" s="9">
        <f t="shared" si="1"/>
        <v>15.17716064</v>
      </c>
    </row>
    <row r="51" spans="1:4" x14ac:dyDescent="0.35">
      <c r="A51" s="8" t="s">
        <v>44</v>
      </c>
      <c r="B51" s="9">
        <v>0.23799999999999999</v>
      </c>
      <c r="C51" s="9">
        <f>B51-B10</f>
        <v>0.20799999999999999</v>
      </c>
      <c r="D51" s="9">
        <f t="shared" si="1"/>
        <v>4.4762185599999995</v>
      </c>
    </row>
    <row r="52" spans="1:4" x14ac:dyDescent="0.35">
      <c r="A52" s="8" t="s">
        <v>45</v>
      </c>
      <c r="B52" s="9">
        <v>0.24199999999999999</v>
      </c>
      <c r="C52" s="9">
        <f>B52-B10</f>
        <v>0.21199999999999999</v>
      </c>
      <c r="D52" s="9">
        <f t="shared" si="1"/>
        <v>4.5425577600000002</v>
      </c>
    </row>
    <row r="53" spans="1:4" x14ac:dyDescent="0.35">
      <c r="A53" s="8" t="s">
        <v>46</v>
      </c>
      <c r="B53" s="9">
        <v>0.17699999999999999</v>
      </c>
      <c r="C53" s="9">
        <f>B53-B10</f>
        <v>0.14699999999999999</v>
      </c>
      <c r="D53" s="9">
        <f t="shared" si="1"/>
        <v>3.5083193599999998</v>
      </c>
    </row>
    <row r="54" spans="1:4" x14ac:dyDescent="0.35">
      <c r="A54" s="8" t="s">
        <v>47</v>
      </c>
      <c r="B54" s="9">
        <v>0.19800000000000001</v>
      </c>
      <c r="C54" s="9">
        <f>B54-B10</f>
        <v>0.16800000000000001</v>
      </c>
      <c r="D54" s="9">
        <f t="shared" si="1"/>
        <v>3.8322569600000005</v>
      </c>
    </row>
    <row r="55" spans="1:4" x14ac:dyDescent="0.35">
      <c r="A55" s="8" t="s">
        <v>48</v>
      </c>
      <c r="B55" s="9">
        <v>0.24199999999999999</v>
      </c>
      <c r="C55" s="9">
        <f>B55-B10</f>
        <v>0.21199999999999999</v>
      </c>
      <c r="D55" s="9">
        <f t="shared" si="1"/>
        <v>4.5425577600000002</v>
      </c>
    </row>
    <row r="56" spans="1:4" x14ac:dyDescent="0.35">
      <c r="A56" s="8" t="s">
        <v>49</v>
      </c>
      <c r="B56" s="9">
        <v>1.69</v>
      </c>
      <c r="C56" s="9">
        <f>B56-B10</f>
        <v>1.66</v>
      </c>
      <c r="D56" s="9">
        <f t="shared" si="1"/>
        <v>51.768903999999985</v>
      </c>
    </row>
    <row r="57" spans="1:4" x14ac:dyDescent="0.35">
      <c r="A57" s="8" t="s">
        <v>50</v>
      </c>
      <c r="B57" s="9">
        <v>0.182</v>
      </c>
      <c r="C57" s="9">
        <f>B57-B10</f>
        <v>0.152</v>
      </c>
      <c r="D57" s="9">
        <f t="shared" si="1"/>
        <v>3.5845641600000002</v>
      </c>
    </row>
    <row r="58" spans="1:4" x14ac:dyDescent="0.35">
      <c r="A58" s="8" t="s">
        <v>51</v>
      </c>
      <c r="B58" s="9">
        <v>0.22900000000000001</v>
      </c>
      <c r="C58" s="9">
        <f>B58-B10</f>
        <v>0.19900000000000001</v>
      </c>
      <c r="D58" s="9">
        <f t="shared" si="1"/>
        <v>4.3282470399999999</v>
      </c>
    </row>
    <row r="59" spans="1:4" x14ac:dyDescent="0.35">
      <c r="A59" s="8" t="s">
        <v>52</v>
      </c>
      <c r="B59" s="9">
        <v>0.126</v>
      </c>
      <c r="C59" s="9">
        <f>B59-B10</f>
        <v>9.6000000000000002E-2</v>
      </c>
      <c r="D59" s="9">
        <f t="shared" si="1"/>
        <v>2.76215264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66"/>
  <sheetViews>
    <sheetView workbookViewId="0">
      <selection activeCell="K30" sqref="K30"/>
    </sheetView>
  </sheetViews>
  <sheetFormatPr defaultRowHeight="14.5" x14ac:dyDescent="0.35"/>
  <cols>
    <col min="2" max="2" width="11.1796875" customWidth="1"/>
  </cols>
  <sheetData>
    <row r="2" spans="1:12" x14ac:dyDescent="0.35">
      <c r="A2">
        <v>7.8E-2</v>
      </c>
      <c r="B2">
        <v>0.96399999999999997</v>
      </c>
      <c r="C2">
        <v>0.48599999999999999</v>
      </c>
      <c r="D2">
        <v>0.66900000000000004</v>
      </c>
      <c r="E2">
        <v>0.65100000000000002</v>
      </c>
      <c r="F2">
        <v>0.55700000000000005</v>
      </c>
      <c r="G2">
        <v>0.58799999999999997</v>
      </c>
      <c r="H2">
        <v>0.628</v>
      </c>
      <c r="I2">
        <v>0.63800000000000001</v>
      </c>
      <c r="J2">
        <v>0.43099999999999999</v>
      </c>
      <c r="K2">
        <v>0.52900000000000003</v>
      </c>
      <c r="L2">
        <v>0.51400000000000001</v>
      </c>
    </row>
    <row r="3" spans="1:12" x14ac:dyDescent="0.35">
      <c r="A3">
        <v>0.23200000000000001</v>
      </c>
      <c r="B3">
        <v>1.42</v>
      </c>
      <c r="C3">
        <v>0.56700000000000006</v>
      </c>
      <c r="D3">
        <v>0.58299999999999996</v>
      </c>
      <c r="E3">
        <v>0.60099999999999998</v>
      </c>
      <c r="F3">
        <v>0.56300000000000006</v>
      </c>
      <c r="G3">
        <v>0.51500000000000001</v>
      </c>
      <c r="H3">
        <v>0.58899999999999997</v>
      </c>
      <c r="I3">
        <v>0.54300000000000004</v>
      </c>
      <c r="J3">
        <v>0.47900000000000004</v>
      </c>
      <c r="K3">
        <v>0.50800000000000001</v>
      </c>
      <c r="L3">
        <v>0.41600000000000004</v>
      </c>
    </row>
    <row r="4" spans="1:12" x14ac:dyDescent="0.35">
      <c r="A4">
        <v>0.48899999999999999</v>
      </c>
      <c r="B4">
        <v>2.3620000000000001</v>
      </c>
      <c r="C4">
        <v>0.57200000000000006</v>
      </c>
      <c r="D4">
        <v>0.57999999999999996</v>
      </c>
      <c r="E4">
        <v>0.58899999999999997</v>
      </c>
      <c r="F4">
        <v>0.57200000000000006</v>
      </c>
      <c r="G4">
        <v>0.52400000000000002</v>
      </c>
      <c r="H4">
        <v>0.496</v>
      </c>
      <c r="I4">
        <v>0.50600000000000001</v>
      </c>
      <c r="J4">
        <v>0.42899999999999999</v>
      </c>
      <c r="K4">
        <v>0.5</v>
      </c>
      <c r="L4">
        <v>0.438</v>
      </c>
    </row>
    <row r="5" spans="1:12" x14ac:dyDescent="0.35">
      <c r="A5">
        <v>6.6000000000000003E-2</v>
      </c>
      <c r="B5">
        <v>6.0999999999999999E-2</v>
      </c>
      <c r="C5">
        <v>0.56800000000000006</v>
      </c>
      <c r="D5">
        <v>0.53700000000000003</v>
      </c>
      <c r="E5">
        <v>0.60399999999999998</v>
      </c>
      <c r="F5">
        <v>0.498</v>
      </c>
      <c r="G5">
        <v>0.52500000000000002</v>
      </c>
      <c r="H5">
        <v>0.56000000000000005</v>
      </c>
      <c r="I5">
        <v>0.47400000000000003</v>
      </c>
      <c r="J5">
        <v>0.39</v>
      </c>
      <c r="K5">
        <v>0.48</v>
      </c>
      <c r="L5">
        <v>0.44400000000000001</v>
      </c>
    </row>
    <row r="9" spans="1:12" x14ac:dyDescent="0.35">
      <c r="B9" s="1" t="s">
        <v>71</v>
      </c>
      <c r="C9" s="1" t="s">
        <v>72</v>
      </c>
      <c r="D9" s="1" t="s">
        <v>73</v>
      </c>
      <c r="E9" s="1" t="s">
        <v>74</v>
      </c>
    </row>
    <row r="10" spans="1:12" x14ac:dyDescent="0.35">
      <c r="A10" t="s">
        <v>75</v>
      </c>
      <c r="B10" s="1">
        <v>2.3620000000000001</v>
      </c>
      <c r="C10" s="1">
        <f>B10-B16</f>
        <v>2.3010000000000002</v>
      </c>
      <c r="D10" s="1">
        <v>640</v>
      </c>
      <c r="E10" s="1">
        <f>(62.185*C10*C10)+(131.96*C10)+(9.794)</f>
        <v>642.67872318500008</v>
      </c>
    </row>
    <row r="11" spans="1:12" x14ac:dyDescent="0.35">
      <c r="A11" t="s">
        <v>76</v>
      </c>
      <c r="B11" s="1">
        <v>1.42</v>
      </c>
      <c r="C11" s="1">
        <f>B11-B16</f>
        <v>1.359</v>
      </c>
      <c r="D11" s="1">
        <v>320</v>
      </c>
      <c r="E11" s="1">
        <f t="shared" ref="E11:E15" si="0">(62.185*C11*C11)+(131.96*C11)+(9.794)</f>
        <v>303.97593498499998</v>
      </c>
    </row>
    <row r="12" spans="1:12" x14ac:dyDescent="0.35">
      <c r="A12" t="s">
        <v>77</v>
      </c>
      <c r="B12" s="1">
        <v>0.96399999999999997</v>
      </c>
      <c r="C12" s="1">
        <f>B12-B16</f>
        <v>0.90300000000000002</v>
      </c>
      <c r="D12" s="1">
        <v>160</v>
      </c>
      <c r="E12" s="1">
        <f t="shared" si="0"/>
        <v>179.66008866500002</v>
      </c>
    </row>
    <row r="13" spans="1:12" x14ac:dyDescent="0.35">
      <c r="A13" t="s">
        <v>78</v>
      </c>
      <c r="B13" s="1">
        <v>0.48899999999999999</v>
      </c>
      <c r="C13" s="1">
        <f>B13-B16</f>
        <v>0.42799999999999999</v>
      </c>
      <c r="D13" s="1">
        <v>80</v>
      </c>
      <c r="E13" s="1">
        <f t="shared" si="0"/>
        <v>77.664177039999998</v>
      </c>
    </row>
    <row r="14" spans="1:12" x14ac:dyDescent="0.35">
      <c r="A14" t="s">
        <v>79</v>
      </c>
      <c r="B14" s="1">
        <v>0.23200000000000001</v>
      </c>
      <c r="C14" s="1">
        <f>B14-B16</f>
        <v>0.17100000000000001</v>
      </c>
      <c r="D14" s="1">
        <v>40</v>
      </c>
      <c r="E14" s="1">
        <f t="shared" si="0"/>
        <v>34.177511585000005</v>
      </c>
    </row>
    <row r="15" spans="1:12" x14ac:dyDescent="0.35">
      <c r="A15" t="s">
        <v>80</v>
      </c>
      <c r="B15" s="1">
        <v>7.8E-2</v>
      </c>
      <c r="C15" s="1">
        <f>B15-B16</f>
        <v>1.7000000000000001E-2</v>
      </c>
      <c r="D15" s="1">
        <v>20</v>
      </c>
      <c r="E15" s="1">
        <f t="shared" si="0"/>
        <v>12.055291465</v>
      </c>
    </row>
    <row r="16" spans="1:12" x14ac:dyDescent="0.35">
      <c r="A16" t="s">
        <v>81</v>
      </c>
      <c r="B16" s="1">
        <v>6.0999999999999999E-2</v>
      </c>
      <c r="C16" s="1">
        <f>B16-B16</f>
        <v>0</v>
      </c>
      <c r="D16" s="1">
        <v>0</v>
      </c>
      <c r="E16" s="1"/>
    </row>
    <row r="23" spans="1:11" x14ac:dyDescent="0.35">
      <c r="H23" s="11"/>
      <c r="I23" s="11" t="s">
        <v>85</v>
      </c>
      <c r="J23" s="11"/>
      <c r="K23" s="11"/>
    </row>
    <row r="26" spans="1:11" x14ac:dyDescent="0.35">
      <c r="A26" s="7" t="s">
        <v>5</v>
      </c>
      <c r="B26" s="4" t="s">
        <v>82</v>
      </c>
      <c r="C26" s="7" t="s">
        <v>72</v>
      </c>
      <c r="D26" s="4" t="s">
        <v>74</v>
      </c>
      <c r="H26" s="11"/>
      <c r="I26" s="11"/>
      <c r="J26" s="11"/>
      <c r="K26" s="11"/>
    </row>
    <row r="27" spans="1:11" x14ac:dyDescent="0.35">
      <c r="A27" s="8" t="s">
        <v>13</v>
      </c>
      <c r="B27" s="9">
        <v>0.48599999999999999</v>
      </c>
      <c r="C27" s="9">
        <f>B27-B16</f>
        <v>0.42499999999999999</v>
      </c>
      <c r="D27" s="9">
        <f t="shared" ref="D27:D66" si="1">(62.185*C27*C27)+(131.96*C27)+(9.794)</f>
        <v>77.109165624999989</v>
      </c>
    </row>
    <row r="28" spans="1:11" x14ac:dyDescent="0.35">
      <c r="A28" s="8" t="s">
        <v>14</v>
      </c>
      <c r="B28" s="9">
        <v>0.56700000000000006</v>
      </c>
      <c r="C28" s="9">
        <f>B28-B16</f>
        <v>0.50600000000000001</v>
      </c>
      <c r="D28" s="9">
        <f t="shared" si="1"/>
        <v>92.487358659999998</v>
      </c>
    </row>
    <row r="29" spans="1:11" x14ac:dyDescent="0.35">
      <c r="A29" s="8" t="s">
        <v>15</v>
      </c>
      <c r="B29" s="9">
        <v>0.57200000000000006</v>
      </c>
      <c r="C29" s="9">
        <f>B29-B16</f>
        <v>0.51100000000000012</v>
      </c>
      <c r="D29" s="9">
        <f t="shared" si="1"/>
        <v>93.463369385000021</v>
      </c>
    </row>
    <row r="30" spans="1:11" x14ac:dyDescent="0.35">
      <c r="A30" s="8" t="s">
        <v>16</v>
      </c>
      <c r="B30" s="9">
        <v>0.56800000000000006</v>
      </c>
      <c r="C30" s="9">
        <f>B30-B16</f>
        <v>0.50700000000000012</v>
      </c>
      <c r="D30" s="9">
        <f t="shared" si="1"/>
        <v>92.682312065000033</v>
      </c>
    </row>
    <row r="31" spans="1:11" x14ac:dyDescent="0.35">
      <c r="A31" s="8" t="s">
        <v>17</v>
      </c>
      <c r="B31" s="9">
        <v>0.66900000000000004</v>
      </c>
      <c r="C31" s="9">
        <f>B31-B16</f>
        <v>0.6080000000000001</v>
      </c>
      <c r="D31" s="9">
        <f t="shared" si="1"/>
        <v>113.01323584000002</v>
      </c>
    </row>
    <row r="32" spans="1:11" x14ac:dyDescent="0.35">
      <c r="A32" s="8" t="s">
        <v>18</v>
      </c>
      <c r="B32" s="9">
        <v>0.58299999999999996</v>
      </c>
      <c r="C32" s="9">
        <f>B32-B16</f>
        <v>0.52200000000000002</v>
      </c>
      <c r="D32" s="9">
        <f t="shared" si="1"/>
        <v>95.621537540000006</v>
      </c>
    </row>
    <row r="33" spans="1:4" x14ac:dyDescent="0.35">
      <c r="A33" s="8" t="s">
        <v>19</v>
      </c>
      <c r="B33" s="9">
        <v>0.57999999999999996</v>
      </c>
      <c r="C33" s="9">
        <f>B33-B16</f>
        <v>0.51899999999999991</v>
      </c>
      <c r="D33" s="9">
        <f t="shared" si="1"/>
        <v>95.031453784999982</v>
      </c>
    </row>
    <row r="34" spans="1:4" x14ac:dyDescent="0.35">
      <c r="A34" s="8" t="s">
        <v>20</v>
      </c>
      <c r="B34" s="9">
        <v>0.53700000000000003</v>
      </c>
      <c r="C34" s="9">
        <f>B34-B16</f>
        <v>0.47600000000000003</v>
      </c>
      <c r="D34" s="9">
        <f t="shared" si="1"/>
        <v>86.696588560000009</v>
      </c>
    </row>
    <row r="35" spans="1:4" x14ac:dyDescent="0.35">
      <c r="A35" s="8" t="s">
        <v>21</v>
      </c>
      <c r="B35" s="9">
        <v>0.65100000000000002</v>
      </c>
      <c r="C35" s="9">
        <f>B35-B16</f>
        <v>0.59000000000000008</v>
      </c>
      <c r="D35" s="9">
        <f t="shared" si="1"/>
        <v>109.29699850000003</v>
      </c>
    </row>
    <row r="36" spans="1:4" x14ac:dyDescent="0.35">
      <c r="A36" s="8" t="s">
        <v>22</v>
      </c>
      <c r="B36" s="9">
        <v>0.60099999999999998</v>
      </c>
      <c r="C36" s="9">
        <f>B36-B16</f>
        <v>0.54</v>
      </c>
      <c r="D36" s="9">
        <f t="shared" si="1"/>
        <v>99.185546000000002</v>
      </c>
    </row>
    <row r="37" spans="1:4" x14ac:dyDescent="0.35">
      <c r="A37" s="8" t="s">
        <v>23</v>
      </c>
      <c r="B37" s="9">
        <v>0.58899999999999997</v>
      </c>
      <c r="C37" s="9">
        <f>B37-B16</f>
        <v>0.52800000000000002</v>
      </c>
      <c r="D37" s="9">
        <f t="shared" si="1"/>
        <v>96.805063040000007</v>
      </c>
    </row>
    <row r="38" spans="1:4" x14ac:dyDescent="0.35">
      <c r="A38" s="8" t="s">
        <v>24</v>
      </c>
      <c r="B38" s="9">
        <v>0.60399999999999998</v>
      </c>
      <c r="C38" s="9">
        <f>B38-B16</f>
        <v>0.54299999999999993</v>
      </c>
      <c r="D38" s="9">
        <f t="shared" si="1"/>
        <v>99.783465064999987</v>
      </c>
    </row>
    <row r="39" spans="1:4" x14ac:dyDescent="0.35">
      <c r="A39" s="8" t="s">
        <v>25</v>
      </c>
      <c r="B39" s="9">
        <v>0.55700000000000005</v>
      </c>
      <c r="C39" s="9">
        <f>B39-B16</f>
        <v>0.49600000000000005</v>
      </c>
      <c r="D39" s="9">
        <f t="shared" si="1"/>
        <v>90.544664960000006</v>
      </c>
    </row>
    <row r="40" spans="1:4" x14ac:dyDescent="0.35">
      <c r="A40" s="8" t="s">
        <v>26</v>
      </c>
      <c r="B40" s="9">
        <v>0.56300000000000006</v>
      </c>
      <c r="C40" s="9">
        <f>B40-B16</f>
        <v>0.502</v>
      </c>
      <c r="D40" s="9">
        <f t="shared" si="1"/>
        <v>91.708788740000003</v>
      </c>
    </row>
    <row r="41" spans="1:4" x14ac:dyDescent="0.35">
      <c r="A41" s="8" t="s">
        <v>27</v>
      </c>
      <c r="B41" s="9">
        <v>0.57200000000000006</v>
      </c>
      <c r="C41" s="9">
        <f>B41-B16</f>
        <v>0.51100000000000012</v>
      </c>
      <c r="D41" s="9">
        <f t="shared" si="1"/>
        <v>93.463369385000021</v>
      </c>
    </row>
    <row r="42" spans="1:4" x14ac:dyDescent="0.35">
      <c r="A42" s="8" t="s">
        <v>28</v>
      </c>
      <c r="B42" s="9">
        <v>0.498</v>
      </c>
      <c r="C42" s="9">
        <f>B42-B16</f>
        <v>0.437</v>
      </c>
      <c r="D42" s="9">
        <f t="shared" si="1"/>
        <v>79.335927264999995</v>
      </c>
    </row>
    <row r="43" spans="1:4" x14ac:dyDescent="0.35">
      <c r="A43" s="8" t="s">
        <v>29</v>
      </c>
      <c r="B43" s="9">
        <v>0.58799999999999997</v>
      </c>
      <c r="C43" s="9">
        <f>B43-B16</f>
        <v>0.52699999999999991</v>
      </c>
      <c r="D43" s="9">
        <f t="shared" si="1"/>
        <v>96.607497864999985</v>
      </c>
    </row>
    <row r="44" spans="1:4" x14ac:dyDescent="0.35">
      <c r="A44" s="8" t="s">
        <v>30</v>
      </c>
      <c r="B44" s="9">
        <v>0.51500000000000001</v>
      </c>
      <c r="C44" s="9">
        <f>B44-B16</f>
        <v>0.45400000000000001</v>
      </c>
      <c r="D44" s="9">
        <f t="shared" si="1"/>
        <v>82.521163459999997</v>
      </c>
    </row>
    <row r="45" spans="1:4" x14ac:dyDescent="0.35">
      <c r="A45" s="8" t="s">
        <v>31</v>
      </c>
      <c r="B45" s="9">
        <v>0.52400000000000002</v>
      </c>
      <c r="C45" s="9">
        <f>B45-B16</f>
        <v>0.46300000000000002</v>
      </c>
      <c r="D45" s="9">
        <f t="shared" si="1"/>
        <v>84.222016265000008</v>
      </c>
    </row>
    <row r="46" spans="1:4" x14ac:dyDescent="0.35">
      <c r="A46" s="8" t="s">
        <v>32</v>
      </c>
      <c r="B46" s="9">
        <v>0.52500000000000002</v>
      </c>
      <c r="C46" s="9">
        <f>B46-B16</f>
        <v>0.46400000000000002</v>
      </c>
      <c r="D46" s="9">
        <f t="shared" si="1"/>
        <v>84.411621760000003</v>
      </c>
    </row>
    <row r="47" spans="1:4" x14ac:dyDescent="0.35">
      <c r="A47" s="8" t="s">
        <v>33</v>
      </c>
      <c r="B47" s="9">
        <v>0.628</v>
      </c>
      <c r="C47" s="9">
        <f>B47-B16</f>
        <v>0.56699999999999995</v>
      </c>
      <c r="D47" s="9">
        <f t="shared" si="1"/>
        <v>104.607113465</v>
      </c>
    </row>
    <row r="48" spans="1:4" x14ac:dyDescent="0.35">
      <c r="A48" s="8" t="s">
        <v>34</v>
      </c>
      <c r="B48" s="9">
        <v>0.58899999999999997</v>
      </c>
      <c r="C48" s="9">
        <f>B48-B16</f>
        <v>0.52800000000000002</v>
      </c>
      <c r="D48" s="9">
        <f t="shared" si="1"/>
        <v>96.805063040000007</v>
      </c>
    </row>
    <row r="49" spans="1:4" x14ac:dyDescent="0.35">
      <c r="A49" s="8" t="s">
        <v>35</v>
      </c>
      <c r="B49" s="9">
        <v>0.496</v>
      </c>
      <c r="C49" s="9">
        <f>B49-B16</f>
        <v>0.435</v>
      </c>
      <c r="D49" s="9">
        <f t="shared" si="1"/>
        <v>78.963556624999995</v>
      </c>
    </row>
    <row r="50" spans="1:4" x14ac:dyDescent="0.35">
      <c r="A50" s="8" t="s">
        <v>36</v>
      </c>
      <c r="B50" s="9">
        <v>0.56000000000000005</v>
      </c>
      <c r="C50" s="9">
        <f>B50-B16</f>
        <v>0.49900000000000005</v>
      </c>
      <c r="D50" s="9">
        <f t="shared" si="1"/>
        <v>91.126167185000014</v>
      </c>
    </row>
    <row r="51" spans="1:4" x14ac:dyDescent="0.35">
      <c r="A51" s="8" t="s">
        <v>37</v>
      </c>
      <c r="B51" s="9">
        <v>0.63800000000000001</v>
      </c>
      <c r="C51" s="9">
        <f>B51-B16</f>
        <v>0.57699999999999996</v>
      </c>
      <c r="D51" s="9">
        <f t="shared" si="1"/>
        <v>106.63810986499999</v>
      </c>
    </row>
    <row r="52" spans="1:4" x14ac:dyDescent="0.35">
      <c r="A52" s="8" t="s">
        <v>38</v>
      </c>
      <c r="B52" s="9">
        <v>0.54300000000000004</v>
      </c>
      <c r="C52" s="9">
        <f>B52-B16</f>
        <v>0.48200000000000004</v>
      </c>
      <c r="D52" s="9">
        <f t="shared" si="1"/>
        <v>87.845787940000008</v>
      </c>
    </row>
    <row r="53" spans="1:4" x14ac:dyDescent="0.35">
      <c r="A53" s="8" t="s">
        <v>39</v>
      </c>
      <c r="B53" s="9">
        <v>0.50600000000000001</v>
      </c>
      <c r="C53" s="9">
        <f>B53-B16</f>
        <v>0.44500000000000001</v>
      </c>
      <c r="D53" s="9">
        <f t="shared" si="1"/>
        <v>80.830384625000008</v>
      </c>
    </row>
    <row r="54" spans="1:4" x14ac:dyDescent="0.35">
      <c r="A54" s="8" t="s">
        <v>40</v>
      </c>
      <c r="B54" s="9">
        <v>0.47400000000000003</v>
      </c>
      <c r="C54" s="9">
        <f>B54-B16</f>
        <v>0.41300000000000003</v>
      </c>
      <c r="D54" s="9">
        <f t="shared" si="1"/>
        <v>74.900313265000008</v>
      </c>
    </row>
    <row r="55" spans="1:4" x14ac:dyDescent="0.35">
      <c r="A55" s="8" t="s">
        <v>41</v>
      </c>
      <c r="B55" s="9">
        <v>0.43099999999999999</v>
      </c>
      <c r="C55" s="9">
        <f>B55-B16</f>
        <v>0.37</v>
      </c>
      <c r="D55" s="9">
        <f t="shared" si="1"/>
        <v>67.132326500000005</v>
      </c>
    </row>
    <row r="56" spans="1:4" x14ac:dyDescent="0.35">
      <c r="A56" s="8" t="s">
        <v>42</v>
      </c>
      <c r="B56" s="9">
        <v>0.47900000000000004</v>
      </c>
      <c r="C56" s="9">
        <f>B56-B16</f>
        <v>0.41800000000000004</v>
      </c>
      <c r="D56" s="9">
        <f t="shared" si="1"/>
        <v>75.818491940000015</v>
      </c>
    </row>
    <row r="57" spans="1:4" x14ac:dyDescent="0.35">
      <c r="A57" s="8" t="s">
        <v>43</v>
      </c>
      <c r="B57" s="9">
        <v>0.42899999999999999</v>
      </c>
      <c r="C57" s="9">
        <f>B57-B16</f>
        <v>0.36799999999999999</v>
      </c>
      <c r="D57" s="9">
        <f t="shared" si="1"/>
        <v>66.77662144</v>
      </c>
    </row>
    <row r="58" spans="1:4" x14ac:dyDescent="0.35">
      <c r="A58" s="8" t="s">
        <v>44</v>
      </c>
      <c r="B58" s="9">
        <v>0.39</v>
      </c>
      <c r="C58" s="9">
        <f>B58-B16</f>
        <v>0.32900000000000001</v>
      </c>
      <c r="D58" s="9">
        <f t="shared" si="1"/>
        <v>59.939806584999999</v>
      </c>
    </row>
    <row r="59" spans="1:4" x14ac:dyDescent="0.35">
      <c r="A59" s="8" t="s">
        <v>45</v>
      </c>
      <c r="B59" s="9">
        <v>0.52900000000000003</v>
      </c>
      <c r="C59" s="9">
        <f>B59-B16</f>
        <v>0.46800000000000003</v>
      </c>
      <c r="D59" s="9">
        <f t="shared" si="1"/>
        <v>85.17128744</v>
      </c>
    </row>
    <row r="60" spans="1:4" x14ac:dyDescent="0.35">
      <c r="A60" s="8" t="s">
        <v>46</v>
      </c>
      <c r="B60" s="9">
        <v>0.50800000000000001</v>
      </c>
      <c r="C60" s="9">
        <f>B60-B16</f>
        <v>0.44700000000000001</v>
      </c>
      <c r="D60" s="9">
        <f t="shared" si="1"/>
        <v>81.205242665</v>
      </c>
    </row>
    <row r="61" spans="1:4" x14ac:dyDescent="0.35">
      <c r="A61" s="8" t="s">
        <v>47</v>
      </c>
      <c r="B61" s="9">
        <v>0.5</v>
      </c>
      <c r="C61" s="9">
        <f>B61-B16</f>
        <v>0.439</v>
      </c>
      <c r="D61" s="9">
        <f t="shared" si="1"/>
        <v>79.708795385000002</v>
      </c>
    </row>
    <row r="62" spans="1:4" x14ac:dyDescent="0.35">
      <c r="A62" s="8" t="s">
        <v>48</v>
      </c>
      <c r="B62" s="9">
        <v>0.48</v>
      </c>
      <c r="C62" s="9">
        <f>B62-B16</f>
        <v>0.41899999999999998</v>
      </c>
      <c r="D62" s="9">
        <f t="shared" si="1"/>
        <v>76.002500784999995</v>
      </c>
    </row>
    <row r="63" spans="1:4" x14ac:dyDescent="0.35">
      <c r="A63" s="8" t="s">
        <v>49</v>
      </c>
      <c r="B63" s="9">
        <v>0.51400000000000001</v>
      </c>
      <c r="C63" s="9">
        <f>B63-B16</f>
        <v>0.45300000000000001</v>
      </c>
      <c r="D63" s="9">
        <f t="shared" si="1"/>
        <v>82.332801665000005</v>
      </c>
    </row>
    <row r="64" spans="1:4" x14ac:dyDescent="0.35">
      <c r="A64" s="8" t="s">
        <v>50</v>
      </c>
      <c r="B64" s="9">
        <v>0.41600000000000004</v>
      </c>
      <c r="C64" s="9">
        <f>B64-B16</f>
        <v>0.35500000000000004</v>
      </c>
      <c r="D64" s="9">
        <f t="shared" si="1"/>
        <v>64.476664625000012</v>
      </c>
    </row>
    <row r="65" spans="1:4" x14ac:dyDescent="0.35">
      <c r="A65" s="8" t="s">
        <v>51</v>
      </c>
      <c r="B65" s="9">
        <v>0.438</v>
      </c>
      <c r="C65" s="9">
        <f>B65-B16</f>
        <v>0.377</v>
      </c>
      <c r="D65" s="9">
        <f t="shared" si="1"/>
        <v>68.381211865000012</v>
      </c>
    </row>
    <row r="66" spans="1:4" x14ac:dyDescent="0.35">
      <c r="A66" s="8" t="s">
        <v>52</v>
      </c>
      <c r="B66" s="9">
        <v>0.44400000000000001</v>
      </c>
      <c r="C66" s="9">
        <f>B66-B16</f>
        <v>0.38300000000000001</v>
      </c>
      <c r="D66" s="9">
        <f t="shared" si="1"/>
        <v>69.456535465000002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Kolorimetrik</vt:lpstr>
      <vt:lpstr>GSH</vt:lpstr>
      <vt:lpstr>TROPONİN</vt:lpstr>
      <vt:lpstr>MDA</vt:lpstr>
      <vt:lpstr>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2021-02-27T10:33:38Z</dcterms:modified>
</cp:coreProperties>
</file>