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Google Drive\2021\Hizmet alımları\webe yüklenenler\Mete Keçeci\13.11.2021\"/>
    </mc:Choice>
  </mc:AlternateContent>
  <xr:revisionPtr revIDLastSave="0" documentId="13_ncr:1_{DEA39F63-D46F-43EF-8A1A-B0466D06E68A}" xr6:coauthVersionLast="47" xr6:coauthVersionMax="47" xr10:uidLastSave="{00000000-0000-0000-0000-000000000000}"/>
  <bookViews>
    <workbookView xWindow="-110" yWindow="-110" windowWidth="21820" windowHeight="14020" xr2:uid="{00000000-000D-0000-FFFF-FFFF00000000}"/>
  </bookViews>
  <sheets>
    <sheet name="Serum" sheetId="1" r:id="rId1"/>
    <sheet name="Ovaryum(Doku)" sheetId="2" r:id="rId2"/>
    <sheet name="Ovaryum-MDA" sheetId="3" r:id="rId3"/>
    <sheet name="Materyal-metod"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3" l="1"/>
  <c r="E24"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23" i="3"/>
  <c r="E23" i="3" s="1"/>
  <c r="C11" i="3"/>
  <c r="E11" i="3" s="1"/>
  <c r="C10" i="3"/>
  <c r="E10" i="3" s="1"/>
  <c r="C9" i="3"/>
  <c r="E9" i="3" s="1"/>
  <c r="C8" i="3"/>
  <c r="E8" i="3" s="1"/>
  <c r="C7" i="3"/>
  <c r="E7" i="3" s="1"/>
  <c r="C6" i="3"/>
  <c r="E6" i="3" s="1"/>
  <c r="E5" i="3"/>
  <c r="C5" i="3"/>
  <c r="D59" i="1" l="1"/>
  <c r="E59"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32" i="1"/>
  <c r="E32" i="1" s="1"/>
  <c r="C20" i="1"/>
  <c r="E20" i="1" s="1"/>
  <c r="C19" i="1"/>
  <c r="E19" i="1" s="1"/>
  <c r="C18" i="1"/>
  <c r="E18" i="1" s="1"/>
  <c r="C17" i="1"/>
  <c r="E17" i="1" s="1"/>
  <c r="C16" i="1"/>
  <c r="E16" i="1" s="1"/>
  <c r="C15" i="1"/>
  <c r="E15" i="1" s="1"/>
  <c r="C14" i="1"/>
  <c r="E14" i="1" s="1"/>
  <c r="C13" i="1"/>
  <c r="E13" i="1" s="1"/>
</calcChain>
</file>

<file path=xl/sharedStrings.xml><?xml version="1.0" encoding="utf-8"?>
<sst xmlns="http://schemas.openxmlformats.org/spreadsheetml/2006/main" count="187" uniqueCount="103">
  <si>
    <t xml:space="preserve"> </t>
  </si>
  <si>
    <t>std1</t>
  </si>
  <si>
    <t>std2</t>
  </si>
  <si>
    <t>std3</t>
  </si>
  <si>
    <t>std4</t>
  </si>
  <si>
    <t>std5</t>
  </si>
  <si>
    <t>std6</t>
  </si>
  <si>
    <t>std7</t>
  </si>
  <si>
    <t>blank</t>
  </si>
  <si>
    <t>abs</t>
  </si>
  <si>
    <t>abs-blank</t>
  </si>
  <si>
    <t>expected</t>
  </si>
  <si>
    <t>result</t>
  </si>
  <si>
    <t>concentratıon (pg/ml)</t>
  </si>
  <si>
    <t>Numune</t>
  </si>
  <si>
    <t>absorbans</t>
  </si>
  <si>
    <t>Kontrol-1</t>
  </si>
  <si>
    <t>Kontrol-2</t>
  </si>
  <si>
    <t>Kontrol-3</t>
  </si>
  <si>
    <t>Kontrol-4</t>
  </si>
  <si>
    <t>Kontrol-5</t>
  </si>
  <si>
    <t>Kontrol-6</t>
  </si>
  <si>
    <t>Kontrol-7</t>
  </si>
  <si>
    <t>Curcumin-1</t>
  </si>
  <si>
    <t>Curcumin-2</t>
  </si>
  <si>
    <t>Curcumin-3</t>
  </si>
  <si>
    <t>Curcumin-4</t>
  </si>
  <si>
    <t>Curcumin-5</t>
  </si>
  <si>
    <t>Curcumin-6</t>
  </si>
  <si>
    <t>Curcumin-7</t>
  </si>
  <si>
    <t>MTX-1</t>
  </si>
  <si>
    <t>MTX-2</t>
  </si>
  <si>
    <t>MTX-3</t>
  </si>
  <si>
    <t>MTX-4</t>
  </si>
  <si>
    <t>MTX-5</t>
  </si>
  <si>
    <t>MTX-6</t>
  </si>
  <si>
    <t>MTX-7</t>
  </si>
  <si>
    <t>MTX+Curcumin-1</t>
  </si>
  <si>
    <t>MTX+Curcumin-2</t>
  </si>
  <si>
    <t>MTX+Curcumin-3</t>
  </si>
  <si>
    <t>MTX+Curcumin-4</t>
  </si>
  <si>
    <t>MTX+Curcumin-5</t>
  </si>
  <si>
    <t>MTX+Curcumin-6</t>
  </si>
  <si>
    <t>MTX+Curcumin-7</t>
  </si>
  <si>
    <t>Numune Adı</t>
  </si>
  <si>
    <t>CAT (U/L)</t>
  </si>
  <si>
    <t>SOD (U/ml)</t>
  </si>
  <si>
    <t>concentratıon (mmol/L)</t>
  </si>
  <si>
    <t>KİT ADI</t>
  </si>
  <si>
    <t>TÜR</t>
  </si>
  <si>
    <t>MARKA</t>
  </si>
  <si>
    <t>CAT. NO</t>
  </si>
  <si>
    <t>Yöntem</t>
  </si>
  <si>
    <t>Kullanılan Cihaz</t>
  </si>
  <si>
    <t>Rat</t>
  </si>
  <si>
    <t>NOT: Dokular 1/9 oranında( 0,1 gr doku: 0,9ml 140 mmol. lık  KCl) Potasyum Klorür tamponu ile homojenize edildikten sonra 7000 rpm + 4' de 5 dk santrifüj edildi.</t>
  </si>
  <si>
    <t>Universal</t>
  </si>
  <si>
    <t>Kolorimetrik</t>
  </si>
  <si>
    <t>CAT: Catalase</t>
  </si>
  <si>
    <t>RL0253</t>
  </si>
  <si>
    <t>MDA: Malondialdehit</t>
  </si>
  <si>
    <t>MINDRAY-BS400</t>
  </si>
  <si>
    <t>AMH(Anti-Mullerian Hormone)</t>
  </si>
  <si>
    <t>Elabscience</t>
  </si>
  <si>
    <t>E-EL-R3022</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</si>
  <si>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</si>
  <si>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</si>
  <si>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</si>
  <si>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</si>
  <si>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</si>
  <si>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</si>
  <si>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t>(Relassay, Turkey)</t>
  </si>
  <si>
    <r>
      <t xml:space="preserve">Catalase (CAT)  </t>
    </r>
    <r>
      <rPr>
        <sz val="12"/>
        <color theme="1"/>
        <rFont val="Times New Roman"/>
        <family val="1"/>
        <charset val="162"/>
      </rPr>
      <t xml:space="preserve"> U/L</t>
    </r>
  </si>
  <si>
    <t>This colorimetric assay involves two steps. Sample is first incubated with a known amount of</t>
  </si>
  <si>
    <t>hydrogen peroxide. Sample converts hydrogen peroxide to water and oxygen. The ratio is</t>
  </si>
  <si>
    <t>proportional to the concentration of catalase. The enzyme is stopped and the remaining</t>
  </si>
  <si>
    <t>hydrogen peroxide, following a fixed incubation period, is determined using a chromogen.</t>
  </si>
  <si>
    <t>The resulting absorbance is measured at 405 nm and the obtained results are expressed as U/L.</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</si>
  <si>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</si>
  <si>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</si>
  <si>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</si>
  <si>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</si>
  <si>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</si>
  <si>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</si>
  <si>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</si>
  <si>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</si>
  <si>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</si>
  <si>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</si>
  <si>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</si>
  <si>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</si>
  <si>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</si>
  <si>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t xml:space="preserve">This ELISA kit uses the Sandwich-ELISA principle. The micro ELISA plate provided in this kit has been pre-coated with an antibody specific to Rat AMH. Samples (or Standards) are added to the micro ELISA plate wells and combined with the specific antibody. </t>
  </si>
  <si>
    <t>Then a biotinylated detection antibody specific for Rat AMH and Avidin-Horseradish Peroxidase (HRP) conjugate are added successively to each micro plate well and incubated. Free components are washed away</t>
  </si>
  <si>
    <t>The substrate solution is added to each well. Only those wells that contain Rat AMH, biotinylated detection antibody and Avidin-HRP conjugate will appear blue in color.</t>
  </si>
  <si>
    <t>The enzyme-substrate reaction is terminated by the addition of stop solution and the color turns yellow. The optical density (OD) is measured spectrophotometrically at a wavelength of 450 ± 2 nm.</t>
  </si>
  <si>
    <t>The OD value is proportional to the concentration of Rat AMH. You can calculate the concentration of Rat AMH in the samples by comparing the OD of the samples to the standard curve.</t>
  </si>
  <si>
    <t>AMH Test Principle</t>
  </si>
  <si>
    <t>ELISA</t>
  </si>
  <si>
    <t>SOD: Super Oxide Dismutase</t>
  </si>
  <si>
    <t>Microplate reader: BIO-TEK EL X 800-Aotu strip washer:BIO TEK EL X 50</t>
  </si>
  <si>
    <t>RELASSAY</t>
  </si>
  <si>
    <t>RLMD0158</t>
  </si>
  <si>
    <t>RLD0123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</si>
</sst>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31">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xf>
    <xf numFmtId="0" fontId="0" fillId="5" borderId="1" xfId="0" applyFill="1" applyBorder="1" applyAlignment="1">
      <alignment horizontal="center"/>
    </xf>
    <xf numFmtId="0" fontId="2" fillId="5" borderId="1" xfId="0" applyFont="1" applyFill="1" applyBorder="1" applyAlignment="1">
      <alignment horizontal="center"/>
    </xf>
    <xf numFmtId="0" fontId="1" fillId="6" borderId="1" xfId="0" applyFont="1" applyFill="1" applyBorder="1" applyAlignment="1">
      <alignment horizontal="center"/>
    </xf>
    <xf numFmtId="2" fontId="0" fillId="0" borderId="1" xfId="0" applyNumberFormat="1" applyBorder="1" applyAlignment="1">
      <alignment horizontal="center"/>
    </xf>
    <xf numFmtId="2" fontId="2" fillId="6" borderId="1" xfId="0" applyNumberFormat="1" applyFont="1" applyFill="1" applyBorder="1" applyAlignment="1">
      <alignment horizontal="center"/>
    </xf>
    <xf numFmtId="0" fontId="2" fillId="0" borderId="0" xfId="0" applyFont="1"/>
    <xf numFmtId="0" fontId="2" fillId="6" borderId="1" xfId="0" applyFont="1" applyFill="1" applyBorder="1" applyAlignment="1">
      <alignment horizontal="center"/>
    </xf>
    <xf numFmtId="0" fontId="2" fillId="2" borderId="1" xfId="0" applyFont="1" applyFill="1" applyBorder="1" applyAlignment="1">
      <alignment horizontal="center"/>
    </xf>
    <xf numFmtId="0" fontId="2" fillId="7" borderId="1" xfId="0" applyFont="1" applyFill="1" applyBorder="1" applyAlignment="1">
      <alignment horizontal="center"/>
    </xf>
    <xf numFmtId="0" fontId="0" fillId="8" borderId="1" xfId="0" applyFill="1" applyBorder="1" applyAlignment="1">
      <alignment horizontal="center"/>
    </xf>
    <xf numFmtId="0" fontId="1" fillId="6" borderId="3" xfId="0" applyFont="1" applyFill="1" applyBorder="1" applyAlignment="1">
      <alignment horizontal="center"/>
    </xf>
    <xf numFmtId="0" fontId="2" fillId="2" borderId="3" xfId="0" applyFont="1" applyFill="1" applyBorder="1" applyAlignment="1">
      <alignment horizontal="center"/>
    </xf>
    <xf numFmtId="0" fontId="2" fillId="9" borderId="3" xfId="0" applyFont="1" applyFill="1" applyBorder="1" applyAlignment="1">
      <alignment horizontal="center"/>
    </xf>
    <xf numFmtId="0" fontId="2" fillId="8" borderId="3" xfId="0" applyFont="1" applyFill="1" applyBorder="1" applyAlignment="1">
      <alignment horizontal="center"/>
    </xf>
    <xf numFmtId="0" fontId="2" fillId="5" borderId="0" xfId="0" applyFont="1" applyFill="1"/>
    <xf numFmtId="0" fontId="2" fillId="5" borderId="0" xfId="0" applyFont="1" applyFill="1" applyAlignment="1">
      <alignment horizontal="center"/>
    </xf>
    <xf numFmtId="0" fontId="0" fillId="5" borderId="0" xfId="0" applyFill="1"/>
    <xf numFmtId="0" fontId="0" fillId="0" borderId="0" xfId="0"/>
    <xf numFmtId="0" fontId="2" fillId="0" borderId="0" xfId="0" applyFont="1"/>
    <xf numFmtId="0" fontId="2" fillId="9" borderId="3" xfId="0" applyFont="1" applyFill="1" applyBorder="1" applyAlignment="1">
      <alignment horizontal="center"/>
    </xf>
    <xf numFmtId="0" fontId="2" fillId="8" borderId="3" xfId="0" applyFont="1" applyFill="1" applyBorder="1" applyAlignment="1">
      <alignment horizontal="center"/>
    </xf>
    <xf numFmtId="0" fontId="2" fillId="2" borderId="3" xfId="0" applyFont="1" applyFill="1" applyBorder="1" applyAlignment="1">
      <alignment horizontal="center"/>
    </xf>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725503062117233"/>
                  <c:y val="0.1153240740740740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Serum!$C$13:$C$20</c:f>
              <c:numCache>
                <c:formatCode>General</c:formatCode>
                <c:ptCount val="8"/>
                <c:pt idx="0">
                  <c:v>2.5139999999999998</c:v>
                </c:pt>
                <c:pt idx="1">
                  <c:v>1.44</c:v>
                </c:pt>
                <c:pt idx="2">
                  <c:v>0.83800000000000008</c:v>
                </c:pt>
                <c:pt idx="3">
                  <c:v>0.436</c:v>
                </c:pt>
                <c:pt idx="4">
                  <c:v>0.20300000000000001</c:v>
                </c:pt>
                <c:pt idx="5">
                  <c:v>0.11599999999999999</c:v>
                </c:pt>
                <c:pt idx="6">
                  <c:v>5.3000000000000005E-2</c:v>
                </c:pt>
                <c:pt idx="7">
                  <c:v>0</c:v>
                </c:pt>
              </c:numCache>
            </c:numRef>
          </c:xVal>
          <c:yVal>
            <c:numRef>
              <c:f>Serum!$D$13:$D$20</c:f>
              <c:numCache>
                <c:formatCode>General</c:formatCode>
                <c:ptCount val="8"/>
                <c:pt idx="0">
                  <c:v>4000</c:v>
                </c:pt>
                <c:pt idx="1">
                  <c:v>2000</c:v>
                </c:pt>
                <c:pt idx="2">
                  <c:v>1000</c:v>
                </c:pt>
                <c:pt idx="3">
                  <c:v>500</c:v>
                </c:pt>
                <c:pt idx="4">
                  <c:v>250</c:v>
                </c:pt>
                <c:pt idx="5">
                  <c:v>125</c:v>
                </c:pt>
                <c:pt idx="6">
                  <c:v>62.5</c:v>
                </c:pt>
                <c:pt idx="7">
                  <c:v>0</c:v>
                </c:pt>
              </c:numCache>
            </c:numRef>
          </c:yVal>
          <c:smooth val="0"/>
          <c:extLst>
            <c:ext xmlns:c16="http://schemas.microsoft.com/office/drawing/2014/chart" uri="{C3380CC4-5D6E-409C-BE32-E72D297353CC}">
              <c16:uniqueId val="{00000000-291B-455A-820C-C94A18659821}"/>
            </c:ext>
          </c:extLst>
        </c:ser>
        <c:dLbls>
          <c:showLegendKey val="0"/>
          <c:showVal val="0"/>
          <c:showCatName val="0"/>
          <c:showSerName val="0"/>
          <c:showPercent val="0"/>
          <c:showBubbleSize val="0"/>
        </c:dLbls>
        <c:axId val="460601584"/>
        <c:axId val="460604208"/>
      </c:scatterChart>
      <c:valAx>
        <c:axId val="460601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0604208"/>
        <c:crosses val="autoZero"/>
        <c:crossBetween val="midCat"/>
      </c:valAx>
      <c:valAx>
        <c:axId val="46060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0601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2CD7-4982-9EC5-B54AD66D78BD}"/>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373380</xdr:colOff>
      <xdr:row>8</xdr:row>
      <xdr:rowOff>167640</xdr:rowOff>
    </xdr:from>
    <xdr:to>
      <xdr:col>14</xdr:col>
      <xdr:colOff>68580</xdr:colOff>
      <xdr:row>23</xdr:row>
      <xdr:rowOff>167640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2</xdr:row>
      <xdr:rowOff>133350</xdr:rowOff>
    </xdr:from>
    <xdr:to>
      <xdr:col>14</xdr:col>
      <xdr:colOff>104775</xdr:colOff>
      <xdr:row>16</xdr:row>
      <xdr:rowOff>19050</xdr:rowOff>
    </xdr:to>
    <xdr:graphicFrame macro="">
      <xdr:nvGraphicFramePr>
        <xdr:cNvPr id="2" name="Grafik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15240</xdr:rowOff>
    </xdr:from>
    <xdr:to>
      <xdr:col>5</xdr:col>
      <xdr:colOff>855682</xdr:colOff>
      <xdr:row>37</xdr:row>
      <xdr:rowOff>25543</xdr:rowOff>
    </xdr:to>
    <xdr:pic>
      <xdr:nvPicPr>
        <xdr:cNvPr id="2" name="Resi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379220"/>
          <a:ext cx="7326332" cy="5496703"/>
        </a:xfrm>
        <a:prstGeom prst="rect">
          <a:avLst/>
        </a:prstGeom>
      </xdr:spPr>
    </xdr:pic>
    <xdr:clientData/>
  </xdr:twoCellAnchor>
  <xdr:twoCellAnchor editAs="oneCell">
    <xdr:from>
      <xdr:col>5</xdr:col>
      <xdr:colOff>882650</xdr:colOff>
      <xdr:row>6</xdr:row>
      <xdr:rowOff>183256</xdr:rowOff>
    </xdr:from>
    <xdr:to>
      <xdr:col>10</xdr:col>
      <xdr:colOff>86925</xdr:colOff>
      <xdr:row>40</xdr:row>
      <xdr:rowOff>165101</xdr:rowOff>
    </xdr:to>
    <xdr:pic>
      <xdr:nvPicPr>
        <xdr:cNvPr id="3" name="Resim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73950" y="1358006"/>
          <a:ext cx="6748075" cy="6242945"/>
        </a:xfrm>
        <a:prstGeom prst="rect">
          <a:avLst/>
        </a:prstGeom>
      </xdr:spPr>
    </xdr:pic>
    <xdr:clientData/>
  </xdr:twoCellAnchor>
  <xdr:twoCellAnchor editAs="oneCell">
    <xdr:from>
      <xdr:col>0</xdr:col>
      <xdr:colOff>0</xdr:colOff>
      <xdr:row>37</xdr:row>
      <xdr:rowOff>38100</xdr:rowOff>
    </xdr:from>
    <xdr:to>
      <xdr:col>5</xdr:col>
      <xdr:colOff>838835</xdr:colOff>
      <xdr:row>90</xdr:row>
      <xdr:rowOff>91440</xdr:rowOff>
    </xdr:to>
    <xdr:pic>
      <xdr:nvPicPr>
        <xdr:cNvPr id="4" name="Resim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6888480"/>
          <a:ext cx="7309485" cy="97459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59"/>
  <sheetViews>
    <sheetView tabSelected="1" topLeftCell="A16" workbookViewId="0">
      <selection activeCell="A32" sqref="A32:A59"/>
    </sheetView>
  </sheetViews>
  <sheetFormatPr defaultRowHeight="14.5" x14ac:dyDescent="0.35"/>
  <cols>
    <col min="1" max="1" width="18.36328125" customWidth="1"/>
    <col min="2" max="2" width="10.1796875" customWidth="1"/>
    <col min="3" max="3" width="10.54296875" customWidth="1"/>
    <col min="4" max="4" width="10.453125" customWidth="1"/>
    <col min="5" max="5" width="10.81640625" customWidth="1"/>
  </cols>
  <sheetData>
    <row r="2" spans="1:5" x14ac:dyDescent="0.35">
      <c r="A2" s="3">
        <v>2.577</v>
      </c>
      <c r="B2" s="2">
        <v>0.29299999999999998</v>
      </c>
      <c r="C2" s="2">
        <v>0.29799999999999999</v>
      </c>
      <c r="D2" s="2">
        <v>0.89800000000000002</v>
      </c>
      <c r="E2" s="2">
        <v>0.53200000000000003</v>
      </c>
    </row>
    <row r="3" spans="1:5" x14ac:dyDescent="0.35">
      <c r="A3" s="3">
        <v>1.5029999999999999</v>
      </c>
      <c r="B3" s="2">
        <v>0.39100000000000001</v>
      </c>
      <c r="C3" s="2">
        <v>0.36299999999999999</v>
      </c>
      <c r="D3" s="2">
        <v>1.01</v>
      </c>
      <c r="E3" s="2">
        <v>0.49299999999999999</v>
      </c>
    </row>
    <row r="4" spans="1:5" x14ac:dyDescent="0.35">
      <c r="A4" s="3">
        <v>0.90100000000000002</v>
      </c>
      <c r="B4" s="2">
        <v>0.41500000000000004</v>
      </c>
      <c r="C4" s="2">
        <v>0.41899999999999998</v>
      </c>
      <c r="D4" s="2">
        <v>1.744</v>
      </c>
      <c r="E4" s="2">
        <v>0.503</v>
      </c>
    </row>
    <row r="5" spans="1:5" x14ac:dyDescent="0.35">
      <c r="A5" s="3">
        <v>0.499</v>
      </c>
      <c r="B5" s="2">
        <v>0.39900000000000002</v>
      </c>
      <c r="C5" s="2">
        <v>0.434</v>
      </c>
      <c r="D5" s="2">
        <v>0.54200000000000004</v>
      </c>
      <c r="E5" s="2">
        <v>0.43099999999999999</v>
      </c>
    </row>
    <row r="6" spans="1:5" x14ac:dyDescent="0.35">
      <c r="A6" s="3">
        <v>0.26600000000000001</v>
      </c>
      <c r="B6" s="2">
        <v>0.47800000000000004</v>
      </c>
      <c r="C6" s="2">
        <v>0.41400000000000003</v>
      </c>
      <c r="D6" s="2">
        <v>0.89</v>
      </c>
    </row>
    <row r="7" spans="1:5" x14ac:dyDescent="0.35">
      <c r="A7" s="3">
        <v>0.17899999999999999</v>
      </c>
      <c r="B7" s="2">
        <v>0.26400000000000001</v>
      </c>
      <c r="C7" s="2">
        <v>0.40700000000000003</v>
      </c>
      <c r="D7" s="2">
        <v>0.83599999999999997</v>
      </c>
    </row>
    <row r="8" spans="1:5" x14ac:dyDescent="0.35">
      <c r="A8" s="4">
        <v>0.11600000000000001</v>
      </c>
      <c r="B8" s="2">
        <v>0.377</v>
      </c>
      <c r="C8" s="2">
        <v>0.249</v>
      </c>
      <c r="D8" s="2">
        <v>1.502</v>
      </c>
    </row>
    <row r="9" spans="1:5" x14ac:dyDescent="0.35">
      <c r="A9" s="6">
        <v>6.3E-2</v>
      </c>
      <c r="B9" s="2">
        <v>0.26900000000000002</v>
      </c>
      <c r="C9" s="2">
        <v>0.247</v>
      </c>
      <c r="D9" s="2">
        <v>1.1340000000000001</v>
      </c>
    </row>
    <row r="12" spans="1:5" x14ac:dyDescent="0.35">
      <c r="A12" t="s">
        <v>0</v>
      </c>
      <c r="B12" s="7" t="s">
        <v>9</v>
      </c>
      <c r="C12" s="7" t="s">
        <v>10</v>
      </c>
      <c r="D12" s="7" t="s">
        <v>11</v>
      </c>
      <c r="E12" s="7" t="s">
        <v>12</v>
      </c>
    </row>
    <row r="13" spans="1:5" x14ac:dyDescent="0.35">
      <c r="A13" t="s">
        <v>1</v>
      </c>
      <c r="B13" s="3">
        <v>2.577</v>
      </c>
      <c r="C13" s="1">
        <f>B13-B20</f>
        <v>2.5139999999999998</v>
      </c>
      <c r="D13" s="1">
        <v>4000</v>
      </c>
      <c r="E13" s="9">
        <f t="shared" ref="E13:E20" si="0">(212.32*C13*C13)+(1058.5*C13)+(3.2714)</f>
        <v>4006.2444147199999</v>
      </c>
    </row>
    <row r="14" spans="1:5" x14ac:dyDescent="0.35">
      <c r="A14" t="s">
        <v>2</v>
      </c>
      <c r="B14" s="3">
        <v>1.5029999999999999</v>
      </c>
      <c r="C14" s="1">
        <f>B14-B20</f>
        <v>1.44</v>
      </c>
      <c r="D14" s="1">
        <v>2000</v>
      </c>
      <c r="E14" s="9">
        <f t="shared" si="0"/>
        <v>1967.7781520000001</v>
      </c>
    </row>
    <row r="15" spans="1:5" x14ac:dyDescent="0.35">
      <c r="A15" t="s">
        <v>3</v>
      </c>
      <c r="B15" s="3">
        <v>0.90100000000000002</v>
      </c>
      <c r="C15" s="1">
        <f>B15-B20</f>
        <v>0.83800000000000008</v>
      </c>
      <c r="D15" s="1">
        <v>1000</v>
      </c>
      <c r="E15" s="9">
        <f t="shared" si="0"/>
        <v>1039.3948460800002</v>
      </c>
    </row>
    <row r="16" spans="1:5" x14ac:dyDescent="0.35">
      <c r="A16" t="s">
        <v>4</v>
      </c>
      <c r="B16" s="3">
        <v>0.499</v>
      </c>
      <c r="C16" s="1">
        <f>B16-B20</f>
        <v>0.436</v>
      </c>
      <c r="D16" s="1">
        <v>500</v>
      </c>
      <c r="E16" s="9">
        <f t="shared" si="0"/>
        <v>505.13858271999993</v>
      </c>
    </row>
    <row r="17" spans="1:12" x14ac:dyDescent="0.35">
      <c r="A17" t="s">
        <v>5</v>
      </c>
      <c r="B17" s="3">
        <v>0.26600000000000001</v>
      </c>
      <c r="C17" s="1">
        <f>B17-B20</f>
        <v>0.20300000000000001</v>
      </c>
      <c r="D17" s="1">
        <v>250</v>
      </c>
      <c r="E17" s="9">
        <f t="shared" si="0"/>
        <v>226.89639488000003</v>
      </c>
    </row>
    <row r="18" spans="1:12" x14ac:dyDescent="0.35">
      <c r="A18" t="s">
        <v>6</v>
      </c>
      <c r="B18" s="3">
        <v>0.17899999999999999</v>
      </c>
      <c r="C18" s="1">
        <f>B18-B20</f>
        <v>0.11599999999999999</v>
      </c>
      <c r="D18" s="1">
        <v>125</v>
      </c>
      <c r="E18" s="9">
        <f t="shared" si="0"/>
        <v>128.91437791999999</v>
      </c>
    </row>
    <row r="19" spans="1:12" x14ac:dyDescent="0.35">
      <c r="A19" t="s">
        <v>7</v>
      </c>
      <c r="B19" s="3">
        <v>0.11600000000000001</v>
      </c>
      <c r="C19" s="1">
        <f>B19-B20</f>
        <v>5.3000000000000005E-2</v>
      </c>
      <c r="D19" s="1">
        <v>62.5</v>
      </c>
      <c r="E19" s="9">
        <f t="shared" si="0"/>
        <v>59.968306880000007</v>
      </c>
    </row>
    <row r="20" spans="1:12" x14ac:dyDescent="0.35">
      <c r="A20" t="s">
        <v>8</v>
      </c>
      <c r="B20" s="6">
        <v>6.3E-2</v>
      </c>
      <c r="C20" s="1">
        <f>B20-B20</f>
        <v>0</v>
      </c>
      <c r="D20" s="1">
        <v>0</v>
      </c>
      <c r="E20" s="9">
        <f t="shared" si="0"/>
        <v>3.2713999999999999</v>
      </c>
    </row>
    <row r="25" spans="1:12" x14ac:dyDescent="0.35">
      <c r="H25" s="10"/>
      <c r="J25" s="10" t="s">
        <v>13</v>
      </c>
      <c r="K25" s="10"/>
      <c r="L25" s="10"/>
    </row>
    <row r="31" spans="1:12" x14ac:dyDescent="0.35">
      <c r="A31" s="13" t="s">
        <v>14</v>
      </c>
      <c r="B31" s="2" t="s">
        <v>15</v>
      </c>
      <c r="C31" s="5" t="s">
        <v>8</v>
      </c>
      <c r="D31" s="1" t="s">
        <v>10</v>
      </c>
      <c r="E31" s="11" t="s">
        <v>12</v>
      </c>
    </row>
    <row r="32" spans="1:12" x14ac:dyDescent="0.35">
      <c r="A32" s="13" t="s">
        <v>16</v>
      </c>
      <c r="B32" s="2">
        <v>0.29299999999999998</v>
      </c>
      <c r="C32" s="6">
        <v>6.3E-2</v>
      </c>
      <c r="D32" s="1">
        <f t="shared" ref="D32:D59" si="1">(B32-C32)</f>
        <v>0.22999999999999998</v>
      </c>
      <c r="E32" s="9">
        <f t="shared" ref="E32:E59" si="2">(212.32*D32*D32)+(1058.5*D32)+(3.2714)</f>
        <v>257.95812799999999</v>
      </c>
    </row>
    <row r="33" spans="1:5" x14ac:dyDescent="0.35">
      <c r="A33" s="13" t="s">
        <v>17</v>
      </c>
      <c r="B33" s="2">
        <v>0.39100000000000001</v>
      </c>
      <c r="C33" s="6">
        <v>6.3E-2</v>
      </c>
      <c r="D33" s="1">
        <f t="shared" si="1"/>
        <v>0.32800000000000001</v>
      </c>
      <c r="E33" s="9">
        <f t="shared" si="2"/>
        <v>373.30163487999994</v>
      </c>
    </row>
    <row r="34" spans="1:5" x14ac:dyDescent="0.35">
      <c r="A34" s="13" t="s">
        <v>18</v>
      </c>
      <c r="B34" s="2">
        <v>0.41500000000000004</v>
      </c>
      <c r="C34" s="6">
        <v>6.3E-2</v>
      </c>
      <c r="D34" s="1">
        <f t="shared" si="1"/>
        <v>0.35200000000000004</v>
      </c>
      <c r="E34" s="9">
        <f t="shared" si="2"/>
        <v>402.17069728000001</v>
      </c>
    </row>
    <row r="35" spans="1:5" x14ac:dyDescent="0.35">
      <c r="A35" s="13" t="s">
        <v>19</v>
      </c>
      <c r="B35" s="2">
        <v>0.39900000000000002</v>
      </c>
      <c r="C35" s="6">
        <v>6.3E-2</v>
      </c>
      <c r="D35" s="1">
        <f t="shared" si="1"/>
        <v>0.33600000000000002</v>
      </c>
      <c r="E35" s="9">
        <f t="shared" si="2"/>
        <v>382.89747871999998</v>
      </c>
    </row>
    <row r="36" spans="1:5" x14ac:dyDescent="0.35">
      <c r="A36" s="13" t="s">
        <v>20</v>
      </c>
      <c r="B36" s="2">
        <v>0.47800000000000004</v>
      </c>
      <c r="C36" s="6">
        <v>6.3E-2</v>
      </c>
      <c r="D36" s="1">
        <f t="shared" si="1"/>
        <v>0.41500000000000004</v>
      </c>
      <c r="E36" s="9">
        <f t="shared" si="2"/>
        <v>479.11571200000003</v>
      </c>
    </row>
    <row r="37" spans="1:5" x14ac:dyDescent="0.35">
      <c r="A37" s="13" t="s">
        <v>21</v>
      </c>
      <c r="B37" s="2">
        <v>0.26400000000000001</v>
      </c>
      <c r="C37" s="6">
        <v>6.3E-2</v>
      </c>
      <c r="D37" s="1">
        <f t="shared" si="1"/>
        <v>0.20100000000000001</v>
      </c>
      <c r="E37" s="9">
        <f t="shared" si="2"/>
        <v>224.60784032000004</v>
      </c>
    </row>
    <row r="38" spans="1:5" x14ac:dyDescent="0.35">
      <c r="A38" s="13" t="s">
        <v>22</v>
      </c>
      <c r="B38" s="2">
        <v>0.377</v>
      </c>
      <c r="C38" s="6">
        <v>6.3E-2</v>
      </c>
      <c r="D38" s="1">
        <f t="shared" si="1"/>
        <v>0.314</v>
      </c>
      <c r="E38" s="9">
        <f t="shared" si="2"/>
        <v>356.57430271999999</v>
      </c>
    </row>
    <row r="39" spans="1:5" x14ac:dyDescent="0.35">
      <c r="A39" s="13" t="s">
        <v>23</v>
      </c>
      <c r="B39" s="2">
        <v>0.26900000000000002</v>
      </c>
      <c r="C39" s="6">
        <v>6.3E-2</v>
      </c>
      <c r="D39" s="1">
        <f t="shared" si="1"/>
        <v>0.20600000000000002</v>
      </c>
      <c r="E39" s="9">
        <f t="shared" si="2"/>
        <v>230.33241152000002</v>
      </c>
    </row>
    <row r="40" spans="1:5" x14ac:dyDescent="0.35">
      <c r="A40" s="13" t="s">
        <v>24</v>
      </c>
      <c r="B40" s="2">
        <v>0.29799999999999999</v>
      </c>
      <c r="C40" s="6">
        <v>6.3E-2</v>
      </c>
      <c r="D40" s="1">
        <f t="shared" si="1"/>
        <v>0.23499999999999999</v>
      </c>
      <c r="E40" s="9">
        <f t="shared" si="2"/>
        <v>263.74427200000002</v>
      </c>
    </row>
    <row r="41" spans="1:5" x14ac:dyDescent="0.35">
      <c r="A41" s="13" t="s">
        <v>25</v>
      </c>
      <c r="B41" s="2">
        <v>0.36299999999999999</v>
      </c>
      <c r="C41" s="6">
        <v>6.3E-2</v>
      </c>
      <c r="D41" s="1">
        <f t="shared" si="1"/>
        <v>0.3</v>
      </c>
      <c r="E41" s="9">
        <f t="shared" si="2"/>
        <v>339.93020000000001</v>
      </c>
    </row>
    <row r="42" spans="1:5" x14ac:dyDescent="0.35">
      <c r="A42" s="13" t="s">
        <v>26</v>
      </c>
      <c r="B42" s="2">
        <v>0.41899999999999998</v>
      </c>
      <c r="C42" s="6">
        <v>6.3E-2</v>
      </c>
      <c r="D42" s="1">
        <f t="shared" si="1"/>
        <v>0.35599999999999998</v>
      </c>
      <c r="E42" s="9">
        <f t="shared" si="2"/>
        <v>407.00598751999996</v>
      </c>
    </row>
    <row r="43" spans="1:5" x14ac:dyDescent="0.35">
      <c r="A43" s="13" t="s">
        <v>27</v>
      </c>
      <c r="B43" s="2">
        <v>0.434</v>
      </c>
      <c r="C43" s="6">
        <v>6.3E-2</v>
      </c>
      <c r="D43" s="1">
        <f t="shared" si="1"/>
        <v>0.371</v>
      </c>
      <c r="E43" s="9">
        <f t="shared" si="2"/>
        <v>425.19883712000001</v>
      </c>
    </row>
    <row r="44" spans="1:5" x14ac:dyDescent="0.35">
      <c r="A44" s="13" t="s">
        <v>28</v>
      </c>
      <c r="B44" s="2">
        <v>0.41400000000000003</v>
      </c>
      <c r="C44" s="6">
        <v>6.3E-2</v>
      </c>
      <c r="D44" s="1">
        <f t="shared" si="1"/>
        <v>0.35100000000000003</v>
      </c>
      <c r="E44" s="9">
        <f t="shared" si="2"/>
        <v>400.96293632000004</v>
      </c>
    </row>
    <row r="45" spans="1:5" x14ac:dyDescent="0.35">
      <c r="A45" s="13" t="s">
        <v>29</v>
      </c>
      <c r="B45" s="2">
        <v>0.40700000000000003</v>
      </c>
      <c r="C45" s="6">
        <v>6.3E-2</v>
      </c>
      <c r="D45" s="1">
        <f t="shared" si="1"/>
        <v>0.34400000000000003</v>
      </c>
      <c r="E45" s="9">
        <f t="shared" si="2"/>
        <v>392.52049952000004</v>
      </c>
    </row>
    <row r="46" spans="1:5" x14ac:dyDescent="0.35">
      <c r="A46" s="13" t="s">
        <v>30</v>
      </c>
      <c r="B46" s="2">
        <v>0.249</v>
      </c>
      <c r="C46" s="6">
        <v>6.3E-2</v>
      </c>
      <c r="D46" s="1">
        <f t="shared" si="1"/>
        <v>0.186</v>
      </c>
      <c r="E46" s="9">
        <f t="shared" si="2"/>
        <v>207.49782271999999</v>
      </c>
    </row>
    <row r="47" spans="1:5" x14ac:dyDescent="0.35">
      <c r="A47" s="13" t="s">
        <v>31</v>
      </c>
      <c r="B47" s="2">
        <v>0.247</v>
      </c>
      <c r="C47" s="6">
        <v>6.3E-2</v>
      </c>
      <c r="D47" s="1">
        <f t="shared" si="1"/>
        <v>0.184</v>
      </c>
      <c r="E47" s="9">
        <f t="shared" si="2"/>
        <v>205.22370592000001</v>
      </c>
    </row>
    <row r="48" spans="1:5" x14ac:dyDescent="0.35">
      <c r="A48" s="13" t="s">
        <v>32</v>
      </c>
      <c r="B48" s="2">
        <v>0.89800000000000002</v>
      </c>
      <c r="C48" s="6">
        <v>6.3E-2</v>
      </c>
      <c r="D48" s="1">
        <f t="shared" si="1"/>
        <v>0.83499999999999996</v>
      </c>
      <c r="E48" s="9">
        <f t="shared" si="2"/>
        <v>1035.153712</v>
      </c>
    </row>
    <row r="49" spans="1:5" x14ac:dyDescent="0.35">
      <c r="A49" s="13" t="s">
        <v>33</v>
      </c>
      <c r="B49" s="2">
        <v>1.01</v>
      </c>
      <c r="C49" s="6">
        <v>6.3E-2</v>
      </c>
      <c r="D49" s="1">
        <f t="shared" si="1"/>
        <v>0.94700000000000006</v>
      </c>
      <c r="E49" s="9">
        <f t="shared" si="2"/>
        <v>1196.0813868800003</v>
      </c>
    </row>
    <row r="50" spans="1:5" x14ac:dyDescent="0.35">
      <c r="A50" s="13" t="s">
        <v>34</v>
      </c>
      <c r="B50" s="2">
        <v>1.744</v>
      </c>
      <c r="C50" s="6">
        <v>6.3E-2</v>
      </c>
      <c r="D50" s="1">
        <f t="shared" si="1"/>
        <v>1.681</v>
      </c>
      <c r="E50" s="9">
        <f t="shared" si="2"/>
        <v>2382.5754755200001</v>
      </c>
    </row>
    <row r="51" spans="1:5" x14ac:dyDescent="0.35">
      <c r="A51" s="13" t="s">
        <v>35</v>
      </c>
      <c r="B51" s="2">
        <v>0.54200000000000004</v>
      </c>
      <c r="C51" s="6">
        <v>6.3E-2</v>
      </c>
      <c r="D51" s="1">
        <f t="shared" si="1"/>
        <v>0.47900000000000004</v>
      </c>
      <c r="E51" s="9">
        <f t="shared" si="2"/>
        <v>559.00781312000004</v>
      </c>
    </row>
    <row r="52" spans="1:5" x14ac:dyDescent="0.35">
      <c r="A52" s="13" t="s">
        <v>36</v>
      </c>
      <c r="B52" s="2">
        <v>0.89</v>
      </c>
      <c r="C52" s="6">
        <v>6.3E-2</v>
      </c>
      <c r="D52" s="1">
        <f t="shared" si="1"/>
        <v>0.82699999999999996</v>
      </c>
      <c r="E52" s="9">
        <f t="shared" si="2"/>
        <v>1023.86270528</v>
      </c>
    </row>
    <row r="53" spans="1:5" x14ac:dyDescent="0.35">
      <c r="A53" s="13" t="s">
        <v>37</v>
      </c>
      <c r="B53" s="2">
        <v>0.83599999999999997</v>
      </c>
      <c r="C53" s="6">
        <v>6.3E-2</v>
      </c>
      <c r="D53" s="1">
        <f t="shared" si="1"/>
        <v>0.77299999999999991</v>
      </c>
      <c r="E53" s="9">
        <f t="shared" si="2"/>
        <v>948.35925727999984</v>
      </c>
    </row>
    <row r="54" spans="1:5" x14ac:dyDescent="0.35">
      <c r="A54" s="13" t="s">
        <v>38</v>
      </c>
      <c r="B54" s="2">
        <v>1.502</v>
      </c>
      <c r="C54" s="6">
        <v>6.3E-2</v>
      </c>
      <c r="D54" s="1">
        <f t="shared" si="1"/>
        <v>1.4390000000000001</v>
      </c>
      <c r="E54" s="9">
        <f t="shared" si="2"/>
        <v>1966.1083827200002</v>
      </c>
    </row>
    <row r="55" spans="1:5" x14ac:dyDescent="0.35">
      <c r="A55" s="13" t="s">
        <v>39</v>
      </c>
      <c r="B55" s="2">
        <v>1.1340000000000001</v>
      </c>
      <c r="C55" s="6">
        <v>6.3E-2</v>
      </c>
      <c r="D55" s="1">
        <f t="shared" si="1"/>
        <v>1.0710000000000002</v>
      </c>
      <c r="E55" s="9">
        <f t="shared" si="2"/>
        <v>1380.4646451200003</v>
      </c>
    </row>
    <row r="56" spans="1:5" x14ac:dyDescent="0.35">
      <c r="A56" s="13" t="s">
        <v>40</v>
      </c>
      <c r="B56" s="2">
        <v>0.53200000000000003</v>
      </c>
      <c r="C56" s="6">
        <v>6.3E-2</v>
      </c>
      <c r="D56" s="1">
        <f t="shared" si="1"/>
        <v>0.46900000000000003</v>
      </c>
      <c r="E56" s="9">
        <f t="shared" si="2"/>
        <v>546.41001951999999</v>
      </c>
    </row>
    <row r="57" spans="1:5" x14ac:dyDescent="0.35">
      <c r="A57" s="13" t="s">
        <v>41</v>
      </c>
      <c r="B57" s="2">
        <v>0.49299999999999999</v>
      </c>
      <c r="C57" s="6">
        <v>6.3E-2</v>
      </c>
      <c r="D57" s="1">
        <f t="shared" si="1"/>
        <v>0.43</v>
      </c>
      <c r="E57" s="9">
        <f t="shared" si="2"/>
        <v>497.68436799999995</v>
      </c>
    </row>
    <row r="58" spans="1:5" x14ac:dyDescent="0.35">
      <c r="A58" s="13" t="s">
        <v>42</v>
      </c>
      <c r="B58" s="2">
        <v>0.503</v>
      </c>
      <c r="C58" s="6">
        <v>6.3E-2</v>
      </c>
      <c r="D58" s="1">
        <f t="shared" si="1"/>
        <v>0.44</v>
      </c>
      <c r="E58" s="9">
        <f t="shared" si="2"/>
        <v>510.11655199999996</v>
      </c>
    </row>
    <row r="59" spans="1:5" x14ac:dyDescent="0.35">
      <c r="A59" s="13" t="s">
        <v>43</v>
      </c>
      <c r="B59" s="2">
        <v>0.43099999999999999</v>
      </c>
      <c r="C59" s="6">
        <v>6.3E-2</v>
      </c>
      <c r="D59" s="1">
        <f t="shared" si="1"/>
        <v>0.36799999999999999</v>
      </c>
      <c r="E59" s="9">
        <f t="shared" si="2"/>
        <v>421.55262368000001</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9"/>
  <sheetViews>
    <sheetView workbookViewId="0">
      <selection activeCell="H23" sqref="H23"/>
    </sheetView>
  </sheetViews>
  <sheetFormatPr defaultRowHeight="14.5" x14ac:dyDescent="0.35"/>
  <cols>
    <col min="1" max="1" width="18.6328125" customWidth="1"/>
    <col min="2" max="2" width="16.6328125" customWidth="1"/>
    <col min="3" max="3" width="16.81640625" customWidth="1"/>
  </cols>
  <sheetData>
    <row r="1" spans="1:3" x14ac:dyDescent="0.35">
      <c r="A1" s="7" t="s">
        <v>44</v>
      </c>
      <c r="B1" s="7" t="s">
        <v>45</v>
      </c>
      <c r="C1" s="7" t="s">
        <v>46</v>
      </c>
    </row>
    <row r="2" spans="1:3" x14ac:dyDescent="0.35">
      <c r="A2" s="12" t="s">
        <v>16</v>
      </c>
      <c r="B2" s="14">
        <v>274</v>
      </c>
      <c r="C2" s="14">
        <v>127</v>
      </c>
    </row>
    <row r="3" spans="1:3" x14ac:dyDescent="0.35">
      <c r="A3" s="12" t="s">
        <v>17</v>
      </c>
      <c r="B3" s="14">
        <v>225</v>
      </c>
      <c r="C3" s="14">
        <v>431</v>
      </c>
    </row>
    <row r="4" spans="1:3" x14ac:dyDescent="0.35">
      <c r="A4" s="12" t="s">
        <v>18</v>
      </c>
      <c r="B4" s="14">
        <v>97</v>
      </c>
      <c r="C4" s="14">
        <v>181</v>
      </c>
    </row>
    <row r="5" spans="1:3" x14ac:dyDescent="0.35">
      <c r="A5" s="12" t="s">
        <v>19</v>
      </c>
      <c r="B5" s="14">
        <v>315</v>
      </c>
      <c r="C5" s="14">
        <v>121</v>
      </c>
    </row>
    <row r="6" spans="1:3" x14ac:dyDescent="0.35">
      <c r="A6" s="12" t="s">
        <v>20</v>
      </c>
      <c r="B6" s="14">
        <v>124</v>
      </c>
      <c r="C6" s="14">
        <v>372</v>
      </c>
    </row>
    <row r="7" spans="1:3" x14ac:dyDescent="0.35">
      <c r="A7" s="12" t="s">
        <v>21</v>
      </c>
      <c r="B7" s="14">
        <v>1030</v>
      </c>
      <c r="C7" s="14">
        <v>46</v>
      </c>
    </row>
    <row r="8" spans="1:3" x14ac:dyDescent="0.35">
      <c r="A8" s="12" t="s">
        <v>22</v>
      </c>
      <c r="B8" s="14">
        <v>129</v>
      </c>
      <c r="C8" s="14">
        <v>212</v>
      </c>
    </row>
    <row r="9" spans="1:3" x14ac:dyDescent="0.35">
      <c r="A9" s="12" t="s">
        <v>23</v>
      </c>
      <c r="B9" s="14">
        <v>456</v>
      </c>
      <c r="C9" s="14">
        <v>387</v>
      </c>
    </row>
    <row r="10" spans="1:3" x14ac:dyDescent="0.35">
      <c r="A10" s="12" t="s">
        <v>24</v>
      </c>
      <c r="B10" s="14">
        <v>516</v>
      </c>
      <c r="C10" s="14">
        <v>331</v>
      </c>
    </row>
    <row r="11" spans="1:3" x14ac:dyDescent="0.35">
      <c r="A11" s="12" t="s">
        <v>25</v>
      </c>
      <c r="B11" s="14">
        <v>141</v>
      </c>
      <c r="C11" s="14">
        <v>244</v>
      </c>
    </row>
    <row r="12" spans="1:3" x14ac:dyDescent="0.35">
      <c r="A12" s="12" t="s">
        <v>26</v>
      </c>
      <c r="B12" s="14">
        <v>237</v>
      </c>
      <c r="C12" s="14">
        <v>463</v>
      </c>
    </row>
    <row r="13" spans="1:3" x14ac:dyDescent="0.35">
      <c r="A13" s="12" t="s">
        <v>27</v>
      </c>
      <c r="B13" s="14">
        <v>192</v>
      </c>
      <c r="C13" s="14">
        <v>214</v>
      </c>
    </row>
    <row r="14" spans="1:3" x14ac:dyDescent="0.35">
      <c r="A14" s="12" t="s">
        <v>28</v>
      </c>
      <c r="B14" s="14">
        <v>193</v>
      </c>
      <c r="C14" s="14">
        <v>233</v>
      </c>
    </row>
    <row r="15" spans="1:3" x14ac:dyDescent="0.35">
      <c r="A15" s="12" t="s">
        <v>29</v>
      </c>
      <c r="B15" s="14">
        <v>152</v>
      </c>
      <c r="C15" s="14">
        <v>413</v>
      </c>
    </row>
    <row r="16" spans="1:3" x14ac:dyDescent="0.35">
      <c r="A16" s="12" t="s">
        <v>30</v>
      </c>
      <c r="B16" s="14">
        <v>147</v>
      </c>
      <c r="C16" s="14">
        <v>252</v>
      </c>
    </row>
    <row r="17" spans="1:3" x14ac:dyDescent="0.35">
      <c r="A17" s="12" t="s">
        <v>31</v>
      </c>
      <c r="B17" s="14">
        <v>418</v>
      </c>
      <c r="C17" s="14">
        <v>155</v>
      </c>
    </row>
    <row r="18" spans="1:3" x14ac:dyDescent="0.35">
      <c r="A18" s="12" t="s">
        <v>32</v>
      </c>
      <c r="B18" s="14">
        <v>335</v>
      </c>
      <c r="C18" s="14">
        <v>391</v>
      </c>
    </row>
    <row r="19" spans="1:3" x14ac:dyDescent="0.35">
      <c r="A19" s="12" t="s">
        <v>33</v>
      </c>
      <c r="B19" s="14">
        <v>105</v>
      </c>
      <c r="C19" s="14">
        <v>224</v>
      </c>
    </row>
    <row r="20" spans="1:3" x14ac:dyDescent="0.35">
      <c r="A20" s="12" t="s">
        <v>34</v>
      </c>
      <c r="B20" s="14">
        <v>240</v>
      </c>
      <c r="C20" s="14">
        <v>202</v>
      </c>
    </row>
    <row r="21" spans="1:3" x14ac:dyDescent="0.35">
      <c r="A21" s="12" t="s">
        <v>35</v>
      </c>
      <c r="B21" s="14">
        <v>199</v>
      </c>
      <c r="C21" s="14">
        <v>463</v>
      </c>
    </row>
    <row r="22" spans="1:3" x14ac:dyDescent="0.35">
      <c r="A22" s="12" t="s">
        <v>36</v>
      </c>
      <c r="B22" s="14">
        <v>907</v>
      </c>
      <c r="C22" s="14">
        <v>226</v>
      </c>
    </row>
    <row r="23" spans="1:3" x14ac:dyDescent="0.35">
      <c r="A23" s="12" t="s">
        <v>37</v>
      </c>
      <c r="B23" s="14">
        <v>415</v>
      </c>
      <c r="C23" s="14">
        <v>132</v>
      </c>
    </row>
    <row r="24" spans="1:3" x14ac:dyDescent="0.35">
      <c r="A24" s="12" t="s">
        <v>38</v>
      </c>
      <c r="B24" s="14">
        <v>1012</v>
      </c>
      <c r="C24" s="14">
        <v>376</v>
      </c>
    </row>
    <row r="25" spans="1:3" x14ac:dyDescent="0.35">
      <c r="A25" s="12" t="s">
        <v>39</v>
      </c>
      <c r="B25" s="14">
        <v>591</v>
      </c>
      <c r="C25" s="14">
        <v>70.400000000000006</v>
      </c>
    </row>
    <row r="26" spans="1:3" x14ac:dyDescent="0.35">
      <c r="A26" s="12" t="s">
        <v>40</v>
      </c>
      <c r="B26" s="14">
        <v>466</v>
      </c>
      <c r="C26" s="14">
        <v>107</v>
      </c>
    </row>
    <row r="27" spans="1:3" x14ac:dyDescent="0.35">
      <c r="A27" s="12" t="s">
        <v>41</v>
      </c>
      <c r="B27" s="14">
        <v>375</v>
      </c>
      <c r="C27" s="14">
        <v>450</v>
      </c>
    </row>
    <row r="28" spans="1:3" x14ac:dyDescent="0.35">
      <c r="A28" s="12" t="s">
        <v>42</v>
      </c>
      <c r="B28" s="14">
        <v>249</v>
      </c>
      <c r="C28" s="14">
        <v>18</v>
      </c>
    </row>
    <row r="29" spans="1:3" x14ac:dyDescent="0.35">
      <c r="A29" s="12" t="s">
        <v>43</v>
      </c>
      <c r="B29" s="14">
        <v>234</v>
      </c>
      <c r="C29" s="14">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L50"/>
  <sheetViews>
    <sheetView workbookViewId="0">
      <selection activeCell="H48" sqref="H48:I48"/>
    </sheetView>
  </sheetViews>
  <sheetFormatPr defaultRowHeight="14.5" x14ac:dyDescent="0.35"/>
  <cols>
    <col min="1" max="1" width="18.1796875" customWidth="1"/>
    <col min="2" max="2" width="11" customWidth="1"/>
    <col min="3" max="3" width="10.54296875" customWidth="1"/>
    <col min="4" max="4" width="10.6328125" customWidth="1"/>
    <col min="5" max="5" width="11.08984375" customWidth="1"/>
  </cols>
  <sheetData>
    <row r="4" spans="1:5" x14ac:dyDescent="0.35">
      <c r="B4" s="7" t="s">
        <v>15</v>
      </c>
      <c r="C4" s="7" t="s">
        <v>10</v>
      </c>
      <c r="D4" s="7" t="s">
        <v>11</v>
      </c>
      <c r="E4" s="7" t="s">
        <v>12</v>
      </c>
    </row>
    <row r="5" spans="1:5" x14ac:dyDescent="0.35">
      <c r="A5" t="s">
        <v>1</v>
      </c>
      <c r="B5" s="1">
        <v>2.5110000000000001</v>
      </c>
      <c r="C5" s="1">
        <f>B5-B11</f>
        <v>2.4810000000000003</v>
      </c>
      <c r="D5" s="1">
        <v>100</v>
      </c>
      <c r="E5" s="8">
        <f>(11.04*C5*C5)+(11.948*C5)+(1.5134)</f>
        <v>99.111573440000015</v>
      </c>
    </row>
    <row r="6" spans="1:5" x14ac:dyDescent="0.35">
      <c r="A6" t="s">
        <v>2</v>
      </c>
      <c r="B6" s="1">
        <v>1.7030000000000001</v>
      </c>
      <c r="C6" s="1">
        <f>B6-B11</f>
        <v>1.673</v>
      </c>
      <c r="D6" s="1">
        <v>50</v>
      </c>
      <c r="E6" s="8">
        <f t="shared" ref="E6:E11" si="0">(11.04*C6*C6)+(11.948*C6)+(1.5134)</f>
        <v>52.402580159999992</v>
      </c>
    </row>
    <row r="7" spans="1:5" x14ac:dyDescent="0.35">
      <c r="A7" t="s">
        <v>3</v>
      </c>
      <c r="B7" s="1">
        <v>1.024</v>
      </c>
      <c r="C7" s="1">
        <f>B7-B11</f>
        <v>0.99399999999999999</v>
      </c>
      <c r="D7" s="1">
        <v>25</v>
      </c>
      <c r="E7" s="8">
        <f t="shared" si="0"/>
        <v>24.297629439999998</v>
      </c>
    </row>
    <row r="8" spans="1:5" x14ac:dyDescent="0.35">
      <c r="A8" t="s">
        <v>4</v>
      </c>
      <c r="B8" s="1">
        <v>0.54300000000000004</v>
      </c>
      <c r="C8" s="1">
        <f>B8-B11</f>
        <v>0.51300000000000001</v>
      </c>
      <c r="D8" s="1">
        <v>12.5</v>
      </c>
      <c r="E8" s="8">
        <f t="shared" si="0"/>
        <v>10.548109760000001</v>
      </c>
    </row>
    <row r="9" spans="1:5" x14ac:dyDescent="0.35">
      <c r="A9" t="s">
        <v>5</v>
      </c>
      <c r="B9" s="1">
        <v>0.318</v>
      </c>
      <c r="C9" s="1">
        <f>B9-B11</f>
        <v>0.28800000000000003</v>
      </c>
      <c r="D9" s="1">
        <v>6.25</v>
      </c>
      <c r="E9" s="8">
        <f t="shared" si="0"/>
        <v>5.8701257600000005</v>
      </c>
    </row>
    <row r="10" spans="1:5" x14ac:dyDescent="0.35">
      <c r="A10" t="s">
        <v>6</v>
      </c>
      <c r="B10" s="1">
        <v>0.152</v>
      </c>
      <c r="C10" s="1">
        <f>B10-B11</f>
        <v>0.122</v>
      </c>
      <c r="D10" s="1">
        <v>3.125</v>
      </c>
      <c r="E10" s="8">
        <f t="shared" si="0"/>
        <v>3.1353753600000003</v>
      </c>
    </row>
    <row r="11" spans="1:5" x14ac:dyDescent="0.35">
      <c r="A11" t="s">
        <v>8</v>
      </c>
      <c r="B11" s="1">
        <v>0.03</v>
      </c>
      <c r="C11" s="1">
        <f>B11-B11</f>
        <v>0</v>
      </c>
      <c r="D11" s="1">
        <v>0</v>
      </c>
      <c r="E11" s="8">
        <f t="shared" si="0"/>
        <v>1.5134000000000001</v>
      </c>
    </row>
    <row r="17" spans="1:12" x14ac:dyDescent="0.35">
      <c r="J17" s="10" t="s">
        <v>47</v>
      </c>
      <c r="K17" s="10"/>
      <c r="L17" s="10"/>
    </row>
    <row r="22" spans="1:12" x14ac:dyDescent="0.35">
      <c r="A22" s="7" t="s">
        <v>14</v>
      </c>
      <c r="B22" s="7" t="s">
        <v>15</v>
      </c>
      <c r="C22" s="7" t="s">
        <v>8</v>
      </c>
      <c r="D22" s="7" t="s">
        <v>10</v>
      </c>
      <c r="E22" s="7" t="s">
        <v>12</v>
      </c>
    </row>
    <row r="23" spans="1:12" x14ac:dyDescent="0.35">
      <c r="A23" s="12" t="s">
        <v>16</v>
      </c>
      <c r="B23" s="1">
        <v>2.2400000000000002</v>
      </c>
      <c r="C23" s="1">
        <v>0.03</v>
      </c>
      <c r="D23" s="1">
        <f t="shared" ref="D23:D50" si="1">(B23-C23)</f>
        <v>2.2100000000000004</v>
      </c>
      <c r="E23" s="9">
        <f t="shared" ref="E23:E50" si="2">(11.04*D23*D23)+(11.948*D23)+(1.5134)</f>
        <v>81.838944000000026</v>
      </c>
    </row>
    <row r="24" spans="1:12" x14ac:dyDescent="0.35">
      <c r="A24" s="12" t="s">
        <v>17</v>
      </c>
      <c r="B24" s="1">
        <v>0.98</v>
      </c>
      <c r="C24" s="1">
        <v>0.03</v>
      </c>
      <c r="D24" s="1">
        <f t="shared" si="1"/>
        <v>0.95</v>
      </c>
      <c r="E24" s="9">
        <f t="shared" si="2"/>
        <v>22.8276</v>
      </c>
    </row>
    <row r="25" spans="1:12" x14ac:dyDescent="0.35">
      <c r="A25" s="12" t="s">
        <v>18</v>
      </c>
      <c r="B25" s="1">
        <v>2.59</v>
      </c>
      <c r="C25" s="1">
        <v>0.03</v>
      </c>
      <c r="D25" s="1">
        <f t="shared" si="1"/>
        <v>2.56</v>
      </c>
      <c r="E25" s="9">
        <f t="shared" si="2"/>
        <v>104.45202400000001</v>
      </c>
    </row>
    <row r="26" spans="1:12" x14ac:dyDescent="0.35">
      <c r="A26" s="12" t="s">
        <v>19</v>
      </c>
      <c r="B26" s="1">
        <v>0.79</v>
      </c>
      <c r="C26" s="1">
        <v>0.03</v>
      </c>
      <c r="D26" s="1">
        <f t="shared" si="1"/>
        <v>0.76</v>
      </c>
      <c r="E26" s="9">
        <f t="shared" si="2"/>
        <v>16.970583999999999</v>
      </c>
    </row>
    <row r="27" spans="1:12" x14ac:dyDescent="0.35">
      <c r="A27" s="12" t="s">
        <v>20</v>
      </c>
      <c r="B27" s="1">
        <v>0.9</v>
      </c>
      <c r="C27" s="1">
        <v>0.03</v>
      </c>
      <c r="D27" s="1">
        <f t="shared" si="1"/>
        <v>0.87</v>
      </c>
      <c r="E27" s="9">
        <f t="shared" si="2"/>
        <v>20.264336</v>
      </c>
    </row>
    <row r="28" spans="1:12" x14ac:dyDescent="0.35">
      <c r="A28" s="12" t="s">
        <v>21</v>
      </c>
      <c r="B28" s="1">
        <v>0.41</v>
      </c>
      <c r="C28" s="1">
        <v>0.03</v>
      </c>
      <c r="D28" s="1">
        <f t="shared" si="1"/>
        <v>0.38</v>
      </c>
      <c r="E28" s="9">
        <f t="shared" si="2"/>
        <v>7.6478159999999997</v>
      </c>
    </row>
    <row r="29" spans="1:12" x14ac:dyDescent="0.35">
      <c r="A29" s="12" t="s">
        <v>22</v>
      </c>
      <c r="B29" s="1">
        <v>0.68</v>
      </c>
      <c r="C29" s="1">
        <v>0.03</v>
      </c>
      <c r="D29" s="1">
        <f t="shared" si="1"/>
        <v>0.65</v>
      </c>
      <c r="E29" s="9">
        <f t="shared" si="2"/>
        <v>13.944000000000001</v>
      </c>
    </row>
    <row r="30" spans="1:12" x14ac:dyDescent="0.35">
      <c r="A30" s="12" t="s">
        <v>23</v>
      </c>
      <c r="B30" s="1">
        <v>0.28999999999999998</v>
      </c>
      <c r="C30" s="1">
        <v>0.03</v>
      </c>
      <c r="D30" s="1">
        <f t="shared" si="1"/>
        <v>0.26</v>
      </c>
      <c r="E30" s="9">
        <f t="shared" si="2"/>
        <v>5.3661840000000005</v>
      </c>
    </row>
    <row r="31" spans="1:12" x14ac:dyDescent="0.35">
      <c r="A31" s="12" t="s">
        <v>24</v>
      </c>
      <c r="B31" s="1">
        <v>0.16</v>
      </c>
      <c r="C31" s="1">
        <v>0.03</v>
      </c>
      <c r="D31" s="1">
        <f t="shared" si="1"/>
        <v>0.13</v>
      </c>
      <c r="E31" s="9">
        <f t="shared" si="2"/>
        <v>3.2532160000000001</v>
      </c>
    </row>
    <row r="32" spans="1:12" x14ac:dyDescent="0.35">
      <c r="A32" s="12" t="s">
        <v>25</v>
      </c>
      <c r="B32" s="1">
        <v>0.56999999999999995</v>
      </c>
      <c r="C32" s="1">
        <v>0.03</v>
      </c>
      <c r="D32" s="1">
        <f t="shared" si="1"/>
        <v>0.53999999999999992</v>
      </c>
      <c r="E32" s="9">
        <f t="shared" si="2"/>
        <v>11.184583999999999</v>
      </c>
    </row>
    <row r="33" spans="1:5" x14ac:dyDescent="0.35">
      <c r="A33" s="12" t="s">
        <v>26</v>
      </c>
      <c r="B33" s="1">
        <v>1.82</v>
      </c>
      <c r="C33" s="1">
        <v>0.03</v>
      </c>
      <c r="D33" s="1">
        <f t="shared" si="1"/>
        <v>1.79</v>
      </c>
      <c r="E33" s="9">
        <f t="shared" si="2"/>
        <v>58.273583999999992</v>
      </c>
    </row>
    <row r="34" spans="1:5" x14ac:dyDescent="0.35">
      <c r="A34" s="12" t="s">
        <v>27</v>
      </c>
      <c r="B34" s="1">
        <v>0.33</v>
      </c>
      <c r="C34" s="1">
        <v>0.03</v>
      </c>
      <c r="D34" s="1">
        <f t="shared" si="1"/>
        <v>0.30000000000000004</v>
      </c>
      <c r="E34" s="9">
        <f t="shared" si="2"/>
        <v>6.091400000000001</v>
      </c>
    </row>
    <row r="35" spans="1:5" x14ac:dyDescent="0.35">
      <c r="A35" s="12" t="s">
        <v>28</v>
      </c>
      <c r="B35" s="1">
        <v>0.42</v>
      </c>
      <c r="C35" s="1">
        <v>0.03</v>
      </c>
      <c r="D35" s="1">
        <f t="shared" si="1"/>
        <v>0.39</v>
      </c>
      <c r="E35" s="9">
        <f t="shared" si="2"/>
        <v>7.8523040000000002</v>
      </c>
    </row>
    <row r="36" spans="1:5" x14ac:dyDescent="0.35">
      <c r="A36" s="12" t="s">
        <v>29</v>
      </c>
      <c r="B36" s="1">
        <v>0.17</v>
      </c>
      <c r="C36" s="1">
        <v>0.03</v>
      </c>
      <c r="D36" s="1">
        <f t="shared" si="1"/>
        <v>0.14000000000000001</v>
      </c>
      <c r="E36" s="9">
        <f t="shared" si="2"/>
        <v>3.4025040000000004</v>
      </c>
    </row>
    <row r="37" spans="1:5" x14ac:dyDescent="0.35">
      <c r="A37" s="12" t="s">
        <v>30</v>
      </c>
      <c r="B37" s="1">
        <v>0.21</v>
      </c>
      <c r="C37" s="1">
        <v>0.03</v>
      </c>
      <c r="D37" s="1">
        <f t="shared" si="1"/>
        <v>0.18</v>
      </c>
      <c r="E37" s="9">
        <f t="shared" si="2"/>
        <v>4.0217359999999998</v>
      </c>
    </row>
    <row r="38" spans="1:5" x14ac:dyDescent="0.35">
      <c r="A38" s="12" t="s">
        <v>31</v>
      </c>
      <c r="B38" s="1">
        <v>0.62</v>
      </c>
      <c r="C38" s="1">
        <v>0.03</v>
      </c>
      <c r="D38" s="1">
        <f t="shared" si="1"/>
        <v>0.59</v>
      </c>
      <c r="E38" s="9">
        <f t="shared" si="2"/>
        <v>12.405744</v>
      </c>
    </row>
    <row r="39" spans="1:5" x14ac:dyDescent="0.35">
      <c r="A39" s="12" t="s">
        <v>32</v>
      </c>
      <c r="B39" s="1">
        <v>0.43</v>
      </c>
      <c r="C39" s="1">
        <v>0.03</v>
      </c>
      <c r="D39" s="1">
        <f t="shared" si="1"/>
        <v>0.4</v>
      </c>
      <c r="E39" s="9">
        <f t="shared" si="2"/>
        <v>8.0590000000000011</v>
      </c>
    </row>
    <row r="40" spans="1:5" x14ac:dyDescent="0.35">
      <c r="A40" s="12" t="s">
        <v>33</v>
      </c>
      <c r="B40" s="1">
        <v>1.1200000000000001</v>
      </c>
      <c r="C40" s="1">
        <v>0.03</v>
      </c>
      <c r="D40" s="1">
        <f t="shared" si="1"/>
        <v>1.0900000000000001</v>
      </c>
      <c r="E40" s="9">
        <f t="shared" si="2"/>
        <v>27.653344000000004</v>
      </c>
    </row>
    <row r="41" spans="1:5" x14ac:dyDescent="0.35">
      <c r="A41" s="12" t="s">
        <v>34</v>
      </c>
      <c r="B41" s="1">
        <v>0.21</v>
      </c>
      <c r="C41" s="1">
        <v>0.03</v>
      </c>
      <c r="D41" s="1">
        <f t="shared" si="1"/>
        <v>0.18</v>
      </c>
      <c r="E41" s="9">
        <f t="shared" si="2"/>
        <v>4.0217359999999998</v>
      </c>
    </row>
    <row r="42" spans="1:5" x14ac:dyDescent="0.35">
      <c r="A42" s="12" t="s">
        <v>35</v>
      </c>
      <c r="B42" s="1">
        <v>0.22</v>
      </c>
      <c r="C42" s="1">
        <v>0.03</v>
      </c>
      <c r="D42" s="1">
        <f t="shared" si="1"/>
        <v>0.19</v>
      </c>
      <c r="E42" s="9">
        <f t="shared" si="2"/>
        <v>4.1820639999999996</v>
      </c>
    </row>
    <row r="43" spans="1:5" x14ac:dyDescent="0.35">
      <c r="A43" s="12" t="s">
        <v>36</v>
      </c>
      <c r="B43" s="1">
        <v>1.62</v>
      </c>
      <c r="C43" s="1">
        <v>0.03</v>
      </c>
      <c r="D43" s="1">
        <f t="shared" si="1"/>
        <v>1.59</v>
      </c>
      <c r="E43" s="9">
        <f t="shared" si="2"/>
        <v>48.420943999999999</v>
      </c>
    </row>
    <row r="44" spans="1:5" x14ac:dyDescent="0.35">
      <c r="A44" s="12" t="s">
        <v>37</v>
      </c>
      <c r="B44" s="1">
        <v>0.2</v>
      </c>
      <c r="C44" s="1">
        <v>0.03</v>
      </c>
      <c r="D44" s="1">
        <f t="shared" si="1"/>
        <v>0.17</v>
      </c>
      <c r="E44" s="9">
        <f t="shared" si="2"/>
        <v>3.8636160000000004</v>
      </c>
    </row>
    <row r="45" spans="1:5" x14ac:dyDescent="0.35">
      <c r="A45" s="12" t="s">
        <v>38</v>
      </c>
      <c r="B45" s="1">
        <v>1.79</v>
      </c>
      <c r="C45" s="1">
        <v>0.03</v>
      </c>
      <c r="D45" s="1">
        <f t="shared" si="1"/>
        <v>1.76</v>
      </c>
      <c r="E45" s="9">
        <f t="shared" si="2"/>
        <v>56.739383999999994</v>
      </c>
    </row>
    <row r="46" spans="1:5" x14ac:dyDescent="0.35">
      <c r="A46" s="12" t="s">
        <v>39</v>
      </c>
      <c r="B46" s="1">
        <v>0.28999999999999998</v>
      </c>
      <c r="C46" s="1">
        <v>0.03</v>
      </c>
      <c r="D46" s="1">
        <f t="shared" si="1"/>
        <v>0.26</v>
      </c>
      <c r="E46" s="9">
        <f t="shared" si="2"/>
        <v>5.3661840000000005</v>
      </c>
    </row>
    <row r="47" spans="1:5" x14ac:dyDescent="0.35">
      <c r="A47" s="12" t="s">
        <v>40</v>
      </c>
      <c r="B47" s="1">
        <v>0.46</v>
      </c>
      <c r="C47" s="1">
        <v>0.03</v>
      </c>
      <c r="D47" s="1">
        <f t="shared" si="1"/>
        <v>0.43000000000000005</v>
      </c>
      <c r="E47" s="9">
        <f t="shared" si="2"/>
        <v>8.6923360000000027</v>
      </c>
    </row>
    <row r="48" spans="1:5" x14ac:dyDescent="0.35">
      <c r="A48" s="12" t="s">
        <v>41</v>
      </c>
      <c r="B48" s="1">
        <v>0.9</v>
      </c>
      <c r="C48" s="1">
        <v>0.03</v>
      </c>
      <c r="D48" s="1">
        <f t="shared" si="1"/>
        <v>0.87</v>
      </c>
      <c r="E48" s="9">
        <f t="shared" si="2"/>
        <v>20.264336</v>
      </c>
    </row>
    <row r="49" spans="1:5" x14ac:dyDescent="0.35">
      <c r="A49" s="12" t="s">
        <v>42</v>
      </c>
      <c r="B49" s="1">
        <v>0.48</v>
      </c>
      <c r="C49" s="1">
        <v>0.03</v>
      </c>
      <c r="D49" s="1">
        <f t="shared" si="1"/>
        <v>0.44999999999999996</v>
      </c>
      <c r="E49" s="9">
        <f t="shared" si="2"/>
        <v>9.1256000000000004</v>
      </c>
    </row>
    <row r="50" spans="1:5" x14ac:dyDescent="0.35">
      <c r="A50" s="12" t="s">
        <v>43</v>
      </c>
      <c r="B50" s="1">
        <v>0.28999999999999998</v>
      </c>
      <c r="C50" s="1">
        <v>0.03</v>
      </c>
      <c r="D50" s="1">
        <f t="shared" si="1"/>
        <v>0.26</v>
      </c>
      <c r="E50" s="9">
        <f t="shared" si="2"/>
        <v>5.3661840000000005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35"/>
  <sheetViews>
    <sheetView workbookViewId="0">
      <selection activeCell="F4" sqref="F4"/>
    </sheetView>
  </sheetViews>
  <sheetFormatPr defaultRowHeight="14.5" x14ac:dyDescent="0.35"/>
  <cols>
    <col min="1" max="1" width="32.08984375" customWidth="1"/>
    <col min="2" max="2" width="17.453125" customWidth="1"/>
    <col min="3" max="3" width="13.81640625" customWidth="1"/>
    <col min="4" max="4" width="14.90625" customWidth="1"/>
    <col min="5" max="5" width="16.08984375" customWidth="1"/>
    <col min="6" max="6" width="73.08984375" customWidth="1"/>
  </cols>
  <sheetData>
    <row r="1" spans="1:6" ht="15.5" thickTop="1" thickBot="1" x14ac:dyDescent="0.4">
      <c r="A1" s="15" t="s">
        <v>48</v>
      </c>
      <c r="B1" s="15" t="s">
        <v>49</v>
      </c>
      <c r="C1" s="15" t="s">
        <v>50</v>
      </c>
      <c r="D1" s="15" t="s">
        <v>51</v>
      </c>
      <c r="E1" s="15" t="s">
        <v>52</v>
      </c>
      <c r="F1" s="15" t="s">
        <v>53</v>
      </c>
    </row>
    <row r="2" spans="1:6" ht="15.5" thickTop="1" thickBot="1" x14ac:dyDescent="0.4">
      <c r="A2" s="16" t="s">
        <v>62</v>
      </c>
      <c r="B2" s="17" t="s">
        <v>54</v>
      </c>
      <c r="C2" s="18" t="s">
        <v>63</v>
      </c>
      <c r="D2" s="18" t="s">
        <v>64</v>
      </c>
      <c r="E2" s="18" t="s">
        <v>97</v>
      </c>
      <c r="F2" s="18" t="s">
        <v>99</v>
      </c>
    </row>
    <row r="3" spans="1:6" ht="15.5" thickTop="1" thickBot="1" x14ac:dyDescent="0.4">
      <c r="A3" s="16" t="s">
        <v>98</v>
      </c>
      <c r="B3" s="17" t="s">
        <v>56</v>
      </c>
      <c r="C3" s="18" t="s">
        <v>100</v>
      </c>
      <c r="D3" s="18" t="s">
        <v>102</v>
      </c>
      <c r="E3" s="18" t="s">
        <v>57</v>
      </c>
      <c r="F3" s="25" t="s">
        <v>61</v>
      </c>
    </row>
    <row r="4" spans="1:6" ht="15.5" thickTop="1" thickBot="1" x14ac:dyDescent="0.4">
      <c r="A4" s="26" t="s">
        <v>58</v>
      </c>
      <c r="B4" s="24" t="s">
        <v>56</v>
      </c>
      <c r="C4" s="25" t="s">
        <v>100</v>
      </c>
      <c r="D4" s="25" t="s">
        <v>59</v>
      </c>
      <c r="E4" s="25" t="s">
        <v>57</v>
      </c>
      <c r="F4" s="25" t="s">
        <v>61</v>
      </c>
    </row>
    <row r="5" spans="1:6" ht="15.5" thickTop="1" thickBot="1" x14ac:dyDescent="0.4">
      <c r="A5" s="26" t="s">
        <v>60</v>
      </c>
      <c r="B5" s="24" t="s">
        <v>56</v>
      </c>
      <c r="C5" s="25" t="s">
        <v>100</v>
      </c>
      <c r="D5" s="25" t="s">
        <v>101</v>
      </c>
      <c r="E5" s="25" t="s">
        <v>57</v>
      </c>
      <c r="F5" s="25" t="s">
        <v>61</v>
      </c>
    </row>
    <row r="6" spans="1:6" ht="15" thickTop="1" x14ac:dyDescent="0.35">
      <c r="A6" s="19" t="s">
        <v>55</v>
      </c>
      <c r="B6" s="20"/>
      <c r="C6" s="20"/>
      <c r="D6" s="20"/>
      <c r="E6" s="20"/>
      <c r="F6" s="21"/>
    </row>
    <row r="94" spans="1:4" x14ac:dyDescent="0.35">
      <c r="A94" s="22"/>
      <c r="B94" s="22"/>
      <c r="C94" s="22"/>
      <c r="D94" s="22"/>
    </row>
    <row r="95" spans="1:4" ht="15.5" x14ac:dyDescent="0.35">
      <c r="A95" s="29" t="s">
        <v>65</v>
      </c>
      <c r="B95" s="28"/>
      <c r="C95" s="28"/>
      <c r="D95" s="28"/>
    </row>
    <row r="96" spans="1:4" ht="15.5" x14ac:dyDescent="0.35">
      <c r="A96" s="30" t="s">
        <v>66</v>
      </c>
      <c r="B96" s="28"/>
      <c r="C96" s="28"/>
      <c r="D96" s="28"/>
    </row>
    <row r="97" spans="1:4" ht="15.5" x14ac:dyDescent="0.35">
      <c r="A97" s="28" t="s">
        <v>67</v>
      </c>
      <c r="B97" s="28"/>
      <c r="C97" s="28"/>
      <c r="D97" s="28"/>
    </row>
    <row r="98" spans="1:4" ht="15.5" x14ac:dyDescent="0.35">
      <c r="A98" s="28" t="s">
        <v>68</v>
      </c>
      <c r="B98" s="28"/>
      <c r="C98" s="28"/>
      <c r="D98" s="28"/>
    </row>
    <row r="99" spans="1:4" ht="15.5" x14ac:dyDescent="0.35">
      <c r="A99" s="28" t="s">
        <v>69</v>
      </c>
      <c r="B99" s="28"/>
      <c r="C99" s="28"/>
      <c r="D99" s="28"/>
    </row>
    <row r="100" spans="1:4" ht="15.5" x14ac:dyDescent="0.35">
      <c r="A100" s="28" t="s">
        <v>70</v>
      </c>
      <c r="B100" s="28"/>
      <c r="C100" s="28"/>
      <c r="D100" s="28"/>
    </row>
    <row r="101" spans="1:4" ht="15.5" x14ac:dyDescent="0.35">
      <c r="A101" s="28" t="s">
        <v>71</v>
      </c>
      <c r="B101" s="28"/>
      <c r="C101" s="28"/>
      <c r="D101" s="28"/>
    </row>
    <row r="102" spans="1:4" ht="15.5" x14ac:dyDescent="0.35">
      <c r="A102" s="28"/>
      <c r="B102" s="28"/>
      <c r="C102" s="28"/>
      <c r="D102" s="28"/>
    </row>
    <row r="103" spans="1:4" ht="15.5" x14ac:dyDescent="0.35">
      <c r="A103" s="27" t="s">
        <v>72</v>
      </c>
      <c r="B103" s="28"/>
      <c r="C103" s="28"/>
      <c r="D103" s="28"/>
    </row>
    <row r="104" spans="1:4" ht="15.5" x14ac:dyDescent="0.35">
      <c r="A104" s="28" t="s">
        <v>73</v>
      </c>
      <c r="B104" s="28"/>
      <c r="C104" s="28"/>
      <c r="D104" s="28"/>
    </row>
    <row r="105" spans="1:4" ht="15.5" x14ac:dyDescent="0.35">
      <c r="A105" s="28" t="s">
        <v>74</v>
      </c>
      <c r="B105" s="28"/>
      <c r="C105" s="28"/>
      <c r="D105" s="28"/>
    </row>
    <row r="106" spans="1:4" ht="15.5" x14ac:dyDescent="0.35">
      <c r="A106" s="28" t="s">
        <v>75</v>
      </c>
      <c r="B106" s="28"/>
      <c r="C106" s="28"/>
      <c r="D106" s="28"/>
    </row>
    <row r="107" spans="1:4" ht="15.5" x14ac:dyDescent="0.35">
      <c r="A107" s="28" t="s">
        <v>76</v>
      </c>
      <c r="B107" s="28"/>
      <c r="C107" s="28"/>
      <c r="D107" s="28"/>
    </row>
    <row r="108" spans="1:4" ht="15.5" x14ac:dyDescent="0.35">
      <c r="A108" s="28" t="s">
        <v>77</v>
      </c>
      <c r="B108" s="28"/>
      <c r="C108" s="28"/>
      <c r="D108" s="28"/>
    </row>
    <row r="109" spans="1:4" ht="15.5" x14ac:dyDescent="0.35">
      <c r="A109" s="28" t="s">
        <v>71</v>
      </c>
      <c r="B109" s="28"/>
      <c r="C109" s="28"/>
      <c r="D109" s="28"/>
    </row>
    <row r="113" spans="1:3" x14ac:dyDescent="0.35">
      <c r="A113" s="22"/>
      <c r="B113" s="22"/>
      <c r="C113" s="22"/>
    </row>
    <row r="114" spans="1:3" ht="15.5" x14ac:dyDescent="0.35">
      <c r="A114" s="27" t="s">
        <v>78</v>
      </c>
      <c r="B114" s="28"/>
      <c r="C114" s="28"/>
    </row>
    <row r="115" spans="1:3" ht="15.5" x14ac:dyDescent="0.35">
      <c r="A115" s="28" t="s">
        <v>79</v>
      </c>
      <c r="B115" s="28"/>
      <c r="C115" s="28"/>
    </row>
    <row r="116" spans="1:3" ht="15.5" x14ac:dyDescent="0.35">
      <c r="A116" s="28" t="s">
        <v>80</v>
      </c>
      <c r="B116" s="28"/>
      <c r="C116" s="28"/>
    </row>
    <row r="117" spans="1:3" ht="15.5" x14ac:dyDescent="0.35">
      <c r="A117" s="28" t="s">
        <v>81</v>
      </c>
      <c r="B117" s="28"/>
      <c r="C117" s="28"/>
    </row>
    <row r="118" spans="1:3" ht="15.5" x14ac:dyDescent="0.35">
      <c r="A118" s="28" t="s">
        <v>82</v>
      </c>
      <c r="B118" s="28"/>
      <c r="C118" s="28"/>
    </row>
    <row r="119" spans="1:3" ht="15.5" x14ac:dyDescent="0.35">
      <c r="A119" s="28" t="s">
        <v>83</v>
      </c>
      <c r="B119" s="28"/>
      <c r="C119" s="28"/>
    </row>
    <row r="120" spans="1:3" ht="15.5" x14ac:dyDescent="0.35">
      <c r="A120" s="28" t="s">
        <v>84</v>
      </c>
      <c r="B120" s="28"/>
      <c r="C120" s="28"/>
    </row>
    <row r="121" spans="1:3" ht="15.5" x14ac:dyDescent="0.35">
      <c r="A121" s="28" t="s">
        <v>85</v>
      </c>
      <c r="B121" s="28"/>
      <c r="C121" s="28"/>
    </row>
    <row r="122" spans="1:3" ht="15.5" x14ac:dyDescent="0.35">
      <c r="A122" s="28" t="s">
        <v>86</v>
      </c>
      <c r="B122" s="28"/>
      <c r="C122" s="28"/>
    </row>
    <row r="123" spans="1:3" ht="15.5" x14ac:dyDescent="0.35">
      <c r="A123" s="28" t="s">
        <v>87</v>
      </c>
      <c r="B123" s="28"/>
      <c r="C123" s="28"/>
    </row>
    <row r="124" spans="1:3" ht="15.5" x14ac:dyDescent="0.35">
      <c r="A124" s="28" t="s">
        <v>88</v>
      </c>
      <c r="B124" s="28"/>
      <c r="C124" s="28"/>
    </row>
    <row r="125" spans="1:3" ht="15.5" x14ac:dyDescent="0.35">
      <c r="A125" s="28" t="s">
        <v>89</v>
      </c>
      <c r="B125" s="28"/>
      <c r="C125" s="28"/>
    </row>
    <row r="126" spans="1:3" ht="15.5" x14ac:dyDescent="0.35">
      <c r="A126" s="28" t="s">
        <v>90</v>
      </c>
      <c r="B126" s="28"/>
      <c r="C126" s="28"/>
    </row>
    <row r="127" spans="1:3" x14ac:dyDescent="0.35">
      <c r="A127" s="22"/>
      <c r="B127" s="22"/>
      <c r="C127" s="22"/>
    </row>
    <row r="130" spans="1:1" x14ac:dyDescent="0.35">
      <c r="A130" s="23" t="s">
        <v>96</v>
      </c>
    </row>
    <row r="131" spans="1:1" x14ac:dyDescent="0.35">
      <c r="A131" t="s">
        <v>91</v>
      </c>
    </row>
    <row r="132" spans="1:1" x14ac:dyDescent="0.35">
      <c r="A132" t="s">
        <v>92</v>
      </c>
    </row>
    <row r="133" spans="1:1" x14ac:dyDescent="0.35">
      <c r="A133" t="s">
        <v>93</v>
      </c>
    </row>
    <row r="134" spans="1:1" x14ac:dyDescent="0.35">
      <c r="A134" t="s">
        <v>94</v>
      </c>
    </row>
    <row r="135" spans="1:1" x14ac:dyDescent="0.35">
      <c r="A135" t="s">
        <v>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Serum</vt:lpstr>
      <vt:lpstr>Ovaryum(Doku)</vt:lpstr>
      <vt:lpstr>Ovaryum-MDA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2021-11-12T11:38:46Z</dcterms:created>
  <dcterms:modified xsi:type="dcterms:W3CDTF">2021-11-13T11:18:13Z</dcterms:modified>
</cp:coreProperties>
</file>