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Google Drive\2023\LAB\Webe yüklenenler\Sevtap Kılınç\2023.05.18\"/>
    </mc:Choice>
  </mc:AlternateContent>
  <xr:revisionPtr revIDLastSave="0" documentId="13_ncr:1_{FB643376-B355-4D8B-9D6C-C795EF49A24C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CASPASE-3" sheetId="1" r:id="rId1"/>
    <sheet name="CASPASE-9" sheetId="2" r:id="rId2"/>
    <sheet name="IL-10" sheetId="3" r:id="rId3"/>
    <sheet name="CYCS" sheetId="4" r:id="rId4"/>
    <sheet name="TNF-A" sheetId="5" r:id="rId5"/>
    <sheet name="3-NT" sheetId="6" r:id="rId6"/>
    <sheet name="Nitric oxide" sheetId="8" r:id="rId7"/>
    <sheet name="Materyal-metod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6" l="1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D17" i="6"/>
  <c r="D18" i="6"/>
  <c r="D19" i="6"/>
  <c r="D20" i="6"/>
  <c r="D21" i="6"/>
  <c r="D22" i="6"/>
  <c r="D23" i="6"/>
  <c r="D16" i="6"/>
  <c r="E71" i="5" l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D70" i="5"/>
  <c r="E70" i="5" s="1"/>
  <c r="D71" i="5"/>
  <c r="D72" i="5"/>
  <c r="E72" i="5" s="1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 s="1"/>
  <c r="D81" i="5"/>
  <c r="E81" i="5" s="1"/>
  <c r="D34" i="5"/>
  <c r="E34" i="5" s="1"/>
  <c r="C22" i="5"/>
  <c r="E22" i="5" s="1"/>
  <c r="C21" i="5"/>
  <c r="E21" i="5" s="1"/>
  <c r="C20" i="5"/>
  <c r="E20" i="5" s="1"/>
  <c r="C19" i="5"/>
  <c r="E19" i="5" s="1"/>
  <c r="C18" i="5"/>
  <c r="E18" i="5" s="1"/>
  <c r="C17" i="5"/>
  <c r="E17" i="5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31" i="4"/>
  <c r="E31" i="4" s="1"/>
  <c r="C22" i="4"/>
  <c r="E22" i="4" s="1"/>
  <c r="C21" i="4"/>
  <c r="E21" i="4" s="1"/>
  <c r="C20" i="4"/>
  <c r="E20" i="4" s="1"/>
  <c r="C19" i="4"/>
  <c r="E19" i="4" s="1"/>
  <c r="C18" i="4"/>
  <c r="E18" i="4" s="1"/>
  <c r="C17" i="4"/>
  <c r="E17" i="4" s="1"/>
  <c r="E53" i="3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D54" i="3"/>
  <c r="E54" i="3" s="1"/>
  <c r="D55" i="3"/>
  <c r="E55" i="3" s="1"/>
  <c r="D56" i="3"/>
  <c r="E56" i="3" s="1"/>
  <c r="D57" i="3"/>
  <c r="E57" i="3" s="1"/>
  <c r="D34" i="3"/>
  <c r="E34" i="3" s="1"/>
  <c r="C22" i="3"/>
  <c r="E22" i="3" s="1"/>
  <c r="C21" i="3"/>
  <c r="E21" i="3" s="1"/>
  <c r="C20" i="3"/>
  <c r="E20" i="3" s="1"/>
  <c r="C19" i="3"/>
  <c r="E19" i="3" s="1"/>
  <c r="C18" i="3"/>
  <c r="E18" i="3" s="1"/>
  <c r="C17" i="3"/>
  <c r="E17" i="3" s="1"/>
  <c r="E81" i="2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D34" i="2"/>
  <c r="E34" i="2" s="1"/>
  <c r="C21" i="2"/>
  <c r="E21" i="2" s="1"/>
  <c r="C20" i="2"/>
  <c r="E20" i="2" s="1"/>
  <c r="C19" i="2"/>
  <c r="E19" i="2" s="1"/>
  <c r="C18" i="2"/>
  <c r="E18" i="2" s="1"/>
  <c r="C17" i="2"/>
  <c r="E17" i="2" s="1"/>
  <c r="C16" i="2"/>
  <c r="E16" i="2" s="1"/>
  <c r="E61" i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32" i="1"/>
  <c r="E3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</calcChain>
</file>

<file path=xl/sharedStrings.xml><?xml version="1.0" encoding="utf-8"?>
<sst xmlns="http://schemas.openxmlformats.org/spreadsheetml/2006/main" count="453" uniqueCount="109">
  <si>
    <t xml:space="preserve"> 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</si>
  <si>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</si>
  <si>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</si>
  <si>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</si>
  <si>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</si>
  <si>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</si>
  <si>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</si>
  <si>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</si>
  <si>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</si>
  <si>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</si>
  <si>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abs.</t>
  </si>
  <si>
    <t>Numune</t>
  </si>
  <si>
    <t>absorbans</t>
  </si>
  <si>
    <t>result(ng/L)</t>
  </si>
  <si>
    <t>result(ng/ml)</t>
  </si>
  <si>
    <t>result(pg/ml)</t>
  </si>
  <si>
    <t>concentration (ng/L)</t>
  </si>
  <si>
    <t>concentration (pg/ml)</t>
  </si>
  <si>
    <t>concentration (ng/ml)</t>
  </si>
  <si>
    <t>std6</t>
  </si>
  <si>
    <t>std7</t>
  </si>
  <si>
    <t>K-1</t>
  </si>
  <si>
    <t>K-2</t>
  </si>
  <si>
    <t>K-3</t>
  </si>
  <si>
    <t>K-4</t>
  </si>
  <si>
    <t>K-5</t>
  </si>
  <si>
    <t>K-6</t>
  </si>
  <si>
    <t>D-1</t>
  </si>
  <si>
    <t>D-2</t>
  </si>
  <si>
    <t>D-3</t>
  </si>
  <si>
    <t>D-4</t>
  </si>
  <si>
    <t>D-5</t>
  </si>
  <si>
    <t>D-6</t>
  </si>
  <si>
    <t>T-1</t>
  </si>
  <si>
    <t>T-2</t>
  </si>
  <si>
    <t>T-3</t>
  </si>
  <si>
    <t>T-4</t>
  </si>
  <si>
    <t>T-5</t>
  </si>
  <si>
    <t>T-6</t>
  </si>
  <si>
    <t>DT-1</t>
  </si>
  <si>
    <t>DT-2</t>
  </si>
  <si>
    <t>DT-3</t>
  </si>
  <si>
    <t>DT-4</t>
  </si>
  <si>
    <t>DT-5</t>
  </si>
  <si>
    <t>DT-6</t>
  </si>
  <si>
    <t>KİT ADI</t>
  </si>
  <si>
    <t>TÜR</t>
  </si>
  <si>
    <t>Numune Türü</t>
  </si>
  <si>
    <t>MARKA</t>
  </si>
  <si>
    <t>CAT. NO</t>
  </si>
  <si>
    <t>Yöntem</t>
  </si>
  <si>
    <t>Kullanılan Cihaz</t>
  </si>
  <si>
    <t>BT-lab</t>
  </si>
  <si>
    <t>ELİSA</t>
  </si>
  <si>
    <t>Mıcroplate reader: BIO-TEK EL X 800-Aotu strıp washer:BIO TEK EL X 50</t>
  </si>
  <si>
    <t>Rat</t>
  </si>
  <si>
    <t>Elabscience</t>
  </si>
  <si>
    <t>Doku</t>
  </si>
  <si>
    <t>Tumor necrosis factor alpha</t>
  </si>
  <si>
    <t>E0764Ra</t>
  </si>
  <si>
    <t>Cytochrome C</t>
  </si>
  <si>
    <t>E1939Ra</t>
  </si>
  <si>
    <t>Interleukin 10</t>
  </si>
  <si>
    <t>E0108Ra</t>
  </si>
  <si>
    <t>Caspase 9</t>
  </si>
  <si>
    <t>Caspase 3</t>
  </si>
  <si>
    <t>E1898Ra</t>
  </si>
  <si>
    <t>E1648Ra</t>
  </si>
  <si>
    <t>N.O: Nitric Oxide</t>
  </si>
  <si>
    <t>Universal</t>
  </si>
  <si>
    <t>Kolorimetrik</t>
  </si>
  <si>
    <t>REL BIOCHEM-REL ASSAY</t>
  </si>
  <si>
    <t>Otto Scientific</t>
  </si>
  <si>
    <t>Otto3050</t>
  </si>
  <si>
    <t>NOT: Dokular 1/9 oranında( 0,1 gr doku: 0,9ml 140 mmol. lık  KCl) Potasyum Klorür tamponu ile homojenize edildikten sonra 7000 rpm + 4' de 5 dk santrifüj edildi.</t>
  </si>
  <si>
    <t>TNF-Alfa Assay Principle</t>
  </si>
  <si>
    <t>This kit is an Enzyme-Linked Immunosorbent Assay (ELISA). The plate has been pre-coated with Rat TNFA antibody. TNFA present in the sample is added and binds to antibodies coated on the wells.</t>
  </si>
  <si>
    <t>And then biotinylated Rat TNFA Antibody is added and binds to TNFA in the sample. Then Streptavidin-HRP is added and binds to the Biotinylated TNFA antibody.</t>
  </si>
  <si>
    <t>After incubation unbound Streptavidin-HRP is washed away during a washing step. Substrate solution is then added and color develops in proportion to the amount of Rat TNFA.</t>
  </si>
  <si>
    <t xml:space="preserve"> The reaction is terminated by addition of acidic stop solution and absorbance is measured at 450 nm. </t>
  </si>
  <si>
    <t>IL-10 Assay Principle</t>
  </si>
  <si>
    <t>This kit is an Enzyme-Linked Immunosorbent Assay (ELISA). The plate has been pre-coated with Rat IL-10 antibody. IL-10 present in the sample is added and binds to antibodies coated on the wells.</t>
  </si>
  <si>
    <t>And then biotinylated Rat IL-10 Antibody is added and binds to IL-10 in the sample. Then Streptavidin-HRP is added and binds to the Biotinylated IL-10 antibody.</t>
  </si>
  <si>
    <t>After incubation unbound Streptavidin-HRP is washed away during a washing step. Substrate solution is then added and color develops in proportion to the amount of Rat IL-10.</t>
  </si>
  <si>
    <t>CYCS Assay Principle</t>
  </si>
  <si>
    <t>This kit is an Enzyme-Linked Immunosorbent Assay (ELISA). The plate has been pre-coated with Rat CYCS antibody. CYCS present in the sample is added and binds to antibodies coated on the wells.</t>
  </si>
  <si>
    <t>And then biotinylated Rat CYCS Antibody is added and binds to CYCS in the sample. Then Streptavidin-HRP is added and binds to the Biotinylated CYCS antibody.</t>
  </si>
  <si>
    <t>After incubation unbound Streptavidin-HRP is washed away during a washing step. Substrate solution is then added and color develops in proportion to the amount of Rat CYCS.</t>
  </si>
  <si>
    <t>CASPASE 3 Assay Principle</t>
  </si>
  <si>
    <t>This kit is an Enzyme-Linked Immunosorbent Assay (ELISA). The plate has been pre-coated with Rat CASP3 antibody. CASP3  present in the sample is added and binds to antibodies coated on the wells.</t>
  </si>
  <si>
    <t>And then biotinylated Rat CASP3  Antibody is added and binds to CASP3  in the sample. Then Streptavidin-HRP is added and binds to the Biotinylated CASP3  antibody.</t>
  </si>
  <si>
    <t>After incubation unbound Streptavidin-HRP is washed away during a washing step. Substrate solution is then added and color develops in proportion to the amount of Rat CASP3 .</t>
  </si>
  <si>
    <t>CASPASE 9 Assay Principle</t>
  </si>
  <si>
    <t>This kit is an Enzyme-Linked Immunosorbent Assay (ELISA). The plate has been pre-coated with Rat Casp-9 antibody. Casp-9 present in the sample is added and binds to antibodies coated on the wells.</t>
  </si>
  <si>
    <t>And then biotinylated Rat Casp-9 Antibody is added and binds to Casp-9 in the sample. Then Streptavidin-HRP is added and binds to the Biotinylated Casp-9 antibody.</t>
  </si>
  <si>
    <t>After incubation unbound Streptavidin-HRP is washed away during a washing step. Substrate solution is then added and color develops in proportion to the amount of Rat Casp-9.</t>
  </si>
  <si>
    <t>Excess conjugate and unbound sample or standard are washed from the plate, and Avidin conjugated to Horseradish Peroxidase (HRP) are added to each microplate well and incubated.</t>
  </si>
  <si>
    <t>Then a TMB substrate solution is added to each well. The enzyme-substrate reaction is terminated by the addition of stop solution and the color change is measured spectrophotometrically at a wavelength of 450 nm ± 2 nm.</t>
  </si>
  <si>
    <t>3-NT Test Principle</t>
  </si>
  <si>
    <t xml:space="preserve">This ELISA kit uses the Competitive-ELISA principle. The micro ELISA plate provided in this kit has been pre-coated witH 3-NT. </t>
  </si>
  <si>
    <t>During the reaction, 3-NT in the sample or standard competes with a fixed amount of 3-NT on the solid phase supporter for sites on the Biotinylated Detection Ab specific to 3-NT.</t>
  </si>
  <si>
    <t>The concentration of 3-NT in the samples is then determined by comparing the OD of the samples to the standard curve.</t>
  </si>
  <si>
    <t>E-EL-0040</t>
  </si>
  <si>
    <t>3-Nitrotyrosine</t>
  </si>
  <si>
    <t>NO Test Principle</t>
  </si>
  <si>
    <t xml:space="preserve">NO is easily oxidized to form N0²  in vivo or in aqueous solution, and a reddish azo compoun is formed with the color developing agent, and the concentratıon of the azo compound is linearly related to the concentration of NO. </t>
  </si>
  <si>
    <t>The concentration of NO can be calculated indirectly by measuring the OD value at 550 nm.</t>
  </si>
  <si>
    <t>Numune Adı</t>
  </si>
  <si>
    <t>NO (µmol/L)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</si>
</sst>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rgb="FF000000"/>
      <name val="Times New Roman"/>
      <family val="1"/>
      <charset val="162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0" borderId="0" xfId="0" applyFont="1"/>
    <xf numFmtId="0" fontId="0" fillId="8" borderId="1" xfId="0" applyFill="1" applyBorder="1" applyAlignment="1">
      <alignment horizontal="center"/>
    </xf>
    <xf numFmtId="0" fontId="0" fillId="4" borderId="0" xfId="0" applyFill="1"/>
    <xf numFmtId="0" fontId="2" fillId="6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4" borderId="0" xfId="0" applyFont="1" applyFill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2" fillId="6" borderId="1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CASP3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28499562554679"/>
                  <c:y val="0.152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'CASPASE-3'!$C$16:$C$21</c:f>
              <c:numCache>
                <c:formatCode>General</c:formatCode>
                <c:ptCount val="6"/>
                <c:pt idx="0">
                  <c:v>2.5770000000000004</c:v>
                </c:pt>
                <c:pt idx="1">
                  <c:v>1.68</c:v>
                </c:pt>
                <c:pt idx="2">
                  <c:v>0.97400000000000009</c:v>
                </c:pt>
                <c:pt idx="3">
                  <c:v>0.68800000000000006</c:v>
                </c:pt>
                <c:pt idx="4">
                  <c:v>0.45400000000000001</c:v>
                </c:pt>
                <c:pt idx="5">
                  <c:v>0</c:v>
                </c:pt>
              </c:numCache>
            </c:numRef>
          </c:xVal>
          <c:yVal>
            <c:numRef>
              <c:f>'CASPASE-3'!$D$16:$D$21</c:f>
              <c:numCache>
                <c:formatCode>General</c:formatCode>
                <c:ptCount val="6"/>
                <c:pt idx="0">
                  <c:v>6.4</c:v>
                </c:pt>
                <c:pt idx="1">
                  <c:v>3.2</c:v>
                </c:pt>
                <c:pt idx="2">
                  <c:v>1.6</c:v>
                </c:pt>
                <c:pt idx="3">
                  <c:v>0.8</c:v>
                </c:pt>
                <c:pt idx="4">
                  <c:v>0.4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0-42E9-92DA-2F838354D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31120"/>
        <c:axId val="446932760"/>
      </c:scatterChart>
      <c:valAx>
        <c:axId val="44693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46932760"/>
        <c:crosses val="autoZero"/>
        <c:crossBetween val="midCat"/>
      </c:valAx>
      <c:valAx>
        <c:axId val="44693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4693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Casp-9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010826771653542"/>
                  <c:y val="9.6477471566054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'CASPASE-9'!$C$16:$C$21</c:f>
              <c:numCache>
                <c:formatCode>General</c:formatCode>
                <c:ptCount val="6"/>
                <c:pt idx="0">
                  <c:v>2.5640000000000001</c:v>
                </c:pt>
                <c:pt idx="1">
                  <c:v>1.714</c:v>
                </c:pt>
                <c:pt idx="2">
                  <c:v>1.0329999999999999</c:v>
                </c:pt>
                <c:pt idx="3">
                  <c:v>0.67200000000000004</c:v>
                </c:pt>
                <c:pt idx="4">
                  <c:v>0.41099999999999998</c:v>
                </c:pt>
                <c:pt idx="5">
                  <c:v>0</c:v>
                </c:pt>
              </c:numCache>
            </c:numRef>
          </c:xVal>
          <c:yVal>
            <c:numRef>
              <c:f>'CASPASE-9'!$D$16:$D$21</c:f>
              <c:numCache>
                <c:formatCode>General</c:formatCode>
                <c:ptCount val="6"/>
                <c:pt idx="0">
                  <c:v>4800</c:v>
                </c:pt>
                <c:pt idx="1">
                  <c:v>2400</c:v>
                </c:pt>
                <c:pt idx="2">
                  <c:v>1200</c:v>
                </c:pt>
                <c:pt idx="3">
                  <c:v>600</c:v>
                </c:pt>
                <c:pt idx="4">
                  <c:v>300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7-4C4B-AFFD-03287A948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750864"/>
        <c:axId val="448752832"/>
      </c:scatterChart>
      <c:valAx>
        <c:axId val="44875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48752832"/>
        <c:crosses val="autoZero"/>
        <c:crossBetween val="midCat"/>
      </c:valAx>
      <c:valAx>
        <c:axId val="4487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4875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3321128608923883"/>
                  <c:y val="0.11951917468649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'IL-10'!$C$17:$C$22</c:f>
              <c:numCache>
                <c:formatCode>General</c:formatCode>
                <c:ptCount val="6"/>
                <c:pt idx="0">
                  <c:v>2.3879999999999999</c:v>
                </c:pt>
                <c:pt idx="1">
                  <c:v>1.363</c:v>
                </c:pt>
                <c:pt idx="2">
                  <c:v>0.79200000000000004</c:v>
                </c:pt>
                <c:pt idx="3">
                  <c:v>0.41500000000000004</c:v>
                </c:pt>
                <c:pt idx="4">
                  <c:v>0.22899999999999998</c:v>
                </c:pt>
                <c:pt idx="5">
                  <c:v>0</c:v>
                </c:pt>
              </c:numCache>
            </c:numRef>
          </c:xVal>
          <c:yVal>
            <c:numRef>
              <c:f>'IL-10'!$D$17:$D$22</c:f>
              <c:numCache>
                <c:formatCode>General</c:formatCode>
                <c:ptCount val="6"/>
                <c:pt idx="0">
                  <c:v>480</c:v>
                </c:pt>
                <c:pt idx="1">
                  <c:v>240</c:v>
                </c:pt>
                <c:pt idx="2">
                  <c:v>120</c:v>
                </c:pt>
                <c:pt idx="3">
                  <c:v>60</c:v>
                </c:pt>
                <c:pt idx="4">
                  <c:v>30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7-42DB-95E8-A460C3683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30560"/>
        <c:axId val="456331216"/>
      </c:scatterChart>
      <c:valAx>
        <c:axId val="45633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6331216"/>
        <c:crosses val="autoZero"/>
        <c:crossBetween val="midCat"/>
      </c:valAx>
      <c:valAx>
        <c:axId val="4563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633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CYCS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781846019247595"/>
                  <c:y val="0.116259113444152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CYCS!$C$17:$C$22</c:f>
              <c:numCache>
                <c:formatCode>General</c:formatCode>
                <c:ptCount val="6"/>
                <c:pt idx="0">
                  <c:v>2.351</c:v>
                </c:pt>
                <c:pt idx="1">
                  <c:v>1.51</c:v>
                </c:pt>
                <c:pt idx="2">
                  <c:v>0.92399999999999993</c:v>
                </c:pt>
                <c:pt idx="3">
                  <c:v>0.59</c:v>
                </c:pt>
                <c:pt idx="4">
                  <c:v>0.3</c:v>
                </c:pt>
                <c:pt idx="5">
                  <c:v>0</c:v>
                </c:pt>
              </c:numCache>
            </c:numRef>
          </c:xVal>
          <c:yVal>
            <c:numRef>
              <c:f>CYCS!$D$17:$D$22</c:f>
              <c:numCache>
                <c:formatCode>General</c:formatCode>
                <c:ptCount val="6"/>
                <c:pt idx="0">
                  <c:v>4800</c:v>
                </c:pt>
                <c:pt idx="1">
                  <c:v>2400</c:v>
                </c:pt>
                <c:pt idx="2">
                  <c:v>1200</c:v>
                </c:pt>
                <c:pt idx="3">
                  <c:v>600</c:v>
                </c:pt>
                <c:pt idx="4">
                  <c:v>300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BC-4389-B018-07A8E8A2A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753816"/>
        <c:axId val="448754144"/>
      </c:scatterChart>
      <c:valAx>
        <c:axId val="44875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48754144"/>
        <c:crosses val="autoZero"/>
        <c:crossBetween val="midCat"/>
      </c:valAx>
      <c:valAx>
        <c:axId val="4487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48753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TNF-A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2412401574803151"/>
                  <c:y val="0.1153240740740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'TNF-A'!$C$17:$C$22</c:f>
              <c:numCache>
                <c:formatCode>General</c:formatCode>
                <c:ptCount val="6"/>
                <c:pt idx="0">
                  <c:v>2.6190000000000002</c:v>
                </c:pt>
                <c:pt idx="1">
                  <c:v>1.6179999999999999</c:v>
                </c:pt>
                <c:pt idx="2">
                  <c:v>0.93400000000000005</c:v>
                </c:pt>
                <c:pt idx="3">
                  <c:v>0.54500000000000004</c:v>
                </c:pt>
                <c:pt idx="4">
                  <c:v>0.28399999999999997</c:v>
                </c:pt>
                <c:pt idx="5">
                  <c:v>0</c:v>
                </c:pt>
              </c:numCache>
            </c:numRef>
          </c:xVal>
          <c:yVal>
            <c:numRef>
              <c:f>'TNF-A'!$D$17:$D$22</c:f>
              <c:numCache>
                <c:formatCode>General</c:formatCode>
                <c:ptCount val="6"/>
                <c:pt idx="0">
                  <c:v>640</c:v>
                </c:pt>
                <c:pt idx="1">
                  <c:v>320</c:v>
                </c:pt>
                <c:pt idx="2">
                  <c:v>160</c:v>
                </c:pt>
                <c:pt idx="3">
                  <c:v>80</c:v>
                </c:pt>
                <c:pt idx="4">
                  <c:v>40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B-44FE-802A-DCFB08FF4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98488"/>
        <c:axId val="450601440"/>
      </c:scatterChart>
      <c:valAx>
        <c:axId val="45059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0601440"/>
        <c:crosses val="autoZero"/>
        <c:crossBetween val="midCat"/>
      </c:valAx>
      <c:valAx>
        <c:axId val="4506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059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3-NT</a:t>
            </a:r>
          </a:p>
        </c:rich>
      </c:tx>
      <c:layout>
        <c:manualLayout>
          <c:xMode val="edge"/>
          <c:yMode val="edge"/>
          <c:x val="0.4540345581802274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4095866141732283"/>
                  <c:y val="-0.312167177019539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'3-NT'!$B$16:$B$23</c:f>
              <c:numCache>
                <c:formatCode>General</c:formatCode>
                <c:ptCount val="8"/>
                <c:pt idx="0">
                  <c:v>0.125</c:v>
                </c:pt>
                <c:pt idx="1">
                  <c:v>0.69899999999999995</c:v>
                </c:pt>
                <c:pt idx="2">
                  <c:v>1.131</c:v>
                </c:pt>
                <c:pt idx="3">
                  <c:v>1.3720000000000001</c:v>
                </c:pt>
                <c:pt idx="4">
                  <c:v>1.6620000000000001</c:v>
                </c:pt>
                <c:pt idx="5">
                  <c:v>1.889</c:v>
                </c:pt>
                <c:pt idx="6">
                  <c:v>2.0209999999999999</c:v>
                </c:pt>
                <c:pt idx="7">
                  <c:v>2.2570000000000001</c:v>
                </c:pt>
              </c:numCache>
            </c:numRef>
          </c:xVal>
          <c:yVal>
            <c:numRef>
              <c:f>'3-NT'!$C$16:$C$23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3.13</c:v>
                </c:pt>
                <c:pt idx="6">
                  <c:v>1.56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1F-424A-BB3F-01B45FC82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76432"/>
        <c:axId val="492283976"/>
      </c:scatterChart>
      <c:valAx>
        <c:axId val="49227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2283976"/>
        <c:crosses val="autoZero"/>
        <c:crossBetween val="midCat"/>
      </c:valAx>
      <c:valAx>
        <c:axId val="49228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227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10</xdr:row>
      <xdr:rowOff>179070</xdr:rowOff>
    </xdr:from>
    <xdr:to>
      <xdr:col>13</xdr:col>
      <xdr:colOff>541020</xdr:colOff>
      <xdr:row>25</xdr:row>
      <xdr:rowOff>179070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10</xdr:row>
      <xdr:rowOff>179070</xdr:rowOff>
    </xdr:from>
    <xdr:to>
      <xdr:col>13</xdr:col>
      <xdr:colOff>495300</xdr:colOff>
      <xdr:row>25</xdr:row>
      <xdr:rowOff>179070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11</xdr:row>
      <xdr:rowOff>11430</xdr:rowOff>
    </xdr:from>
    <xdr:to>
      <xdr:col>13</xdr:col>
      <xdr:colOff>601980</xdr:colOff>
      <xdr:row>26</xdr:row>
      <xdr:rowOff>11430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9</xdr:row>
      <xdr:rowOff>19050</xdr:rowOff>
    </xdr:from>
    <xdr:to>
      <xdr:col>13</xdr:col>
      <xdr:colOff>533400</xdr:colOff>
      <xdr:row>24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12</xdr:row>
      <xdr:rowOff>26670</xdr:rowOff>
    </xdr:from>
    <xdr:to>
      <xdr:col>13</xdr:col>
      <xdr:colOff>556260</xdr:colOff>
      <xdr:row>27</xdr:row>
      <xdr:rowOff>26670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11</xdr:row>
      <xdr:rowOff>11430</xdr:rowOff>
    </xdr:from>
    <xdr:to>
      <xdr:col>13</xdr:col>
      <xdr:colOff>38100</xdr:colOff>
      <xdr:row>26</xdr:row>
      <xdr:rowOff>11430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10</xdr:row>
      <xdr:rowOff>15240</xdr:rowOff>
    </xdr:from>
    <xdr:to>
      <xdr:col>6</xdr:col>
      <xdr:colOff>1447801</xdr:colOff>
      <xdr:row>51</xdr:row>
      <xdr:rowOff>174189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973580"/>
          <a:ext cx="9121140" cy="76570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"/>
  <sheetViews>
    <sheetView workbookViewId="0">
      <selection activeCell="P20" sqref="P20"/>
    </sheetView>
  </sheetViews>
  <sheetFormatPr defaultRowHeight="15" x14ac:dyDescent="0.25"/>
  <cols>
    <col min="1" max="1" width="15.28515625" customWidth="1"/>
    <col min="2" max="2" width="10.28515625" customWidth="1"/>
    <col min="3" max="3" width="10.7109375" customWidth="1"/>
    <col min="4" max="4" width="10.140625" customWidth="1"/>
    <col min="5" max="5" width="20.42578125" customWidth="1"/>
  </cols>
  <sheetData>
    <row r="2" spans="1:7" x14ac:dyDescent="0.25">
      <c r="A2" s="4">
        <v>2.6590000000000003</v>
      </c>
      <c r="B2" s="2">
        <v>0.35799999999999998</v>
      </c>
      <c r="C2" s="2">
        <v>0.54500000000000004</v>
      </c>
      <c r="D2" s="2">
        <v>0.59799999999999998</v>
      </c>
      <c r="E2" s="2">
        <v>0.39</v>
      </c>
      <c r="F2" s="2">
        <v>0.72899999999999998</v>
      </c>
      <c r="G2" s="2">
        <v>0.72899999999999998</v>
      </c>
    </row>
    <row r="3" spans="1:7" x14ac:dyDescent="0.25">
      <c r="A3" s="4">
        <v>1.762</v>
      </c>
      <c r="B3" s="2">
        <v>0.34</v>
      </c>
      <c r="C3" s="2">
        <v>0.56800000000000006</v>
      </c>
      <c r="D3" s="2">
        <v>0.56300000000000006</v>
      </c>
      <c r="E3" s="2">
        <v>0.35299999999999998</v>
      </c>
      <c r="F3" s="2">
        <v>0.72299999999999998</v>
      </c>
      <c r="G3" s="2">
        <v>0.39900000000000002</v>
      </c>
    </row>
    <row r="4" spans="1:7" x14ac:dyDescent="0.25">
      <c r="A4" s="4">
        <v>1.056</v>
      </c>
      <c r="B4" s="2">
        <v>0.34200000000000003</v>
      </c>
      <c r="C4" s="2">
        <v>0.58299999999999996</v>
      </c>
      <c r="D4" s="2">
        <v>0.443</v>
      </c>
      <c r="E4" s="2">
        <v>0.41400000000000003</v>
      </c>
      <c r="F4" s="2">
        <v>0.59</v>
      </c>
      <c r="G4" s="2">
        <v>0.40300000000000002</v>
      </c>
    </row>
    <row r="5" spans="1:7" x14ac:dyDescent="0.25">
      <c r="A5" s="4">
        <v>0.77</v>
      </c>
      <c r="B5" s="2">
        <v>0.29199999999999998</v>
      </c>
      <c r="C5" s="2">
        <v>0.69400000000000006</v>
      </c>
      <c r="D5" s="2">
        <v>0.39500000000000002</v>
      </c>
      <c r="E5" s="2">
        <v>0.378</v>
      </c>
      <c r="F5" s="2">
        <v>0.59199999999999997</v>
      </c>
      <c r="G5" s="2">
        <v>0.38300000000000001</v>
      </c>
    </row>
    <row r="6" spans="1:7" x14ac:dyDescent="0.25">
      <c r="A6" s="4">
        <v>0.53600000000000003</v>
      </c>
      <c r="B6" s="2">
        <v>0.35499999999999998</v>
      </c>
      <c r="C6" s="2">
        <v>0.56600000000000006</v>
      </c>
      <c r="D6" s="2">
        <v>0.48899999999999999</v>
      </c>
      <c r="E6" s="2">
        <v>0.40400000000000003</v>
      </c>
      <c r="F6" s="2">
        <v>0.54</v>
      </c>
      <c r="G6" s="2">
        <v>0.46300000000000002</v>
      </c>
    </row>
    <row r="7" spans="1:7" x14ac:dyDescent="0.25">
      <c r="A7" s="5">
        <v>8.2000000000000003E-2</v>
      </c>
      <c r="B7" s="2">
        <v>0.32</v>
      </c>
      <c r="C7" s="2">
        <v>0.53600000000000003</v>
      </c>
      <c r="D7" s="2">
        <v>0.42699999999999999</v>
      </c>
      <c r="E7" s="2">
        <v>0.35599999999999998</v>
      </c>
      <c r="F7" s="2">
        <v>0.44900000000000001</v>
      </c>
      <c r="G7" s="2">
        <v>0.55800000000000005</v>
      </c>
    </row>
    <row r="8" spans="1:7" x14ac:dyDescent="0.25">
      <c r="A8" s="2">
        <v>0.47200000000000003</v>
      </c>
      <c r="B8" s="2">
        <v>0.31900000000000001</v>
      </c>
      <c r="C8" s="2">
        <v>0.46700000000000003</v>
      </c>
      <c r="D8" s="2">
        <v>0.45800000000000002</v>
      </c>
      <c r="E8" s="2">
        <v>0.435</v>
      </c>
      <c r="F8" s="2">
        <v>0.438</v>
      </c>
      <c r="G8" s="2">
        <v>9.9000000000000005E-2</v>
      </c>
    </row>
    <row r="9" spans="1:7" x14ac:dyDescent="0.25">
      <c r="A9" s="2">
        <v>0.63500000000000001</v>
      </c>
      <c r="B9" s="2">
        <v>0.61599999999999999</v>
      </c>
      <c r="C9" s="2">
        <v>0.51400000000000001</v>
      </c>
      <c r="D9" s="2">
        <v>0.71599999999999997</v>
      </c>
      <c r="E9" s="2">
        <v>0.67900000000000005</v>
      </c>
      <c r="F9" s="2">
        <v>0.40400000000000003</v>
      </c>
      <c r="G9" s="2">
        <v>9.1999999999999998E-2</v>
      </c>
    </row>
    <row r="10" spans="1:7" x14ac:dyDescent="0.25">
      <c r="A10" t="s">
        <v>0</v>
      </c>
    </row>
    <row r="15" spans="1:7" x14ac:dyDescent="0.25">
      <c r="B15" s="6" t="s">
        <v>10</v>
      </c>
      <c r="C15" s="6" t="s">
        <v>1</v>
      </c>
      <c r="D15" s="6" t="s">
        <v>2</v>
      </c>
      <c r="E15" s="6" t="s">
        <v>3</v>
      </c>
    </row>
    <row r="16" spans="1:7" x14ac:dyDescent="0.25">
      <c r="A16" t="s">
        <v>4</v>
      </c>
      <c r="B16" s="4">
        <v>2.6590000000000003</v>
      </c>
      <c r="C16" s="1">
        <f>B16-B21</f>
        <v>2.5770000000000004</v>
      </c>
      <c r="D16" s="1">
        <v>6.4</v>
      </c>
      <c r="E16" s="7">
        <f>(0.6083*C16*C16)+(0.9353*C16)-(0.0513)</f>
        <v>6.3986452107000016</v>
      </c>
    </row>
    <row r="17" spans="1:11" x14ac:dyDescent="0.25">
      <c r="A17" t="s">
        <v>5</v>
      </c>
      <c r="B17" s="4">
        <v>1.762</v>
      </c>
      <c r="C17" s="1">
        <f>B17-B21</f>
        <v>1.68</v>
      </c>
      <c r="D17" s="1">
        <v>3.2</v>
      </c>
      <c r="E17" s="7">
        <f t="shared" ref="E17:E21" si="0">(0.6083*C17*C17)+(0.9353*C17)-(0.0513)</f>
        <v>3.2368699199999997</v>
      </c>
    </row>
    <row r="18" spans="1:11" x14ac:dyDescent="0.25">
      <c r="A18" t="s">
        <v>6</v>
      </c>
      <c r="B18" s="4">
        <v>1.056</v>
      </c>
      <c r="C18" s="1">
        <f>B18-B21</f>
        <v>0.97400000000000009</v>
      </c>
      <c r="D18" s="1">
        <v>1.6</v>
      </c>
      <c r="E18" s="7">
        <f t="shared" si="0"/>
        <v>1.4367618108000002</v>
      </c>
    </row>
    <row r="19" spans="1:11" x14ac:dyDescent="0.25">
      <c r="A19" t="s">
        <v>7</v>
      </c>
      <c r="B19" s="4">
        <v>0.77</v>
      </c>
      <c r="C19" s="1">
        <f>B19-B21</f>
        <v>0.68800000000000006</v>
      </c>
      <c r="D19" s="1">
        <v>0.8</v>
      </c>
      <c r="E19" s="7">
        <f t="shared" si="0"/>
        <v>0.88012155520000002</v>
      </c>
    </row>
    <row r="20" spans="1:11" x14ac:dyDescent="0.25">
      <c r="A20" t="s">
        <v>8</v>
      </c>
      <c r="B20" s="4">
        <v>0.53600000000000003</v>
      </c>
      <c r="C20" s="1">
        <f>B20-B21</f>
        <v>0.45400000000000001</v>
      </c>
      <c r="D20" s="1">
        <v>0.4</v>
      </c>
      <c r="E20" s="7">
        <f t="shared" si="0"/>
        <v>0.49870656280000003</v>
      </c>
    </row>
    <row r="21" spans="1:11" x14ac:dyDescent="0.25">
      <c r="A21" t="s">
        <v>9</v>
      </c>
      <c r="B21" s="5">
        <v>8.2000000000000003E-2</v>
      </c>
      <c r="C21" s="1">
        <f>B21-B21</f>
        <v>0</v>
      </c>
      <c r="D21" s="1">
        <v>0</v>
      </c>
      <c r="E21" s="7">
        <f t="shared" si="0"/>
        <v>-5.1299999999999998E-2</v>
      </c>
    </row>
    <row r="27" spans="1:11" x14ac:dyDescent="0.25">
      <c r="J27" s="10" t="s">
        <v>18</v>
      </c>
      <c r="K27" s="10"/>
    </row>
    <row r="31" spans="1:11" x14ac:dyDescent="0.25">
      <c r="A31" s="8" t="s">
        <v>11</v>
      </c>
      <c r="B31" s="2" t="s">
        <v>12</v>
      </c>
      <c r="C31" s="3" t="s">
        <v>9</v>
      </c>
      <c r="D31" s="1" t="s">
        <v>1</v>
      </c>
      <c r="E31" s="9" t="s">
        <v>14</v>
      </c>
    </row>
    <row r="32" spans="1:11" x14ac:dyDescent="0.25">
      <c r="A32" s="8" t="s">
        <v>21</v>
      </c>
      <c r="B32" s="2">
        <v>0.47200000000000003</v>
      </c>
      <c r="C32" s="5">
        <v>8.2000000000000003E-2</v>
      </c>
      <c r="D32" s="1">
        <f t="shared" ref="D32:D79" si="1">(B32-C32)</f>
        <v>0.39</v>
      </c>
      <c r="E32" s="7">
        <f t="shared" ref="E32:E79" si="2">(0.6083*D32*D32)+(0.9353*D32)-(0.0513)</f>
        <v>0.40598942999999998</v>
      </c>
    </row>
    <row r="33" spans="1:5" x14ac:dyDescent="0.25">
      <c r="A33" s="8" t="s">
        <v>21</v>
      </c>
      <c r="B33" s="2">
        <v>0.63500000000000001</v>
      </c>
      <c r="C33" s="5">
        <v>8.2000000000000003E-2</v>
      </c>
      <c r="D33" s="1">
        <f t="shared" si="1"/>
        <v>0.55300000000000005</v>
      </c>
      <c r="E33" s="7">
        <f t="shared" si="2"/>
        <v>0.65194451470000014</v>
      </c>
    </row>
    <row r="34" spans="1:5" x14ac:dyDescent="0.25">
      <c r="A34" s="8" t="s">
        <v>22</v>
      </c>
      <c r="B34" s="2">
        <v>0.35799999999999998</v>
      </c>
      <c r="C34" s="5">
        <v>8.2000000000000003E-2</v>
      </c>
      <c r="D34" s="1">
        <f t="shared" si="1"/>
        <v>0.27599999999999997</v>
      </c>
      <c r="E34" s="7">
        <f t="shared" si="2"/>
        <v>0.2531806607999999</v>
      </c>
    </row>
    <row r="35" spans="1:5" x14ac:dyDescent="0.25">
      <c r="A35" s="8" t="s">
        <v>22</v>
      </c>
      <c r="B35" s="2">
        <v>0.34</v>
      </c>
      <c r="C35" s="5">
        <v>8.2000000000000003E-2</v>
      </c>
      <c r="D35" s="1">
        <f t="shared" si="1"/>
        <v>0.25800000000000001</v>
      </c>
      <c r="E35" s="7">
        <f t="shared" si="2"/>
        <v>0.23049828119999999</v>
      </c>
    </row>
    <row r="36" spans="1:5" x14ac:dyDescent="0.25">
      <c r="A36" s="8" t="s">
        <v>23</v>
      </c>
      <c r="B36" s="2">
        <v>0.34200000000000003</v>
      </c>
      <c r="C36" s="5">
        <v>8.2000000000000003E-2</v>
      </c>
      <c r="D36" s="1">
        <f t="shared" si="1"/>
        <v>0.26</v>
      </c>
      <c r="E36" s="7">
        <f t="shared" si="2"/>
        <v>0.23299907999999997</v>
      </c>
    </row>
    <row r="37" spans="1:5" x14ac:dyDescent="0.25">
      <c r="A37" s="8" t="s">
        <v>23</v>
      </c>
      <c r="B37" s="2">
        <v>0.29199999999999998</v>
      </c>
      <c r="C37" s="5">
        <v>8.2000000000000003E-2</v>
      </c>
      <c r="D37" s="1">
        <f t="shared" si="1"/>
        <v>0.20999999999999996</v>
      </c>
      <c r="E37" s="7">
        <f t="shared" si="2"/>
        <v>0.17193902999999999</v>
      </c>
    </row>
    <row r="38" spans="1:5" x14ac:dyDescent="0.25">
      <c r="A38" s="8" t="s">
        <v>24</v>
      </c>
      <c r="B38" s="2">
        <v>0.35499999999999998</v>
      </c>
      <c r="C38" s="5">
        <v>8.2000000000000003E-2</v>
      </c>
      <c r="D38" s="1">
        <f t="shared" si="1"/>
        <v>0.27299999999999996</v>
      </c>
      <c r="E38" s="7">
        <f t="shared" si="2"/>
        <v>0.24937289069999996</v>
      </c>
    </row>
    <row r="39" spans="1:5" x14ac:dyDescent="0.25">
      <c r="A39" s="8" t="s">
        <v>24</v>
      </c>
      <c r="B39" s="2">
        <v>0.32</v>
      </c>
      <c r="C39" s="5">
        <v>8.2000000000000003E-2</v>
      </c>
      <c r="D39" s="1">
        <f t="shared" si="1"/>
        <v>0.23799999999999999</v>
      </c>
      <c r="E39" s="7">
        <f t="shared" si="2"/>
        <v>0.20575794520000001</v>
      </c>
    </row>
    <row r="40" spans="1:5" x14ac:dyDescent="0.25">
      <c r="A40" s="8" t="s">
        <v>25</v>
      </c>
      <c r="B40" s="2">
        <v>0.31900000000000001</v>
      </c>
      <c r="C40" s="5">
        <v>8.2000000000000003E-2</v>
      </c>
      <c r="D40" s="1">
        <f t="shared" si="1"/>
        <v>0.23699999999999999</v>
      </c>
      <c r="E40" s="7">
        <f t="shared" si="2"/>
        <v>0.20453370269999999</v>
      </c>
    </row>
    <row r="41" spans="1:5" x14ac:dyDescent="0.25">
      <c r="A41" s="8" t="s">
        <v>25</v>
      </c>
      <c r="B41" s="2">
        <v>0.61599999999999999</v>
      </c>
      <c r="C41" s="5">
        <v>8.2000000000000003E-2</v>
      </c>
      <c r="D41" s="1">
        <f t="shared" si="1"/>
        <v>0.53400000000000003</v>
      </c>
      <c r="E41" s="7">
        <f t="shared" si="2"/>
        <v>0.62161059480000003</v>
      </c>
    </row>
    <row r="42" spans="1:5" x14ac:dyDescent="0.25">
      <c r="A42" s="8" t="s">
        <v>26</v>
      </c>
      <c r="B42" s="2">
        <v>0.54500000000000004</v>
      </c>
      <c r="C42" s="5">
        <v>8.2000000000000003E-2</v>
      </c>
      <c r="D42" s="1">
        <f t="shared" si="1"/>
        <v>0.46300000000000002</v>
      </c>
      <c r="E42" s="7">
        <f t="shared" si="2"/>
        <v>0.51214456269999997</v>
      </c>
    </row>
    <row r="43" spans="1:5" x14ac:dyDescent="0.25">
      <c r="A43" s="8" t="s">
        <v>26</v>
      </c>
      <c r="B43" s="2">
        <v>0.56800000000000006</v>
      </c>
      <c r="C43" s="5">
        <v>8.2000000000000003E-2</v>
      </c>
      <c r="D43" s="1">
        <f t="shared" si="1"/>
        <v>0.48600000000000004</v>
      </c>
      <c r="E43" s="7">
        <f t="shared" si="2"/>
        <v>0.54693382680000002</v>
      </c>
    </row>
    <row r="44" spans="1:5" x14ac:dyDescent="0.25">
      <c r="A44" s="8" t="s">
        <v>27</v>
      </c>
      <c r="B44" s="2">
        <v>0.58299999999999996</v>
      </c>
      <c r="C44" s="5">
        <v>8.2000000000000003E-2</v>
      </c>
      <c r="D44" s="1">
        <f t="shared" si="1"/>
        <v>0.501</v>
      </c>
      <c r="E44" s="7">
        <f t="shared" si="2"/>
        <v>0.56996920829999997</v>
      </c>
    </row>
    <row r="45" spans="1:5" x14ac:dyDescent="0.25">
      <c r="A45" s="8" t="s">
        <v>27</v>
      </c>
      <c r="B45" s="2">
        <v>0.69400000000000006</v>
      </c>
      <c r="C45" s="5">
        <v>8.2000000000000003E-2</v>
      </c>
      <c r="D45" s="1">
        <f t="shared" si="1"/>
        <v>0.6120000000000001</v>
      </c>
      <c r="E45" s="7">
        <f t="shared" si="2"/>
        <v>0.74893871520000022</v>
      </c>
    </row>
    <row r="46" spans="1:5" x14ac:dyDescent="0.25">
      <c r="A46" s="8" t="s">
        <v>28</v>
      </c>
      <c r="B46" s="2">
        <v>0.56600000000000006</v>
      </c>
      <c r="C46" s="5">
        <v>8.2000000000000003E-2</v>
      </c>
      <c r="D46" s="1">
        <f t="shared" si="1"/>
        <v>0.48400000000000004</v>
      </c>
      <c r="E46" s="7">
        <f t="shared" si="2"/>
        <v>0.54388312480000012</v>
      </c>
    </row>
    <row r="47" spans="1:5" x14ac:dyDescent="0.25">
      <c r="A47" s="8" t="s">
        <v>28</v>
      </c>
      <c r="B47" s="2">
        <v>0.53600000000000003</v>
      </c>
      <c r="C47" s="5">
        <v>8.2000000000000003E-2</v>
      </c>
      <c r="D47" s="1">
        <f t="shared" si="1"/>
        <v>0.45400000000000001</v>
      </c>
      <c r="E47" s="7">
        <f t="shared" si="2"/>
        <v>0.49870656280000003</v>
      </c>
    </row>
    <row r="48" spans="1:5" x14ac:dyDescent="0.25">
      <c r="A48" s="8" t="s">
        <v>29</v>
      </c>
      <c r="B48" s="2">
        <v>0.46700000000000003</v>
      </c>
      <c r="C48" s="5">
        <v>8.2000000000000003E-2</v>
      </c>
      <c r="D48" s="1">
        <f t="shared" si="1"/>
        <v>0.38500000000000001</v>
      </c>
      <c r="E48" s="7">
        <f t="shared" si="2"/>
        <v>0.3989557675</v>
      </c>
    </row>
    <row r="49" spans="1:5" x14ac:dyDescent="0.25">
      <c r="A49" s="8" t="s">
        <v>29</v>
      </c>
      <c r="B49" s="2">
        <v>0.51400000000000001</v>
      </c>
      <c r="C49" s="5">
        <v>8.2000000000000003E-2</v>
      </c>
      <c r="D49" s="1">
        <f t="shared" si="1"/>
        <v>0.432</v>
      </c>
      <c r="E49" s="7">
        <f t="shared" si="2"/>
        <v>0.46627297919999999</v>
      </c>
    </row>
    <row r="50" spans="1:5" x14ac:dyDescent="0.25">
      <c r="A50" s="8" t="s">
        <v>30</v>
      </c>
      <c r="B50" s="2">
        <v>0.59799999999999998</v>
      </c>
      <c r="C50" s="5">
        <v>8.2000000000000003E-2</v>
      </c>
      <c r="D50" s="1">
        <f t="shared" si="1"/>
        <v>0.51600000000000001</v>
      </c>
      <c r="E50" s="7">
        <f t="shared" si="2"/>
        <v>0.59327832479999998</v>
      </c>
    </row>
    <row r="51" spans="1:5" x14ac:dyDescent="0.25">
      <c r="A51" s="8" t="s">
        <v>30</v>
      </c>
      <c r="B51" s="2">
        <v>0.56300000000000006</v>
      </c>
      <c r="C51" s="5">
        <v>8.2000000000000003E-2</v>
      </c>
      <c r="D51" s="1">
        <f t="shared" si="1"/>
        <v>0.48100000000000004</v>
      </c>
      <c r="E51" s="7">
        <f t="shared" si="2"/>
        <v>0.53931619630000005</v>
      </c>
    </row>
    <row r="52" spans="1:5" x14ac:dyDescent="0.25">
      <c r="A52" s="8" t="s">
        <v>31</v>
      </c>
      <c r="B52" s="2">
        <v>0.443</v>
      </c>
      <c r="C52" s="5">
        <v>8.2000000000000003E-2</v>
      </c>
      <c r="D52" s="1">
        <f t="shared" si="1"/>
        <v>0.36099999999999999</v>
      </c>
      <c r="E52" s="7">
        <f t="shared" si="2"/>
        <v>0.36561756429999992</v>
      </c>
    </row>
    <row r="53" spans="1:5" x14ac:dyDescent="0.25">
      <c r="A53" s="8" t="s">
        <v>31</v>
      </c>
      <c r="B53" s="2">
        <v>0.39500000000000002</v>
      </c>
      <c r="C53" s="5">
        <v>8.2000000000000003E-2</v>
      </c>
      <c r="D53" s="1">
        <f t="shared" si="1"/>
        <v>0.313</v>
      </c>
      <c r="E53" s="7">
        <f t="shared" si="2"/>
        <v>0.3010434427</v>
      </c>
    </row>
    <row r="54" spans="1:5" x14ac:dyDescent="0.25">
      <c r="A54" s="8" t="s">
        <v>32</v>
      </c>
      <c r="B54" s="2">
        <v>0.48899999999999999</v>
      </c>
      <c r="C54" s="5">
        <v>8.2000000000000003E-2</v>
      </c>
      <c r="D54" s="1">
        <f t="shared" si="1"/>
        <v>0.40699999999999997</v>
      </c>
      <c r="E54" s="7">
        <f t="shared" si="2"/>
        <v>0.43013138669999995</v>
      </c>
    </row>
    <row r="55" spans="1:5" x14ac:dyDescent="0.25">
      <c r="A55" s="8" t="s">
        <v>32</v>
      </c>
      <c r="B55" s="2">
        <v>0.42699999999999999</v>
      </c>
      <c r="C55" s="5">
        <v>8.2000000000000003E-2</v>
      </c>
      <c r="D55" s="1">
        <f t="shared" si="1"/>
        <v>0.34499999999999997</v>
      </c>
      <c r="E55" s="7">
        <f t="shared" si="2"/>
        <v>0.34378140749999997</v>
      </c>
    </row>
    <row r="56" spans="1:5" x14ac:dyDescent="0.25">
      <c r="A56" s="8" t="s">
        <v>33</v>
      </c>
      <c r="B56" s="2">
        <v>0.45800000000000002</v>
      </c>
      <c r="C56" s="5">
        <v>8.2000000000000003E-2</v>
      </c>
      <c r="D56" s="1">
        <f t="shared" si="1"/>
        <v>0.376</v>
      </c>
      <c r="E56" s="7">
        <f t="shared" si="2"/>
        <v>0.38637182079999999</v>
      </c>
    </row>
    <row r="57" spans="1:5" x14ac:dyDescent="0.25">
      <c r="A57" s="8" t="s">
        <v>33</v>
      </c>
      <c r="B57" s="2">
        <v>0.71599999999999997</v>
      </c>
      <c r="C57" s="5">
        <v>8.2000000000000003E-2</v>
      </c>
      <c r="D57" s="1">
        <f t="shared" si="1"/>
        <v>0.63400000000000001</v>
      </c>
      <c r="E57" s="7">
        <f t="shared" si="2"/>
        <v>0.78619003480000005</v>
      </c>
    </row>
    <row r="58" spans="1:5" x14ac:dyDescent="0.25">
      <c r="A58" s="8" t="s">
        <v>34</v>
      </c>
      <c r="B58" s="2">
        <v>0.39</v>
      </c>
      <c r="C58" s="5">
        <v>8.2000000000000003E-2</v>
      </c>
      <c r="D58" s="1">
        <f t="shared" si="1"/>
        <v>0.308</v>
      </c>
      <c r="E58" s="7">
        <f t="shared" si="2"/>
        <v>0.29447817119999997</v>
      </c>
    </row>
    <row r="59" spans="1:5" x14ac:dyDescent="0.25">
      <c r="A59" s="8" t="s">
        <v>34</v>
      </c>
      <c r="B59" s="2">
        <v>0.35299999999999998</v>
      </c>
      <c r="C59" s="5">
        <v>8.2000000000000003E-2</v>
      </c>
      <c r="D59" s="1">
        <f t="shared" si="1"/>
        <v>0.27099999999999996</v>
      </c>
      <c r="E59" s="7">
        <f t="shared" si="2"/>
        <v>0.24684046029999995</v>
      </c>
    </row>
    <row r="60" spans="1:5" x14ac:dyDescent="0.25">
      <c r="A60" s="8" t="s">
        <v>35</v>
      </c>
      <c r="B60" s="2">
        <v>0.41400000000000003</v>
      </c>
      <c r="C60" s="5">
        <v>8.2000000000000003E-2</v>
      </c>
      <c r="D60" s="1">
        <f t="shared" si="1"/>
        <v>0.33200000000000002</v>
      </c>
      <c r="E60" s="7">
        <f t="shared" si="2"/>
        <v>0.32626885919999998</v>
      </c>
    </row>
    <row r="61" spans="1:5" x14ac:dyDescent="0.25">
      <c r="A61" s="8" t="s">
        <v>35</v>
      </c>
      <c r="B61" s="2">
        <v>0.378</v>
      </c>
      <c r="C61" s="5">
        <v>8.2000000000000003E-2</v>
      </c>
      <c r="D61" s="1">
        <f t="shared" si="1"/>
        <v>0.29599999999999999</v>
      </c>
      <c r="E61" s="7">
        <f t="shared" si="2"/>
        <v>0.27884561279999998</v>
      </c>
    </row>
    <row r="62" spans="1:5" x14ac:dyDescent="0.25">
      <c r="A62" s="8" t="s">
        <v>36</v>
      </c>
      <c r="B62" s="2">
        <v>0.40400000000000003</v>
      </c>
      <c r="C62" s="5">
        <v>8.2000000000000003E-2</v>
      </c>
      <c r="D62" s="1">
        <f t="shared" si="1"/>
        <v>0.32200000000000001</v>
      </c>
      <c r="E62" s="7">
        <f t="shared" si="2"/>
        <v>0.31293757719999998</v>
      </c>
    </row>
    <row r="63" spans="1:5" x14ac:dyDescent="0.25">
      <c r="A63" s="8" t="s">
        <v>36</v>
      </c>
      <c r="B63" s="2">
        <v>0.35599999999999998</v>
      </c>
      <c r="C63" s="5">
        <v>8.2000000000000003E-2</v>
      </c>
      <c r="D63" s="1">
        <f t="shared" si="1"/>
        <v>0.27399999999999997</v>
      </c>
      <c r="E63" s="7">
        <f t="shared" si="2"/>
        <v>0.25064093079999994</v>
      </c>
    </row>
    <row r="64" spans="1:5" x14ac:dyDescent="0.25">
      <c r="A64" s="8" t="s">
        <v>37</v>
      </c>
      <c r="B64" s="2">
        <v>0.435</v>
      </c>
      <c r="C64" s="5">
        <v>8.2000000000000003E-2</v>
      </c>
      <c r="D64" s="1">
        <f t="shared" si="1"/>
        <v>0.35299999999999998</v>
      </c>
      <c r="E64" s="7">
        <f t="shared" si="2"/>
        <v>0.35466055469999996</v>
      </c>
    </row>
    <row r="65" spans="1:5" x14ac:dyDescent="0.25">
      <c r="A65" s="8" t="s">
        <v>37</v>
      </c>
      <c r="B65" s="2">
        <v>0.67900000000000005</v>
      </c>
      <c r="C65" s="5">
        <v>8.2000000000000003E-2</v>
      </c>
      <c r="D65" s="1">
        <f t="shared" si="1"/>
        <v>0.59700000000000009</v>
      </c>
      <c r="E65" s="7">
        <f t="shared" si="2"/>
        <v>0.72387769470000018</v>
      </c>
    </row>
    <row r="66" spans="1:5" x14ac:dyDescent="0.25">
      <c r="A66" s="8" t="s">
        <v>38</v>
      </c>
      <c r="B66" s="2">
        <v>0.72899999999999998</v>
      </c>
      <c r="C66" s="5">
        <v>8.2000000000000003E-2</v>
      </c>
      <c r="D66" s="1">
        <f t="shared" si="1"/>
        <v>0.64700000000000002</v>
      </c>
      <c r="E66" s="7">
        <f t="shared" si="2"/>
        <v>0.80847895470000009</v>
      </c>
    </row>
    <row r="67" spans="1:5" x14ac:dyDescent="0.25">
      <c r="A67" s="8" t="s">
        <v>38</v>
      </c>
      <c r="B67" s="2">
        <v>0.72299999999999998</v>
      </c>
      <c r="C67" s="5">
        <v>8.2000000000000003E-2</v>
      </c>
      <c r="D67" s="1">
        <f t="shared" si="1"/>
        <v>0.64100000000000001</v>
      </c>
      <c r="E67" s="7">
        <f t="shared" si="2"/>
        <v>0.79816621229999996</v>
      </c>
    </row>
    <row r="68" spans="1:5" x14ac:dyDescent="0.25">
      <c r="A68" s="8" t="s">
        <v>39</v>
      </c>
      <c r="B68" s="2">
        <v>0.59</v>
      </c>
      <c r="C68" s="5">
        <v>8.2000000000000003E-2</v>
      </c>
      <c r="D68" s="1">
        <f t="shared" si="1"/>
        <v>0.50800000000000001</v>
      </c>
      <c r="E68" s="7">
        <f t="shared" si="2"/>
        <v>0.58081273119999999</v>
      </c>
    </row>
    <row r="69" spans="1:5" x14ac:dyDescent="0.25">
      <c r="A69" s="8" t="s">
        <v>39</v>
      </c>
      <c r="B69" s="2">
        <v>0.59199999999999997</v>
      </c>
      <c r="C69" s="5">
        <v>8.2000000000000003E-2</v>
      </c>
      <c r="D69" s="1">
        <f t="shared" si="1"/>
        <v>0.51</v>
      </c>
      <c r="E69" s="7">
        <f t="shared" si="2"/>
        <v>0.58392182999999998</v>
      </c>
    </row>
    <row r="70" spans="1:5" x14ac:dyDescent="0.25">
      <c r="A70" s="8" t="s">
        <v>40</v>
      </c>
      <c r="B70" s="2">
        <v>0.54</v>
      </c>
      <c r="C70" s="5">
        <v>8.2000000000000003E-2</v>
      </c>
      <c r="D70" s="1">
        <f t="shared" si="1"/>
        <v>0.45800000000000002</v>
      </c>
      <c r="E70" s="7">
        <f t="shared" si="2"/>
        <v>0.50466684120000005</v>
      </c>
    </row>
    <row r="71" spans="1:5" x14ac:dyDescent="0.25">
      <c r="A71" s="8" t="s">
        <v>40</v>
      </c>
      <c r="B71" s="2">
        <v>0.44900000000000001</v>
      </c>
      <c r="C71" s="5">
        <v>8.2000000000000003E-2</v>
      </c>
      <c r="D71" s="1">
        <f t="shared" si="1"/>
        <v>0.36699999999999999</v>
      </c>
      <c r="E71" s="7">
        <f t="shared" si="2"/>
        <v>0.37388641869999995</v>
      </c>
    </row>
    <row r="72" spans="1:5" x14ac:dyDescent="0.25">
      <c r="A72" s="8" t="s">
        <v>41</v>
      </c>
      <c r="B72" s="2">
        <v>0.438</v>
      </c>
      <c r="C72" s="5">
        <v>8.2000000000000003E-2</v>
      </c>
      <c r="D72" s="1">
        <f t="shared" si="1"/>
        <v>0.35599999999999998</v>
      </c>
      <c r="E72" s="7">
        <f t="shared" si="2"/>
        <v>0.35876030879999998</v>
      </c>
    </row>
    <row r="73" spans="1:5" x14ac:dyDescent="0.25">
      <c r="A73" s="8" t="s">
        <v>41</v>
      </c>
      <c r="B73" s="2">
        <v>0.40400000000000003</v>
      </c>
      <c r="C73" s="5">
        <v>8.2000000000000003E-2</v>
      </c>
      <c r="D73" s="1">
        <f t="shared" si="1"/>
        <v>0.32200000000000001</v>
      </c>
      <c r="E73" s="7">
        <f t="shared" si="2"/>
        <v>0.31293757719999998</v>
      </c>
    </row>
    <row r="74" spans="1:5" x14ac:dyDescent="0.25">
      <c r="A74" s="8" t="s">
        <v>42</v>
      </c>
      <c r="B74" s="2">
        <v>0.72899999999999998</v>
      </c>
      <c r="C74" s="5">
        <v>8.2000000000000003E-2</v>
      </c>
      <c r="D74" s="1">
        <f t="shared" si="1"/>
        <v>0.64700000000000002</v>
      </c>
      <c r="E74" s="7">
        <f t="shared" si="2"/>
        <v>0.80847895470000009</v>
      </c>
    </row>
    <row r="75" spans="1:5" x14ac:dyDescent="0.25">
      <c r="A75" s="8" t="s">
        <v>42</v>
      </c>
      <c r="B75" s="2">
        <v>0.39900000000000002</v>
      </c>
      <c r="C75" s="5">
        <v>8.2000000000000003E-2</v>
      </c>
      <c r="D75" s="1">
        <f t="shared" si="1"/>
        <v>0.317</v>
      </c>
      <c r="E75" s="7">
        <f t="shared" si="2"/>
        <v>0.30631755869999999</v>
      </c>
    </row>
    <row r="76" spans="1:5" x14ac:dyDescent="0.25">
      <c r="A76" s="8" t="s">
        <v>43</v>
      </c>
      <c r="B76" s="2">
        <v>0.40300000000000002</v>
      </c>
      <c r="C76" s="5">
        <v>8.2000000000000003E-2</v>
      </c>
      <c r="D76" s="1">
        <f t="shared" si="1"/>
        <v>0.32100000000000001</v>
      </c>
      <c r="E76" s="7">
        <f t="shared" si="2"/>
        <v>0.31161114030000003</v>
      </c>
    </row>
    <row r="77" spans="1:5" x14ac:dyDescent="0.25">
      <c r="A77" s="8" t="s">
        <v>43</v>
      </c>
      <c r="B77" s="2">
        <v>0.38300000000000001</v>
      </c>
      <c r="C77" s="5">
        <v>8.2000000000000003E-2</v>
      </c>
      <c r="D77" s="1">
        <f t="shared" si="1"/>
        <v>0.30099999999999999</v>
      </c>
      <c r="E77" s="7">
        <f t="shared" si="2"/>
        <v>0.28533788829999995</v>
      </c>
    </row>
    <row r="78" spans="1:5" x14ac:dyDescent="0.25">
      <c r="A78" s="8" t="s">
        <v>44</v>
      </c>
      <c r="B78" s="2">
        <v>0.46300000000000002</v>
      </c>
      <c r="C78" s="5">
        <v>8.2000000000000003E-2</v>
      </c>
      <c r="D78" s="1">
        <f t="shared" si="1"/>
        <v>0.38100000000000001</v>
      </c>
      <c r="E78" s="7">
        <f t="shared" si="2"/>
        <v>0.3933507363</v>
      </c>
    </row>
    <row r="79" spans="1:5" x14ac:dyDescent="0.25">
      <c r="A79" s="8" t="s">
        <v>44</v>
      </c>
      <c r="B79" s="2">
        <v>0.55800000000000005</v>
      </c>
      <c r="C79" s="5">
        <v>8.2000000000000003E-2</v>
      </c>
      <c r="D79" s="1">
        <f t="shared" si="1"/>
        <v>0.47600000000000003</v>
      </c>
      <c r="E79" s="7">
        <f t="shared" si="2"/>
        <v>0.53172898080000008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81"/>
  <sheetViews>
    <sheetView workbookViewId="0">
      <selection activeCell="K2" sqref="K2"/>
    </sheetView>
  </sheetViews>
  <sheetFormatPr defaultRowHeight="15" x14ac:dyDescent="0.25"/>
  <cols>
    <col min="1" max="1" width="15.28515625" customWidth="1"/>
    <col min="2" max="2" width="11.7109375" customWidth="1"/>
    <col min="3" max="3" width="12" customWidth="1"/>
    <col min="4" max="4" width="11.28515625" customWidth="1"/>
    <col min="5" max="5" width="21.7109375" customWidth="1"/>
  </cols>
  <sheetData>
    <row r="2" spans="1:7" x14ac:dyDescent="0.25">
      <c r="A2" s="4">
        <v>2.64</v>
      </c>
      <c r="B2" s="2">
        <v>0.63</v>
      </c>
      <c r="C2" s="2">
        <v>0.48299999999999998</v>
      </c>
      <c r="D2" s="2">
        <v>0.623</v>
      </c>
      <c r="E2" s="2">
        <v>0.52200000000000002</v>
      </c>
      <c r="F2" s="2">
        <v>0.81500000000000006</v>
      </c>
      <c r="G2" s="2">
        <v>0.49</v>
      </c>
    </row>
    <row r="3" spans="1:7" x14ac:dyDescent="0.25">
      <c r="A3" s="4">
        <v>1.79</v>
      </c>
      <c r="B3" s="2">
        <v>0.61599999999999999</v>
      </c>
      <c r="C3" s="2">
        <v>0.45100000000000001</v>
      </c>
      <c r="D3" s="2">
        <v>0.57500000000000007</v>
      </c>
      <c r="E3" s="2">
        <v>0.56500000000000006</v>
      </c>
      <c r="F3" s="2">
        <v>0.86799999999999999</v>
      </c>
      <c r="G3" s="2">
        <v>0.44</v>
      </c>
    </row>
    <row r="4" spans="1:7" x14ac:dyDescent="0.25">
      <c r="A4" s="4">
        <v>1.109</v>
      </c>
      <c r="B4" s="2">
        <v>0.59199999999999997</v>
      </c>
      <c r="C4" s="2">
        <v>0.55400000000000005</v>
      </c>
      <c r="D4" s="2">
        <v>0.50700000000000001</v>
      </c>
      <c r="E4" s="2">
        <v>0.65200000000000002</v>
      </c>
      <c r="F4" s="2">
        <v>0.75600000000000001</v>
      </c>
      <c r="G4" s="2">
        <v>0.66100000000000003</v>
      </c>
    </row>
    <row r="5" spans="1:7" x14ac:dyDescent="0.25">
      <c r="A5" s="4">
        <v>0.748</v>
      </c>
      <c r="B5" s="2">
        <v>0.60499999999999998</v>
      </c>
      <c r="C5" s="2">
        <v>0.55800000000000005</v>
      </c>
      <c r="D5" s="2">
        <v>0.51300000000000001</v>
      </c>
      <c r="E5" s="2">
        <v>0.622</v>
      </c>
      <c r="F5" s="2">
        <v>0.74399999999999999</v>
      </c>
      <c r="G5" s="2">
        <v>0.98599999999999999</v>
      </c>
    </row>
    <row r="6" spans="1:7" x14ac:dyDescent="0.25">
      <c r="A6" s="4">
        <v>0.48699999999999999</v>
      </c>
      <c r="B6" s="2">
        <v>0.629</v>
      </c>
      <c r="C6" s="2">
        <v>0.45700000000000002</v>
      </c>
      <c r="D6" s="2">
        <v>0.69100000000000006</v>
      </c>
      <c r="E6" s="2">
        <v>0.72099999999999997</v>
      </c>
      <c r="F6" s="2">
        <v>0.38800000000000001</v>
      </c>
      <c r="G6" s="2">
        <v>0.98699999999999999</v>
      </c>
    </row>
    <row r="7" spans="1:7" x14ac:dyDescent="0.25">
      <c r="A7" s="5">
        <v>7.5999999999999998E-2</v>
      </c>
      <c r="B7" s="2">
        <v>0.625</v>
      </c>
      <c r="C7" s="2">
        <v>0.496</v>
      </c>
      <c r="D7" s="2">
        <v>0.66300000000000003</v>
      </c>
      <c r="E7" s="2">
        <v>0.68600000000000005</v>
      </c>
      <c r="F7" s="2">
        <v>0.41699999999999998</v>
      </c>
      <c r="G7" s="2">
        <v>0.90700000000000003</v>
      </c>
    </row>
    <row r="8" spans="1:7" x14ac:dyDescent="0.25">
      <c r="A8" s="2">
        <v>0.57899999999999996</v>
      </c>
      <c r="B8" s="2">
        <v>0.55400000000000005</v>
      </c>
      <c r="C8" s="2">
        <v>0.57899999999999996</v>
      </c>
      <c r="D8" s="2">
        <v>0.61399999999999999</v>
      </c>
      <c r="E8" s="2">
        <v>0.65200000000000002</v>
      </c>
      <c r="F8" s="2">
        <v>0.40700000000000003</v>
      </c>
      <c r="G8" s="2">
        <v>8.1000000000000003E-2</v>
      </c>
    </row>
    <row r="9" spans="1:7" x14ac:dyDescent="0.25">
      <c r="A9" s="2">
        <v>0.57000000000000006</v>
      </c>
      <c r="B9" s="2">
        <v>0.61399999999999999</v>
      </c>
      <c r="C9" s="2">
        <v>0.77300000000000002</v>
      </c>
      <c r="D9" s="2">
        <v>0.71099999999999997</v>
      </c>
      <c r="E9" s="2">
        <v>0.52500000000000002</v>
      </c>
      <c r="F9" s="2">
        <v>0.92</v>
      </c>
      <c r="G9" s="2">
        <v>6.4000000000000001E-2</v>
      </c>
    </row>
    <row r="15" spans="1:7" x14ac:dyDescent="0.25">
      <c r="B15" s="6" t="s">
        <v>10</v>
      </c>
      <c r="C15" s="6" t="s">
        <v>1</v>
      </c>
      <c r="D15" s="6" t="s">
        <v>2</v>
      </c>
      <c r="E15" s="6" t="s">
        <v>3</v>
      </c>
    </row>
    <row r="16" spans="1:7" x14ac:dyDescent="0.25">
      <c r="A16" t="s">
        <v>4</v>
      </c>
      <c r="B16" s="4">
        <v>2.64</v>
      </c>
      <c r="C16" s="1">
        <f>B16-B21</f>
        <v>2.5640000000000001</v>
      </c>
      <c r="D16" s="1">
        <v>4800</v>
      </c>
      <c r="E16" s="7">
        <f>(506.94*C16*C16)+(565.73*C16)+(0.8805)</f>
        <v>4784.08444624</v>
      </c>
    </row>
    <row r="17" spans="1:11" x14ac:dyDescent="0.25">
      <c r="A17" t="s">
        <v>5</v>
      </c>
      <c r="B17" s="4">
        <v>1.79</v>
      </c>
      <c r="C17" s="1">
        <f>B17-B21</f>
        <v>1.714</v>
      </c>
      <c r="D17" s="1">
        <v>2400</v>
      </c>
      <c r="E17" s="7">
        <f t="shared" ref="E17:E21" si="0">(506.94*C17*C17)+(565.73*C17)+(0.8805)</f>
        <v>2459.8280242400001</v>
      </c>
    </row>
    <row r="18" spans="1:11" x14ac:dyDescent="0.25">
      <c r="A18" t="s">
        <v>6</v>
      </c>
      <c r="B18" s="4">
        <v>1.109</v>
      </c>
      <c r="C18" s="1">
        <f>B18-B21</f>
        <v>1.0329999999999999</v>
      </c>
      <c r="D18" s="1">
        <v>1200</v>
      </c>
      <c r="E18" s="7">
        <f t="shared" si="0"/>
        <v>1126.2296876599999</v>
      </c>
    </row>
    <row r="19" spans="1:11" x14ac:dyDescent="0.25">
      <c r="A19" t="s">
        <v>7</v>
      </c>
      <c r="B19" s="4">
        <v>0.748</v>
      </c>
      <c r="C19" s="1">
        <f>B19-B21</f>
        <v>0.67200000000000004</v>
      </c>
      <c r="D19" s="1">
        <v>600</v>
      </c>
      <c r="E19" s="7">
        <f t="shared" si="0"/>
        <v>609.97705296000004</v>
      </c>
    </row>
    <row r="20" spans="1:11" x14ac:dyDescent="0.25">
      <c r="A20" t="s">
        <v>8</v>
      </c>
      <c r="B20" s="4">
        <v>0.48699999999999999</v>
      </c>
      <c r="C20" s="1">
        <f>B20-B21</f>
        <v>0.41099999999999998</v>
      </c>
      <c r="D20" s="1">
        <v>300</v>
      </c>
      <c r="E20" s="7">
        <f t="shared" si="0"/>
        <v>319.02834173999997</v>
      </c>
    </row>
    <row r="21" spans="1:11" x14ac:dyDescent="0.25">
      <c r="A21" t="s">
        <v>9</v>
      </c>
      <c r="B21" s="5">
        <v>7.5999999999999998E-2</v>
      </c>
      <c r="C21" s="1">
        <f>B21-B21</f>
        <v>0</v>
      </c>
      <c r="D21" s="1">
        <v>0</v>
      </c>
      <c r="E21" s="7">
        <f t="shared" si="0"/>
        <v>0.88049999999999995</v>
      </c>
    </row>
    <row r="27" spans="1:11" x14ac:dyDescent="0.25">
      <c r="J27" s="10" t="s">
        <v>16</v>
      </c>
      <c r="K27" s="10"/>
    </row>
    <row r="33" spans="1:5" x14ac:dyDescent="0.25">
      <c r="A33" s="8" t="s">
        <v>11</v>
      </c>
      <c r="B33" s="2" t="s">
        <v>12</v>
      </c>
      <c r="C33" s="3" t="s">
        <v>9</v>
      </c>
      <c r="D33" s="1" t="s">
        <v>1</v>
      </c>
      <c r="E33" s="9" t="s">
        <v>13</v>
      </c>
    </row>
    <row r="34" spans="1:5" x14ac:dyDescent="0.25">
      <c r="A34" s="8" t="s">
        <v>21</v>
      </c>
      <c r="B34" s="2">
        <v>0.57899999999999996</v>
      </c>
      <c r="C34" s="5">
        <v>7.5999999999999998E-2</v>
      </c>
      <c r="D34" s="1">
        <f t="shared" ref="D34:D81" si="1">(B34-C34)</f>
        <v>0.503</v>
      </c>
      <c r="E34" s="7">
        <f t="shared" ref="E34:E81" si="2">(506.94*D34*D34)+(565.73*D34)+(0.8805)</f>
        <v>413.70307245999999</v>
      </c>
    </row>
    <row r="35" spans="1:5" x14ac:dyDescent="0.25">
      <c r="A35" s="8" t="s">
        <v>21</v>
      </c>
      <c r="B35" s="2">
        <v>0.57000000000000006</v>
      </c>
      <c r="C35" s="5">
        <v>7.5999999999999998E-2</v>
      </c>
      <c r="D35" s="1">
        <f t="shared" si="1"/>
        <v>0.49400000000000005</v>
      </c>
      <c r="E35" s="7">
        <f t="shared" si="2"/>
        <v>404.06272984000009</v>
      </c>
    </row>
    <row r="36" spans="1:5" x14ac:dyDescent="0.25">
      <c r="A36" s="8" t="s">
        <v>22</v>
      </c>
      <c r="B36" s="2">
        <v>0.63</v>
      </c>
      <c r="C36" s="5">
        <v>7.5999999999999998E-2</v>
      </c>
      <c r="D36" s="1">
        <f t="shared" si="1"/>
        <v>0.55400000000000005</v>
      </c>
      <c r="E36" s="7">
        <f t="shared" si="2"/>
        <v>469.88291704000005</v>
      </c>
    </row>
    <row r="37" spans="1:5" x14ac:dyDescent="0.25">
      <c r="A37" s="8" t="s">
        <v>22</v>
      </c>
      <c r="B37" s="2">
        <v>0.61599999999999999</v>
      </c>
      <c r="C37" s="5">
        <v>7.5999999999999998E-2</v>
      </c>
      <c r="D37" s="1">
        <f t="shared" si="1"/>
        <v>0.54</v>
      </c>
      <c r="E37" s="7">
        <f t="shared" si="2"/>
        <v>454.19840400000004</v>
      </c>
    </row>
    <row r="38" spans="1:5" x14ac:dyDescent="0.25">
      <c r="A38" s="8" t="s">
        <v>23</v>
      </c>
      <c r="B38" s="2">
        <v>0.59199999999999997</v>
      </c>
      <c r="C38" s="5">
        <v>7.5999999999999998E-2</v>
      </c>
      <c r="D38" s="1">
        <f t="shared" si="1"/>
        <v>0.51600000000000001</v>
      </c>
      <c r="E38" s="7">
        <f t="shared" si="2"/>
        <v>427.77299664000003</v>
      </c>
    </row>
    <row r="39" spans="1:5" x14ac:dyDescent="0.25">
      <c r="A39" s="8" t="s">
        <v>23</v>
      </c>
      <c r="B39" s="2">
        <v>0.60499999999999998</v>
      </c>
      <c r="C39" s="5">
        <v>7.5999999999999998E-2</v>
      </c>
      <c r="D39" s="1">
        <f t="shared" si="1"/>
        <v>0.52900000000000003</v>
      </c>
      <c r="E39" s="7">
        <f t="shared" si="2"/>
        <v>442.01426654000005</v>
      </c>
    </row>
    <row r="40" spans="1:5" x14ac:dyDescent="0.25">
      <c r="A40" s="8" t="s">
        <v>24</v>
      </c>
      <c r="B40" s="2">
        <v>0.629</v>
      </c>
      <c r="C40" s="5">
        <v>7.5999999999999998E-2</v>
      </c>
      <c r="D40" s="1">
        <f t="shared" si="1"/>
        <v>0.55300000000000005</v>
      </c>
      <c r="E40" s="7">
        <f t="shared" si="2"/>
        <v>468.75600446000004</v>
      </c>
    </row>
    <row r="41" spans="1:5" x14ac:dyDescent="0.25">
      <c r="A41" s="8" t="s">
        <v>24</v>
      </c>
      <c r="B41" s="2">
        <v>0.625</v>
      </c>
      <c r="C41" s="5">
        <v>7.5999999999999998E-2</v>
      </c>
      <c r="D41" s="1">
        <f t="shared" si="1"/>
        <v>0.54900000000000004</v>
      </c>
      <c r="E41" s="7">
        <f t="shared" si="2"/>
        <v>464.25849294</v>
      </c>
    </row>
    <row r="42" spans="1:5" x14ac:dyDescent="0.25">
      <c r="A42" s="8" t="s">
        <v>25</v>
      </c>
      <c r="B42" s="2">
        <v>0.55400000000000005</v>
      </c>
      <c r="C42" s="5">
        <v>7.5999999999999998E-2</v>
      </c>
      <c r="D42" s="1">
        <f t="shared" si="1"/>
        <v>0.47800000000000004</v>
      </c>
      <c r="E42" s="7">
        <f t="shared" si="2"/>
        <v>387.12711896000002</v>
      </c>
    </row>
    <row r="43" spans="1:5" x14ac:dyDescent="0.25">
      <c r="A43" s="8" t="s">
        <v>25</v>
      </c>
      <c r="B43" s="2">
        <v>0.61399999999999999</v>
      </c>
      <c r="C43" s="5">
        <v>7.5999999999999998E-2</v>
      </c>
      <c r="D43" s="1">
        <f t="shared" si="1"/>
        <v>0.53800000000000003</v>
      </c>
      <c r="E43" s="7">
        <f t="shared" si="2"/>
        <v>451.97398136000004</v>
      </c>
    </row>
    <row r="44" spans="1:5" x14ac:dyDescent="0.25">
      <c r="A44" s="8" t="s">
        <v>26</v>
      </c>
      <c r="B44" s="2">
        <v>0.48299999999999998</v>
      </c>
      <c r="C44" s="5">
        <v>7.5999999999999998E-2</v>
      </c>
      <c r="D44" s="1">
        <f t="shared" si="1"/>
        <v>0.40699999999999997</v>
      </c>
      <c r="E44" s="7">
        <f t="shared" si="2"/>
        <v>315.10671405999994</v>
      </c>
    </row>
    <row r="45" spans="1:5" x14ac:dyDescent="0.25">
      <c r="A45" s="8" t="s">
        <v>26</v>
      </c>
      <c r="B45" s="2">
        <v>0.45100000000000001</v>
      </c>
      <c r="C45" s="5">
        <v>7.5999999999999998E-2</v>
      </c>
      <c r="D45" s="1">
        <f t="shared" si="1"/>
        <v>0.375</v>
      </c>
      <c r="E45" s="7">
        <f t="shared" si="2"/>
        <v>284.31768749999998</v>
      </c>
    </row>
    <row r="46" spans="1:5" x14ac:dyDescent="0.25">
      <c r="A46" s="8" t="s">
        <v>27</v>
      </c>
      <c r="B46" s="2">
        <v>0.55400000000000005</v>
      </c>
      <c r="C46" s="5">
        <v>7.5999999999999998E-2</v>
      </c>
      <c r="D46" s="1">
        <f t="shared" si="1"/>
        <v>0.47800000000000004</v>
      </c>
      <c r="E46" s="7">
        <f t="shared" si="2"/>
        <v>387.12711896000002</v>
      </c>
    </row>
    <row r="47" spans="1:5" x14ac:dyDescent="0.25">
      <c r="A47" s="8" t="s">
        <v>27</v>
      </c>
      <c r="B47" s="2">
        <v>0.55800000000000005</v>
      </c>
      <c r="C47" s="5">
        <v>7.5999999999999998E-2</v>
      </c>
      <c r="D47" s="1">
        <f t="shared" si="1"/>
        <v>0.48200000000000004</v>
      </c>
      <c r="E47" s="7">
        <f t="shared" si="2"/>
        <v>391.33668856000003</v>
      </c>
    </row>
    <row r="48" spans="1:5" x14ac:dyDescent="0.25">
      <c r="A48" s="8" t="s">
        <v>28</v>
      </c>
      <c r="B48" s="2">
        <v>0.45700000000000002</v>
      </c>
      <c r="C48" s="5">
        <v>7.5999999999999998E-2</v>
      </c>
      <c r="D48" s="1">
        <f t="shared" si="1"/>
        <v>0.38100000000000001</v>
      </c>
      <c r="E48" s="7">
        <f t="shared" si="2"/>
        <v>290.01154733999999</v>
      </c>
    </row>
    <row r="49" spans="1:5" x14ac:dyDescent="0.25">
      <c r="A49" s="8" t="s">
        <v>28</v>
      </c>
      <c r="B49" s="2">
        <v>0.496</v>
      </c>
      <c r="C49" s="5">
        <v>7.5999999999999998E-2</v>
      </c>
      <c r="D49" s="1">
        <f t="shared" si="1"/>
        <v>0.42</v>
      </c>
      <c r="E49" s="7">
        <f t="shared" si="2"/>
        <v>327.91131599999994</v>
      </c>
    </row>
    <row r="50" spans="1:5" x14ac:dyDescent="0.25">
      <c r="A50" s="8" t="s">
        <v>29</v>
      </c>
      <c r="B50" s="2">
        <v>0.57899999999999996</v>
      </c>
      <c r="C50" s="5">
        <v>7.5999999999999998E-2</v>
      </c>
      <c r="D50" s="1">
        <f t="shared" si="1"/>
        <v>0.503</v>
      </c>
      <c r="E50" s="7">
        <f t="shared" si="2"/>
        <v>413.70307245999999</v>
      </c>
    </row>
    <row r="51" spans="1:5" x14ac:dyDescent="0.25">
      <c r="A51" s="8" t="s">
        <v>29</v>
      </c>
      <c r="B51" s="2">
        <v>0.77300000000000002</v>
      </c>
      <c r="C51" s="5">
        <v>7.5999999999999998E-2</v>
      </c>
      <c r="D51" s="1">
        <f t="shared" si="1"/>
        <v>0.69700000000000006</v>
      </c>
      <c r="E51" s="7">
        <f t="shared" si="2"/>
        <v>641.47032446000003</v>
      </c>
    </row>
    <row r="52" spans="1:5" x14ac:dyDescent="0.25">
      <c r="A52" s="8" t="s">
        <v>30</v>
      </c>
      <c r="B52" s="2">
        <v>0.623</v>
      </c>
      <c r="C52" s="5">
        <v>7.5999999999999998E-2</v>
      </c>
      <c r="D52" s="1">
        <f t="shared" si="1"/>
        <v>0.54700000000000004</v>
      </c>
      <c r="E52" s="7">
        <f t="shared" si="2"/>
        <v>462.01582045999999</v>
      </c>
    </row>
    <row r="53" spans="1:5" x14ac:dyDescent="0.25">
      <c r="A53" s="8" t="s">
        <v>30</v>
      </c>
      <c r="B53" s="2">
        <v>0.57500000000000007</v>
      </c>
      <c r="C53" s="5">
        <v>7.5999999999999998E-2</v>
      </c>
      <c r="D53" s="1">
        <f t="shared" si="1"/>
        <v>0.49900000000000005</v>
      </c>
      <c r="E53" s="7">
        <f t="shared" si="2"/>
        <v>409.40833694000003</v>
      </c>
    </row>
    <row r="54" spans="1:5" x14ac:dyDescent="0.25">
      <c r="A54" s="8" t="s">
        <v>31</v>
      </c>
      <c r="B54" s="2">
        <v>0.50700000000000001</v>
      </c>
      <c r="C54" s="5">
        <v>7.5999999999999998E-2</v>
      </c>
      <c r="D54" s="1">
        <f t="shared" si="1"/>
        <v>0.43099999999999999</v>
      </c>
      <c r="E54" s="7">
        <f t="shared" si="2"/>
        <v>338.87981134</v>
      </c>
    </row>
    <row r="55" spans="1:5" x14ac:dyDescent="0.25">
      <c r="A55" s="8" t="s">
        <v>31</v>
      </c>
      <c r="B55" s="2">
        <v>0.51300000000000001</v>
      </c>
      <c r="C55" s="5">
        <v>7.5999999999999998E-2</v>
      </c>
      <c r="D55" s="1">
        <f t="shared" si="1"/>
        <v>0.437</v>
      </c>
      <c r="E55" s="7">
        <f t="shared" si="2"/>
        <v>344.91433486</v>
      </c>
    </row>
    <row r="56" spans="1:5" x14ac:dyDescent="0.25">
      <c r="A56" s="8" t="s">
        <v>32</v>
      </c>
      <c r="B56" s="2">
        <v>0.69100000000000006</v>
      </c>
      <c r="C56" s="5">
        <v>7.5999999999999998E-2</v>
      </c>
      <c r="D56" s="1">
        <f t="shared" si="1"/>
        <v>0.6150000000000001</v>
      </c>
      <c r="E56" s="7">
        <f t="shared" si="2"/>
        <v>540.54183150000017</v>
      </c>
    </row>
    <row r="57" spans="1:5" x14ac:dyDescent="0.25">
      <c r="A57" s="8" t="s">
        <v>32</v>
      </c>
      <c r="B57" s="2">
        <v>0.66300000000000003</v>
      </c>
      <c r="C57" s="5">
        <v>7.5999999999999998E-2</v>
      </c>
      <c r="D57" s="1">
        <f t="shared" si="1"/>
        <v>0.58700000000000008</v>
      </c>
      <c r="E57" s="7">
        <f t="shared" si="2"/>
        <v>507.6398188600001</v>
      </c>
    </row>
    <row r="58" spans="1:5" x14ac:dyDescent="0.25">
      <c r="A58" s="8" t="s">
        <v>33</v>
      </c>
      <c r="B58" s="2">
        <v>0.61399999999999999</v>
      </c>
      <c r="C58" s="5">
        <v>7.5999999999999998E-2</v>
      </c>
      <c r="D58" s="1">
        <f t="shared" si="1"/>
        <v>0.53800000000000003</v>
      </c>
      <c r="E58" s="7">
        <f t="shared" si="2"/>
        <v>451.97398136000004</v>
      </c>
    </row>
    <row r="59" spans="1:5" x14ac:dyDescent="0.25">
      <c r="A59" s="8" t="s">
        <v>33</v>
      </c>
      <c r="B59" s="2">
        <v>0.71099999999999997</v>
      </c>
      <c r="C59" s="5">
        <v>7.5999999999999998E-2</v>
      </c>
      <c r="D59" s="1">
        <f t="shared" si="1"/>
        <v>0.63500000000000001</v>
      </c>
      <c r="E59" s="7">
        <f t="shared" si="2"/>
        <v>564.52993149999998</v>
      </c>
    </row>
    <row r="60" spans="1:5" x14ac:dyDescent="0.25">
      <c r="A60" s="8" t="s">
        <v>34</v>
      </c>
      <c r="B60" s="2">
        <v>0.52200000000000002</v>
      </c>
      <c r="C60" s="5">
        <v>7.5999999999999998E-2</v>
      </c>
      <c r="D60" s="1">
        <f t="shared" si="1"/>
        <v>0.44600000000000001</v>
      </c>
      <c r="E60" s="7">
        <f t="shared" si="2"/>
        <v>354.03455703999998</v>
      </c>
    </row>
    <row r="61" spans="1:5" x14ac:dyDescent="0.25">
      <c r="A61" s="8" t="s">
        <v>34</v>
      </c>
      <c r="B61" s="2">
        <v>0.56500000000000006</v>
      </c>
      <c r="C61" s="5">
        <v>7.5999999999999998E-2</v>
      </c>
      <c r="D61" s="1">
        <f t="shared" si="1"/>
        <v>0.48900000000000005</v>
      </c>
      <c r="E61" s="7">
        <f t="shared" si="2"/>
        <v>398.74246974000005</v>
      </c>
    </row>
    <row r="62" spans="1:5" x14ac:dyDescent="0.25">
      <c r="A62" s="8" t="s">
        <v>35</v>
      </c>
      <c r="B62" s="2">
        <v>0.65200000000000002</v>
      </c>
      <c r="C62" s="5">
        <v>7.5999999999999998E-2</v>
      </c>
      <c r="D62" s="1">
        <f t="shared" si="1"/>
        <v>0.57600000000000007</v>
      </c>
      <c r="E62" s="7">
        <f t="shared" si="2"/>
        <v>494.93150544000008</v>
      </c>
    </row>
    <row r="63" spans="1:5" x14ac:dyDescent="0.25">
      <c r="A63" s="8" t="s">
        <v>35</v>
      </c>
      <c r="B63" s="2">
        <v>0.622</v>
      </c>
      <c r="C63" s="5">
        <v>7.5999999999999998E-2</v>
      </c>
      <c r="D63" s="1">
        <f t="shared" si="1"/>
        <v>0.54600000000000004</v>
      </c>
      <c r="E63" s="7">
        <f t="shared" si="2"/>
        <v>460.89600504000003</v>
      </c>
    </row>
    <row r="64" spans="1:5" x14ac:dyDescent="0.25">
      <c r="A64" s="8" t="s">
        <v>36</v>
      </c>
      <c r="B64" s="2">
        <v>0.72099999999999997</v>
      </c>
      <c r="C64" s="5">
        <v>7.5999999999999998E-2</v>
      </c>
      <c r="D64" s="1">
        <f t="shared" si="1"/>
        <v>0.64500000000000002</v>
      </c>
      <c r="E64" s="7">
        <f t="shared" si="2"/>
        <v>576.67606349999994</v>
      </c>
    </row>
    <row r="65" spans="1:5" x14ac:dyDescent="0.25">
      <c r="A65" s="8" t="s">
        <v>36</v>
      </c>
      <c r="B65" s="2">
        <v>0.68600000000000005</v>
      </c>
      <c r="C65" s="5">
        <v>7.5999999999999998E-2</v>
      </c>
      <c r="D65" s="1">
        <f t="shared" si="1"/>
        <v>0.6100000000000001</v>
      </c>
      <c r="E65" s="7">
        <f t="shared" si="2"/>
        <v>534.60817400000019</v>
      </c>
    </row>
    <row r="66" spans="1:5" x14ac:dyDescent="0.25">
      <c r="A66" s="8" t="s">
        <v>37</v>
      </c>
      <c r="B66" s="2">
        <v>0.65200000000000002</v>
      </c>
      <c r="C66" s="5">
        <v>7.5999999999999998E-2</v>
      </c>
      <c r="D66" s="1">
        <f t="shared" si="1"/>
        <v>0.57600000000000007</v>
      </c>
      <c r="E66" s="7">
        <f t="shared" si="2"/>
        <v>494.93150544000008</v>
      </c>
    </row>
    <row r="67" spans="1:5" x14ac:dyDescent="0.25">
      <c r="A67" s="8" t="s">
        <v>37</v>
      </c>
      <c r="B67" s="2">
        <v>0.52500000000000002</v>
      </c>
      <c r="C67" s="5">
        <v>7.5999999999999998E-2</v>
      </c>
      <c r="D67" s="1">
        <f t="shared" si="1"/>
        <v>0.44900000000000001</v>
      </c>
      <c r="E67" s="7">
        <f t="shared" si="2"/>
        <v>357.09288093999999</v>
      </c>
    </row>
    <row r="68" spans="1:5" x14ac:dyDescent="0.25">
      <c r="A68" s="8" t="s">
        <v>38</v>
      </c>
      <c r="B68" s="2">
        <v>0.81500000000000006</v>
      </c>
      <c r="C68" s="5">
        <v>7.5999999999999998E-2</v>
      </c>
      <c r="D68" s="1">
        <f t="shared" si="1"/>
        <v>0.7390000000000001</v>
      </c>
      <c r="E68" s="7">
        <f t="shared" si="2"/>
        <v>695.80554974000006</v>
      </c>
    </row>
    <row r="69" spans="1:5" x14ac:dyDescent="0.25">
      <c r="A69" s="8" t="s">
        <v>38</v>
      </c>
      <c r="B69" s="2">
        <v>0.86799999999999999</v>
      </c>
      <c r="C69" s="5">
        <v>7.5999999999999998E-2</v>
      </c>
      <c r="D69" s="1">
        <f t="shared" si="1"/>
        <v>0.79200000000000004</v>
      </c>
      <c r="E69" s="7">
        <f t="shared" si="2"/>
        <v>766.92387215999997</v>
      </c>
    </row>
    <row r="70" spans="1:5" x14ac:dyDescent="0.25">
      <c r="A70" s="8" t="s">
        <v>39</v>
      </c>
      <c r="B70" s="2">
        <v>0.75600000000000001</v>
      </c>
      <c r="C70" s="5">
        <v>7.5999999999999998E-2</v>
      </c>
      <c r="D70" s="1">
        <f t="shared" si="1"/>
        <v>0.68</v>
      </c>
      <c r="E70" s="7">
        <f t="shared" si="2"/>
        <v>619.98595599999999</v>
      </c>
    </row>
    <row r="71" spans="1:5" x14ac:dyDescent="0.25">
      <c r="A71" s="8" t="s">
        <v>39</v>
      </c>
      <c r="B71" s="2">
        <v>0.74399999999999999</v>
      </c>
      <c r="C71" s="5">
        <v>7.5999999999999998E-2</v>
      </c>
      <c r="D71" s="1">
        <f t="shared" si="1"/>
        <v>0.66800000000000004</v>
      </c>
      <c r="E71" s="7">
        <f t="shared" si="2"/>
        <v>604.99693456</v>
      </c>
    </row>
    <row r="72" spans="1:5" x14ac:dyDescent="0.25">
      <c r="A72" s="8" t="s">
        <v>40</v>
      </c>
      <c r="B72" s="2">
        <v>0.38800000000000001</v>
      </c>
      <c r="C72" s="5">
        <v>7.5999999999999998E-2</v>
      </c>
      <c r="D72" s="1">
        <f t="shared" si="1"/>
        <v>0.312</v>
      </c>
      <c r="E72" s="7">
        <f t="shared" si="2"/>
        <v>226.73582736000003</v>
      </c>
    </row>
    <row r="73" spans="1:5" x14ac:dyDescent="0.25">
      <c r="A73" s="8" t="s">
        <v>40</v>
      </c>
      <c r="B73" s="2">
        <v>0.41699999999999998</v>
      </c>
      <c r="C73" s="5">
        <v>7.5999999999999998E-2</v>
      </c>
      <c r="D73" s="1">
        <f t="shared" si="1"/>
        <v>0.34099999999999997</v>
      </c>
      <c r="E73" s="7">
        <f t="shared" si="2"/>
        <v>252.74192013999999</v>
      </c>
    </row>
    <row r="74" spans="1:5" x14ac:dyDescent="0.25">
      <c r="A74" s="8" t="s">
        <v>41</v>
      </c>
      <c r="B74" s="2">
        <v>0.40700000000000003</v>
      </c>
      <c r="C74" s="5">
        <v>7.5999999999999998E-2</v>
      </c>
      <c r="D74" s="1">
        <f t="shared" si="1"/>
        <v>0.33100000000000002</v>
      </c>
      <c r="E74" s="7">
        <f t="shared" si="2"/>
        <v>243.67798334000003</v>
      </c>
    </row>
    <row r="75" spans="1:5" x14ac:dyDescent="0.25">
      <c r="A75" s="8" t="s">
        <v>41</v>
      </c>
      <c r="B75" s="2">
        <v>0.92</v>
      </c>
      <c r="C75" s="5">
        <v>7.5999999999999998E-2</v>
      </c>
      <c r="D75" s="1">
        <f t="shared" si="1"/>
        <v>0.84400000000000008</v>
      </c>
      <c r="E75" s="7">
        <f t="shared" si="2"/>
        <v>839.46823184000004</v>
      </c>
    </row>
    <row r="76" spans="1:5" x14ac:dyDescent="0.25">
      <c r="A76" s="8" t="s">
        <v>42</v>
      </c>
      <c r="B76" s="2">
        <v>0.49</v>
      </c>
      <c r="C76" s="5">
        <v>7.5999999999999998E-2</v>
      </c>
      <c r="D76" s="1">
        <f t="shared" si="1"/>
        <v>0.41399999999999998</v>
      </c>
      <c r="E76" s="7">
        <f t="shared" si="2"/>
        <v>321.98020823999997</v>
      </c>
    </row>
    <row r="77" spans="1:5" x14ac:dyDescent="0.25">
      <c r="A77" s="8" t="s">
        <v>42</v>
      </c>
      <c r="B77" s="2">
        <v>0.44</v>
      </c>
      <c r="C77" s="5">
        <v>7.5999999999999998E-2</v>
      </c>
      <c r="D77" s="1">
        <f t="shared" si="1"/>
        <v>0.36399999999999999</v>
      </c>
      <c r="E77" s="7">
        <f t="shared" si="2"/>
        <v>273.97374223999998</v>
      </c>
    </row>
    <row r="78" spans="1:5" x14ac:dyDescent="0.25">
      <c r="A78" s="8" t="s">
        <v>43</v>
      </c>
      <c r="B78" s="2">
        <v>0.66100000000000003</v>
      </c>
      <c r="C78" s="5">
        <v>7.5999999999999998E-2</v>
      </c>
      <c r="D78" s="1">
        <f t="shared" si="1"/>
        <v>0.58500000000000008</v>
      </c>
      <c r="E78" s="7">
        <f t="shared" si="2"/>
        <v>505.3200915000001</v>
      </c>
    </row>
    <row r="79" spans="1:5" x14ac:dyDescent="0.25">
      <c r="A79" s="8" t="s">
        <v>43</v>
      </c>
      <c r="B79" s="2">
        <v>0.98599999999999999</v>
      </c>
      <c r="C79" s="5">
        <v>7.5999999999999998E-2</v>
      </c>
      <c r="D79" s="1">
        <f t="shared" si="1"/>
        <v>0.91</v>
      </c>
      <c r="E79" s="7">
        <f t="shared" si="2"/>
        <v>935.49181399999998</v>
      </c>
    </row>
    <row r="80" spans="1:5" x14ac:dyDescent="0.25">
      <c r="A80" s="8" t="s">
        <v>44</v>
      </c>
      <c r="B80" s="2">
        <v>0.98699999999999999</v>
      </c>
      <c r="C80" s="5">
        <v>7.5999999999999998E-2</v>
      </c>
      <c r="D80" s="1">
        <f t="shared" si="1"/>
        <v>0.91100000000000003</v>
      </c>
      <c r="E80" s="7">
        <f t="shared" si="2"/>
        <v>936.98068174000002</v>
      </c>
    </row>
    <row r="81" spans="1:5" x14ac:dyDescent="0.25">
      <c r="A81" s="8" t="s">
        <v>44</v>
      </c>
      <c r="B81" s="2">
        <v>0.90700000000000003</v>
      </c>
      <c r="C81" s="5">
        <v>7.5999999999999998E-2</v>
      </c>
      <c r="D81" s="1">
        <f t="shared" si="1"/>
        <v>0.83100000000000007</v>
      </c>
      <c r="E81" s="7">
        <f t="shared" si="2"/>
        <v>821.07512334000012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workbookViewId="0">
      <selection activeCell="M2" sqref="M2"/>
    </sheetView>
  </sheetViews>
  <sheetFormatPr defaultRowHeight="15" x14ac:dyDescent="0.25"/>
  <cols>
    <col min="1" max="1" width="14.140625" customWidth="1"/>
    <col min="2" max="2" width="12.42578125" customWidth="1"/>
    <col min="3" max="4" width="12.28515625" customWidth="1"/>
    <col min="5" max="5" width="18.28515625" customWidth="1"/>
  </cols>
  <sheetData>
    <row r="2" spans="1:5" x14ac:dyDescent="0.25">
      <c r="A2" s="4">
        <v>2.4510000000000001</v>
      </c>
      <c r="B2" s="2">
        <v>0.61699999999999999</v>
      </c>
      <c r="C2" s="2">
        <v>0.58099999999999996</v>
      </c>
      <c r="D2" s="2">
        <v>0.67900000000000005</v>
      </c>
    </row>
    <row r="3" spans="1:5" x14ac:dyDescent="0.25">
      <c r="A3" s="4">
        <v>1.4259999999999999</v>
      </c>
      <c r="B3" s="2">
        <v>0.61399999999999999</v>
      </c>
      <c r="C3" s="2">
        <v>0.63900000000000001</v>
      </c>
      <c r="D3" s="2">
        <v>0.63200000000000001</v>
      </c>
    </row>
    <row r="4" spans="1:5" x14ac:dyDescent="0.25">
      <c r="A4" s="4">
        <v>0.85499999999999998</v>
      </c>
      <c r="B4" s="2">
        <v>0.60799999999999998</v>
      </c>
      <c r="C4" s="2">
        <v>0.55200000000000005</v>
      </c>
      <c r="D4" s="2">
        <v>0.59799999999999998</v>
      </c>
    </row>
    <row r="5" spans="1:5" x14ac:dyDescent="0.25">
      <c r="A5" s="4">
        <v>0.47800000000000004</v>
      </c>
      <c r="B5" s="2">
        <v>0.61</v>
      </c>
      <c r="C5" s="2">
        <v>0.46100000000000002</v>
      </c>
      <c r="D5" s="2">
        <v>0.61799999999999999</v>
      </c>
    </row>
    <row r="6" spans="1:5" x14ac:dyDescent="0.25">
      <c r="A6" s="4">
        <v>0.29199999999999998</v>
      </c>
      <c r="B6" s="2">
        <v>0.74199999999999999</v>
      </c>
      <c r="C6" s="2">
        <v>0.55900000000000005</v>
      </c>
      <c r="D6" s="2">
        <v>0.34100000000000003</v>
      </c>
    </row>
    <row r="7" spans="1:5" x14ac:dyDescent="0.25">
      <c r="A7" s="5">
        <v>6.3E-2</v>
      </c>
      <c r="B7" s="2">
        <v>0.69500000000000006</v>
      </c>
      <c r="C7" s="2">
        <v>0.442</v>
      </c>
      <c r="D7" s="2">
        <v>0.439</v>
      </c>
    </row>
    <row r="8" spans="1:5" x14ac:dyDescent="0.25">
      <c r="A8" s="2">
        <v>0.70799999999999996</v>
      </c>
      <c r="B8" s="2">
        <v>0.68200000000000005</v>
      </c>
      <c r="C8" s="2">
        <v>0.55600000000000005</v>
      </c>
      <c r="D8" s="2">
        <v>0.124</v>
      </c>
    </row>
    <row r="9" spans="1:5" x14ac:dyDescent="0.25">
      <c r="A9" s="2">
        <v>0.53800000000000003</v>
      </c>
      <c r="B9" s="2">
        <v>0.84399999999999997</v>
      </c>
      <c r="C9" s="2">
        <v>0.67200000000000004</v>
      </c>
      <c r="D9" s="2">
        <v>8.6000000000000007E-2</v>
      </c>
    </row>
    <row r="16" spans="1:5" x14ac:dyDescent="0.25">
      <c r="B16" s="6" t="s">
        <v>10</v>
      </c>
      <c r="C16" s="6" t="s">
        <v>1</v>
      </c>
      <c r="D16" s="6" t="s">
        <v>2</v>
      </c>
      <c r="E16" s="6" t="s">
        <v>3</v>
      </c>
    </row>
    <row r="17" spans="1:11" x14ac:dyDescent="0.25">
      <c r="A17" t="s">
        <v>4</v>
      </c>
      <c r="B17" s="4">
        <v>2.4510000000000001</v>
      </c>
      <c r="C17" s="1">
        <f>B17-B22</f>
        <v>2.3879999999999999</v>
      </c>
      <c r="D17" s="1">
        <v>480</v>
      </c>
      <c r="E17" s="7">
        <f>(26.977*C17*C17)+(137.74*C17)-(1.897)</f>
        <v>480.86364948800002</v>
      </c>
    </row>
    <row r="18" spans="1:11" x14ac:dyDescent="0.25">
      <c r="A18" t="s">
        <v>5</v>
      </c>
      <c r="B18" s="4">
        <v>1.4259999999999999</v>
      </c>
      <c r="C18" s="1">
        <f>B18-B22</f>
        <v>1.363</v>
      </c>
      <c r="D18" s="1">
        <v>240</v>
      </c>
      <c r="E18" s="7">
        <f t="shared" ref="E18:E22" si="0">(26.977*C18*C18)+(137.74*C18)-(1.897)</f>
        <v>235.95965431300002</v>
      </c>
    </row>
    <row r="19" spans="1:11" x14ac:dyDescent="0.25">
      <c r="A19" t="s">
        <v>6</v>
      </c>
      <c r="B19" s="4">
        <v>0.85499999999999998</v>
      </c>
      <c r="C19" s="1">
        <f>B19-B22</f>
        <v>0.79200000000000004</v>
      </c>
      <c r="D19" s="1">
        <v>120</v>
      </c>
      <c r="E19" s="7">
        <f t="shared" si="0"/>
        <v>124.11478092800002</v>
      </c>
    </row>
    <row r="20" spans="1:11" x14ac:dyDescent="0.25">
      <c r="A20" t="s">
        <v>7</v>
      </c>
      <c r="B20" s="4">
        <v>0.47800000000000004</v>
      </c>
      <c r="C20" s="1">
        <f>B20-B22</f>
        <v>0.41500000000000004</v>
      </c>
      <c r="D20" s="1">
        <v>60</v>
      </c>
      <c r="E20" s="7">
        <f t="shared" si="0"/>
        <v>59.911213825000011</v>
      </c>
    </row>
    <row r="21" spans="1:11" x14ac:dyDescent="0.25">
      <c r="A21" t="s">
        <v>8</v>
      </c>
      <c r="B21" s="4">
        <v>0.29199999999999998</v>
      </c>
      <c r="C21" s="1">
        <f>B21-B22</f>
        <v>0.22899999999999998</v>
      </c>
      <c r="D21" s="1">
        <v>30</v>
      </c>
      <c r="E21" s="7">
        <f t="shared" si="0"/>
        <v>31.060160857</v>
      </c>
    </row>
    <row r="22" spans="1:11" x14ac:dyDescent="0.25">
      <c r="A22" t="s">
        <v>9</v>
      </c>
      <c r="B22" s="5">
        <v>6.3E-2</v>
      </c>
      <c r="C22" s="1">
        <f>B22-B22</f>
        <v>0</v>
      </c>
      <c r="D22" s="1">
        <v>0</v>
      </c>
      <c r="E22" s="7">
        <f t="shared" si="0"/>
        <v>-1.897</v>
      </c>
    </row>
    <row r="27" spans="1:11" x14ac:dyDescent="0.25">
      <c r="J27" s="10" t="s">
        <v>17</v>
      </c>
      <c r="K27" s="10"/>
    </row>
    <row r="33" spans="1:5" x14ac:dyDescent="0.25">
      <c r="A33" s="8" t="s">
        <v>11</v>
      </c>
      <c r="B33" s="2" t="s">
        <v>12</v>
      </c>
      <c r="C33" s="3" t="s">
        <v>9</v>
      </c>
      <c r="D33" s="1" t="s">
        <v>1</v>
      </c>
      <c r="E33" s="9" t="s">
        <v>15</v>
      </c>
    </row>
    <row r="34" spans="1:5" x14ac:dyDescent="0.25">
      <c r="A34" s="8" t="s">
        <v>21</v>
      </c>
      <c r="B34" s="2">
        <v>0.70799999999999996</v>
      </c>
      <c r="C34" s="5">
        <v>6.3E-2</v>
      </c>
      <c r="D34" s="1">
        <f t="shared" ref="D34:D57" si="1">(B34-C34)</f>
        <v>0.64500000000000002</v>
      </c>
      <c r="E34" s="7">
        <f t="shared" ref="E34:E57" si="2">(26.977*D34*D34)+(137.74*D34)-(1.897)</f>
        <v>98.168406425000001</v>
      </c>
    </row>
    <row r="35" spans="1:5" x14ac:dyDescent="0.25">
      <c r="A35" s="8" t="s">
        <v>22</v>
      </c>
      <c r="B35" s="2">
        <v>0.53800000000000003</v>
      </c>
      <c r="C35" s="5">
        <v>6.3E-2</v>
      </c>
      <c r="D35" s="1">
        <f t="shared" si="1"/>
        <v>0.47500000000000003</v>
      </c>
      <c r="E35" s="7">
        <f t="shared" si="2"/>
        <v>69.616185625</v>
      </c>
    </row>
    <row r="36" spans="1:5" x14ac:dyDescent="0.25">
      <c r="A36" s="8" t="s">
        <v>23</v>
      </c>
      <c r="B36" s="2">
        <v>0.61699999999999999</v>
      </c>
      <c r="C36" s="5">
        <v>6.3E-2</v>
      </c>
      <c r="D36" s="1">
        <f t="shared" si="1"/>
        <v>0.55400000000000005</v>
      </c>
      <c r="E36" s="7">
        <f t="shared" si="2"/>
        <v>82.690632932</v>
      </c>
    </row>
    <row r="37" spans="1:5" x14ac:dyDescent="0.25">
      <c r="A37" s="8" t="s">
        <v>24</v>
      </c>
      <c r="B37" s="2">
        <v>0.61399999999999999</v>
      </c>
      <c r="C37" s="5">
        <v>6.3E-2</v>
      </c>
      <c r="D37" s="1">
        <f t="shared" si="1"/>
        <v>0.55099999999999993</v>
      </c>
      <c r="E37" s="7">
        <f t="shared" si="2"/>
        <v>82.18798417699999</v>
      </c>
    </row>
    <row r="38" spans="1:5" x14ac:dyDescent="0.25">
      <c r="A38" s="8" t="s">
        <v>25</v>
      </c>
      <c r="B38" s="2">
        <v>0.60799999999999998</v>
      </c>
      <c r="C38" s="5">
        <v>6.3E-2</v>
      </c>
      <c r="D38" s="1">
        <f t="shared" si="1"/>
        <v>0.54499999999999993</v>
      </c>
      <c r="E38" s="7">
        <f t="shared" si="2"/>
        <v>81.184143424999988</v>
      </c>
    </row>
    <row r="39" spans="1:5" x14ac:dyDescent="0.25">
      <c r="A39" s="8" t="s">
        <v>26</v>
      </c>
      <c r="B39" s="2">
        <v>0.61</v>
      </c>
      <c r="C39" s="5">
        <v>6.3E-2</v>
      </c>
      <c r="D39" s="1">
        <f t="shared" si="1"/>
        <v>0.54699999999999993</v>
      </c>
      <c r="E39" s="7">
        <f t="shared" si="2"/>
        <v>81.51854119299999</v>
      </c>
    </row>
    <row r="40" spans="1:5" x14ac:dyDescent="0.25">
      <c r="A40" s="8" t="s">
        <v>27</v>
      </c>
      <c r="B40" s="2">
        <v>0.74199999999999999</v>
      </c>
      <c r="C40" s="5">
        <v>6.3E-2</v>
      </c>
      <c r="D40" s="1">
        <f t="shared" si="1"/>
        <v>0.67900000000000005</v>
      </c>
      <c r="E40" s="7">
        <f t="shared" si="2"/>
        <v>104.065963057</v>
      </c>
    </row>
    <row r="41" spans="1:5" x14ac:dyDescent="0.25">
      <c r="A41" s="8" t="s">
        <v>28</v>
      </c>
      <c r="B41" s="2">
        <v>0.69500000000000006</v>
      </c>
      <c r="C41" s="5">
        <v>6.3E-2</v>
      </c>
      <c r="D41" s="1">
        <f t="shared" si="1"/>
        <v>0.63200000000000012</v>
      </c>
      <c r="E41" s="7">
        <f t="shared" si="2"/>
        <v>95.92994124800002</v>
      </c>
    </row>
    <row r="42" spans="1:5" x14ac:dyDescent="0.25">
      <c r="A42" s="8" t="s">
        <v>29</v>
      </c>
      <c r="B42" s="2">
        <v>0.68200000000000005</v>
      </c>
      <c r="C42" s="5">
        <v>6.3E-2</v>
      </c>
      <c r="D42" s="1">
        <f t="shared" si="1"/>
        <v>0.61899999999999999</v>
      </c>
      <c r="E42" s="7">
        <f t="shared" si="2"/>
        <v>93.700594296999995</v>
      </c>
    </row>
    <row r="43" spans="1:5" x14ac:dyDescent="0.25">
      <c r="A43" s="8" t="s">
        <v>30</v>
      </c>
      <c r="B43" s="2">
        <v>0.84399999999999997</v>
      </c>
      <c r="C43" s="5">
        <v>6.3E-2</v>
      </c>
      <c r="D43" s="1">
        <f t="shared" si="1"/>
        <v>0.78099999999999992</v>
      </c>
      <c r="E43" s="7">
        <f t="shared" si="2"/>
        <v>122.13285789699999</v>
      </c>
    </row>
    <row r="44" spans="1:5" x14ac:dyDescent="0.25">
      <c r="A44" s="8" t="s">
        <v>31</v>
      </c>
      <c r="B44" s="2">
        <v>0.58099999999999996</v>
      </c>
      <c r="C44" s="5">
        <v>6.3E-2</v>
      </c>
      <c r="D44" s="1">
        <f t="shared" si="1"/>
        <v>0.51800000000000002</v>
      </c>
      <c r="E44" s="7">
        <f t="shared" si="2"/>
        <v>76.690896547999998</v>
      </c>
    </row>
    <row r="45" spans="1:5" x14ac:dyDescent="0.25">
      <c r="A45" s="8" t="s">
        <v>32</v>
      </c>
      <c r="B45" s="2">
        <v>0.63900000000000001</v>
      </c>
      <c r="C45" s="5">
        <v>6.3E-2</v>
      </c>
      <c r="D45" s="1">
        <f t="shared" si="1"/>
        <v>0.57600000000000007</v>
      </c>
      <c r="E45" s="7">
        <f t="shared" si="2"/>
        <v>86.391561152000008</v>
      </c>
    </row>
    <row r="46" spans="1:5" x14ac:dyDescent="0.25">
      <c r="A46" s="8" t="s">
        <v>33</v>
      </c>
      <c r="B46" s="2">
        <v>0.55200000000000005</v>
      </c>
      <c r="C46" s="5">
        <v>6.3E-2</v>
      </c>
      <c r="D46" s="1">
        <f t="shared" si="1"/>
        <v>0.48900000000000005</v>
      </c>
      <c r="E46" s="7">
        <f t="shared" si="2"/>
        <v>71.908627217000017</v>
      </c>
    </row>
    <row r="47" spans="1:5" x14ac:dyDescent="0.25">
      <c r="A47" s="8" t="s">
        <v>34</v>
      </c>
      <c r="B47" s="2">
        <v>0.46100000000000002</v>
      </c>
      <c r="C47" s="5">
        <v>6.3E-2</v>
      </c>
      <c r="D47" s="1">
        <f t="shared" si="1"/>
        <v>0.39800000000000002</v>
      </c>
      <c r="E47" s="7">
        <f t="shared" si="2"/>
        <v>57.19678470800001</v>
      </c>
    </row>
    <row r="48" spans="1:5" x14ac:dyDescent="0.25">
      <c r="A48" s="8" t="s">
        <v>35</v>
      </c>
      <c r="B48" s="2">
        <v>0.55900000000000005</v>
      </c>
      <c r="C48" s="5">
        <v>6.3E-2</v>
      </c>
      <c r="D48" s="1">
        <f t="shared" si="1"/>
        <v>0.49600000000000005</v>
      </c>
      <c r="E48" s="7">
        <f t="shared" si="2"/>
        <v>73.05881363200001</v>
      </c>
    </row>
    <row r="49" spans="1:5" x14ac:dyDescent="0.25">
      <c r="A49" s="8" t="s">
        <v>36</v>
      </c>
      <c r="B49" s="2">
        <v>0.442</v>
      </c>
      <c r="C49" s="5">
        <v>6.3E-2</v>
      </c>
      <c r="D49" s="1">
        <f t="shared" si="1"/>
        <v>0.379</v>
      </c>
      <c r="E49" s="7">
        <f t="shared" si="2"/>
        <v>54.181463257000011</v>
      </c>
    </row>
    <row r="50" spans="1:5" x14ac:dyDescent="0.25">
      <c r="A50" s="8" t="s">
        <v>37</v>
      </c>
      <c r="B50" s="2">
        <v>0.55600000000000005</v>
      </c>
      <c r="C50" s="5">
        <v>6.3E-2</v>
      </c>
      <c r="D50" s="1">
        <f t="shared" si="1"/>
        <v>0.49300000000000005</v>
      </c>
      <c r="E50" s="7">
        <f t="shared" si="2"/>
        <v>72.565552873000001</v>
      </c>
    </row>
    <row r="51" spans="1:5" x14ac:dyDescent="0.25">
      <c r="A51" s="8" t="s">
        <v>38</v>
      </c>
      <c r="B51" s="2">
        <v>0.67200000000000004</v>
      </c>
      <c r="C51" s="5">
        <v>6.3E-2</v>
      </c>
      <c r="D51" s="1">
        <f t="shared" si="1"/>
        <v>0.60899999999999999</v>
      </c>
      <c r="E51" s="7">
        <f t="shared" si="2"/>
        <v>91.991916736999997</v>
      </c>
    </row>
    <row r="52" spans="1:5" x14ac:dyDescent="0.25">
      <c r="A52" s="8" t="s">
        <v>39</v>
      </c>
      <c r="B52" s="2">
        <v>0.67900000000000005</v>
      </c>
      <c r="C52" s="5">
        <v>6.3E-2</v>
      </c>
      <c r="D52" s="1">
        <f t="shared" si="1"/>
        <v>0.6160000000000001</v>
      </c>
      <c r="E52" s="7">
        <f t="shared" si="2"/>
        <v>93.187424512000021</v>
      </c>
    </row>
    <row r="53" spans="1:5" x14ac:dyDescent="0.25">
      <c r="A53" s="8" t="s">
        <v>40</v>
      </c>
      <c r="B53" s="2">
        <v>0.63200000000000001</v>
      </c>
      <c r="C53" s="5">
        <v>6.3E-2</v>
      </c>
      <c r="D53" s="1">
        <f t="shared" si="1"/>
        <v>0.56899999999999995</v>
      </c>
      <c r="E53" s="7">
        <f t="shared" si="2"/>
        <v>85.211160496999995</v>
      </c>
    </row>
    <row r="54" spans="1:5" x14ac:dyDescent="0.25">
      <c r="A54" s="8" t="s">
        <v>41</v>
      </c>
      <c r="B54" s="2">
        <v>0.59799999999999998</v>
      </c>
      <c r="C54" s="5">
        <v>6.3E-2</v>
      </c>
      <c r="D54" s="1">
        <f t="shared" si="1"/>
        <v>0.53499999999999992</v>
      </c>
      <c r="E54" s="7">
        <f t="shared" si="2"/>
        <v>79.515391824999995</v>
      </c>
    </row>
    <row r="55" spans="1:5" x14ac:dyDescent="0.25">
      <c r="A55" s="8" t="s">
        <v>42</v>
      </c>
      <c r="B55" s="2">
        <v>0.61799999999999999</v>
      </c>
      <c r="C55" s="5">
        <v>6.3E-2</v>
      </c>
      <c r="D55" s="1">
        <f t="shared" si="1"/>
        <v>0.55499999999999994</v>
      </c>
      <c r="E55" s="7">
        <f t="shared" si="2"/>
        <v>82.858290424999993</v>
      </c>
    </row>
    <row r="56" spans="1:5" x14ac:dyDescent="0.25">
      <c r="A56" s="8" t="s">
        <v>43</v>
      </c>
      <c r="B56" s="2">
        <v>0.34100000000000003</v>
      </c>
      <c r="C56" s="5">
        <v>6.3E-2</v>
      </c>
      <c r="D56" s="1">
        <f t="shared" si="1"/>
        <v>0.27800000000000002</v>
      </c>
      <c r="E56" s="7">
        <f t="shared" si="2"/>
        <v>38.479610468000004</v>
      </c>
    </row>
    <row r="57" spans="1:5" x14ac:dyDescent="0.25">
      <c r="A57" s="8" t="s">
        <v>44</v>
      </c>
      <c r="B57" s="2">
        <v>0.439</v>
      </c>
      <c r="C57" s="5">
        <v>6.3E-2</v>
      </c>
      <c r="D57" s="1">
        <f t="shared" si="1"/>
        <v>0.376</v>
      </c>
      <c r="E57" s="7">
        <f t="shared" si="2"/>
        <v>53.707140352000003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54"/>
  <sheetViews>
    <sheetView workbookViewId="0">
      <selection activeCell="L2" sqref="L2"/>
    </sheetView>
  </sheetViews>
  <sheetFormatPr defaultRowHeight="15" x14ac:dyDescent="0.25"/>
  <cols>
    <col min="1" max="1" width="16.42578125" customWidth="1"/>
    <col min="2" max="2" width="13.7109375" customWidth="1"/>
    <col min="3" max="3" width="12.28515625" customWidth="1"/>
    <col min="4" max="4" width="11.5703125" customWidth="1"/>
    <col min="5" max="5" width="23.5703125" customWidth="1"/>
  </cols>
  <sheetData>
    <row r="2" spans="1:5" x14ac:dyDescent="0.25">
      <c r="A2" s="4">
        <v>2.41</v>
      </c>
      <c r="B2" s="2">
        <v>0.46700000000000003</v>
      </c>
      <c r="C2" s="2">
        <v>0.59299999999999997</v>
      </c>
      <c r="D2" s="2">
        <v>0.84399999999999997</v>
      </c>
    </row>
    <row r="3" spans="1:5" x14ac:dyDescent="0.25">
      <c r="A3" s="4">
        <v>1.569</v>
      </c>
      <c r="B3" s="2">
        <v>0.38100000000000001</v>
      </c>
      <c r="C3" s="2">
        <v>0.67100000000000004</v>
      </c>
      <c r="D3" s="2">
        <v>0.81700000000000006</v>
      </c>
    </row>
    <row r="4" spans="1:5" x14ac:dyDescent="0.25">
      <c r="A4" s="4">
        <v>0.98299999999999998</v>
      </c>
      <c r="B4" s="2">
        <v>0.29599999999999999</v>
      </c>
      <c r="C4" s="2">
        <v>0.60399999999999998</v>
      </c>
      <c r="D4" s="2">
        <v>0.79100000000000004</v>
      </c>
    </row>
    <row r="5" spans="1:5" x14ac:dyDescent="0.25">
      <c r="A5" s="4">
        <v>0.64900000000000002</v>
      </c>
      <c r="B5" s="2">
        <v>0.38600000000000001</v>
      </c>
      <c r="C5" s="2">
        <v>0.55100000000000005</v>
      </c>
      <c r="D5" s="2">
        <v>0.79600000000000004</v>
      </c>
    </row>
    <row r="6" spans="1:5" x14ac:dyDescent="0.25">
      <c r="A6" s="4">
        <v>0.35899999999999999</v>
      </c>
      <c r="B6" s="2">
        <v>0.42299999999999999</v>
      </c>
      <c r="C6" s="2">
        <v>0.56300000000000006</v>
      </c>
      <c r="D6" s="2">
        <v>0.79600000000000004</v>
      </c>
    </row>
    <row r="7" spans="1:5" x14ac:dyDescent="0.25">
      <c r="A7" s="5">
        <v>5.9000000000000004E-2</v>
      </c>
      <c r="B7" s="2">
        <v>0.36</v>
      </c>
      <c r="C7" s="2">
        <v>0.57999999999999996</v>
      </c>
      <c r="D7" s="2">
        <v>0.9</v>
      </c>
    </row>
    <row r="8" spans="1:5" x14ac:dyDescent="0.25">
      <c r="A8" s="2">
        <v>0.36599999999999999</v>
      </c>
      <c r="B8" s="2">
        <v>0.41899999999999998</v>
      </c>
      <c r="C8" s="2">
        <v>0.61099999999999999</v>
      </c>
      <c r="D8" s="2">
        <v>0.107</v>
      </c>
    </row>
    <row r="9" spans="1:5" x14ac:dyDescent="0.25">
      <c r="A9" s="2">
        <v>0.498</v>
      </c>
      <c r="B9" s="2">
        <v>0.67400000000000004</v>
      </c>
      <c r="C9" s="2">
        <v>0.51</v>
      </c>
      <c r="D9" s="2">
        <v>9.8000000000000004E-2</v>
      </c>
    </row>
    <row r="16" spans="1:5" x14ac:dyDescent="0.25">
      <c r="B16" s="6" t="s">
        <v>10</v>
      </c>
      <c r="C16" s="6" t="s">
        <v>1</v>
      </c>
      <c r="D16" s="6" t="s">
        <v>2</v>
      </c>
      <c r="E16" s="6" t="s">
        <v>3</v>
      </c>
    </row>
    <row r="17" spans="1:11" x14ac:dyDescent="0.25">
      <c r="A17" t="s">
        <v>4</v>
      </c>
      <c r="B17" s="4">
        <v>2.41</v>
      </c>
      <c r="C17" s="1">
        <f>B17-B22</f>
        <v>2.351</v>
      </c>
      <c r="D17" s="1">
        <v>4800</v>
      </c>
      <c r="E17" s="7">
        <f>(539.45*C17*C17)+(774.45*C17)-(0.5966)</f>
        <v>4801.7839294500009</v>
      </c>
    </row>
    <row r="18" spans="1:11" x14ac:dyDescent="0.25">
      <c r="A18" t="s">
        <v>5</v>
      </c>
      <c r="B18" s="4">
        <v>1.569</v>
      </c>
      <c r="C18" s="1">
        <f>B18-B22</f>
        <v>1.51</v>
      </c>
      <c r="D18" s="1">
        <v>2400</v>
      </c>
      <c r="E18" s="7">
        <f t="shared" ref="E18:E22" si="0">(539.45*C18*C18)+(774.45*C18)-(0.5966)</f>
        <v>2398.8228450000001</v>
      </c>
    </row>
    <row r="19" spans="1:11" x14ac:dyDescent="0.25">
      <c r="A19" t="s">
        <v>6</v>
      </c>
      <c r="B19" s="4">
        <v>0.98299999999999998</v>
      </c>
      <c r="C19" s="1">
        <f>B19-B22</f>
        <v>0.92399999999999993</v>
      </c>
      <c r="D19" s="1">
        <v>1200</v>
      </c>
      <c r="E19" s="7">
        <f t="shared" si="0"/>
        <v>1175.5646632</v>
      </c>
    </row>
    <row r="20" spans="1:11" x14ac:dyDescent="0.25">
      <c r="A20" t="s">
        <v>7</v>
      </c>
      <c r="B20" s="4">
        <v>0.64900000000000002</v>
      </c>
      <c r="C20" s="1">
        <f>B20-B22</f>
        <v>0.59</v>
      </c>
      <c r="D20" s="1">
        <v>600</v>
      </c>
      <c r="E20" s="7">
        <f t="shared" si="0"/>
        <v>644.111445</v>
      </c>
    </row>
    <row r="21" spans="1:11" x14ac:dyDescent="0.25">
      <c r="A21" t="s">
        <v>8</v>
      </c>
      <c r="B21" s="4">
        <v>0.35899999999999999</v>
      </c>
      <c r="C21" s="1">
        <f>B21-B22</f>
        <v>0.3</v>
      </c>
      <c r="D21" s="1">
        <v>300</v>
      </c>
      <c r="E21" s="7">
        <f t="shared" si="0"/>
        <v>280.28889999999996</v>
      </c>
    </row>
    <row r="22" spans="1:11" x14ac:dyDescent="0.25">
      <c r="A22" t="s">
        <v>9</v>
      </c>
      <c r="B22" s="5">
        <v>5.9000000000000004E-2</v>
      </c>
      <c r="C22" s="1">
        <f>B22-B22</f>
        <v>0</v>
      </c>
      <c r="D22" s="1">
        <v>0</v>
      </c>
      <c r="E22" s="7">
        <f t="shared" si="0"/>
        <v>-0.59660000000000002</v>
      </c>
    </row>
    <row r="25" spans="1:11" x14ac:dyDescent="0.25">
      <c r="J25" s="10" t="s">
        <v>16</v>
      </c>
      <c r="K25" s="10"/>
    </row>
    <row r="30" spans="1:11" x14ac:dyDescent="0.25">
      <c r="A30" s="8" t="s">
        <v>11</v>
      </c>
      <c r="B30" s="2" t="s">
        <v>12</v>
      </c>
      <c r="C30" s="3" t="s">
        <v>9</v>
      </c>
      <c r="D30" s="1" t="s">
        <v>1</v>
      </c>
      <c r="E30" s="9" t="s">
        <v>13</v>
      </c>
    </row>
    <row r="31" spans="1:11" x14ac:dyDescent="0.25">
      <c r="A31" s="8" t="s">
        <v>21</v>
      </c>
      <c r="B31" s="2">
        <v>0.36599999999999999</v>
      </c>
      <c r="C31" s="5">
        <v>5.9000000000000004E-2</v>
      </c>
      <c r="D31" s="1">
        <f t="shared" ref="D31:D54" si="1">(B31-C31)</f>
        <v>0.307</v>
      </c>
      <c r="E31" s="7">
        <f t="shared" ref="E31:E54" si="2">(539.45*D31*D31)+(774.45*D31)-(0.5966)</f>
        <v>288.00217305000001</v>
      </c>
    </row>
    <row r="32" spans="1:11" x14ac:dyDescent="0.25">
      <c r="A32" s="8" t="s">
        <v>22</v>
      </c>
      <c r="B32" s="2">
        <v>0.498</v>
      </c>
      <c r="C32" s="5">
        <v>5.9000000000000004E-2</v>
      </c>
      <c r="D32" s="1">
        <f t="shared" si="1"/>
        <v>0.439</v>
      </c>
      <c r="E32" s="7">
        <f t="shared" si="2"/>
        <v>443.35029345000004</v>
      </c>
    </row>
    <row r="33" spans="1:5" x14ac:dyDescent="0.25">
      <c r="A33" s="8" t="s">
        <v>23</v>
      </c>
      <c r="B33" s="2">
        <v>0.46700000000000003</v>
      </c>
      <c r="C33" s="5">
        <v>5.9000000000000004E-2</v>
      </c>
      <c r="D33" s="1">
        <f t="shared" si="1"/>
        <v>0.40800000000000003</v>
      </c>
      <c r="E33" s="7">
        <f t="shared" si="2"/>
        <v>405.17800480000005</v>
      </c>
    </row>
    <row r="34" spans="1:5" x14ac:dyDescent="0.25">
      <c r="A34" s="8" t="s">
        <v>24</v>
      </c>
      <c r="B34" s="2">
        <v>0.38100000000000001</v>
      </c>
      <c r="C34" s="5">
        <v>5.9000000000000004E-2</v>
      </c>
      <c r="D34" s="1">
        <f t="shared" si="1"/>
        <v>0.32200000000000001</v>
      </c>
      <c r="E34" s="7">
        <f t="shared" si="2"/>
        <v>304.70863379999997</v>
      </c>
    </row>
    <row r="35" spans="1:5" x14ac:dyDescent="0.25">
      <c r="A35" s="8" t="s">
        <v>25</v>
      </c>
      <c r="B35" s="2">
        <v>0.29599999999999999</v>
      </c>
      <c r="C35" s="5">
        <v>5.9000000000000004E-2</v>
      </c>
      <c r="D35" s="1">
        <f t="shared" si="1"/>
        <v>0.23699999999999999</v>
      </c>
      <c r="E35" s="7">
        <f t="shared" si="2"/>
        <v>213.24841705</v>
      </c>
    </row>
    <row r="36" spans="1:5" x14ac:dyDescent="0.25">
      <c r="A36" s="8" t="s">
        <v>26</v>
      </c>
      <c r="B36" s="2">
        <v>0.38600000000000001</v>
      </c>
      <c r="C36" s="5">
        <v>5.9000000000000004E-2</v>
      </c>
      <c r="D36" s="1">
        <f t="shared" si="1"/>
        <v>0.32700000000000001</v>
      </c>
      <c r="E36" s="7">
        <f t="shared" si="2"/>
        <v>310.33139905000002</v>
      </c>
    </row>
    <row r="37" spans="1:5" x14ac:dyDescent="0.25">
      <c r="A37" s="8" t="s">
        <v>27</v>
      </c>
      <c r="B37" s="2">
        <v>0.42299999999999999</v>
      </c>
      <c r="C37" s="5">
        <v>5.9000000000000004E-2</v>
      </c>
      <c r="D37" s="1">
        <f t="shared" si="1"/>
        <v>0.36399999999999999</v>
      </c>
      <c r="E37" s="7">
        <f t="shared" si="2"/>
        <v>352.77816719999998</v>
      </c>
    </row>
    <row r="38" spans="1:5" x14ac:dyDescent="0.25">
      <c r="A38" s="8" t="s">
        <v>28</v>
      </c>
      <c r="B38" s="2">
        <v>0.36</v>
      </c>
      <c r="C38" s="5">
        <v>5.9000000000000004E-2</v>
      </c>
      <c r="D38" s="1">
        <f t="shared" si="1"/>
        <v>0.30099999999999999</v>
      </c>
      <c r="E38" s="7">
        <f t="shared" si="2"/>
        <v>281.38755944999997</v>
      </c>
    </row>
    <row r="39" spans="1:5" x14ac:dyDescent="0.25">
      <c r="A39" s="8" t="s">
        <v>29</v>
      </c>
      <c r="B39" s="2">
        <v>0.41899999999999998</v>
      </c>
      <c r="C39" s="5">
        <v>5.9000000000000004E-2</v>
      </c>
      <c r="D39" s="1">
        <f t="shared" si="1"/>
        <v>0.36</v>
      </c>
      <c r="E39" s="7">
        <f t="shared" si="2"/>
        <v>348.11811999999998</v>
      </c>
    </row>
    <row r="40" spans="1:5" x14ac:dyDescent="0.25">
      <c r="A40" s="8" t="s">
        <v>30</v>
      </c>
      <c r="B40" s="2">
        <v>0.67400000000000004</v>
      </c>
      <c r="C40" s="5">
        <v>5.9000000000000004E-2</v>
      </c>
      <c r="D40" s="1">
        <f t="shared" si="1"/>
        <v>0.61499999999999999</v>
      </c>
      <c r="E40" s="7">
        <f t="shared" si="2"/>
        <v>679.72362625000005</v>
      </c>
    </row>
    <row r="41" spans="1:5" x14ac:dyDescent="0.25">
      <c r="A41" s="8" t="s">
        <v>31</v>
      </c>
      <c r="B41" s="2">
        <v>0.59299999999999997</v>
      </c>
      <c r="C41" s="5">
        <v>5.9000000000000004E-2</v>
      </c>
      <c r="D41" s="1">
        <f t="shared" si="1"/>
        <v>0.53399999999999992</v>
      </c>
      <c r="E41" s="7">
        <f t="shared" si="2"/>
        <v>566.78710419999993</v>
      </c>
    </row>
    <row r="42" spans="1:5" x14ac:dyDescent="0.25">
      <c r="A42" s="8" t="s">
        <v>32</v>
      </c>
      <c r="B42" s="2">
        <v>0.67100000000000004</v>
      </c>
      <c r="C42" s="5">
        <v>5.9000000000000004E-2</v>
      </c>
      <c r="D42" s="1">
        <f t="shared" si="1"/>
        <v>0.61199999999999999</v>
      </c>
      <c r="E42" s="7">
        <f t="shared" si="2"/>
        <v>675.41456080000012</v>
      </c>
    </row>
    <row r="43" spans="1:5" x14ac:dyDescent="0.25">
      <c r="A43" s="8" t="s">
        <v>33</v>
      </c>
      <c r="B43" s="2">
        <v>0.60399999999999998</v>
      </c>
      <c r="C43" s="5">
        <v>5.9000000000000004E-2</v>
      </c>
      <c r="D43" s="1">
        <f t="shared" si="1"/>
        <v>0.54499999999999993</v>
      </c>
      <c r="E43" s="7">
        <f t="shared" si="2"/>
        <v>581.70878625</v>
      </c>
    </row>
    <row r="44" spans="1:5" x14ac:dyDescent="0.25">
      <c r="A44" s="8" t="s">
        <v>34</v>
      </c>
      <c r="B44" s="2">
        <v>0.55100000000000005</v>
      </c>
      <c r="C44" s="5">
        <v>5.9000000000000004E-2</v>
      </c>
      <c r="D44" s="1">
        <f t="shared" si="1"/>
        <v>0.49200000000000005</v>
      </c>
      <c r="E44" s="7">
        <f t="shared" si="2"/>
        <v>511.01422480000008</v>
      </c>
    </row>
    <row r="45" spans="1:5" x14ac:dyDescent="0.25">
      <c r="A45" s="8" t="s">
        <v>35</v>
      </c>
      <c r="B45" s="2">
        <v>0.56300000000000006</v>
      </c>
      <c r="C45" s="5">
        <v>5.9000000000000004E-2</v>
      </c>
      <c r="D45" s="1">
        <f t="shared" si="1"/>
        <v>0.504</v>
      </c>
      <c r="E45" s="7">
        <f t="shared" si="2"/>
        <v>526.75513120000005</v>
      </c>
    </row>
    <row r="46" spans="1:5" x14ac:dyDescent="0.25">
      <c r="A46" s="8" t="s">
        <v>36</v>
      </c>
      <c r="B46" s="2">
        <v>0.57999999999999996</v>
      </c>
      <c r="C46" s="5">
        <v>5.9000000000000004E-2</v>
      </c>
      <c r="D46" s="1">
        <f t="shared" si="1"/>
        <v>0.52099999999999991</v>
      </c>
      <c r="E46" s="7">
        <f t="shared" si="2"/>
        <v>549.32069745000001</v>
      </c>
    </row>
    <row r="47" spans="1:5" x14ac:dyDescent="0.25">
      <c r="A47" s="8" t="s">
        <v>37</v>
      </c>
      <c r="B47" s="2">
        <v>0.61099999999999999</v>
      </c>
      <c r="C47" s="5">
        <v>5.9000000000000004E-2</v>
      </c>
      <c r="D47" s="1">
        <f t="shared" si="1"/>
        <v>0.55199999999999994</v>
      </c>
      <c r="E47" s="7">
        <f t="shared" si="2"/>
        <v>591.27237279999997</v>
      </c>
    </row>
    <row r="48" spans="1:5" x14ac:dyDescent="0.25">
      <c r="A48" s="8" t="s">
        <v>38</v>
      </c>
      <c r="B48" s="2">
        <v>0.51</v>
      </c>
      <c r="C48" s="5">
        <v>5.9000000000000004E-2</v>
      </c>
      <c r="D48" s="1">
        <f t="shared" si="1"/>
        <v>0.45100000000000001</v>
      </c>
      <c r="E48" s="7">
        <f t="shared" si="2"/>
        <v>458.40501945000005</v>
      </c>
    </row>
    <row r="49" spans="1:5" x14ac:dyDescent="0.25">
      <c r="A49" s="8" t="s">
        <v>39</v>
      </c>
      <c r="B49" s="2">
        <v>0.84399999999999997</v>
      </c>
      <c r="C49" s="5">
        <v>5.9000000000000004E-2</v>
      </c>
      <c r="D49" s="1">
        <f t="shared" si="1"/>
        <v>0.78499999999999992</v>
      </c>
      <c r="E49" s="7">
        <f t="shared" si="2"/>
        <v>939.76922624999986</v>
      </c>
    </row>
    <row r="50" spans="1:5" x14ac:dyDescent="0.25">
      <c r="A50" s="8" t="s">
        <v>40</v>
      </c>
      <c r="B50" s="2">
        <v>0.81700000000000006</v>
      </c>
      <c r="C50" s="5">
        <v>5.9000000000000004E-2</v>
      </c>
      <c r="D50" s="1">
        <f t="shared" si="1"/>
        <v>0.75800000000000001</v>
      </c>
      <c r="E50" s="7">
        <f t="shared" si="2"/>
        <v>896.38504980000005</v>
      </c>
    </row>
    <row r="51" spans="1:5" x14ac:dyDescent="0.25">
      <c r="A51" s="8" t="s">
        <v>41</v>
      </c>
      <c r="B51" s="2">
        <v>0.79100000000000004</v>
      </c>
      <c r="C51" s="5">
        <v>5.9000000000000004E-2</v>
      </c>
      <c r="D51" s="1">
        <f t="shared" si="1"/>
        <v>0.73199999999999998</v>
      </c>
      <c r="E51" s="7">
        <f t="shared" si="2"/>
        <v>855.35105680000004</v>
      </c>
    </row>
    <row r="52" spans="1:5" x14ac:dyDescent="0.25">
      <c r="A52" s="8" t="s">
        <v>42</v>
      </c>
      <c r="B52" s="2">
        <v>0.79600000000000004</v>
      </c>
      <c r="C52" s="5">
        <v>5.9000000000000004E-2</v>
      </c>
      <c r="D52" s="1">
        <f t="shared" si="1"/>
        <v>0.73699999999999999</v>
      </c>
      <c r="E52" s="7">
        <f t="shared" si="2"/>
        <v>863.18556705000003</v>
      </c>
    </row>
    <row r="53" spans="1:5" x14ac:dyDescent="0.25">
      <c r="A53" s="8" t="s">
        <v>43</v>
      </c>
      <c r="B53" s="2">
        <v>0.79600000000000004</v>
      </c>
      <c r="C53" s="5">
        <v>5.9000000000000004E-2</v>
      </c>
      <c r="D53" s="1">
        <f t="shared" si="1"/>
        <v>0.73699999999999999</v>
      </c>
      <c r="E53" s="7">
        <f t="shared" si="2"/>
        <v>863.18556705000003</v>
      </c>
    </row>
    <row r="54" spans="1:5" x14ac:dyDescent="0.25">
      <c r="A54" s="8" t="s">
        <v>44</v>
      </c>
      <c r="B54" s="2">
        <v>0.9</v>
      </c>
      <c r="C54" s="5">
        <v>5.9000000000000004E-2</v>
      </c>
      <c r="D54" s="1">
        <f t="shared" si="1"/>
        <v>0.84099999999999997</v>
      </c>
      <c r="E54" s="7">
        <f t="shared" si="2"/>
        <v>1032.2585854500001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81"/>
  <sheetViews>
    <sheetView workbookViewId="0">
      <selection activeCell="L2" sqref="L2"/>
    </sheetView>
  </sheetViews>
  <sheetFormatPr defaultRowHeight="15" x14ac:dyDescent="0.25"/>
  <cols>
    <col min="1" max="1" width="17.28515625" customWidth="1"/>
    <col min="2" max="2" width="12.7109375" customWidth="1"/>
    <col min="3" max="3" width="11.85546875" customWidth="1"/>
    <col min="4" max="4" width="12.28515625" customWidth="1"/>
    <col min="5" max="5" width="21.28515625" customWidth="1"/>
  </cols>
  <sheetData>
    <row r="2" spans="1:7" x14ac:dyDescent="0.25">
      <c r="A2" s="4">
        <v>2.6930000000000001</v>
      </c>
      <c r="B2" s="2">
        <v>0.69800000000000006</v>
      </c>
      <c r="C2" s="2">
        <v>0.63</v>
      </c>
      <c r="D2" s="2">
        <v>0.79</v>
      </c>
      <c r="E2" s="2">
        <v>0.4</v>
      </c>
      <c r="F2" s="2">
        <v>0.93</v>
      </c>
      <c r="G2" s="2">
        <v>0.93700000000000006</v>
      </c>
    </row>
    <row r="3" spans="1:7" x14ac:dyDescent="0.25">
      <c r="A3" s="4">
        <v>1.6919999999999999</v>
      </c>
      <c r="B3" s="2">
        <v>0.622</v>
      </c>
      <c r="C3" s="2">
        <v>0.505</v>
      </c>
      <c r="D3" s="2">
        <v>0.746</v>
      </c>
      <c r="E3" s="2">
        <v>0.35100000000000003</v>
      </c>
      <c r="F3" s="2">
        <v>0.79200000000000004</v>
      </c>
      <c r="G3" s="2">
        <v>0.82700000000000007</v>
      </c>
    </row>
    <row r="4" spans="1:7" x14ac:dyDescent="0.25">
      <c r="A4" s="4">
        <v>1.008</v>
      </c>
      <c r="B4" s="2">
        <v>0.627</v>
      </c>
      <c r="C4" s="2">
        <v>0.53600000000000003</v>
      </c>
      <c r="D4" s="2">
        <v>0.63</v>
      </c>
      <c r="E4" s="2">
        <v>0.38600000000000001</v>
      </c>
      <c r="F4" s="2">
        <v>0.70599999999999996</v>
      </c>
      <c r="G4" s="2">
        <v>0.80200000000000005</v>
      </c>
    </row>
    <row r="5" spans="1:7" x14ac:dyDescent="0.25">
      <c r="A5" s="4">
        <v>0.61899999999999999</v>
      </c>
      <c r="B5" s="2">
        <v>0.55500000000000005</v>
      </c>
      <c r="C5" s="2">
        <v>0.47600000000000003</v>
      </c>
      <c r="D5" s="2">
        <v>0.59</v>
      </c>
      <c r="E5" s="2">
        <v>0.45300000000000001</v>
      </c>
      <c r="F5" s="2">
        <v>0.55100000000000005</v>
      </c>
      <c r="G5" s="2">
        <v>0.76700000000000002</v>
      </c>
    </row>
    <row r="6" spans="1:7" x14ac:dyDescent="0.25">
      <c r="A6" s="4">
        <v>0.35799999999999998</v>
      </c>
      <c r="B6" s="2">
        <v>0.63300000000000001</v>
      </c>
      <c r="C6" s="2">
        <v>0.373</v>
      </c>
      <c r="D6" s="2">
        <v>0.64</v>
      </c>
      <c r="E6" s="2">
        <v>0.47200000000000003</v>
      </c>
      <c r="F6" s="2">
        <v>0.57000000000000006</v>
      </c>
      <c r="G6" s="2">
        <v>0.64900000000000002</v>
      </c>
    </row>
    <row r="7" spans="1:7" x14ac:dyDescent="0.25">
      <c r="A7" s="5">
        <v>7.3999999999999996E-2</v>
      </c>
      <c r="B7" s="2">
        <v>0.51800000000000002</v>
      </c>
      <c r="C7" s="2">
        <v>0.41100000000000003</v>
      </c>
      <c r="D7" s="2">
        <v>0.47900000000000004</v>
      </c>
      <c r="E7" s="2">
        <v>0.35699999999999998</v>
      </c>
      <c r="F7" s="2">
        <v>0.59799999999999998</v>
      </c>
      <c r="G7" s="2">
        <v>0.75800000000000001</v>
      </c>
    </row>
    <row r="8" spans="1:7" x14ac:dyDescent="0.25">
      <c r="A8" s="2">
        <v>0.41799999999999998</v>
      </c>
      <c r="B8" s="2">
        <v>0.55400000000000005</v>
      </c>
      <c r="C8" s="2">
        <v>0.54300000000000004</v>
      </c>
      <c r="D8" s="2">
        <v>0.33400000000000002</v>
      </c>
      <c r="E8" s="2">
        <v>0.46700000000000003</v>
      </c>
      <c r="F8" s="2">
        <v>0.79500000000000004</v>
      </c>
      <c r="G8" s="2">
        <v>8.3000000000000004E-2</v>
      </c>
    </row>
    <row r="9" spans="1:7" x14ac:dyDescent="0.25">
      <c r="A9" s="2">
        <v>0.39700000000000002</v>
      </c>
      <c r="B9" s="2">
        <v>0.52500000000000002</v>
      </c>
      <c r="C9" s="2">
        <v>0.51900000000000002</v>
      </c>
      <c r="D9" s="2">
        <v>0.32800000000000001</v>
      </c>
      <c r="E9" s="2">
        <v>0.505</v>
      </c>
      <c r="F9" s="2">
        <v>0.68200000000000005</v>
      </c>
      <c r="G9" s="2">
        <v>0.08</v>
      </c>
    </row>
    <row r="16" spans="1:7" x14ac:dyDescent="0.25">
      <c r="B16" s="6" t="s">
        <v>10</v>
      </c>
      <c r="C16" s="6" t="s">
        <v>1</v>
      </c>
      <c r="D16" s="6" t="s">
        <v>2</v>
      </c>
      <c r="E16" s="6" t="s">
        <v>3</v>
      </c>
    </row>
    <row r="17" spans="1:11" x14ac:dyDescent="0.25">
      <c r="A17" t="s">
        <v>4</v>
      </c>
      <c r="B17" s="4">
        <v>2.6930000000000001</v>
      </c>
      <c r="C17" s="1">
        <f>B17-B22</f>
        <v>2.6190000000000002</v>
      </c>
      <c r="D17" s="1">
        <v>640</v>
      </c>
      <c r="E17" s="7">
        <f>(45.316*C17*C17)+(125.47*C17)+(0.1764)</f>
        <v>639.61206987599996</v>
      </c>
    </row>
    <row r="18" spans="1:11" x14ac:dyDescent="0.25">
      <c r="A18" t="s">
        <v>5</v>
      </c>
      <c r="B18" s="4">
        <v>1.6919999999999999</v>
      </c>
      <c r="C18" s="1">
        <f>B18-B22</f>
        <v>1.6179999999999999</v>
      </c>
      <c r="D18" s="1">
        <v>320</v>
      </c>
      <c r="E18" s="7">
        <f t="shared" ref="E18:E22" si="0">(45.316*C18*C18)+(125.47*C18)+(0.1764)</f>
        <v>321.82070398399998</v>
      </c>
    </row>
    <row r="19" spans="1:11" x14ac:dyDescent="0.25">
      <c r="A19" t="s">
        <v>6</v>
      </c>
      <c r="B19" s="4">
        <v>1.008</v>
      </c>
      <c r="C19" s="1">
        <f>B19-B22</f>
        <v>0.93400000000000005</v>
      </c>
      <c r="D19" s="1">
        <v>160</v>
      </c>
      <c r="E19" s="7">
        <f t="shared" si="0"/>
        <v>156.89706449600001</v>
      </c>
    </row>
    <row r="20" spans="1:11" x14ac:dyDescent="0.25">
      <c r="A20" t="s">
        <v>7</v>
      </c>
      <c r="B20" s="4">
        <v>0.61899999999999999</v>
      </c>
      <c r="C20" s="1">
        <f>B20-B22</f>
        <v>0.54500000000000004</v>
      </c>
      <c r="D20" s="1">
        <v>80</v>
      </c>
      <c r="E20" s="7">
        <f t="shared" si="0"/>
        <v>82.017534900000015</v>
      </c>
    </row>
    <row r="21" spans="1:11" x14ac:dyDescent="0.25">
      <c r="A21" t="s">
        <v>8</v>
      </c>
      <c r="B21" s="4">
        <v>0.35799999999999998</v>
      </c>
      <c r="C21" s="1">
        <f>B21-B22</f>
        <v>0.28399999999999997</v>
      </c>
      <c r="D21" s="1">
        <v>40</v>
      </c>
      <c r="E21" s="7">
        <f t="shared" si="0"/>
        <v>39.464887296000001</v>
      </c>
    </row>
    <row r="22" spans="1:11" x14ac:dyDescent="0.25">
      <c r="A22" t="s">
        <v>9</v>
      </c>
      <c r="B22" s="5">
        <v>7.3999999999999996E-2</v>
      </c>
      <c r="C22" s="1">
        <f>B22-B22</f>
        <v>0</v>
      </c>
      <c r="D22" s="1">
        <v>0</v>
      </c>
      <c r="E22" s="7">
        <f t="shared" si="0"/>
        <v>0.1764</v>
      </c>
    </row>
    <row r="28" spans="1:11" x14ac:dyDescent="0.25">
      <c r="J28" s="10" t="s">
        <v>16</v>
      </c>
      <c r="K28" s="10"/>
    </row>
    <row r="33" spans="1:5" x14ac:dyDescent="0.25">
      <c r="A33" s="8" t="s">
        <v>11</v>
      </c>
      <c r="B33" s="2" t="s">
        <v>12</v>
      </c>
      <c r="C33" s="3" t="s">
        <v>9</v>
      </c>
      <c r="D33" s="1" t="s">
        <v>1</v>
      </c>
      <c r="E33" s="9" t="s">
        <v>13</v>
      </c>
    </row>
    <row r="34" spans="1:5" x14ac:dyDescent="0.25">
      <c r="A34" s="8" t="s">
        <v>21</v>
      </c>
      <c r="B34" s="2">
        <v>0.41799999999999998</v>
      </c>
      <c r="C34" s="5">
        <v>7.3999999999999996E-2</v>
      </c>
      <c r="D34" s="1">
        <f t="shared" ref="D34:D81" si="1">(B34-C34)</f>
        <v>0.34399999999999997</v>
      </c>
      <c r="E34" s="7">
        <f t="shared" ref="E34:E81" si="2">(45.316*D34*D34)+(125.47*D34)+(0.1764)</f>
        <v>48.700594175999996</v>
      </c>
    </row>
    <row r="35" spans="1:5" x14ac:dyDescent="0.25">
      <c r="A35" s="8" t="s">
        <v>21</v>
      </c>
      <c r="B35" s="2">
        <v>0.39700000000000002</v>
      </c>
      <c r="C35" s="5">
        <v>7.3999999999999996E-2</v>
      </c>
      <c r="D35" s="1">
        <f t="shared" si="1"/>
        <v>0.32300000000000001</v>
      </c>
      <c r="E35" s="7">
        <f t="shared" si="2"/>
        <v>45.430982964000002</v>
      </c>
    </row>
    <row r="36" spans="1:5" x14ac:dyDescent="0.25">
      <c r="A36" s="8" t="s">
        <v>22</v>
      </c>
      <c r="B36" s="2">
        <v>0.69800000000000006</v>
      </c>
      <c r="C36" s="5">
        <v>7.3999999999999996E-2</v>
      </c>
      <c r="D36" s="1">
        <f t="shared" si="1"/>
        <v>0.62400000000000011</v>
      </c>
      <c r="E36" s="7">
        <f t="shared" si="2"/>
        <v>96.114642816000014</v>
      </c>
    </row>
    <row r="37" spans="1:5" x14ac:dyDescent="0.25">
      <c r="A37" s="8" t="s">
        <v>22</v>
      </c>
      <c r="B37" s="2">
        <v>0.622</v>
      </c>
      <c r="C37" s="5">
        <v>7.3999999999999996E-2</v>
      </c>
      <c r="D37" s="1">
        <f t="shared" si="1"/>
        <v>0.54800000000000004</v>
      </c>
      <c r="E37" s="7">
        <f t="shared" si="2"/>
        <v>82.542536064000004</v>
      </c>
    </row>
    <row r="38" spans="1:5" x14ac:dyDescent="0.25">
      <c r="A38" s="8" t="s">
        <v>23</v>
      </c>
      <c r="B38" s="2">
        <v>0.627</v>
      </c>
      <c r="C38" s="5">
        <v>7.3999999999999996E-2</v>
      </c>
      <c r="D38" s="1">
        <f t="shared" si="1"/>
        <v>0.55300000000000005</v>
      </c>
      <c r="E38" s="7">
        <f t="shared" si="2"/>
        <v>83.419350644000005</v>
      </c>
    </row>
    <row r="39" spans="1:5" x14ac:dyDescent="0.25">
      <c r="A39" s="8" t="s">
        <v>23</v>
      </c>
      <c r="B39" s="2">
        <v>0.55500000000000005</v>
      </c>
      <c r="C39" s="5">
        <v>7.3999999999999996E-2</v>
      </c>
      <c r="D39" s="1">
        <f t="shared" si="1"/>
        <v>0.48100000000000004</v>
      </c>
      <c r="E39" s="7">
        <f t="shared" si="2"/>
        <v>71.011825076000008</v>
      </c>
    </row>
    <row r="40" spans="1:5" x14ac:dyDescent="0.25">
      <c r="A40" s="8" t="s">
        <v>24</v>
      </c>
      <c r="B40" s="2">
        <v>0.63300000000000001</v>
      </c>
      <c r="C40" s="5">
        <v>7.3999999999999996E-2</v>
      </c>
      <c r="D40" s="1">
        <f t="shared" si="1"/>
        <v>0.55900000000000005</v>
      </c>
      <c r="E40" s="7">
        <f t="shared" si="2"/>
        <v>84.474518996000015</v>
      </c>
    </row>
    <row r="41" spans="1:5" x14ac:dyDescent="0.25">
      <c r="A41" s="8" t="s">
        <v>24</v>
      </c>
      <c r="B41" s="2">
        <v>0.51800000000000002</v>
      </c>
      <c r="C41" s="5">
        <v>7.3999999999999996E-2</v>
      </c>
      <c r="D41" s="1">
        <f t="shared" si="1"/>
        <v>0.44400000000000001</v>
      </c>
      <c r="E41" s="7">
        <f t="shared" si="2"/>
        <v>64.818494975999997</v>
      </c>
    </row>
    <row r="42" spans="1:5" x14ac:dyDescent="0.25">
      <c r="A42" s="8" t="s">
        <v>25</v>
      </c>
      <c r="B42" s="2">
        <v>0.55400000000000005</v>
      </c>
      <c r="C42" s="5">
        <v>7.3999999999999996E-2</v>
      </c>
      <c r="D42" s="1">
        <f t="shared" si="1"/>
        <v>0.48000000000000004</v>
      </c>
      <c r="E42" s="7">
        <f t="shared" si="2"/>
        <v>70.842806400000015</v>
      </c>
    </row>
    <row r="43" spans="1:5" x14ac:dyDescent="0.25">
      <c r="A43" s="8" t="s">
        <v>25</v>
      </c>
      <c r="B43" s="2">
        <v>0.52500000000000002</v>
      </c>
      <c r="C43" s="5">
        <v>7.3999999999999996E-2</v>
      </c>
      <c r="D43" s="1">
        <f t="shared" si="1"/>
        <v>0.45100000000000001</v>
      </c>
      <c r="E43" s="7">
        <f t="shared" si="2"/>
        <v>65.980689716000001</v>
      </c>
    </row>
    <row r="44" spans="1:5" x14ac:dyDescent="0.25">
      <c r="A44" s="8" t="s">
        <v>26</v>
      </c>
      <c r="B44" s="2">
        <v>0.63</v>
      </c>
      <c r="C44" s="5">
        <v>7.3999999999999996E-2</v>
      </c>
      <c r="D44" s="1">
        <f t="shared" si="1"/>
        <v>0.55600000000000005</v>
      </c>
      <c r="E44" s="7">
        <f t="shared" si="2"/>
        <v>83.946526976000015</v>
      </c>
    </row>
    <row r="45" spans="1:5" x14ac:dyDescent="0.25">
      <c r="A45" s="8" t="s">
        <v>26</v>
      </c>
      <c r="B45" s="2">
        <v>0.505</v>
      </c>
      <c r="C45" s="5">
        <v>7.3999999999999996E-2</v>
      </c>
      <c r="D45" s="1">
        <f t="shared" si="1"/>
        <v>0.43099999999999999</v>
      </c>
      <c r="E45" s="7">
        <f t="shared" si="2"/>
        <v>62.671915476000002</v>
      </c>
    </row>
    <row r="46" spans="1:5" x14ac:dyDescent="0.25">
      <c r="A46" s="8" t="s">
        <v>27</v>
      </c>
      <c r="B46" s="2">
        <v>0.53600000000000003</v>
      </c>
      <c r="C46" s="5">
        <v>7.3999999999999996E-2</v>
      </c>
      <c r="D46" s="1">
        <f t="shared" si="1"/>
        <v>0.46200000000000002</v>
      </c>
      <c r="E46" s="7">
        <f t="shared" si="2"/>
        <v>67.815968304000009</v>
      </c>
    </row>
    <row r="47" spans="1:5" x14ac:dyDescent="0.25">
      <c r="A47" s="8" t="s">
        <v>27</v>
      </c>
      <c r="B47" s="2">
        <v>0.47600000000000003</v>
      </c>
      <c r="C47" s="5">
        <v>7.3999999999999996E-2</v>
      </c>
      <c r="D47" s="1">
        <f t="shared" si="1"/>
        <v>0.40200000000000002</v>
      </c>
      <c r="E47" s="7">
        <f t="shared" si="2"/>
        <v>57.938586864000001</v>
      </c>
    </row>
    <row r="48" spans="1:5" x14ac:dyDescent="0.25">
      <c r="A48" s="8" t="s">
        <v>28</v>
      </c>
      <c r="B48" s="2">
        <v>0.373</v>
      </c>
      <c r="C48" s="5">
        <v>7.3999999999999996E-2</v>
      </c>
      <c r="D48" s="1">
        <f t="shared" si="1"/>
        <v>0.29899999999999999</v>
      </c>
      <c r="E48" s="7">
        <f t="shared" si="2"/>
        <v>41.743225715999998</v>
      </c>
    </row>
    <row r="49" spans="1:5" x14ac:dyDescent="0.25">
      <c r="A49" s="8" t="s">
        <v>28</v>
      </c>
      <c r="B49" s="2">
        <v>0.41100000000000003</v>
      </c>
      <c r="C49" s="5">
        <v>7.3999999999999996E-2</v>
      </c>
      <c r="D49" s="1">
        <f t="shared" si="1"/>
        <v>0.33700000000000002</v>
      </c>
      <c r="E49" s="7">
        <f t="shared" si="2"/>
        <v>47.606282804000003</v>
      </c>
    </row>
    <row r="50" spans="1:5" x14ac:dyDescent="0.25">
      <c r="A50" s="8" t="s">
        <v>29</v>
      </c>
      <c r="B50" s="2">
        <v>0.54300000000000004</v>
      </c>
      <c r="C50" s="5">
        <v>7.3999999999999996E-2</v>
      </c>
      <c r="D50" s="1">
        <f t="shared" si="1"/>
        <v>0.46900000000000003</v>
      </c>
      <c r="E50" s="7">
        <f t="shared" si="2"/>
        <v>68.989582675999998</v>
      </c>
    </row>
    <row r="51" spans="1:5" x14ac:dyDescent="0.25">
      <c r="A51" s="8" t="s">
        <v>29</v>
      </c>
      <c r="B51" s="2">
        <v>0.51900000000000002</v>
      </c>
      <c r="C51" s="5">
        <v>7.3999999999999996E-2</v>
      </c>
      <c r="D51" s="1">
        <f t="shared" si="1"/>
        <v>0.44500000000000001</v>
      </c>
      <c r="E51" s="7">
        <f t="shared" si="2"/>
        <v>64.984250900000006</v>
      </c>
    </row>
    <row r="52" spans="1:5" x14ac:dyDescent="0.25">
      <c r="A52" s="8" t="s">
        <v>30</v>
      </c>
      <c r="B52" s="2">
        <v>0.79</v>
      </c>
      <c r="C52" s="5">
        <v>7.3999999999999996E-2</v>
      </c>
      <c r="D52" s="1">
        <f t="shared" si="1"/>
        <v>0.71600000000000008</v>
      </c>
      <c r="E52" s="7">
        <f t="shared" si="2"/>
        <v>113.24443929600001</v>
      </c>
    </row>
    <row r="53" spans="1:5" x14ac:dyDescent="0.25">
      <c r="A53" s="8" t="s">
        <v>30</v>
      </c>
      <c r="B53" s="2">
        <v>0.746</v>
      </c>
      <c r="C53" s="5">
        <v>7.3999999999999996E-2</v>
      </c>
      <c r="D53" s="1">
        <f t="shared" si="1"/>
        <v>0.67200000000000004</v>
      </c>
      <c r="E53" s="7">
        <f t="shared" si="2"/>
        <v>104.95622054400002</v>
      </c>
    </row>
    <row r="54" spans="1:5" x14ac:dyDescent="0.25">
      <c r="A54" s="8" t="s">
        <v>31</v>
      </c>
      <c r="B54" s="2">
        <v>0.63</v>
      </c>
      <c r="C54" s="5">
        <v>7.3999999999999996E-2</v>
      </c>
      <c r="D54" s="1">
        <f t="shared" si="1"/>
        <v>0.55600000000000005</v>
      </c>
      <c r="E54" s="7">
        <f t="shared" si="2"/>
        <v>83.946526976000015</v>
      </c>
    </row>
    <row r="55" spans="1:5" x14ac:dyDescent="0.25">
      <c r="A55" s="8" t="s">
        <v>31</v>
      </c>
      <c r="B55" s="2">
        <v>0.59</v>
      </c>
      <c r="C55" s="5">
        <v>7.3999999999999996E-2</v>
      </c>
      <c r="D55" s="1">
        <f t="shared" si="1"/>
        <v>0.51600000000000001</v>
      </c>
      <c r="E55" s="7">
        <f t="shared" si="2"/>
        <v>76.984576896000007</v>
      </c>
    </row>
    <row r="56" spans="1:5" x14ac:dyDescent="0.25">
      <c r="A56" s="8" t="s">
        <v>32</v>
      </c>
      <c r="B56" s="2">
        <v>0.64</v>
      </c>
      <c r="C56" s="5">
        <v>7.3999999999999996E-2</v>
      </c>
      <c r="D56" s="1">
        <f t="shared" si="1"/>
        <v>0.56600000000000006</v>
      </c>
      <c r="E56" s="7">
        <f t="shared" si="2"/>
        <v>85.709672496000024</v>
      </c>
    </row>
    <row r="57" spans="1:5" x14ac:dyDescent="0.25">
      <c r="A57" s="8" t="s">
        <v>32</v>
      </c>
      <c r="B57" s="2">
        <v>0.47900000000000004</v>
      </c>
      <c r="C57" s="5">
        <v>7.3999999999999996E-2</v>
      </c>
      <c r="D57" s="1">
        <f t="shared" si="1"/>
        <v>0.40500000000000003</v>
      </c>
      <c r="E57" s="7">
        <f t="shared" si="2"/>
        <v>58.424706900000004</v>
      </c>
    </row>
    <row r="58" spans="1:5" x14ac:dyDescent="0.25">
      <c r="A58" s="8" t="s">
        <v>33</v>
      </c>
      <c r="B58" s="2">
        <v>0.33400000000000002</v>
      </c>
      <c r="C58" s="5">
        <v>7.3999999999999996E-2</v>
      </c>
      <c r="D58" s="1">
        <f t="shared" si="1"/>
        <v>0.26</v>
      </c>
      <c r="E58" s="7">
        <f t="shared" si="2"/>
        <v>35.861961600000001</v>
      </c>
    </row>
    <row r="59" spans="1:5" x14ac:dyDescent="0.25">
      <c r="A59" s="8" t="s">
        <v>33</v>
      </c>
      <c r="B59" s="2">
        <v>0.32800000000000001</v>
      </c>
      <c r="C59" s="5">
        <v>7.3999999999999996E-2</v>
      </c>
      <c r="D59" s="1">
        <f t="shared" si="1"/>
        <v>0.254</v>
      </c>
      <c r="E59" s="7">
        <f t="shared" si="2"/>
        <v>34.969387056000002</v>
      </c>
    </row>
    <row r="60" spans="1:5" x14ac:dyDescent="0.25">
      <c r="A60" s="8" t="s">
        <v>34</v>
      </c>
      <c r="B60" s="2">
        <v>0.4</v>
      </c>
      <c r="C60" s="5">
        <v>7.3999999999999996E-2</v>
      </c>
      <c r="D60" s="1">
        <f t="shared" si="1"/>
        <v>0.32600000000000001</v>
      </c>
      <c r="E60" s="7">
        <f t="shared" si="2"/>
        <v>45.895623216000004</v>
      </c>
    </row>
    <row r="61" spans="1:5" x14ac:dyDescent="0.25">
      <c r="A61" s="8" t="s">
        <v>34</v>
      </c>
      <c r="B61" s="2">
        <v>0.35100000000000003</v>
      </c>
      <c r="C61" s="5">
        <v>7.3999999999999996E-2</v>
      </c>
      <c r="D61" s="1">
        <f t="shared" si="1"/>
        <v>0.27700000000000002</v>
      </c>
      <c r="E61" s="7">
        <f t="shared" si="2"/>
        <v>38.408641364000005</v>
      </c>
    </row>
    <row r="62" spans="1:5" x14ac:dyDescent="0.25">
      <c r="A62" s="8" t="s">
        <v>35</v>
      </c>
      <c r="B62" s="2">
        <v>0.38600000000000001</v>
      </c>
      <c r="C62" s="5">
        <v>7.3999999999999996E-2</v>
      </c>
      <c r="D62" s="1">
        <f t="shared" si="1"/>
        <v>0.312</v>
      </c>
      <c r="E62" s="7">
        <f t="shared" si="2"/>
        <v>43.734280704</v>
      </c>
    </row>
    <row r="63" spans="1:5" x14ac:dyDescent="0.25">
      <c r="A63" s="8" t="s">
        <v>35</v>
      </c>
      <c r="B63" s="2">
        <v>0.45300000000000001</v>
      </c>
      <c r="C63" s="5">
        <v>7.3999999999999996E-2</v>
      </c>
      <c r="D63" s="1">
        <f t="shared" si="1"/>
        <v>0.379</v>
      </c>
      <c r="E63" s="7">
        <f t="shared" si="2"/>
        <v>54.238765556000004</v>
      </c>
    </row>
    <row r="64" spans="1:5" x14ac:dyDescent="0.25">
      <c r="A64" s="8" t="s">
        <v>36</v>
      </c>
      <c r="B64" s="2">
        <v>0.47200000000000003</v>
      </c>
      <c r="C64" s="5">
        <v>7.3999999999999996E-2</v>
      </c>
      <c r="D64" s="1">
        <f t="shared" si="1"/>
        <v>0.39800000000000002</v>
      </c>
      <c r="E64" s="7">
        <f t="shared" si="2"/>
        <v>57.291695664000002</v>
      </c>
    </row>
    <row r="65" spans="1:5" x14ac:dyDescent="0.25">
      <c r="A65" s="8" t="s">
        <v>36</v>
      </c>
      <c r="B65" s="2">
        <v>0.35699999999999998</v>
      </c>
      <c r="C65" s="5">
        <v>7.3999999999999996E-2</v>
      </c>
      <c r="D65" s="1">
        <f t="shared" si="1"/>
        <v>0.28299999999999997</v>
      </c>
      <c r="E65" s="7">
        <f t="shared" si="2"/>
        <v>39.313723123999999</v>
      </c>
    </row>
    <row r="66" spans="1:5" x14ac:dyDescent="0.25">
      <c r="A66" s="8" t="s">
        <v>37</v>
      </c>
      <c r="B66" s="2">
        <v>0.46700000000000003</v>
      </c>
      <c r="C66" s="5">
        <v>7.3999999999999996E-2</v>
      </c>
      <c r="D66" s="1">
        <f t="shared" si="1"/>
        <v>0.39300000000000002</v>
      </c>
      <c r="E66" s="7">
        <f t="shared" si="2"/>
        <v>56.485120884000004</v>
      </c>
    </row>
    <row r="67" spans="1:5" x14ac:dyDescent="0.25">
      <c r="A67" s="8" t="s">
        <v>37</v>
      </c>
      <c r="B67" s="2">
        <v>0.505</v>
      </c>
      <c r="C67" s="5">
        <v>7.3999999999999996E-2</v>
      </c>
      <c r="D67" s="1">
        <f t="shared" si="1"/>
        <v>0.43099999999999999</v>
      </c>
      <c r="E67" s="7">
        <f t="shared" si="2"/>
        <v>62.671915476000002</v>
      </c>
    </row>
    <row r="68" spans="1:5" x14ac:dyDescent="0.25">
      <c r="A68" s="8" t="s">
        <v>38</v>
      </c>
      <c r="B68" s="2">
        <v>0.93</v>
      </c>
      <c r="C68" s="5">
        <v>7.3999999999999996E-2</v>
      </c>
      <c r="D68" s="1">
        <f t="shared" si="1"/>
        <v>0.85600000000000009</v>
      </c>
      <c r="E68" s="7">
        <f t="shared" si="2"/>
        <v>140.78338457600003</v>
      </c>
    </row>
    <row r="69" spans="1:5" x14ac:dyDescent="0.25">
      <c r="A69" s="8" t="s">
        <v>38</v>
      </c>
      <c r="B69" s="2">
        <v>0.79200000000000004</v>
      </c>
      <c r="C69" s="5">
        <v>7.3999999999999996E-2</v>
      </c>
      <c r="D69" s="1">
        <f t="shared" si="1"/>
        <v>0.71800000000000008</v>
      </c>
      <c r="E69" s="7">
        <f t="shared" si="2"/>
        <v>113.62534558400002</v>
      </c>
    </row>
    <row r="70" spans="1:5" x14ac:dyDescent="0.25">
      <c r="A70" s="8" t="s">
        <v>39</v>
      </c>
      <c r="B70" s="2">
        <v>0.70599999999999996</v>
      </c>
      <c r="C70" s="5">
        <v>7.3999999999999996E-2</v>
      </c>
      <c r="D70" s="1">
        <f t="shared" si="1"/>
        <v>0.63200000000000001</v>
      </c>
      <c r="E70" s="7">
        <f t="shared" si="2"/>
        <v>97.57373798399999</v>
      </c>
    </row>
    <row r="71" spans="1:5" x14ac:dyDescent="0.25">
      <c r="A71" s="8" t="s">
        <v>39</v>
      </c>
      <c r="B71" s="2">
        <v>0.55100000000000005</v>
      </c>
      <c r="C71" s="5">
        <v>7.3999999999999996E-2</v>
      </c>
      <c r="D71" s="1">
        <f t="shared" si="1"/>
        <v>0.47700000000000004</v>
      </c>
      <c r="E71" s="7">
        <f t="shared" si="2"/>
        <v>70.336294164000009</v>
      </c>
    </row>
    <row r="72" spans="1:5" x14ac:dyDescent="0.25">
      <c r="A72" s="8" t="s">
        <v>40</v>
      </c>
      <c r="B72" s="2">
        <v>0.57000000000000006</v>
      </c>
      <c r="C72" s="5">
        <v>7.3999999999999996E-2</v>
      </c>
      <c r="D72" s="1">
        <f t="shared" si="1"/>
        <v>0.49600000000000005</v>
      </c>
      <c r="E72" s="7">
        <f t="shared" si="2"/>
        <v>73.557981056000017</v>
      </c>
    </row>
    <row r="73" spans="1:5" x14ac:dyDescent="0.25">
      <c r="A73" s="8" t="s">
        <v>40</v>
      </c>
      <c r="B73" s="2">
        <v>0.59799999999999998</v>
      </c>
      <c r="C73" s="5">
        <v>7.3999999999999996E-2</v>
      </c>
      <c r="D73" s="1">
        <f t="shared" si="1"/>
        <v>0.52400000000000002</v>
      </c>
      <c r="E73" s="7">
        <f t="shared" si="2"/>
        <v>78.365366015999996</v>
      </c>
    </row>
    <row r="74" spans="1:5" x14ac:dyDescent="0.25">
      <c r="A74" s="8" t="s">
        <v>41</v>
      </c>
      <c r="B74" s="2">
        <v>0.79500000000000004</v>
      </c>
      <c r="C74" s="5">
        <v>7.3999999999999996E-2</v>
      </c>
      <c r="D74" s="1">
        <f t="shared" si="1"/>
        <v>0.72100000000000009</v>
      </c>
      <c r="E74" s="7">
        <f t="shared" si="2"/>
        <v>114.19738475600002</v>
      </c>
    </row>
    <row r="75" spans="1:5" x14ac:dyDescent="0.25">
      <c r="A75" s="8" t="s">
        <v>41</v>
      </c>
      <c r="B75" s="2">
        <v>0.68200000000000005</v>
      </c>
      <c r="C75" s="5">
        <v>7.3999999999999996E-2</v>
      </c>
      <c r="D75" s="1">
        <f t="shared" si="1"/>
        <v>0.6080000000000001</v>
      </c>
      <c r="E75" s="7">
        <f t="shared" si="2"/>
        <v>93.213853824000012</v>
      </c>
    </row>
    <row r="76" spans="1:5" x14ac:dyDescent="0.25">
      <c r="A76" s="8" t="s">
        <v>42</v>
      </c>
      <c r="B76" s="2">
        <v>0.93700000000000006</v>
      </c>
      <c r="C76" s="5">
        <v>7.3999999999999996E-2</v>
      </c>
      <c r="D76" s="1">
        <f t="shared" si="1"/>
        <v>0.8630000000000001</v>
      </c>
      <c r="E76" s="7">
        <f t="shared" si="2"/>
        <v>142.20696200400002</v>
      </c>
    </row>
    <row r="77" spans="1:5" x14ac:dyDescent="0.25">
      <c r="A77" s="8" t="s">
        <v>42</v>
      </c>
      <c r="B77" s="2">
        <v>0.82700000000000007</v>
      </c>
      <c r="C77" s="5">
        <v>7.3999999999999996E-2</v>
      </c>
      <c r="D77" s="1">
        <f t="shared" si="1"/>
        <v>0.75300000000000011</v>
      </c>
      <c r="E77" s="7">
        <f t="shared" si="2"/>
        <v>120.34988984400002</v>
      </c>
    </row>
    <row r="78" spans="1:5" x14ac:dyDescent="0.25">
      <c r="A78" s="8" t="s">
        <v>43</v>
      </c>
      <c r="B78" s="2">
        <v>0.80200000000000005</v>
      </c>
      <c r="C78" s="5">
        <v>7.3999999999999996E-2</v>
      </c>
      <c r="D78" s="1">
        <f t="shared" si="1"/>
        <v>0.72800000000000009</v>
      </c>
      <c r="E78" s="7">
        <f t="shared" si="2"/>
        <v>115.53531494400002</v>
      </c>
    </row>
    <row r="79" spans="1:5" x14ac:dyDescent="0.25">
      <c r="A79" s="8" t="s">
        <v>43</v>
      </c>
      <c r="B79" s="2">
        <v>0.76700000000000002</v>
      </c>
      <c r="C79" s="5">
        <v>7.3999999999999996E-2</v>
      </c>
      <c r="D79" s="1">
        <f t="shared" si="1"/>
        <v>0.69300000000000006</v>
      </c>
      <c r="E79" s="7">
        <f t="shared" si="2"/>
        <v>108.89007368400001</v>
      </c>
    </row>
    <row r="80" spans="1:5" x14ac:dyDescent="0.25">
      <c r="A80" s="8" t="s">
        <v>44</v>
      </c>
      <c r="B80" s="2">
        <v>0.64900000000000002</v>
      </c>
      <c r="C80" s="5">
        <v>7.3999999999999996E-2</v>
      </c>
      <c r="D80" s="1">
        <f t="shared" si="1"/>
        <v>0.57500000000000007</v>
      </c>
      <c r="E80" s="7">
        <f t="shared" si="2"/>
        <v>87.304252500000004</v>
      </c>
    </row>
    <row r="81" spans="1:5" x14ac:dyDescent="0.25">
      <c r="A81" s="8" t="s">
        <v>44</v>
      </c>
      <c r="B81" s="2">
        <v>0.75800000000000001</v>
      </c>
      <c r="C81" s="5">
        <v>7.3999999999999996E-2</v>
      </c>
      <c r="D81" s="1">
        <f t="shared" si="1"/>
        <v>0.68400000000000005</v>
      </c>
      <c r="E81" s="7">
        <f t="shared" si="2"/>
        <v>107.19924249600001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81"/>
  <sheetViews>
    <sheetView workbookViewId="0">
      <selection activeCell="L2" sqref="L2"/>
    </sheetView>
  </sheetViews>
  <sheetFormatPr defaultRowHeight="15" x14ac:dyDescent="0.25"/>
  <cols>
    <col min="1" max="1" width="15.85546875" customWidth="1"/>
    <col min="2" max="2" width="13.140625" customWidth="1"/>
    <col min="3" max="3" width="22.7109375" customWidth="1"/>
  </cols>
  <sheetData>
    <row r="2" spans="1:7" x14ac:dyDescent="0.25">
      <c r="A2" s="4">
        <v>0.125</v>
      </c>
      <c r="B2" s="2">
        <v>0.97599999999999998</v>
      </c>
      <c r="C2" s="2">
        <v>0.8</v>
      </c>
      <c r="D2" s="2">
        <v>1.0070000000000001</v>
      </c>
      <c r="E2" s="2">
        <v>0.96899999999999997</v>
      </c>
      <c r="F2" s="2">
        <v>0.90200000000000002</v>
      </c>
      <c r="G2" s="2">
        <v>0.68700000000000006</v>
      </c>
    </row>
    <row r="3" spans="1:7" x14ac:dyDescent="0.25">
      <c r="A3" s="4">
        <v>0.69899999999999995</v>
      </c>
      <c r="B3" s="2">
        <v>0.93500000000000005</v>
      </c>
      <c r="C3" s="2">
        <v>0.77100000000000002</v>
      </c>
      <c r="D3" s="2">
        <v>0.84199999999999997</v>
      </c>
      <c r="E3" s="2">
        <v>0.84399999999999997</v>
      </c>
      <c r="F3" s="2">
        <v>0.88</v>
      </c>
      <c r="G3" s="2">
        <v>0.70899999999999996</v>
      </c>
    </row>
    <row r="4" spans="1:7" x14ac:dyDescent="0.25">
      <c r="A4" s="4">
        <v>1.131</v>
      </c>
      <c r="B4" s="2">
        <v>0.871</v>
      </c>
      <c r="C4" s="2">
        <v>0.85399999999999998</v>
      </c>
      <c r="D4" s="2">
        <v>0.90800000000000003</v>
      </c>
      <c r="E4" s="2">
        <v>0.81200000000000006</v>
      </c>
      <c r="F4" s="2">
        <v>0.93800000000000006</v>
      </c>
      <c r="G4" s="2">
        <v>0.84199999999999997</v>
      </c>
    </row>
    <row r="5" spans="1:7" x14ac:dyDescent="0.25">
      <c r="A5" s="4">
        <v>1.3720000000000001</v>
      </c>
      <c r="B5" s="2">
        <v>0.88800000000000001</v>
      </c>
      <c r="C5" s="2">
        <v>0.75600000000000001</v>
      </c>
      <c r="D5" s="2">
        <v>0.94500000000000006</v>
      </c>
      <c r="E5" s="2">
        <v>0.78300000000000003</v>
      </c>
      <c r="F5" s="2">
        <v>0.91600000000000004</v>
      </c>
      <c r="G5" s="2">
        <v>0.83100000000000007</v>
      </c>
    </row>
    <row r="6" spans="1:7" x14ac:dyDescent="0.25">
      <c r="A6" s="4">
        <v>1.6620000000000001</v>
      </c>
      <c r="B6" s="2">
        <v>0.74099999999999999</v>
      </c>
      <c r="C6" s="2">
        <v>0.96299999999999997</v>
      </c>
      <c r="D6" s="2">
        <v>0.95200000000000007</v>
      </c>
      <c r="E6" s="2">
        <v>0.89500000000000002</v>
      </c>
      <c r="F6" s="2">
        <v>0.996</v>
      </c>
      <c r="G6" s="2">
        <v>0.77700000000000002</v>
      </c>
    </row>
    <row r="7" spans="1:7" x14ac:dyDescent="0.25">
      <c r="A7" s="4">
        <v>1.889</v>
      </c>
      <c r="B7" s="2">
        <v>0.67900000000000005</v>
      </c>
      <c r="C7" s="2">
        <v>0.95900000000000007</v>
      </c>
      <c r="D7" s="2">
        <v>0.93300000000000005</v>
      </c>
      <c r="E7" s="2">
        <v>0.84199999999999997</v>
      </c>
      <c r="F7" s="2">
        <v>0.872</v>
      </c>
      <c r="G7" s="2">
        <v>0.73699999999999999</v>
      </c>
    </row>
    <row r="8" spans="1:7" x14ac:dyDescent="0.25">
      <c r="A8" s="4">
        <v>2.0209999999999999</v>
      </c>
      <c r="B8" s="2">
        <v>0.79600000000000004</v>
      </c>
      <c r="C8" s="2">
        <v>0.90400000000000003</v>
      </c>
      <c r="D8" s="2">
        <v>0.78800000000000003</v>
      </c>
      <c r="E8" s="2">
        <v>0.94300000000000006</v>
      </c>
      <c r="F8" s="2">
        <v>0.629</v>
      </c>
      <c r="G8" s="2">
        <v>0.80700000000000005</v>
      </c>
    </row>
    <row r="9" spans="1:7" x14ac:dyDescent="0.25">
      <c r="A9" s="5">
        <v>2.2570000000000001</v>
      </c>
      <c r="B9" s="2">
        <v>0.79400000000000004</v>
      </c>
      <c r="C9" s="2">
        <v>0.90800000000000003</v>
      </c>
      <c r="D9" s="2">
        <v>0.9</v>
      </c>
      <c r="E9" s="2">
        <v>0.83799999999999997</v>
      </c>
      <c r="F9" s="2">
        <v>0.64400000000000002</v>
      </c>
      <c r="G9" s="2">
        <v>0.77900000000000003</v>
      </c>
    </row>
    <row r="15" spans="1:7" x14ac:dyDescent="0.25">
      <c r="B15" s="6" t="s">
        <v>10</v>
      </c>
      <c r="C15" s="6" t="s">
        <v>2</v>
      </c>
      <c r="D15" s="6" t="s">
        <v>3</v>
      </c>
    </row>
    <row r="16" spans="1:7" x14ac:dyDescent="0.25">
      <c r="A16" t="s">
        <v>4</v>
      </c>
      <c r="B16" s="4">
        <v>0.125</v>
      </c>
      <c r="C16" s="1">
        <v>100</v>
      </c>
      <c r="D16" s="7">
        <f>(25.343*B16*B16)-(106.5*B16)+(112.58)</f>
        <v>99.663484374999996</v>
      </c>
    </row>
    <row r="17" spans="1:10" x14ac:dyDescent="0.25">
      <c r="A17" t="s">
        <v>5</v>
      </c>
      <c r="B17" s="4">
        <v>0.69899999999999995</v>
      </c>
      <c r="C17" s="1">
        <v>50</v>
      </c>
      <c r="D17" s="7">
        <f t="shared" ref="D17:D23" si="0">(25.343*B17*B17)-(106.5*B17)+(112.58)</f>
        <v>50.519115142999993</v>
      </c>
    </row>
    <row r="18" spans="1:10" x14ac:dyDescent="0.25">
      <c r="A18" t="s">
        <v>6</v>
      </c>
      <c r="B18" s="4">
        <v>1.131</v>
      </c>
      <c r="C18" s="1">
        <v>25</v>
      </c>
      <c r="D18" s="7">
        <f t="shared" si="0"/>
        <v>24.546277223000004</v>
      </c>
    </row>
    <row r="19" spans="1:10" x14ac:dyDescent="0.25">
      <c r="A19" t="s">
        <v>7</v>
      </c>
      <c r="B19" s="4">
        <v>1.3720000000000001</v>
      </c>
      <c r="C19" s="1">
        <v>12.5</v>
      </c>
      <c r="D19" s="7">
        <f t="shared" si="0"/>
        <v>14.167257711999994</v>
      </c>
    </row>
    <row r="20" spans="1:10" x14ac:dyDescent="0.25">
      <c r="A20" t="s">
        <v>8</v>
      </c>
      <c r="B20" s="4">
        <v>1.6620000000000001</v>
      </c>
      <c r="C20" s="1">
        <v>6.25</v>
      </c>
      <c r="D20" s="7">
        <f t="shared" si="0"/>
        <v>5.5805496919999911</v>
      </c>
    </row>
    <row r="21" spans="1:10" x14ac:dyDescent="0.25">
      <c r="A21" t="s">
        <v>19</v>
      </c>
      <c r="B21" s="4">
        <v>1.889</v>
      </c>
      <c r="C21" s="1">
        <v>3.13</v>
      </c>
      <c r="D21" s="7">
        <f t="shared" si="0"/>
        <v>1.8334591029999814</v>
      </c>
    </row>
    <row r="22" spans="1:10" x14ac:dyDescent="0.25">
      <c r="A22" t="s">
        <v>20</v>
      </c>
      <c r="B22" s="4">
        <v>2.0209999999999999</v>
      </c>
      <c r="C22" s="1">
        <v>1.56</v>
      </c>
      <c r="D22" s="7">
        <f t="shared" si="0"/>
        <v>0.85548826300001224</v>
      </c>
    </row>
    <row r="23" spans="1:10" x14ac:dyDescent="0.25">
      <c r="A23" t="s">
        <v>9</v>
      </c>
      <c r="B23" s="5">
        <v>2.2570000000000001</v>
      </c>
      <c r="C23" s="1">
        <v>0</v>
      </c>
      <c r="D23" s="7">
        <f t="shared" si="0"/>
        <v>1.3079838069999852</v>
      </c>
    </row>
    <row r="27" spans="1:10" x14ac:dyDescent="0.25">
      <c r="I27" s="10" t="s">
        <v>18</v>
      </c>
      <c r="J27" s="10"/>
    </row>
    <row r="33" spans="1:3" x14ac:dyDescent="0.25">
      <c r="A33" s="8" t="s">
        <v>11</v>
      </c>
      <c r="B33" s="2" t="s">
        <v>12</v>
      </c>
      <c r="C33" s="9" t="s">
        <v>14</v>
      </c>
    </row>
    <row r="34" spans="1:3" x14ac:dyDescent="0.25">
      <c r="A34" s="8" t="s">
        <v>21</v>
      </c>
      <c r="B34" s="2">
        <v>0.97599999999999998</v>
      </c>
      <c r="C34" s="7">
        <f t="shared" ref="C34:C81" si="1">(25.343*B34*B34)-(106.5*B34)+(112.58)</f>
        <v>32.777133567999996</v>
      </c>
    </row>
    <row r="35" spans="1:3" x14ac:dyDescent="0.25">
      <c r="A35" s="8" t="s">
        <v>21</v>
      </c>
      <c r="B35" s="2">
        <v>0.93500000000000005</v>
      </c>
      <c r="C35" s="7">
        <f t="shared" si="1"/>
        <v>35.157984174999996</v>
      </c>
    </row>
    <row r="36" spans="1:3" x14ac:dyDescent="0.25">
      <c r="A36" s="8" t="s">
        <v>22</v>
      </c>
      <c r="B36" s="2">
        <v>0.871</v>
      </c>
      <c r="C36" s="7">
        <f t="shared" si="1"/>
        <v>39.044738863000006</v>
      </c>
    </row>
    <row r="37" spans="1:3" x14ac:dyDescent="0.25">
      <c r="A37" s="8" t="s">
        <v>22</v>
      </c>
      <c r="B37" s="2">
        <v>0.88800000000000001</v>
      </c>
      <c r="C37" s="7">
        <f t="shared" si="1"/>
        <v>37.99207059199999</v>
      </c>
    </row>
    <row r="38" spans="1:3" x14ac:dyDescent="0.25">
      <c r="A38" s="8" t="s">
        <v>23</v>
      </c>
      <c r="B38" s="2">
        <v>0.74099999999999999</v>
      </c>
      <c r="C38" s="7">
        <f t="shared" si="1"/>
        <v>47.578859782999999</v>
      </c>
    </row>
    <row r="39" spans="1:3" x14ac:dyDescent="0.25">
      <c r="A39" s="8" t="s">
        <v>23</v>
      </c>
      <c r="B39" s="2">
        <v>0.67900000000000005</v>
      </c>
      <c r="C39" s="7">
        <f t="shared" si="1"/>
        <v>51.950662062999996</v>
      </c>
    </row>
    <row r="40" spans="1:3" x14ac:dyDescent="0.25">
      <c r="A40" s="8" t="s">
        <v>24</v>
      </c>
      <c r="B40" s="2">
        <v>0.79600000000000004</v>
      </c>
      <c r="C40" s="7">
        <f t="shared" si="1"/>
        <v>43.863730287999999</v>
      </c>
    </row>
    <row r="41" spans="1:3" x14ac:dyDescent="0.25">
      <c r="A41" s="8" t="s">
        <v>24</v>
      </c>
      <c r="B41" s="2">
        <v>0.79400000000000004</v>
      </c>
      <c r="C41" s="7">
        <f t="shared" si="1"/>
        <v>43.996139547999988</v>
      </c>
    </row>
    <row r="42" spans="1:3" x14ac:dyDescent="0.25">
      <c r="A42" s="8" t="s">
        <v>25</v>
      </c>
      <c r="B42" s="2">
        <v>0.8</v>
      </c>
      <c r="C42" s="7">
        <f t="shared" si="1"/>
        <v>43.599519999999998</v>
      </c>
    </row>
    <row r="43" spans="1:3" x14ac:dyDescent="0.25">
      <c r="A43" s="8" t="s">
        <v>25</v>
      </c>
      <c r="B43" s="2">
        <v>0.77100000000000002</v>
      </c>
      <c r="C43" s="7">
        <f t="shared" si="1"/>
        <v>45.533418262999987</v>
      </c>
    </row>
    <row r="44" spans="1:3" x14ac:dyDescent="0.25">
      <c r="A44" s="8" t="s">
        <v>26</v>
      </c>
      <c r="B44" s="2">
        <v>0.85399999999999998</v>
      </c>
      <c r="C44" s="7">
        <f t="shared" si="1"/>
        <v>40.112055388000002</v>
      </c>
    </row>
    <row r="45" spans="1:3" x14ac:dyDescent="0.25">
      <c r="A45" s="8" t="s">
        <v>26</v>
      </c>
      <c r="B45" s="2">
        <v>0.75600000000000001</v>
      </c>
      <c r="C45" s="7">
        <f t="shared" si="1"/>
        <v>46.550436848000004</v>
      </c>
    </row>
    <row r="46" spans="1:3" x14ac:dyDescent="0.25">
      <c r="A46" s="8" t="s">
        <v>27</v>
      </c>
      <c r="B46" s="2">
        <v>0.96299999999999997</v>
      </c>
      <c r="C46" s="7">
        <f t="shared" si="1"/>
        <v>33.522812567000003</v>
      </c>
    </row>
    <row r="47" spans="1:3" x14ac:dyDescent="0.25">
      <c r="A47" s="8" t="s">
        <v>27</v>
      </c>
      <c r="B47" s="2">
        <v>0.95900000000000007</v>
      </c>
      <c r="C47" s="7">
        <f t="shared" si="1"/>
        <v>33.753975582999985</v>
      </c>
    </row>
    <row r="48" spans="1:3" x14ac:dyDescent="0.25">
      <c r="A48" s="8" t="s">
        <v>28</v>
      </c>
      <c r="B48" s="2">
        <v>0.90400000000000003</v>
      </c>
      <c r="C48" s="7">
        <f t="shared" si="1"/>
        <v>37.014705087999999</v>
      </c>
    </row>
    <row r="49" spans="1:3" x14ac:dyDescent="0.25">
      <c r="A49" s="8" t="s">
        <v>28</v>
      </c>
      <c r="B49" s="2">
        <v>0.90800000000000003</v>
      </c>
      <c r="C49" s="7">
        <f t="shared" si="1"/>
        <v>36.772391151999997</v>
      </c>
    </row>
    <row r="50" spans="1:3" x14ac:dyDescent="0.25">
      <c r="A50" s="8" t="s">
        <v>29</v>
      </c>
      <c r="B50" s="2">
        <v>1.0070000000000001</v>
      </c>
      <c r="C50" s="7">
        <f t="shared" si="1"/>
        <v>31.033543807000001</v>
      </c>
    </row>
    <row r="51" spans="1:3" x14ac:dyDescent="0.25">
      <c r="A51" s="8" t="s">
        <v>29</v>
      </c>
      <c r="B51" s="2">
        <v>0.84199999999999997</v>
      </c>
      <c r="C51" s="7">
        <f t="shared" si="1"/>
        <v>40.874274651999997</v>
      </c>
    </row>
    <row r="52" spans="1:3" x14ac:dyDescent="0.25">
      <c r="A52" s="8" t="s">
        <v>30</v>
      </c>
      <c r="B52" s="2">
        <v>0.90800000000000003</v>
      </c>
      <c r="C52" s="7">
        <f t="shared" si="1"/>
        <v>36.772391151999997</v>
      </c>
    </row>
    <row r="53" spans="1:3" x14ac:dyDescent="0.25">
      <c r="A53" s="8" t="s">
        <v>30</v>
      </c>
      <c r="B53" s="2">
        <v>0.94500000000000006</v>
      </c>
      <c r="C53" s="7">
        <f t="shared" si="1"/>
        <v>34.569432574999993</v>
      </c>
    </row>
    <row r="54" spans="1:3" x14ac:dyDescent="0.25">
      <c r="A54" s="8" t="s">
        <v>31</v>
      </c>
      <c r="B54" s="2">
        <v>0.95200000000000007</v>
      </c>
      <c r="C54" s="7">
        <f t="shared" si="1"/>
        <v>34.160462272000004</v>
      </c>
    </row>
    <row r="55" spans="1:3" x14ac:dyDescent="0.25">
      <c r="A55" s="8" t="s">
        <v>31</v>
      </c>
      <c r="B55" s="2">
        <v>0.93300000000000005</v>
      </c>
      <c r="C55" s="7">
        <f t="shared" si="1"/>
        <v>35.276302726999987</v>
      </c>
    </row>
    <row r="56" spans="1:3" x14ac:dyDescent="0.25">
      <c r="A56" s="8" t="s">
        <v>32</v>
      </c>
      <c r="B56" s="2">
        <v>0.78800000000000003</v>
      </c>
      <c r="C56" s="7">
        <f t="shared" si="1"/>
        <v>44.394583792000006</v>
      </c>
    </row>
    <row r="57" spans="1:3" x14ac:dyDescent="0.25">
      <c r="A57" s="8" t="s">
        <v>32</v>
      </c>
      <c r="B57" s="2">
        <v>0.9</v>
      </c>
      <c r="C57" s="7">
        <f t="shared" si="1"/>
        <v>37.257829999999998</v>
      </c>
    </row>
    <row r="58" spans="1:3" x14ac:dyDescent="0.25">
      <c r="A58" s="8" t="s">
        <v>33</v>
      </c>
      <c r="B58" s="2">
        <v>0.96899999999999997</v>
      </c>
      <c r="C58" s="7">
        <f t="shared" si="1"/>
        <v>33.177588623000005</v>
      </c>
    </row>
    <row r="59" spans="1:3" x14ac:dyDescent="0.25">
      <c r="A59" s="8" t="s">
        <v>33</v>
      </c>
      <c r="B59" s="2">
        <v>0.84399999999999997</v>
      </c>
      <c r="C59" s="7">
        <f t="shared" si="1"/>
        <v>40.746731248000003</v>
      </c>
    </row>
    <row r="60" spans="1:3" x14ac:dyDescent="0.25">
      <c r="A60" s="8" t="s">
        <v>34</v>
      </c>
      <c r="B60" s="2">
        <v>0.81200000000000006</v>
      </c>
      <c r="C60" s="7">
        <f t="shared" si="1"/>
        <v>42.81175499199999</v>
      </c>
    </row>
    <row r="61" spans="1:3" x14ac:dyDescent="0.25">
      <c r="A61" s="8" t="s">
        <v>34</v>
      </c>
      <c r="B61" s="2">
        <v>0.78300000000000003</v>
      </c>
      <c r="C61" s="7">
        <f t="shared" si="1"/>
        <v>44.728014526999999</v>
      </c>
    </row>
    <row r="62" spans="1:3" x14ac:dyDescent="0.25">
      <c r="A62" s="8" t="s">
        <v>35</v>
      </c>
      <c r="B62" s="2">
        <v>0.89500000000000002</v>
      </c>
      <c r="C62" s="7">
        <f t="shared" si="1"/>
        <v>37.562876575000004</v>
      </c>
    </row>
    <row r="63" spans="1:3" x14ac:dyDescent="0.25">
      <c r="A63" s="8" t="s">
        <v>35</v>
      </c>
      <c r="B63" s="2">
        <v>0.84199999999999997</v>
      </c>
      <c r="C63" s="7">
        <f t="shared" si="1"/>
        <v>40.874274651999997</v>
      </c>
    </row>
    <row r="64" spans="1:3" x14ac:dyDescent="0.25">
      <c r="A64" s="8" t="s">
        <v>36</v>
      </c>
      <c r="B64" s="2">
        <v>0.94300000000000006</v>
      </c>
      <c r="C64" s="7">
        <f t="shared" si="1"/>
        <v>34.686737406999995</v>
      </c>
    </row>
    <row r="65" spans="1:3" x14ac:dyDescent="0.25">
      <c r="A65" s="8" t="s">
        <v>36</v>
      </c>
      <c r="B65" s="2">
        <v>0.83799999999999997</v>
      </c>
      <c r="C65" s="7">
        <f t="shared" si="1"/>
        <v>41.129969692000003</v>
      </c>
    </row>
    <row r="66" spans="1:3" x14ac:dyDescent="0.25">
      <c r="A66" s="8" t="s">
        <v>37</v>
      </c>
      <c r="B66" s="2">
        <v>0.90200000000000002</v>
      </c>
      <c r="C66" s="7">
        <f t="shared" si="1"/>
        <v>37.136166171999989</v>
      </c>
    </row>
    <row r="67" spans="1:3" x14ac:dyDescent="0.25">
      <c r="A67" s="8" t="s">
        <v>37</v>
      </c>
      <c r="B67" s="2">
        <v>0.88</v>
      </c>
      <c r="C67" s="7">
        <f t="shared" si="1"/>
        <v>38.485619200000002</v>
      </c>
    </row>
    <row r="68" spans="1:3" x14ac:dyDescent="0.25">
      <c r="A68" s="8" t="s">
        <v>38</v>
      </c>
      <c r="B68" s="2">
        <v>0.93800000000000006</v>
      </c>
      <c r="C68" s="7">
        <f t="shared" si="1"/>
        <v>34.980886491999996</v>
      </c>
    </row>
    <row r="69" spans="1:3" x14ac:dyDescent="0.25">
      <c r="A69" s="8" t="s">
        <v>38</v>
      </c>
      <c r="B69" s="2">
        <v>0.91600000000000004</v>
      </c>
      <c r="C69" s="7">
        <f t="shared" si="1"/>
        <v>36.290196207999998</v>
      </c>
    </row>
    <row r="70" spans="1:3" x14ac:dyDescent="0.25">
      <c r="A70" s="8" t="s">
        <v>39</v>
      </c>
      <c r="B70" s="2">
        <v>0.996</v>
      </c>
      <c r="C70" s="7">
        <f t="shared" si="1"/>
        <v>31.646661487999992</v>
      </c>
    </row>
    <row r="71" spans="1:3" x14ac:dyDescent="0.25">
      <c r="A71" s="8" t="s">
        <v>39</v>
      </c>
      <c r="B71" s="2">
        <v>0.872</v>
      </c>
      <c r="C71" s="7">
        <f t="shared" si="1"/>
        <v>38.982411712000001</v>
      </c>
    </row>
    <row r="72" spans="1:3" x14ac:dyDescent="0.25">
      <c r="A72" s="8" t="s">
        <v>40</v>
      </c>
      <c r="B72" s="2">
        <v>0.629</v>
      </c>
      <c r="C72" s="7">
        <f t="shared" si="1"/>
        <v>55.618229862999996</v>
      </c>
    </row>
    <row r="73" spans="1:3" x14ac:dyDescent="0.25">
      <c r="A73" s="8" t="s">
        <v>40</v>
      </c>
      <c r="B73" s="2">
        <v>0.64400000000000002</v>
      </c>
      <c r="C73" s="7">
        <f t="shared" si="1"/>
        <v>54.504654447999997</v>
      </c>
    </row>
    <row r="74" spans="1:3" x14ac:dyDescent="0.25">
      <c r="A74" s="8" t="s">
        <v>41</v>
      </c>
      <c r="B74" s="2">
        <v>0.68700000000000006</v>
      </c>
      <c r="C74" s="7">
        <f t="shared" si="1"/>
        <v>51.375610366999993</v>
      </c>
    </row>
    <row r="75" spans="1:3" x14ac:dyDescent="0.25">
      <c r="A75" s="8" t="s">
        <v>41</v>
      </c>
      <c r="B75" s="2">
        <v>0.70899999999999996</v>
      </c>
      <c r="C75" s="7">
        <f t="shared" si="1"/>
        <v>49.810944583000001</v>
      </c>
    </row>
    <row r="76" spans="1:3" x14ac:dyDescent="0.25">
      <c r="A76" s="8" t="s">
        <v>42</v>
      </c>
      <c r="B76" s="2">
        <v>0.84199999999999997</v>
      </c>
      <c r="C76" s="7">
        <f t="shared" si="1"/>
        <v>40.874274651999997</v>
      </c>
    </row>
    <row r="77" spans="1:3" x14ac:dyDescent="0.25">
      <c r="A77" s="8" t="s">
        <v>42</v>
      </c>
      <c r="B77" s="2">
        <v>0.83100000000000007</v>
      </c>
      <c r="C77" s="7">
        <f t="shared" si="1"/>
        <v>41.579387423</v>
      </c>
    </row>
    <row r="78" spans="1:3" x14ac:dyDescent="0.25">
      <c r="A78" s="8" t="s">
        <v>43</v>
      </c>
      <c r="B78" s="2">
        <v>0.77700000000000002</v>
      </c>
      <c r="C78" s="7">
        <f t="shared" si="1"/>
        <v>45.129804046999993</v>
      </c>
    </row>
    <row r="79" spans="1:3" x14ac:dyDescent="0.25">
      <c r="A79" s="8" t="s">
        <v>43</v>
      </c>
      <c r="B79" s="2">
        <v>0.73699999999999999</v>
      </c>
      <c r="C79" s="7">
        <f t="shared" si="1"/>
        <v>47.855031967000002</v>
      </c>
    </row>
    <row r="80" spans="1:3" x14ac:dyDescent="0.25">
      <c r="A80" s="8" t="s">
        <v>44</v>
      </c>
      <c r="B80" s="2">
        <v>0.80700000000000005</v>
      </c>
      <c r="C80" s="7">
        <f t="shared" si="1"/>
        <v>43.139103406999993</v>
      </c>
    </row>
    <row r="81" spans="1:3" x14ac:dyDescent="0.25">
      <c r="A81" s="8" t="s">
        <v>44</v>
      </c>
      <c r="B81" s="2">
        <v>0.77900000000000003</v>
      </c>
      <c r="C81" s="7">
        <f t="shared" si="1"/>
        <v>44.995671463000008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5"/>
  <sheetViews>
    <sheetView workbookViewId="0">
      <selection activeCell="G3" sqref="G3"/>
    </sheetView>
  </sheetViews>
  <sheetFormatPr defaultRowHeight="15" x14ac:dyDescent="0.25"/>
  <cols>
    <col min="1" max="1" width="22.140625" customWidth="1"/>
    <col min="2" max="2" width="16.5703125" customWidth="1"/>
  </cols>
  <sheetData>
    <row r="1" spans="1:2" x14ac:dyDescent="0.25">
      <c r="A1" s="6" t="s">
        <v>107</v>
      </c>
      <c r="B1" s="21" t="s">
        <v>108</v>
      </c>
    </row>
    <row r="2" spans="1:2" x14ac:dyDescent="0.25">
      <c r="A2" s="22" t="s">
        <v>21</v>
      </c>
      <c r="B2" s="11">
        <v>8</v>
      </c>
    </row>
    <row r="3" spans="1:2" x14ac:dyDescent="0.25">
      <c r="A3" s="22" t="s">
        <v>22</v>
      </c>
      <c r="B3" s="11">
        <v>7.46</v>
      </c>
    </row>
    <row r="4" spans="1:2" x14ac:dyDescent="0.25">
      <c r="A4" s="22" t="s">
        <v>23</v>
      </c>
      <c r="B4" s="11">
        <v>9.06</v>
      </c>
    </row>
    <row r="5" spans="1:2" x14ac:dyDescent="0.25">
      <c r="A5" s="22" t="s">
        <v>24</v>
      </c>
      <c r="B5" s="11">
        <v>10.130000000000001</v>
      </c>
    </row>
    <row r="6" spans="1:2" x14ac:dyDescent="0.25">
      <c r="A6" s="22" t="s">
        <v>25</v>
      </c>
      <c r="B6" s="11">
        <v>9.16</v>
      </c>
    </row>
    <row r="7" spans="1:2" x14ac:dyDescent="0.25">
      <c r="A7" s="22" t="s">
        <v>26</v>
      </c>
      <c r="B7" s="11">
        <v>9.68</v>
      </c>
    </row>
    <row r="8" spans="1:2" x14ac:dyDescent="0.25">
      <c r="A8" s="22" t="s">
        <v>27</v>
      </c>
      <c r="B8" s="11">
        <v>6.93</v>
      </c>
    </row>
    <row r="9" spans="1:2" x14ac:dyDescent="0.25">
      <c r="A9" s="22" t="s">
        <v>28</v>
      </c>
      <c r="B9" s="11">
        <v>9.0299999999999994</v>
      </c>
    </row>
    <row r="10" spans="1:2" x14ac:dyDescent="0.25">
      <c r="A10" s="22" t="s">
        <v>29</v>
      </c>
      <c r="B10" s="11">
        <v>9.08</v>
      </c>
    </row>
    <row r="11" spans="1:2" x14ac:dyDescent="0.25">
      <c r="A11" s="22" t="s">
        <v>30</v>
      </c>
      <c r="B11" s="11">
        <v>10.11</v>
      </c>
    </row>
    <row r="12" spans="1:2" x14ac:dyDescent="0.25">
      <c r="A12" s="22" t="s">
        <v>31</v>
      </c>
      <c r="B12" s="11">
        <v>10.19</v>
      </c>
    </row>
    <row r="13" spans="1:2" x14ac:dyDescent="0.25">
      <c r="A13" s="22" t="s">
        <v>32</v>
      </c>
      <c r="B13" s="11">
        <v>11.2</v>
      </c>
    </row>
    <row r="14" spans="1:2" x14ac:dyDescent="0.25">
      <c r="A14" s="22" t="s">
        <v>33</v>
      </c>
      <c r="B14" s="11">
        <v>10.119999999999999</v>
      </c>
    </row>
    <row r="15" spans="1:2" x14ac:dyDescent="0.25">
      <c r="A15" s="22" t="s">
        <v>34</v>
      </c>
      <c r="B15" s="11">
        <v>10.15</v>
      </c>
    </row>
    <row r="16" spans="1:2" x14ac:dyDescent="0.25">
      <c r="A16" s="22" t="s">
        <v>35</v>
      </c>
      <c r="B16" s="11">
        <v>11.4</v>
      </c>
    </row>
    <row r="17" spans="1:2" x14ac:dyDescent="0.25">
      <c r="A17" s="22" t="s">
        <v>36</v>
      </c>
      <c r="B17" s="11">
        <v>9.61</v>
      </c>
    </row>
    <row r="18" spans="1:2" x14ac:dyDescent="0.25">
      <c r="A18" s="22" t="s">
        <v>37</v>
      </c>
      <c r="B18" s="11">
        <v>10.66</v>
      </c>
    </row>
    <row r="19" spans="1:2" x14ac:dyDescent="0.25">
      <c r="A19" s="22" t="s">
        <v>38</v>
      </c>
      <c r="B19" s="11">
        <v>8.5299999999999994</v>
      </c>
    </row>
    <row r="20" spans="1:2" x14ac:dyDescent="0.25">
      <c r="A20" s="22" t="s">
        <v>39</v>
      </c>
      <c r="B20" s="11">
        <v>10.17</v>
      </c>
    </row>
    <row r="21" spans="1:2" x14ac:dyDescent="0.25">
      <c r="A21" s="22" t="s">
        <v>40</v>
      </c>
      <c r="B21" s="11">
        <v>9.01</v>
      </c>
    </row>
    <row r="22" spans="1:2" x14ac:dyDescent="0.25">
      <c r="A22" s="22" t="s">
        <v>41</v>
      </c>
      <c r="B22" s="11">
        <v>11.2</v>
      </c>
    </row>
    <row r="23" spans="1:2" x14ac:dyDescent="0.25">
      <c r="A23" s="22" t="s">
        <v>42</v>
      </c>
      <c r="B23" s="11">
        <v>14.93</v>
      </c>
    </row>
    <row r="24" spans="1:2" x14ac:dyDescent="0.25">
      <c r="A24" s="22" t="s">
        <v>43</v>
      </c>
      <c r="B24" s="11">
        <v>12.26</v>
      </c>
    </row>
    <row r="25" spans="1:2" x14ac:dyDescent="0.25">
      <c r="A25" s="22" t="s">
        <v>44</v>
      </c>
      <c r="B25" s="11">
        <v>11.18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93"/>
  <sheetViews>
    <sheetView tabSelected="1" workbookViewId="0">
      <selection activeCell="H23" sqref="H23"/>
    </sheetView>
  </sheetViews>
  <sheetFormatPr defaultRowHeight="15" x14ac:dyDescent="0.25"/>
  <cols>
    <col min="1" max="1" width="40.140625" customWidth="1"/>
    <col min="2" max="2" width="11.7109375" customWidth="1"/>
    <col min="3" max="3" width="14.7109375" customWidth="1"/>
    <col min="4" max="4" width="17.28515625" customWidth="1"/>
    <col min="5" max="5" width="14.42578125" customWidth="1"/>
    <col min="6" max="6" width="13.7109375" customWidth="1"/>
    <col min="7" max="7" width="67.7109375" customWidth="1"/>
  </cols>
  <sheetData>
    <row r="1" spans="1:7" ht="16.5" thickTop="1" thickBot="1" x14ac:dyDescent="0.3">
      <c r="A1" s="13" t="s">
        <v>45</v>
      </c>
      <c r="B1" s="13" t="s">
        <v>46</v>
      </c>
      <c r="C1" s="13" t="s">
        <v>47</v>
      </c>
      <c r="D1" s="13" t="s">
        <v>48</v>
      </c>
      <c r="E1" s="13" t="s">
        <v>49</v>
      </c>
      <c r="F1" s="13" t="s">
        <v>50</v>
      </c>
      <c r="G1" s="13" t="s">
        <v>51</v>
      </c>
    </row>
    <row r="2" spans="1:7" ht="16.5" thickTop="1" thickBot="1" x14ac:dyDescent="0.3">
      <c r="A2" s="14" t="s">
        <v>58</v>
      </c>
      <c r="B2" s="15" t="s">
        <v>55</v>
      </c>
      <c r="C2" s="16" t="s">
        <v>57</v>
      </c>
      <c r="D2" s="16" t="s">
        <v>52</v>
      </c>
      <c r="E2" s="16" t="s">
        <v>59</v>
      </c>
      <c r="F2" s="16" t="s">
        <v>53</v>
      </c>
      <c r="G2" s="16" t="s">
        <v>54</v>
      </c>
    </row>
    <row r="3" spans="1:7" ht="16.5" thickTop="1" thickBot="1" x14ac:dyDescent="0.3">
      <c r="A3" s="14" t="s">
        <v>60</v>
      </c>
      <c r="B3" s="15" t="s">
        <v>55</v>
      </c>
      <c r="C3" s="16" t="s">
        <v>57</v>
      </c>
      <c r="D3" s="16" t="s">
        <v>52</v>
      </c>
      <c r="E3" s="16" t="s">
        <v>61</v>
      </c>
      <c r="F3" s="16" t="s">
        <v>53</v>
      </c>
      <c r="G3" s="16" t="s">
        <v>54</v>
      </c>
    </row>
    <row r="4" spans="1:7" ht="16.5" thickTop="1" thickBot="1" x14ac:dyDescent="0.3">
      <c r="A4" s="14" t="s">
        <v>62</v>
      </c>
      <c r="B4" s="15" t="s">
        <v>55</v>
      </c>
      <c r="C4" s="16" t="s">
        <v>57</v>
      </c>
      <c r="D4" s="16" t="s">
        <v>52</v>
      </c>
      <c r="E4" s="16" t="s">
        <v>63</v>
      </c>
      <c r="F4" s="16" t="s">
        <v>53</v>
      </c>
      <c r="G4" s="16" t="s">
        <v>54</v>
      </c>
    </row>
    <row r="5" spans="1:7" ht="16.5" thickTop="1" thickBot="1" x14ac:dyDescent="0.3">
      <c r="A5" s="14" t="s">
        <v>64</v>
      </c>
      <c r="B5" s="15" t="s">
        <v>55</v>
      </c>
      <c r="C5" s="16" t="s">
        <v>57</v>
      </c>
      <c r="D5" s="16" t="s">
        <v>52</v>
      </c>
      <c r="E5" s="16" t="s">
        <v>66</v>
      </c>
      <c r="F5" s="16" t="s">
        <v>53</v>
      </c>
      <c r="G5" s="16" t="s">
        <v>54</v>
      </c>
    </row>
    <row r="6" spans="1:7" ht="16.5" thickTop="1" thickBot="1" x14ac:dyDescent="0.3">
      <c r="A6" s="14" t="s">
        <v>65</v>
      </c>
      <c r="B6" s="15" t="s">
        <v>55</v>
      </c>
      <c r="C6" s="16" t="s">
        <v>57</v>
      </c>
      <c r="D6" s="16" t="s">
        <v>52</v>
      </c>
      <c r="E6" s="16" t="s">
        <v>67</v>
      </c>
      <c r="F6" s="16" t="s">
        <v>53</v>
      </c>
      <c r="G6" s="16" t="s">
        <v>54</v>
      </c>
    </row>
    <row r="7" spans="1:7" ht="16.5" thickTop="1" thickBot="1" x14ac:dyDescent="0.3">
      <c r="A7" s="14" t="s">
        <v>68</v>
      </c>
      <c r="B7" s="15" t="s">
        <v>69</v>
      </c>
      <c r="C7" s="16" t="s">
        <v>57</v>
      </c>
      <c r="D7" s="16" t="s">
        <v>72</v>
      </c>
      <c r="E7" s="16" t="s">
        <v>73</v>
      </c>
      <c r="F7" s="16" t="s">
        <v>70</v>
      </c>
      <c r="G7" s="16" t="s">
        <v>71</v>
      </c>
    </row>
    <row r="8" spans="1:7" ht="16.5" thickTop="1" thickBot="1" x14ac:dyDescent="0.3">
      <c r="A8" s="14" t="s">
        <v>103</v>
      </c>
      <c r="B8" s="15" t="s">
        <v>69</v>
      </c>
      <c r="C8" s="16" t="s">
        <v>57</v>
      </c>
      <c r="D8" s="16" t="s">
        <v>56</v>
      </c>
      <c r="E8" s="16" t="s">
        <v>102</v>
      </c>
      <c r="F8" s="16" t="s">
        <v>53</v>
      </c>
      <c r="G8" s="16" t="s">
        <v>54</v>
      </c>
    </row>
    <row r="9" spans="1:7" ht="15.75" thickTop="1" x14ac:dyDescent="0.25">
      <c r="A9" s="17" t="s">
        <v>74</v>
      </c>
      <c r="B9" s="17"/>
      <c r="C9" s="17"/>
      <c r="D9" s="17"/>
      <c r="E9" s="17"/>
      <c r="F9" s="17"/>
      <c r="G9" s="12"/>
    </row>
    <row r="54" spans="1:6" ht="15.75" x14ac:dyDescent="0.25">
      <c r="A54" s="18" t="s">
        <v>75</v>
      </c>
      <c r="B54" s="19"/>
      <c r="C54" s="19"/>
      <c r="D54" s="19"/>
      <c r="E54" s="19"/>
      <c r="F54" s="19"/>
    </row>
    <row r="55" spans="1:6" ht="15.75" x14ac:dyDescent="0.25">
      <c r="A55" s="19" t="s">
        <v>76</v>
      </c>
      <c r="B55" s="19"/>
      <c r="C55" s="19"/>
      <c r="D55" s="19"/>
      <c r="E55" s="19"/>
      <c r="F55" s="19"/>
    </row>
    <row r="56" spans="1:6" ht="15.75" x14ac:dyDescent="0.25">
      <c r="A56" s="19" t="s">
        <v>77</v>
      </c>
      <c r="B56" s="19"/>
      <c r="C56" s="19"/>
      <c r="D56" s="19"/>
      <c r="E56" s="19"/>
      <c r="F56" s="19"/>
    </row>
    <row r="57" spans="1:6" ht="15.75" x14ac:dyDescent="0.25">
      <c r="A57" s="19" t="s">
        <v>78</v>
      </c>
      <c r="B57" s="19"/>
      <c r="C57" s="19"/>
      <c r="D57" s="19"/>
      <c r="E57" s="19"/>
      <c r="F57" s="19"/>
    </row>
    <row r="58" spans="1:6" ht="15.75" x14ac:dyDescent="0.25">
      <c r="A58" s="19" t="s">
        <v>79</v>
      </c>
      <c r="B58" s="19"/>
      <c r="C58" s="19"/>
      <c r="D58" s="19"/>
      <c r="E58" s="19"/>
      <c r="F58" s="19"/>
    </row>
    <row r="60" spans="1:6" ht="15.75" x14ac:dyDescent="0.25">
      <c r="A60" s="18" t="s">
        <v>80</v>
      </c>
      <c r="B60" s="19"/>
      <c r="C60" s="19"/>
      <c r="D60" s="19"/>
      <c r="E60" s="19"/>
      <c r="F60" s="19"/>
    </row>
    <row r="61" spans="1:6" ht="15.75" x14ac:dyDescent="0.25">
      <c r="A61" s="19" t="s">
        <v>81</v>
      </c>
      <c r="B61" s="19"/>
      <c r="C61" s="19"/>
      <c r="D61" s="19"/>
      <c r="E61" s="19"/>
      <c r="F61" s="19"/>
    </row>
    <row r="62" spans="1:6" ht="15.75" x14ac:dyDescent="0.25">
      <c r="A62" s="19" t="s">
        <v>82</v>
      </c>
      <c r="B62" s="19"/>
      <c r="C62" s="19"/>
      <c r="D62" s="19"/>
      <c r="E62" s="19"/>
      <c r="F62" s="19"/>
    </row>
    <row r="63" spans="1:6" ht="15.75" x14ac:dyDescent="0.25">
      <c r="A63" s="19" t="s">
        <v>83</v>
      </c>
      <c r="B63" s="19"/>
      <c r="C63" s="19"/>
      <c r="D63" s="19"/>
      <c r="E63" s="19"/>
      <c r="F63" s="19"/>
    </row>
    <row r="64" spans="1:6" ht="15.75" x14ac:dyDescent="0.25">
      <c r="A64" s="19" t="s">
        <v>79</v>
      </c>
      <c r="B64" s="19"/>
      <c r="C64" s="19"/>
      <c r="D64" s="19"/>
      <c r="E64" s="19"/>
      <c r="F64" s="19"/>
    </row>
    <row r="66" spans="1:6" ht="15.75" x14ac:dyDescent="0.25">
      <c r="A66" s="18" t="s">
        <v>84</v>
      </c>
      <c r="B66" s="19"/>
      <c r="C66" s="19"/>
      <c r="D66" s="19"/>
      <c r="E66" s="19"/>
      <c r="F66" s="19"/>
    </row>
    <row r="67" spans="1:6" ht="15.75" x14ac:dyDescent="0.25">
      <c r="A67" s="19" t="s">
        <v>85</v>
      </c>
      <c r="B67" s="19"/>
      <c r="C67" s="19"/>
      <c r="D67" s="19"/>
      <c r="E67" s="19"/>
      <c r="F67" s="19"/>
    </row>
    <row r="68" spans="1:6" ht="15.75" x14ac:dyDescent="0.25">
      <c r="A68" s="19" t="s">
        <v>86</v>
      </c>
      <c r="B68" s="19"/>
      <c r="C68" s="19"/>
      <c r="D68" s="19"/>
      <c r="E68" s="19"/>
      <c r="F68" s="19"/>
    </row>
    <row r="69" spans="1:6" ht="15.75" x14ac:dyDescent="0.25">
      <c r="A69" s="19" t="s">
        <v>87</v>
      </c>
      <c r="B69" s="19"/>
      <c r="C69" s="19"/>
      <c r="D69" s="19"/>
      <c r="E69" s="19"/>
      <c r="F69" s="19"/>
    </row>
    <row r="70" spans="1:6" ht="15.75" x14ac:dyDescent="0.25">
      <c r="A70" s="19" t="s">
        <v>79</v>
      </c>
      <c r="B70" s="19"/>
      <c r="C70" s="19"/>
      <c r="D70" s="19"/>
      <c r="E70" s="19"/>
      <c r="F70" s="19"/>
    </row>
    <row r="72" spans="1:6" ht="15.75" x14ac:dyDescent="0.25">
      <c r="A72" s="18" t="s">
        <v>88</v>
      </c>
      <c r="B72" s="19"/>
      <c r="C72" s="19"/>
      <c r="D72" s="19"/>
      <c r="E72" s="19"/>
      <c r="F72" s="19"/>
    </row>
    <row r="73" spans="1:6" ht="15.75" x14ac:dyDescent="0.25">
      <c r="A73" s="19" t="s">
        <v>89</v>
      </c>
      <c r="B73" s="19"/>
      <c r="C73" s="19"/>
      <c r="D73" s="19"/>
      <c r="E73" s="19"/>
      <c r="F73" s="19"/>
    </row>
    <row r="74" spans="1:6" ht="15.75" x14ac:dyDescent="0.25">
      <c r="A74" s="19" t="s">
        <v>90</v>
      </c>
      <c r="B74" s="19"/>
      <c r="C74" s="19"/>
      <c r="D74" s="19"/>
      <c r="E74" s="19"/>
      <c r="F74" s="19"/>
    </row>
    <row r="75" spans="1:6" ht="15.75" x14ac:dyDescent="0.25">
      <c r="A75" s="19" t="s">
        <v>91</v>
      </c>
      <c r="B75" s="19"/>
      <c r="C75" s="19"/>
      <c r="D75" s="19"/>
      <c r="E75" s="19"/>
      <c r="F75" s="19"/>
    </row>
    <row r="76" spans="1:6" ht="15.75" x14ac:dyDescent="0.25">
      <c r="A76" s="19" t="s">
        <v>79</v>
      </c>
      <c r="B76" s="19"/>
      <c r="C76" s="19"/>
      <c r="D76" s="19"/>
      <c r="E76" s="19"/>
      <c r="F76" s="19"/>
    </row>
    <row r="78" spans="1:6" ht="15.75" x14ac:dyDescent="0.25">
      <c r="A78" s="18" t="s">
        <v>92</v>
      </c>
      <c r="B78" s="19"/>
      <c r="C78" s="19"/>
      <c r="D78" s="19"/>
      <c r="E78" s="19"/>
      <c r="F78" s="19"/>
    </row>
    <row r="79" spans="1:6" ht="15.75" x14ac:dyDescent="0.25">
      <c r="A79" s="19" t="s">
        <v>93</v>
      </c>
      <c r="B79" s="19"/>
      <c r="C79" s="19"/>
      <c r="D79" s="19"/>
      <c r="E79" s="19"/>
      <c r="F79" s="19"/>
    </row>
    <row r="80" spans="1:6" ht="15.75" x14ac:dyDescent="0.25">
      <c r="A80" s="19" t="s">
        <v>94</v>
      </c>
      <c r="B80" s="19"/>
      <c r="C80" s="19"/>
      <c r="D80" s="19"/>
      <c r="E80" s="19"/>
      <c r="F80" s="19"/>
    </row>
    <row r="81" spans="1:7" ht="15.75" x14ac:dyDescent="0.25">
      <c r="A81" s="19" t="s">
        <v>95</v>
      </c>
      <c r="B81" s="19"/>
      <c r="C81" s="19"/>
      <c r="D81" s="19"/>
      <c r="E81" s="19"/>
      <c r="F81" s="19"/>
    </row>
    <row r="82" spans="1:7" ht="15.75" x14ac:dyDescent="0.25">
      <c r="A82" s="19" t="s">
        <v>79</v>
      </c>
      <c r="B82" s="19"/>
      <c r="C82" s="19"/>
      <c r="D82" s="19"/>
      <c r="E82" s="19"/>
      <c r="F82" s="19"/>
    </row>
    <row r="84" spans="1:7" ht="15.75" x14ac:dyDescent="0.25">
      <c r="A84" s="20" t="s">
        <v>98</v>
      </c>
      <c r="B84" s="19"/>
      <c r="C84" s="19"/>
      <c r="D84" s="19"/>
      <c r="E84" s="19"/>
      <c r="F84" s="19"/>
      <c r="G84" s="19"/>
    </row>
    <row r="85" spans="1:7" ht="15.75" x14ac:dyDescent="0.25">
      <c r="A85" s="19" t="s">
        <v>99</v>
      </c>
      <c r="B85" s="19"/>
      <c r="C85" s="19"/>
      <c r="D85" s="19"/>
      <c r="E85" s="19"/>
      <c r="F85" s="19"/>
      <c r="G85" s="19"/>
    </row>
    <row r="86" spans="1:7" ht="15.75" x14ac:dyDescent="0.25">
      <c r="A86" s="19" t="s">
        <v>100</v>
      </c>
      <c r="B86" s="19"/>
      <c r="C86" s="19"/>
      <c r="D86" s="19"/>
      <c r="E86" s="19"/>
      <c r="F86" s="19"/>
      <c r="G86" s="19"/>
    </row>
    <row r="87" spans="1:7" ht="15.75" x14ac:dyDescent="0.25">
      <c r="A87" s="19" t="s">
        <v>96</v>
      </c>
      <c r="B87" s="19"/>
      <c r="C87" s="19"/>
      <c r="D87" s="19"/>
      <c r="E87" s="19"/>
      <c r="F87" s="19"/>
      <c r="G87" s="19"/>
    </row>
    <row r="88" spans="1:7" ht="15.75" x14ac:dyDescent="0.25">
      <c r="A88" s="19" t="s">
        <v>97</v>
      </c>
      <c r="B88" s="19"/>
      <c r="C88" s="19"/>
      <c r="D88" s="19"/>
      <c r="E88" s="19"/>
      <c r="F88" s="19"/>
      <c r="G88" s="19"/>
    </row>
    <row r="89" spans="1:7" ht="15.75" x14ac:dyDescent="0.25">
      <c r="A89" s="19" t="s">
        <v>101</v>
      </c>
      <c r="B89" s="19"/>
      <c r="C89" s="19"/>
      <c r="D89" s="19"/>
      <c r="E89" s="19"/>
      <c r="F89" s="19"/>
      <c r="G89" s="19"/>
    </row>
    <row r="91" spans="1:7" ht="15.75" x14ac:dyDescent="0.25">
      <c r="A91" s="20" t="s">
        <v>104</v>
      </c>
    </row>
    <row r="92" spans="1:7" ht="15.75" x14ac:dyDescent="0.25">
      <c r="A92" s="19" t="s">
        <v>105</v>
      </c>
      <c r="B92" s="19"/>
      <c r="C92" s="19"/>
      <c r="D92" s="19"/>
    </row>
    <row r="93" spans="1:7" ht="15.75" x14ac:dyDescent="0.25">
      <c r="A93" s="19" t="s">
        <v>106</v>
      </c>
      <c r="B93" s="19"/>
      <c r="C93" s="19"/>
      <c r="D93" s="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CASPASE-3</vt:lpstr>
      <vt:lpstr>CASPASE-9</vt:lpstr>
      <vt:lpstr>IL-10</vt:lpstr>
      <vt:lpstr>CYCS</vt:lpstr>
      <vt:lpstr>TNF-A</vt:lpstr>
      <vt:lpstr>3-NT</vt:lpstr>
      <vt:lpstr>Nitric oxide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2023-05-17T11:58:07Z</dcterms:created>
  <dcterms:modified xsi:type="dcterms:W3CDTF">2023-05-18T15:50:35Z</dcterms:modified>
</cp:coreProperties>
</file>