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Sevtap Kılınç\2023.03.27\"/>
    </mc:Choice>
  </mc:AlternateContent>
  <xr:revisionPtr revIDLastSave="0" documentId="13_ncr:1_{6C547E65-1807-4565-B6C7-72A7CDE016E1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SERUM" sheetId="1" r:id="rId1"/>
    <sheet name="3-Nitrotyrozine" sheetId="3" r:id="rId2"/>
    <sheet name="Nitric oxide" sheetId="4" r:id="rId3"/>
    <sheet name="kalp-böbrek-testis" sheetId="5" r:id="rId4"/>
    <sheet name="Hipokampüs-TNF-A" sheetId="6" r:id="rId5"/>
    <sheet name="Hipokampüs-IL-1BETA" sheetId="7" r:id="rId6"/>
    <sheet name="TESTOSTERONE" sheetId="8" r:id="rId7"/>
    <sheet name="Materyal-metod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31" i="8"/>
  <c r="E31" i="8" s="1"/>
  <c r="E16" i="8"/>
  <c r="C21" i="8"/>
  <c r="E21" i="8" s="1"/>
  <c r="C20" i="8"/>
  <c r="E20" i="8" s="1"/>
  <c r="C19" i="8"/>
  <c r="E19" i="8" s="1"/>
  <c r="C18" i="8"/>
  <c r="E18" i="8" s="1"/>
  <c r="C17" i="8"/>
  <c r="E17" i="8" s="1"/>
  <c r="C16" i="8"/>
  <c r="E52" i="7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D53" i="7"/>
  <c r="E53" i="7" s="1"/>
  <c r="D54" i="7"/>
  <c r="E54" i="7" s="1"/>
  <c r="D31" i="7"/>
  <c r="E31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E45" i="6" l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30" i="6"/>
  <c r="E30" i="6" s="1"/>
  <c r="E21" i="6"/>
  <c r="C21" i="6"/>
  <c r="C20" i="6"/>
  <c r="E20" i="6" s="1"/>
  <c r="C19" i="6"/>
  <c r="E19" i="6" s="1"/>
  <c r="C18" i="6"/>
  <c r="E18" i="6" s="1"/>
  <c r="C17" i="6"/>
  <c r="E17" i="6" s="1"/>
  <c r="C16" i="6"/>
  <c r="E16" i="6" s="1"/>
  <c r="C34" i="3" l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D18" i="3"/>
  <c r="D19" i="3"/>
  <c r="D20" i="3"/>
  <c r="D21" i="3"/>
  <c r="D22" i="3"/>
  <c r="D23" i="3"/>
  <c r="D24" i="3"/>
  <c r="D17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<sst xmlns="http://schemas.openxmlformats.org/spreadsheetml/2006/main" count="610" uniqueCount="175">
  <si>
    <t>Numune Adı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</si>
  <si>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</si>
  <si>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</si>
  <si>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</si>
  <si>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</si>
  <si>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</si>
  <si>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</si>
  <si>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</si>
  <si>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</si>
  <si>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</si>
  <si>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</si>
  <si>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</si>
  <si>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• Sample and addition of R1</t>
  </si>
  <si>
    <t>Immunoturbidimetric assay</t>
  </si>
  <si>
    <t xml:space="preserve">Anti-CRP antibodies react with antigen in the sample to form an ntigen/antibody complex. Following agglutination, this is measured turbidimetrically. </t>
  </si>
  <si>
    <t>yüksek hemolizli</t>
  </si>
  <si>
    <t>Otto Scientific</t>
  </si>
  <si>
    <t>UREA (mg/dl)</t>
  </si>
  <si>
    <t>CREA (mg/dl)</t>
  </si>
  <si>
    <t>CREA: Creatinine</t>
  </si>
  <si>
    <t>OttoBC139</t>
  </si>
  <si>
    <t>UREA: Üre</t>
  </si>
  <si>
    <t>OttoBC157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</si>
  <si>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</si>
  <si>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</si>
  <si>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</si>
  <si>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</si>
  <si>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</si>
  <si>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</si>
  <si>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</si>
  <si>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</si>
  <si>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</si>
  <si>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>Numune Türü</t>
  </si>
  <si>
    <t>Serum</t>
  </si>
  <si>
    <t>LDH ( U/L)</t>
  </si>
  <si>
    <t>CK (U/l)</t>
  </si>
  <si>
    <t>K-1</t>
  </si>
  <si>
    <t>K-2</t>
  </si>
  <si>
    <t>K-3</t>
  </si>
  <si>
    <t>K-4</t>
  </si>
  <si>
    <t>K-5</t>
  </si>
  <si>
    <t>K-6</t>
  </si>
  <si>
    <t>K-7</t>
  </si>
  <si>
    <t>K-8</t>
  </si>
  <si>
    <t>D-1</t>
  </si>
  <si>
    <t>D-2</t>
  </si>
  <si>
    <t>D-3</t>
  </si>
  <si>
    <t>D-4</t>
  </si>
  <si>
    <t>D-5</t>
  </si>
  <si>
    <t>D-6</t>
  </si>
  <si>
    <t>D-7</t>
  </si>
  <si>
    <t>D-8</t>
  </si>
  <si>
    <t>0RL-1</t>
  </si>
  <si>
    <t>0RL-2</t>
  </si>
  <si>
    <t>0RL-3</t>
  </si>
  <si>
    <t>0RL-4</t>
  </si>
  <si>
    <t>0RL-5</t>
  </si>
  <si>
    <t>0RL-6</t>
  </si>
  <si>
    <t>0RL-7</t>
  </si>
  <si>
    <t>0RL-8</t>
  </si>
  <si>
    <t>TTL(µmol/L)</t>
  </si>
  <si>
    <t>NTL(µmol/L)</t>
  </si>
  <si>
    <t>Disülfit</t>
  </si>
  <si>
    <t>PON-1(U/L)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</si>
  <si>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</si>
  <si>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</si>
  <si>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</si>
  <si>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</si>
  <si>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</si>
  <si>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</si>
  <si>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</si>
  <si>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</si>
  <si>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</si>
  <si>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</si>
  <si>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</si>
  <si>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</si>
  <si>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concentration (ng/ml)</t>
  </si>
  <si>
    <t>Numune</t>
  </si>
  <si>
    <t>absorbans</t>
  </si>
  <si>
    <t>result(ng/ml)</t>
  </si>
  <si>
    <t>ORL-1</t>
  </si>
  <si>
    <t>ORL-2</t>
  </si>
  <si>
    <t>ORL-3</t>
  </si>
  <si>
    <t>ORL-4</t>
  </si>
  <si>
    <t>ORL-5</t>
  </si>
  <si>
    <t>ORL-6</t>
  </si>
  <si>
    <t>ORL-7</t>
  </si>
  <si>
    <t>ORL-8</t>
  </si>
  <si>
    <t>SERUM</t>
  </si>
  <si>
    <t>KALP</t>
  </si>
  <si>
    <t>BÖBREK</t>
  </si>
  <si>
    <t>TESTİS</t>
  </si>
  <si>
    <t>NO (µmol/L)</t>
  </si>
  <si>
    <t>concentratıon (ng/L)</t>
  </si>
  <si>
    <t>result(ng/L)</t>
  </si>
  <si>
    <t>N.O: Nitric Oxide</t>
  </si>
  <si>
    <t>E-BC-K035-S</t>
  </si>
  <si>
    <t>REL BIOCHEM-REL ASSAY</t>
  </si>
  <si>
    <t>PON-1: Paraoxanase-1</t>
  </si>
  <si>
    <t>REL ASSAY</t>
  </si>
  <si>
    <t>RL0031</t>
  </si>
  <si>
    <t>LDH( Laktat dehidrogenaz)</t>
  </si>
  <si>
    <t>OttoBC129</t>
  </si>
  <si>
    <t>CK: Creatinine Kinase</t>
  </si>
  <si>
    <t>OttoBC136</t>
  </si>
  <si>
    <t>RL0185</t>
  </si>
  <si>
    <t>Tumor necrosis factor-alfa</t>
  </si>
  <si>
    <t>Rat</t>
  </si>
  <si>
    <t>BT-lab</t>
  </si>
  <si>
    <t>E0764Ra</t>
  </si>
  <si>
    <t>ELİSA</t>
  </si>
  <si>
    <t>Mıcroplate reader: BIO-TEK EL X 800-Aotu strıp washer:BIO TEK EL X 50</t>
  </si>
  <si>
    <t>Interleukin-1 beta</t>
  </si>
  <si>
    <t>E0119Ra</t>
  </si>
  <si>
    <t>Serum-doku</t>
  </si>
  <si>
    <t>Doku</t>
  </si>
  <si>
    <t>3-Nitrotyrozine</t>
  </si>
  <si>
    <t>E-EL-0040</t>
  </si>
  <si>
    <t>Elabscience</t>
  </si>
  <si>
    <t>TTL(Total Thiol)</t>
  </si>
  <si>
    <t>NTL(Natıve Thiol)</t>
  </si>
  <si>
    <t>Testosterone</t>
  </si>
  <si>
    <t>EA0023Ra</t>
  </si>
  <si>
    <t>NOT: Dokular 1/9 oranında( 0,1 gr doku: 0,9ml 140 mmol. lık  KCl) Potasyum Klorür tamponu ile homojenize edildikten sonra 7000 rpm + 4' de 5 dk santrifüj edildi.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</si>
  <si>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</si>
  <si>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</si>
  <si>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</si>
  <si>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</si>
  <si>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</si>
  <si>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</si>
  <si>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</si>
  <si>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</si>
  <si>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</si>
  <si>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</si>
  <si>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</si>
  <si>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</si>
  <si>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</si>
  <si>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</si>
  <si>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</si>
  <si>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r>
      <rPr>
        <b/>
        <sz val="12"/>
        <color theme="1"/>
        <rFont val="Times New Roman"/>
        <family val="1"/>
        <charset val="162"/>
      </rPr>
      <t>Creatine Kinase</t>
    </r>
    <r>
      <rPr>
        <sz val="12"/>
        <color theme="1"/>
        <rFont val="Times New Roman"/>
        <family val="1"/>
        <charset val="162"/>
      </rPr>
      <t xml:space="preserve">                    </t>
    </r>
  </si>
  <si>
    <t>UV Test</t>
  </si>
  <si>
    <t>• Addition of R2 and start of reaction: CK Creatine phosphate + ADP Creatine + ATP HK ATP + glucose Glucose-6-phosphate + ADP G6PDH Glucose-6-P + NADP Gluconate-6-P + NADPH+H+</t>
  </si>
  <si>
    <t>Equimolar quantities of NADPH and creatine are formed at the same rate. The photometrically measured rate of formation of NADPH is proportional to the CK activity.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</si>
  <si>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</si>
  <si>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</si>
  <si>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</si>
  <si>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</si>
  <si>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</si>
  <si>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</si>
  <si>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</si>
  <si>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</si>
  <si>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</si>
  <si>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</si>
  <si>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</si>
  <si>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</si>
  <si>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 xml:space="preserve">Samples (or Standards) are added to the micro ELISA plate wells and combined with the specific antibody. </t>
  </si>
  <si>
    <t>3-Nitrotyrosine Assay Principle</t>
  </si>
  <si>
    <t>This ELISA kit uses the Sandwich-ELISA principle. The micro ELISA plate provided in this kit has been pre-coated with an antibody specific to 3-NT.</t>
  </si>
  <si>
    <t>Then a biotinylated detection antibody specific for 3-NT and Avidin-Horseradish Peroxidase (HRP) conjugate are added successively to each micro plate well and incubated. Free components are washed away. The substrate solution is added to each well.</t>
  </si>
  <si>
    <t>The optical density (OD) is measured spectrophotometrically at a wavelength of 450 nm ± 2 nm. The OD value is proportional to the concentration of Human 3-NT.</t>
  </si>
  <si>
    <t>You can calculate the concentration of 3-NT in the samples by comparing the OD of the samples to the standard curve.</t>
  </si>
  <si>
    <t>Only those wells that contain  3-NT, biotinylated detection antibody and Avidin-HRP conjugate will appear blue in color. The enzyme-substrate reaction is terminated by the addition of stop solution and the color turns yellow.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</si>
  <si>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</si>
  <si>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</si>
  <si>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</si>
  <si>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</si>
  <si>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</si>
  <si>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IL-1BETA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</si>
  <si>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</si>
  <si>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</si>
  <si>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</si>
  <si>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Testosterone Assay Principle</t>
  </si>
  <si>
    <t>This kit is an Enzyme-Linked Immunosorbent Assay (ELISA). The plate has been pre-coated with Rat T antibody. T present in the sample is added and binds to antibodies coated on the wells.</t>
  </si>
  <si>
    <t>And then biotinylated Rat T Antibody is added and binds to T in the sample. Then Streptavidin-HRP is added and binds to the Biotinylated T antibody.</t>
  </si>
  <si>
    <t>After incubation unbound Streptavidin-HRP is washed away during a washing step. Substrate solution is then added and color develops in proportion to the amount of Rat 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</si>
</sst>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3-NT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226093613298343"/>
                  <c:y val="-0.489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'3-Nitrotyrozine'!$B$17:$B$23</c:f>
              <c:numCache>
                <c:formatCode>General</c:formatCode>
                <c:ptCount val="7"/>
                <c:pt idx="0">
                  <c:v>6.7000000000000004E-2</c:v>
                </c:pt>
                <c:pt idx="1">
                  <c:v>0.435</c:v>
                </c:pt>
                <c:pt idx="2">
                  <c:v>0.68700000000000006</c:v>
                </c:pt>
                <c:pt idx="3">
                  <c:v>0.93500000000000005</c:v>
                </c:pt>
                <c:pt idx="4">
                  <c:v>1.0640000000000001</c:v>
                </c:pt>
                <c:pt idx="5">
                  <c:v>1.262</c:v>
                </c:pt>
                <c:pt idx="6">
                  <c:v>1.403</c:v>
                </c:pt>
              </c:numCache>
            </c:numRef>
          </c:xVal>
          <c:yVal>
            <c:numRef>
              <c:f>'3-Nitrotyrozine'!$C$17:$C$23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56C-8C3B-A6AC5AE7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32152"/>
        <c:axId val="502725920"/>
      </c:scatterChart>
      <c:valAx>
        <c:axId val="5027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725920"/>
        <c:crosses val="autoZero"/>
        <c:crossBetween val="midCat"/>
      </c:valAx>
      <c:valAx>
        <c:axId val="502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73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558595800524934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'Hipokampüs-TNF-A'!$C$16:$C$21</c:f>
              <c:numCache>
                <c:formatCode>General</c:formatCode>
                <c:ptCount val="6"/>
                <c:pt idx="0">
                  <c:v>1.9990000000000001</c:v>
                </c:pt>
                <c:pt idx="1">
                  <c:v>1.206</c:v>
                </c:pt>
                <c:pt idx="2">
                  <c:v>0.71599999999999997</c:v>
                </c:pt>
                <c:pt idx="3">
                  <c:v>0.42399999999999999</c:v>
                </c:pt>
                <c:pt idx="4">
                  <c:v>0.19800000000000001</c:v>
                </c:pt>
                <c:pt idx="5">
                  <c:v>0</c:v>
                </c:pt>
              </c:numCache>
            </c:numRef>
          </c:xVal>
          <c:yVal>
            <c:numRef>
              <c:f>'Hipokampüs-TNF-A'!$D$16:$D$21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3-493B-811C-607CF073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71984"/>
        <c:axId val="525172968"/>
      </c:scatterChart>
      <c:valAx>
        <c:axId val="525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2968"/>
        <c:crosses val="autoZero"/>
        <c:crossBetween val="midCat"/>
      </c:valAx>
      <c:valAx>
        <c:axId val="5251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31364829396326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'Hipokampüs-IL-1BETA'!$C$17:$C$22</c:f>
              <c:numCache>
                <c:formatCode>General</c:formatCode>
                <c:ptCount val="6"/>
                <c:pt idx="0">
                  <c:v>2.6159999999999997</c:v>
                </c:pt>
                <c:pt idx="1">
                  <c:v>1.589</c:v>
                </c:pt>
                <c:pt idx="2">
                  <c:v>1.0210000000000001</c:v>
                </c:pt>
                <c:pt idx="3">
                  <c:v>0.58100000000000007</c:v>
                </c:pt>
                <c:pt idx="4">
                  <c:v>0.30100000000000005</c:v>
                </c:pt>
                <c:pt idx="5">
                  <c:v>0</c:v>
                </c:pt>
              </c:numCache>
            </c:numRef>
          </c:xVal>
          <c:yVal>
            <c:numRef>
              <c:f>'Hipokampüs-IL-1BETA'!$D$17:$D$22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226-9206-1F61A2CC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2224"/>
        <c:axId val="515404520"/>
      </c:scatterChart>
      <c:valAx>
        <c:axId val="5154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404520"/>
        <c:crosses val="autoZero"/>
        <c:crossBetween val="midCat"/>
      </c:valAx>
      <c:valAx>
        <c:axId val="5154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4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1681539807524059E-2"/>
                  <c:y val="-0.34498104403616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TESTOSTERONE!$C$16:$C$20</c:f>
              <c:numCache>
                <c:formatCode>General</c:formatCode>
                <c:ptCount val="5"/>
                <c:pt idx="0">
                  <c:v>1.3999999999999999E-2</c:v>
                </c:pt>
                <c:pt idx="1">
                  <c:v>0.33399999999999996</c:v>
                </c:pt>
                <c:pt idx="2">
                  <c:v>0.58000000000000007</c:v>
                </c:pt>
                <c:pt idx="3">
                  <c:v>0.80300000000000005</c:v>
                </c:pt>
                <c:pt idx="4">
                  <c:v>1.0680000000000001</c:v>
                </c:pt>
              </c:numCache>
            </c:numRef>
          </c:xVal>
          <c:yVal>
            <c:numRef>
              <c:f>TESTOSTERONE!$D$16:$D$20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B9A-8D22-CE7CB69D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4512"/>
        <c:axId val="515384840"/>
      </c:scatterChart>
      <c:valAx>
        <c:axId val="515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384840"/>
        <c:crosses val="autoZero"/>
        <c:crossBetween val="midCat"/>
      </c:valAx>
      <c:valAx>
        <c:axId val="5153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3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11</xdr:row>
      <xdr:rowOff>3810</xdr:rowOff>
    </xdr:from>
    <xdr:to>
      <xdr:col>13</xdr:col>
      <xdr:colOff>68580</xdr:colOff>
      <xdr:row>26</xdr:row>
      <xdr:rowOff>3810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7</xdr:row>
      <xdr:rowOff>26670</xdr:rowOff>
    </xdr:from>
    <xdr:to>
      <xdr:col>13</xdr:col>
      <xdr:colOff>563880</xdr:colOff>
      <xdr:row>22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8</xdr:row>
      <xdr:rowOff>34290</xdr:rowOff>
    </xdr:from>
    <xdr:to>
      <xdr:col>14</xdr:col>
      <xdr:colOff>22860</xdr:colOff>
      <xdr:row>23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19050</xdr:rowOff>
    </xdr:from>
    <xdr:to>
      <xdr:col>14</xdr:col>
      <xdr:colOff>556260</xdr:colOff>
      <xdr:row>23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266700</xdr:colOff>
      <xdr:row>60</xdr:row>
      <xdr:rowOff>160299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8940"/>
          <a:ext cx="7772400" cy="84813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160020</xdr:rowOff>
    </xdr:from>
    <xdr:to>
      <xdr:col>5</xdr:col>
      <xdr:colOff>342900</xdr:colOff>
      <xdr:row>88</xdr:row>
      <xdr:rowOff>177155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00"/>
          <a:ext cx="7848600" cy="554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L3" sqref="L3"/>
    </sheetView>
  </sheetViews>
  <sheetFormatPr defaultRowHeight="15" x14ac:dyDescent="0.25"/>
  <cols>
    <col min="1" max="1" width="19.7109375" customWidth="1"/>
    <col min="2" max="2" width="14.28515625" style="1" customWidth="1"/>
    <col min="3" max="3" width="16.28515625" style="1" customWidth="1"/>
    <col min="4" max="4" width="13.7109375" style="1" customWidth="1"/>
    <col min="5" max="5" width="15.28515625" style="1" customWidth="1"/>
    <col min="6" max="6" width="14.7109375" style="1" customWidth="1"/>
    <col min="7" max="7" width="15.42578125" style="1" customWidth="1"/>
    <col min="8" max="8" width="14.28515625" style="1" customWidth="1"/>
    <col min="9" max="9" width="17.42578125" style="1" customWidth="1"/>
    <col min="10" max="10" width="16.140625" style="1" customWidth="1"/>
    <col min="11" max="11" width="14.85546875" style="1" customWidth="1"/>
    <col min="12" max="12" width="22.7109375" customWidth="1"/>
  </cols>
  <sheetData>
    <row r="1" spans="1:11" x14ac:dyDescent="0.25">
      <c r="A1" s="3" t="s">
        <v>0</v>
      </c>
      <c r="B1" s="3" t="s">
        <v>17</v>
      </c>
      <c r="C1" s="3" t="s">
        <v>18</v>
      </c>
      <c r="D1" s="3" t="s">
        <v>34</v>
      </c>
      <c r="E1" s="3" t="s">
        <v>35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1</v>
      </c>
      <c r="K1"/>
    </row>
    <row r="2" spans="1:11" x14ac:dyDescent="0.25">
      <c r="A2" s="6" t="s">
        <v>36</v>
      </c>
      <c r="B2" s="4">
        <v>34.799999999999997</v>
      </c>
      <c r="C2" s="4">
        <v>0.73</v>
      </c>
      <c r="D2" s="4">
        <v>881</v>
      </c>
      <c r="E2" s="4">
        <v>860</v>
      </c>
      <c r="F2" s="4">
        <v>299</v>
      </c>
      <c r="G2" s="4">
        <v>159</v>
      </c>
      <c r="H2" s="4">
        <f t="shared" ref="H2:H25" si="0">(F2-G2)/2</f>
        <v>70</v>
      </c>
      <c r="I2" s="4">
        <v>60.99</v>
      </c>
      <c r="J2" s="5" t="s">
        <v>2</v>
      </c>
      <c r="K2"/>
    </row>
    <row r="3" spans="1:11" x14ac:dyDescent="0.25">
      <c r="A3" s="6" t="s">
        <v>37</v>
      </c>
      <c r="B3" s="4">
        <v>24.7</v>
      </c>
      <c r="C3" s="4">
        <v>0.71</v>
      </c>
      <c r="D3" s="4">
        <v>903</v>
      </c>
      <c r="E3" s="4">
        <v>3044</v>
      </c>
      <c r="F3" s="4">
        <v>581</v>
      </c>
      <c r="G3" s="4">
        <v>454</v>
      </c>
      <c r="H3" s="4">
        <f t="shared" si="0"/>
        <v>63.5</v>
      </c>
      <c r="I3" s="4">
        <v>543.1</v>
      </c>
      <c r="J3" s="5" t="s">
        <v>2</v>
      </c>
      <c r="K3"/>
    </row>
    <row r="4" spans="1:11" x14ac:dyDescent="0.25">
      <c r="A4" s="6" t="s">
        <v>38</v>
      </c>
      <c r="B4" s="4">
        <v>28.5</v>
      </c>
      <c r="C4" s="4">
        <v>0.79</v>
      </c>
      <c r="D4" s="4">
        <v>574</v>
      </c>
      <c r="E4" s="4">
        <v>595</v>
      </c>
      <c r="F4" s="4">
        <v>145</v>
      </c>
      <c r="G4" s="4">
        <v>97</v>
      </c>
      <c r="H4" s="4">
        <f t="shared" si="0"/>
        <v>24</v>
      </c>
      <c r="I4" s="4">
        <v>67.7</v>
      </c>
      <c r="J4" s="5"/>
      <c r="K4"/>
    </row>
    <row r="5" spans="1:11" x14ac:dyDescent="0.25">
      <c r="A5" s="6" t="s">
        <v>39</v>
      </c>
      <c r="B5" s="4">
        <v>28.1</v>
      </c>
      <c r="C5" s="4">
        <v>0.77</v>
      </c>
      <c r="D5" s="4">
        <v>799</v>
      </c>
      <c r="E5" s="4">
        <v>2936</v>
      </c>
      <c r="F5" s="4">
        <v>364</v>
      </c>
      <c r="G5" s="4">
        <v>142</v>
      </c>
      <c r="H5" s="4">
        <f t="shared" si="0"/>
        <v>111</v>
      </c>
      <c r="I5" s="4">
        <v>51.01</v>
      </c>
      <c r="J5" s="5" t="s">
        <v>2</v>
      </c>
      <c r="K5"/>
    </row>
    <row r="6" spans="1:11" x14ac:dyDescent="0.25">
      <c r="A6" s="6" t="s">
        <v>40</v>
      </c>
      <c r="B6" s="4">
        <v>27.3</v>
      </c>
      <c r="C6" s="4">
        <v>0.78</v>
      </c>
      <c r="D6" s="4">
        <v>603</v>
      </c>
      <c r="E6" s="4">
        <v>1178</v>
      </c>
      <c r="F6" s="4">
        <v>502</v>
      </c>
      <c r="G6" s="4">
        <v>170</v>
      </c>
      <c r="H6" s="4">
        <f t="shared" si="0"/>
        <v>166</v>
      </c>
      <c r="I6" s="4">
        <v>46.32</v>
      </c>
      <c r="J6" s="5" t="s">
        <v>2</v>
      </c>
      <c r="K6"/>
    </row>
    <row r="7" spans="1:11" x14ac:dyDescent="0.25">
      <c r="A7" s="6" t="s">
        <v>41</v>
      </c>
      <c r="B7" s="4">
        <v>35.1</v>
      </c>
      <c r="C7" s="4">
        <v>0.77</v>
      </c>
      <c r="D7" s="4">
        <v>1072</v>
      </c>
      <c r="E7" s="4">
        <v>990</v>
      </c>
      <c r="F7" s="4">
        <v>481</v>
      </c>
      <c r="G7" s="4">
        <v>230</v>
      </c>
      <c r="H7" s="4">
        <f t="shared" si="0"/>
        <v>125.5</v>
      </c>
      <c r="I7" s="4">
        <v>59.75</v>
      </c>
      <c r="J7" s="5"/>
      <c r="K7"/>
    </row>
    <row r="8" spans="1:11" x14ac:dyDescent="0.25">
      <c r="A8" s="6" t="s">
        <v>42</v>
      </c>
      <c r="B8" s="4">
        <v>32.9</v>
      </c>
      <c r="C8" s="4">
        <v>0.78</v>
      </c>
      <c r="D8" s="4">
        <v>938</v>
      </c>
      <c r="E8" s="4">
        <v>810</v>
      </c>
      <c r="F8" s="4">
        <v>165</v>
      </c>
      <c r="G8" s="4">
        <v>120</v>
      </c>
      <c r="H8" s="4">
        <f t="shared" si="0"/>
        <v>22.5</v>
      </c>
      <c r="I8" s="4">
        <v>55.14</v>
      </c>
      <c r="J8" s="5"/>
      <c r="K8"/>
    </row>
    <row r="9" spans="1:11" x14ac:dyDescent="0.25">
      <c r="A9" s="6" t="s">
        <v>43</v>
      </c>
      <c r="B9" s="4">
        <v>32</v>
      </c>
      <c r="C9" s="4">
        <v>0.79</v>
      </c>
      <c r="D9" s="4">
        <v>747</v>
      </c>
      <c r="E9" s="4">
        <v>1501</v>
      </c>
      <c r="F9" s="4">
        <v>357</v>
      </c>
      <c r="G9" s="4">
        <v>239</v>
      </c>
      <c r="H9" s="4">
        <f t="shared" si="0"/>
        <v>59</v>
      </c>
      <c r="I9" s="4">
        <v>51.62</v>
      </c>
      <c r="J9" s="5" t="s">
        <v>2</v>
      </c>
      <c r="K9"/>
    </row>
    <row r="10" spans="1:11" x14ac:dyDescent="0.25">
      <c r="A10" s="6" t="s">
        <v>44</v>
      </c>
      <c r="B10" s="4">
        <v>17.8</v>
      </c>
      <c r="C10" s="4">
        <v>0.68</v>
      </c>
      <c r="D10" s="4">
        <v>113</v>
      </c>
      <c r="E10" s="4">
        <v>156</v>
      </c>
      <c r="F10" s="4">
        <v>444</v>
      </c>
      <c r="G10" s="4">
        <v>271</v>
      </c>
      <c r="H10" s="4">
        <f t="shared" si="0"/>
        <v>86.5</v>
      </c>
      <c r="I10" s="4">
        <v>57.49</v>
      </c>
      <c r="J10" s="5"/>
      <c r="K10"/>
    </row>
    <row r="11" spans="1:11" x14ac:dyDescent="0.25">
      <c r="A11" s="6" t="s">
        <v>45</v>
      </c>
      <c r="B11" s="4">
        <v>14.3</v>
      </c>
      <c r="C11" s="4">
        <v>0.74</v>
      </c>
      <c r="D11" s="4">
        <v>348</v>
      </c>
      <c r="E11" s="4">
        <v>384</v>
      </c>
      <c r="F11" s="4">
        <v>430</v>
      </c>
      <c r="G11" s="4">
        <v>290</v>
      </c>
      <c r="H11" s="4">
        <f t="shared" si="0"/>
        <v>70</v>
      </c>
      <c r="I11" s="4">
        <v>74.319999999999993</v>
      </c>
      <c r="J11" s="5"/>
      <c r="K11"/>
    </row>
    <row r="12" spans="1:11" x14ac:dyDescent="0.25">
      <c r="A12" s="6" t="s">
        <v>46</v>
      </c>
      <c r="B12" s="4">
        <v>15.2</v>
      </c>
      <c r="C12" s="4">
        <v>0.68</v>
      </c>
      <c r="D12" s="4">
        <v>202</v>
      </c>
      <c r="E12" s="4">
        <v>274</v>
      </c>
      <c r="F12" s="4">
        <v>239</v>
      </c>
      <c r="G12" s="4">
        <v>160</v>
      </c>
      <c r="H12" s="4">
        <f t="shared" si="0"/>
        <v>39.5</v>
      </c>
      <c r="I12" s="4">
        <v>45.71</v>
      </c>
      <c r="J12" s="5"/>
      <c r="K12"/>
    </row>
    <row r="13" spans="1:11" x14ac:dyDescent="0.25">
      <c r="A13" s="6" t="s">
        <v>47</v>
      </c>
      <c r="B13" s="4">
        <v>16.8</v>
      </c>
      <c r="C13" s="4">
        <v>0.74</v>
      </c>
      <c r="D13" s="4">
        <v>595</v>
      </c>
      <c r="E13" s="4">
        <v>444</v>
      </c>
      <c r="F13" s="4">
        <v>389</v>
      </c>
      <c r="G13" s="4">
        <v>157</v>
      </c>
      <c r="H13" s="4">
        <f t="shared" si="0"/>
        <v>116</v>
      </c>
      <c r="I13" s="4">
        <v>58.37</v>
      </c>
      <c r="J13" s="5"/>
      <c r="K13"/>
    </row>
    <row r="14" spans="1:11" x14ac:dyDescent="0.25">
      <c r="A14" s="6" t="s">
        <v>48</v>
      </c>
      <c r="B14" s="4">
        <v>19.399999999999999</v>
      </c>
      <c r="C14" s="4">
        <v>0.67</v>
      </c>
      <c r="D14" s="4">
        <v>351</v>
      </c>
      <c r="E14" s="4">
        <v>416</v>
      </c>
      <c r="F14" s="4">
        <v>408</v>
      </c>
      <c r="G14" s="4">
        <v>176</v>
      </c>
      <c r="H14" s="4">
        <f t="shared" si="0"/>
        <v>116</v>
      </c>
      <c r="I14" s="4">
        <v>64.83</v>
      </c>
      <c r="J14" s="5" t="s">
        <v>2</v>
      </c>
      <c r="K14"/>
    </row>
    <row r="15" spans="1:11" x14ac:dyDescent="0.25">
      <c r="A15" s="6" t="s">
        <v>49</v>
      </c>
      <c r="B15" s="4">
        <v>20.2</v>
      </c>
      <c r="C15" s="4">
        <v>0.73</v>
      </c>
      <c r="D15" s="4">
        <v>806</v>
      </c>
      <c r="E15" s="4">
        <v>3084</v>
      </c>
      <c r="F15" s="4">
        <v>424</v>
      </c>
      <c r="G15" s="4">
        <v>171</v>
      </c>
      <c r="H15" s="4">
        <f t="shared" si="0"/>
        <v>126.5</v>
      </c>
      <c r="I15" s="4">
        <v>55.09</v>
      </c>
      <c r="J15" s="5"/>
      <c r="K15"/>
    </row>
    <row r="16" spans="1:11" x14ac:dyDescent="0.25">
      <c r="A16" s="6" t="s">
        <v>50</v>
      </c>
      <c r="B16" s="4">
        <v>18</v>
      </c>
      <c r="C16" s="4">
        <v>0.72</v>
      </c>
      <c r="D16" s="4">
        <v>116</v>
      </c>
      <c r="E16" s="4">
        <v>170</v>
      </c>
      <c r="F16" s="4">
        <v>478</v>
      </c>
      <c r="G16" s="4">
        <v>265</v>
      </c>
      <c r="H16" s="4">
        <f t="shared" si="0"/>
        <v>106.5</v>
      </c>
      <c r="I16" s="4">
        <v>57.49</v>
      </c>
      <c r="J16" s="5"/>
      <c r="K16"/>
    </row>
    <row r="17" spans="1:11" x14ac:dyDescent="0.25">
      <c r="A17" s="6" t="s">
        <v>51</v>
      </c>
      <c r="B17" s="4">
        <v>18.399999999999999</v>
      </c>
      <c r="C17" s="4">
        <v>0.78</v>
      </c>
      <c r="D17" s="4">
        <v>1163</v>
      </c>
      <c r="E17" s="4">
        <v>2383</v>
      </c>
      <c r="F17" s="4">
        <v>211</v>
      </c>
      <c r="G17" s="4">
        <v>172</v>
      </c>
      <c r="H17" s="4">
        <f t="shared" si="0"/>
        <v>19.5</v>
      </c>
      <c r="I17" s="4">
        <v>60.07</v>
      </c>
      <c r="J17" s="5" t="s">
        <v>15</v>
      </c>
      <c r="K17"/>
    </row>
    <row r="18" spans="1:11" x14ac:dyDescent="0.25">
      <c r="A18" s="6" t="s">
        <v>52</v>
      </c>
      <c r="B18" s="4">
        <v>22.6</v>
      </c>
      <c r="C18" s="4">
        <v>0.77</v>
      </c>
      <c r="D18" s="4">
        <v>2757</v>
      </c>
      <c r="E18" s="4">
        <v>175</v>
      </c>
      <c r="F18" s="4">
        <v>276</v>
      </c>
      <c r="G18" s="4">
        <v>165</v>
      </c>
      <c r="H18" s="4">
        <f t="shared" si="0"/>
        <v>55.5</v>
      </c>
      <c r="I18" s="4">
        <v>42.92</v>
      </c>
      <c r="J18" s="5" t="s">
        <v>15</v>
      </c>
      <c r="K18"/>
    </row>
    <row r="19" spans="1:11" x14ac:dyDescent="0.25">
      <c r="A19" s="6" t="s">
        <v>53</v>
      </c>
      <c r="B19" s="4">
        <v>16.2</v>
      </c>
      <c r="C19" s="4">
        <v>0.67</v>
      </c>
      <c r="D19" s="4">
        <v>363</v>
      </c>
      <c r="E19" s="4">
        <v>718</v>
      </c>
      <c r="F19" s="4">
        <v>388</v>
      </c>
      <c r="G19" s="4">
        <v>128</v>
      </c>
      <c r="H19" s="4">
        <f t="shared" si="0"/>
        <v>130</v>
      </c>
      <c r="I19" s="4">
        <v>65.36</v>
      </c>
      <c r="J19" s="5"/>
      <c r="K19"/>
    </row>
    <row r="20" spans="1:11" x14ac:dyDescent="0.25">
      <c r="A20" s="6" t="s">
        <v>54</v>
      </c>
      <c r="B20" s="4">
        <v>21.8</v>
      </c>
      <c r="C20" s="4">
        <v>0.82</v>
      </c>
      <c r="D20" s="4">
        <v>1097</v>
      </c>
      <c r="E20" s="4">
        <v>2218</v>
      </c>
      <c r="F20" s="4">
        <v>669</v>
      </c>
      <c r="G20" s="4">
        <v>253</v>
      </c>
      <c r="H20" s="4">
        <f t="shared" si="0"/>
        <v>208</v>
      </c>
      <c r="I20" s="4">
        <v>65.62</v>
      </c>
      <c r="J20" s="5" t="s">
        <v>2</v>
      </c>
      <c r="K20"/>
    </row>
    <row r="21" spans="1:11" x14ac:dyDescent="0.25">
      <c r="A21" s="6" t="s">
        <v>55</v>
      </c>
      <c r="B21" s="4">
        <v>21.1</v>
      </c>
      <c r="C21" s="4">
        <v>0.77</v>
      </c>
      <c r="D21" s="4">
        <v>481</v>
      </c>
      <c r="E21" s="4">
        <v>559</v>
      </c>
      <c r="F21" s="4">
        <v>498</v>
      </c>
      <c r="G21" s="4">
        <v>208</v>
      </c>
      <c r="H21" s="4">
        <f t="shared" si="0"/>
        <v>145</v>
      </c>
      <c r="I21" s="4">
        <v>68.48</v>
      </c>
      <c r="J21" s="5" t="s">
        <v>2</v>
      </c>
      <c r="K21"/>
    </row>
    <row r="22" spans="1:11" x14ac:dyDescent="0.25">
      <c r="A22" s="6" t="s">
        <v>56</v>
      </c>
      <c r="B22" s="4">
        <v>19.899999999999999</v>
      </c>
      <c r="C22" s="4">
        <v>0.79</v>
      </c>
      <c r="D22" s="4">
        <v>440</v>
      </c>
      <c r="E22" s="4">
        <v>1459</v>
      </c>
      <c r="F22" s="4">
        <v>388</v>
      </c>
      <c r="G22" s="4">
        <v>220</v>
      </c>
      <c r="H22" s="4">
        <f t="shared" si="0"/>
        <v>84</v>
      </c>
      <c r="I22" s="4">
        <v>66.69</v>
      </c>
      <c r="J22" s="5" t="s">
        <v>2</v>
      </c>
      <c r="K22"/>
    </row>
    <row r="23" spans="1:11" x14ac:dyDescent="0.25">
      <c r="A23" s="6" t="s">
        <v>57</v>
      </c>
      <c r="B23" s="4">
        <v>17.3</v>
      </c>
      <c r="C23" s="4">
        <v>0.83</v>
      </c>
      <c r="D23" s="4">
        <v>406</v>
      </c>
      <c r="E23" s="4">
        <v>701</v>
      </c>
      <c r="F23" s="4">
        <v>343</v>
      </c>
      <c r="G23" s="4">
        <v>269</v>
      </c>
      <c r="H23" s="4">
        <f t="shared" si="0"/>
        <v>37</v>
      </c>
      <c r="I23" s="4">
        <v>63.2</v>
      </c>
      <c r="J23" s="5" t="s">
        <v>2</v>
      </c>
      <c r="K23"/>
    </row>
    <row r="24" spans="1:11" x14ac:dyDescent="0.25">
      <c r="A24" s="6" t="s">
        <v>58</v>
      </c>
      <c r="B24" s="4">
        <v>16.600000000000001</v>
      </c>
      <c r="C24" s="4">
        <v>0.7</v>
      </c>
      <c r="D24" s="4">
        <v>392</v>
      </c>
      <c r="E24" s="4">
        <v>1881</v>
      </c>
      <c r="F24" s="4">
        <v>309</v>
      </c>
      <c r="G24" s="4">
        <v>171</v>
      </c>
      <c r="H24" s="4">
        <f t="shared" si="0"/>
        <v>69</v>
      </c>
      <c r="I24" s="4">
        <v>66.88</v>
      </c>
      <c r="J24" s="5" t="s">
        <v>2</v>
      </c>
      <c r="K24"/>
    </row>
    <row r="25" spans="1:11" x14ac:dyDescent="0.25">
      <c r="A25" s="6" t="s">
        <v>59</v>
      </c>
      <c r="B25" s="4">
        <v>17.600000000000001</v>
      </c>
      <c r="C25" s="4">
        <v>0.8</v>
      </c>
      <c r="D25" s="4">
        <v>470</v>
      </c>
      <c r="E25" s="4">
        <v>416</v>
      </c>
      <c r="F25" s="4">
        <v>449</v>
      </c>
      <c r="G25" s="4">
        <v>110</v>
      </c>
      <c r="H25" s="4">
        <f t="shared" si="0"/>
        <v>169.5</v>
      </c>
      <c r="I25" s="4">
        <v>55.81</v>
      </c>
      <c r="J25" s="5"/>
      <c r="K25"/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1:11" x14ac:dyDescent="0.25">
      <c r="B49"/>
      <c r="C49"/>
      <c r="D49"/>
      <c r="E49"/>
      <c r="F49"/>
      <c r="G49"/>
      <c r="H49"/>
      <c r="I49"/>
      <c r="J49"/>
      <c r="K49"/>
    </row>
    <row r="50" spans="1:11" x14ac:dyDescent="0.25">
      <c r="B50"/>
      <c r="C50"/>
      <c r="D50"/>
      <c r="E50"/>
      <c r="F50"/>
      <c r="G50"/>
      <c r="H50"/>
      <c r="I50"/>
      <c r="J50"/>
      <c r="K50"/>
    </row>
    <row r="51" spans="1:11" x14ac:dyDescent="0.25">
      <c r="B51"/>
      <c r="C51"/>
      <c r="D51"/>
      <c r="E51"/>
      <c r="F51"/>
      <c r="G51"/>
      <c r="H51"/>
      <c r="I51"/>
      <c r="J51"/>
      <c r="K51"/>
    </row>
    <row r="52" spans="1:11" x14ac:dyDescent="0.25">
      <c r="B52"/>
      <c r="C52"/>
      <c r="D52"/>
      <c r="E52"/>
      <c r="F52"/>
      <c r="G52"/>
      <c r="H52"/>
      <c r="I52"/>
      <c r="J52"/>
      <c r="K52"/>
    </row>
    <row r="53" spans="1:11" x14ac:dyDescent="0.25">
      <c r="B53"/>
      <c r="C53"/>
      <c r="D53"/>
      <c r="E53"/>
      <c r="F53"/>
      <c r="G53"/>
      <c r="H53"/>
      <c r="I53"/>
      <c r="J53"/>
      <c r="K53"/>
    </row>
    <row r="54" spans="1:11" x14ac:dyDescent="0.25">
      <c r="B54"/>
      <c r="C54"/>
      <c r="D54"/>
      <c r="E54"/>
      <c r="F54"/>
      <c r="G54"/>
      <c r="H54"/>
      <c r="I54"/>
      <c r="J54"/>
      <c r="K54"/>
    </row>
    <row r="55" spans="1:11" x14ac:dyDescent="0.25">
      <c r="B55"/>
      <c r="C55"/>
      <c r="D55"/>
      <c r="E55"/>
      <c r="F55"/>
      <c r="G55"/>
      <c r="H55"/>
      <c r="I55"/>
      <c r="J55"/>
      <c r="K55"/>
    </row>
    <row r="56" spans="1:11" x14ac:dyDescent="0.25">
      <c r="B56"/>
      <c r="C56"/>
      <c r="D56"/>
      <c r="E56"/>
      <c r="F56"/>
      <c r="G56"/>
      <c r="H56"/>
      <c r="I56"/>
      <c r="J56"/>
      <c r="K56"/>
    </row>
    <row r="57" spans="1:11" x14ac:dyDescent="0.25">
      <c r="B57"/>
      <c r="C57"/>
      <c r="D57"/>
      <c r="E57"/>
      <c r="F57"/>
      <c r="G57"/>
      <c r="H57"/>
      <c r="I57"/>
      <c r="J57"/>
      <c r="K57"/>
    </row>
    <row r="58" spans="1:11" x14ac:dyDescent="0.25">
      <c r="B58"/>
      <c r="C58"/>
      <c r="D58"/>
      <c r="E58"/>
      <c r="F58"/>
      <c r="G58"/>
      <c r="H58"/>
      <c r="I58"/>
      <c r="J58"/>
      <c r="K58"/>
    </row>
    <row r="59" spans="1:11" x14ac:dyDescent="0.25">
      <c r="B59"/>
      <c r="C59"/>
      <c r="D59"/>
      <c r="E59"/>
      <c r="F59"/>
      <c r="G59"/>
      <c r="H59"/>
      <c r="I59"/>
      <c r="J59"/>
      <c r="K59"/>
    </row>
    <row r="60" spans="1:11" x14ac:dyDescent="0.25">
      <c r="B60"/>
      <c r="C60"/>
      <c r="D60"/>
      <c r="E60"/>
      <c r="F60"/>
      <c r="G60"/>
      <c r="H60"/>
      <c r="I60"/>
      <c r="J60"/>
      <c r="K60"/>
    </row>
    <row r="61" spans="1:11" x14ac:dyDescent="0.25">
      <c r="B61"/>
      <c r="C61"/>
      <c r="D61"/>
      <c r="E61"/>
      <c r="F61"/>
      <c r="G61"/>
      <c r="H61"/>
      <c r="I61"/>
      <c r="J61"/>
      <c r="K61"/>
    </row>
    <row r="62" spans="1:11" x14ac:dyDescent="0.25">
      <c r="A62" s="1"/>
      <c r="C62"/>
      <c r="D62"/>
      <c r="E62"/>
      <c r="F62"/>
      <c r="G62"/>
      <c r="H62"/>
      <c r="I62"/>
      <c r="J62"/>
      <c r="K62"/>
    </row>
    <row r="63" spans="1:11" x14ac:dyDescent="0.25">
      <c r="A63" s="1"/>
      <c r="C63"/>
      <c r="D63"/>
      <c r="E63"/>
      <c r="F63"/>
      <c r="G63"/>
      <c r="H63"/>
      <c r="I63"/>
      <c r="J63"/>
      <c r="K63"/>
    </row>
    <row r="64" spans="1:11" x14ac:dyDescent="0.25">
      <c r="A64" s="1"/>
      <c r="C64"/>
      <c r="D64"/>
      <c r="E64"/>
      <c r="F64"/>
      <c r="G64"/>
      <c r="H64"/>
      <c r="I64"/>
      <c r="J64"/>
      <c r="K64"/>
    </row>
    <row r="65" spans="1:11" x14ac:dyDescent="0.25">
      <c r="A65" s="1"/>
      <c r="C65"/>
      <c r="D65"/>
      <c r="E65"/>
      <c r="F65"/>
      <c r="G65"/>
      <c r="H65"/>
      <c r="I65"/>
      <c r="J65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D7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4"/>
  <sheetViews>
    <sheetView workbookViewId="0">
      <selection activeCell="Q5" sqref="Q5"/>
    </sheetView>
  </sheetViews>
  <sheetFormatPr defaultRowHeight="15" x14ac:dyDescent="0.25"/>
  <cols>
    <col min="1" max="1" width="17.28515625" customWidth="1"/>
    <col min="2" max="2" width="12.5703125" customWidth="1"/>
    <col min="3" max="3" width="19.140625" customWidth="1"/>
  </cols>
  <sheetData>
    <row r="2" spans="1:12" x14ac:dyDescent="0.25">
      <c r="A2" s="15">
        <v>6.7000000000000004E-2</v>
      </c>
      <c r="B2" s="14">
        <v>0.17899999999999999</v>
      </c>
      <c r="C2" s="14">
        <v>0.192</v>
      </c>
      <c r="D2" s="14">
        <v>0.20799999999999999</v>
      </c>
      <c r="E2" s="14">
        <v>1.415</v>
      </c>
      <c r="F2" s="14">
        <v>1.339</v>
      </c>
      <c r="G2" s="14">
        <v>1.262</v>
      </c>
      <c r="H2" s="14">
        <v>1.246</v>
      </c>
      <c r="I2" s="14">
        <v>1.2410000000000001</v>
      </c>
      <c r="J2" s="14">
        <v>1.242</v>
      </c>
      <c r="K2" s="14">
        <v>0.39600000000000002</v>
      </c>
      <c r="L2" s="14">
        <v>0.33500000000000002</v>
      </c>
    </row>
    <row r="3" spans="1:12" x14ac:dyDescent="0.25">
      <c r="A3" s="15">
        <v>0.435</v>
      </c>
      <c r="B3" s="14">
        <v>0.19400000000000001</v>
      </c>
      <c r="C3" s="14">
        <v>0.17699999999999999</v>
      </c>
      <c r="D3" s="14">
        <v>0.17599999999999999</v>
      </c>
      <c r="E3" s="14">
        <v>1.2370000000000001</v>
      </c>
      <c r="F3" s="14">
        <v>1.1859999999999999</v>
      </c>
      <c r="G3" s="14">
        <v>1.2270000000000001</v>
      </c>
      <c r="H3" s="14">
        <v>1.1890000000000001</v>
      </c>
      <c r="I3" s="14">
        <v>1.157</v>
      </c>
      <c r="J3" s="14">
        <v>1.1060000000000001</v>
      </c>
      <c r="K3" s="14">
        <v>0.36599999999999999</v>
      </c>
      <c r="L3" s="14">
        <v>0.32800000000000001</v>
      </c>
    </row>
    <row r="4" spans="1:12" x14ac:dyDescent="0.25">
      <c r="A4" s="15">
        <v>0.68700000000000006</v>
      </c>
      <c r="B4" s="14">
        <v>0.193</v>
      </c>
      <c r="C4" s="14">
        <v>0.17799999999999999</v>
      </c>
      <c r="D4" s="14">
        <v>0.188</v>
      </c>
      <c r="E4" s="14">
        <v>1.419</v>
      </c>
      <c r="F4" s="14">
        <v>1.3840000000000001</v>
      </c>
      <c r="G4" s="14">
        <v>1.2210000000000001</v>
      </c>
      <c r="H4" s="14">
        <v>1.23</v>
      </c>
      <c r="I4" s="14">
        <v>1.2690000000000001</v>
      </c>
      <c r="J4" s="14">
        <v>0.42899999999999999</v>
      </c>
      <c r="K4" s="14">
        <v>0.35799999999999998</v>
      </c>
      <c r="L4" s="14">
        <v>0.38400000000000001</v>
      </c>
    </row>
    <row r="5" spans="1:12" x14ac:dyDescent="0.25">
      <c r="A5" s="15">
        <v>0.93500000000000005</v>
      </c>
      <c r="B5" s="14">
        <v>0.187</v>
      </c>
      <c r="C5" s="14">
        <v>0.183</v>
      </c>
      <c r="D5" s="14">
        <v>0.17899999999999999</v>
      </c>
      <c r="E5" s="14">
        <v>1.3940000000000001</v>
      </c>
      <c r="F5" s="14">
        <v>1.2969999999999999</v>
      </c>
      <c r="G5" s="14">
        <v>1.234</v>
      </c>
      <c r="H5" s="14">
        <v>1.2430000000000001</v>
      </c>
      <c r="I5" s="14">
        <v>1.222</v>
      </c>
      <c r="J5" s="14">
        <v>0.40100000000000002</v>
      </c>
      <c r="K5" s="14">
        <v>0.41000000000000003</v>
      </c>
      <c r="L5" s="14">
        <v>0.313</v>
      </c>
    </row>
    <row r="6" spans="1:12" x14ac:dyDescent="0.25">
      <c r="A6" s="15">
        <v>1.0640000000000001</v>
      </c>
      <c r="B6" s="14">
        <v>0.28999999999999998</v>
      </c>
      <c r="C6" s="14">
        <v>0.193</v>
      </c>
      <c r="D6" s="14">
        <v>0.183</v>
      </c>
      <c r="E6" s="14">
        <v>1.4950000000000001</v>
      </c>
      <c r="F6" s="14">
        <v>1.3160000000000001</v>
      </c>
      <c r="G6" s="14">
        <v>1.2590000000000001</v>
      </c>
      <c r="H6" s="14">
        <v>1.2790000000000001</v>
      </c>
      <c r="I6" s="14">
        <v>1.268</v>
      </c>
      <c r="J6" s="14">
        <v>0.36</v>
      </c>
      <c r="K6" s="14">
        <v>0.378</v>
      </c>
      <c r="L6" s="14">
        <v>0.34</v>
      </c>
    </row>
    <row r="7" spans="1:12" x14ac:dyDescent="0.25">
      <c r="A7" s="15">
        <v>1.262</v>
      </c>
      <c r="B7" s="14">
        <v>0.17499999999999999</v>
      </c>
      <c r="C7" s="14">
        <v>0.17799999999999999</v>
      </c>
      <c r="D7" s="14">
        <v>0.17499999999999999</v>
      </c>
      <c r="E7" s="14">
        <v>1.41</v>
      </c>
      <c r="F7" s="14">
        <v>1.3660000000000001</v>
      </c>
      <c r="G7" s="14">
        <v>1.2790000000000001</v>
      </c>
      <c r="H7" s="14">
        <v>1.2690000000000001</v>
      </c>
      <c r="I7" s="14">
        <v>1.1990000000000001</v>
      </c>
      <c r="J7" s="14">
        <v>0.35399999999999998</v>
      </c>
      <c r="K7" s="14">
        <v>0.315</v>
      </c>
      <c r="L7" s="14">
        <v>0.30499999999999999</v>
      </c>
    </row>
    <row r="8" spans="1:12" x14ac:dyDescent="0.25">
      <c r="A8" s="15">
        <v>1.403</v>
      </c>
      <c r="B8" s="14">
        <v>0.17499999999999999</v>
      </c>
      <c r="C8" s="14">
        <v>0.17299999999999999</v>
      </c>
      <c r="D8" s="14">
        <v>1.3069999999999999</v>
      </c>
      <c r="E8" s="14">
        <v>1.4370000000000001</v>
      </c>
      <c r="F8" s="14">
        <v>1.367</v>
      </c>
      <c r="G8" s="14">
        <v>1.302</v>
      </c>
      <c r="H8" s="14">
        <v>1.3129999999999999</v>
      </c>
      <c r="I8" s="14">
        <v>1.089</v>
      </c>
      <c r="J8" s="14">
        <v>0.42199999999999999</v>
      </c>
      <c r="K8" s="14">
        <v>0.34800000000000003</v>
      </c>
      <c r="L8" s="14">
        <v>0.29099999999999998</v>
      </c>
    </row>
    <row r="9" spans="1:12" x14ac:dyDescent="0.25">
      <c r="A9" s="16">
        <v>1.643</v>
      </c>
      <c r="B9" s="14">
        <v>0.20699999999999999</v>
      </c>
      <c r="C9" s="14">
        <v>0.18099999999999999</v>
      </c>
      <c r="D9" s="14">
        <v>1.071</v>
      </c>
      <c r="E9" s="14">
        <v>1.361</v>
      </c>
      <c r="F9" s="14">
        <v>1.256</v>
      </c>
      <c r="G9" s="14">
        <v>1.1919999999999999</v>
      </c>
      <c r="H9" s="14">
        <v>1.1879999999999999</v>
      </c>
      <c r="I9" s="14">
        <v>1.1639999999999999</v>
      </c>
      <c r="J9" s="14">
        <v>0.39100000000000001</v>
      </c>
      <c r="K9" s="14">
        <v>0.32100000000000001</v>
      </c>
      <c r="L9" s="14">
        <v>0.34700000000000003</v>
      </c>
    </row>
    <row r="16" spans="1:12" x14ac:dyDescent="0.25">
      <c r="B16" s="3" t="s">
        <v>75</v>
      </c>
      <c r="C16" s="3" t="s">
        <v>65</v>
      </c>
      <c r="D16" s="3" t="s">
        <v>66</v>
      </c>
    </row>
    <row r="17" spans="1:10" x14ac:dyDescent="0.25">
      <c r="A17" t="s">
        <v>67</v>
      </c>
      <c r="B17" s="15">
        <v>6.7000000000000004E-2</v>
      </c>
      <c r="C17" s="13">
        <v>100</v>
      </c>
      <c r="D17" s="17">
        <f>(63.032*B17*B17)-(165.16*B17)+(110.32)</f>
        <v>99.537230647999991</v>
      </c>
    </row>
    <row r="18" spans="1:10" x14ac:dyDescent="0.25">
      <c r="A18" t="s">
        <v>68</v>
      </c>
      <c r="B18" s="15">
        <v>0.435</v>
      </c>
      <c r="C18" s="13">
        <v>50</v>
      </c>
      <c r="D18" s="17">
        <f t="shared" ref="D18:D24" si="0">(63.032*B18*B18)-(165.16*B18)+(110.32)</f>
        <v>50.40263019999999</v>
      </c>
    </row>
    <row r="19" spans="1:10" x14ac:dyDescent="0.25">
      <c r="A19" t="s">
        <v>69</v>
      </c>
      <c r="B19" s="15">
        <v>0.68700000000000006</v>
      </c>
      <c r="C19" s="13">
        <v>25</v>
      </c>
      <c r="D19" s="17">
        <f t="shared" si="0"/>
        <v>26.604230007999988</v>
      </c>
    </row>
    <row r="20" spans="1:10" x14ac:dyDescent="0.25">
      <c r="A20" t="s">
        <v>70</v>
      </c>
      <c r="B20" s="15">
        <v>0.93500000000000005</v>
      </c>
      <c r="C20" s="13">
        <v>12.5</v>
      </c>
      <c r="D20" s="17">
        <f t="shared" si="0"/>
        <v>10.999550199999987</v>
      </c>
    </row>
    <row r="21" spans="1:10" x14ac:dyDescent="0.25">
      <c r="A21" t="s">
        <v>71</v>
      </c>
      <c r="B21" s="15">
        <v>1.0640000000000001</v>
      </c>
      <c r="C21" s="13">
        <v>6.25</v>
      </c>
      <c r="D21" s="17">
        <f t="shared" si="0"/>
        <v>5.9480350719999819</v>
      </c>
    </row>
    <row r="22" spans="1:10" x14ac:dyDescent="0.25">
      <c r="A22" t="s">
        <v>72</v>
      </c>
      <c r="B22" s="15">
        <v>1.262</v>
      </c>
      <c r="C22" s="13">
        <v>3.13</v>
      </c>
      <c r="D22" s="17">
        <f t="shared" si="0"/>
        <v>2.2756166080000071</v>
      </c>
    </row>
    <row r="23" spans="1:10" x14ac:dyDescent="0.25">
      <c r="A23" t="s">
        <v>73</v>
      </c>
      <c r="B23" s="15">
        <v>1.403</v>
      </c>
      <c r="C23" s="13">
        <v>1.56</v>
      </c>
      <c r="D23" s="17">
        <f t="shared" si="0"/>
        <v>2.6732760879999802</v>
      </c>
    </row>
    <row r="24" spans="1:10" x14ac:dyDescent="0.25">
      <c r="A24" t="s">
        <v>74</v>
      </c>
      <c r="B24" s="16">
        <v>1.643</v>
      </c>
      <c r="C24" s="13">
        <v>0</v>
      </c>
      <c r="D24" s="17">
        <f t="shared" si="0"/>
        <v>9.1137893679999706</v>
      </c>
    </row>
    <row r="26" spans="1:10" x14ac:dyDescent="0.25">
      <c r="H26" s="18"/>
      <c r="I26" s="18"/>
      <c r="J26" s="18"/>
    </row>
    <row r="27" spans="1:10" x14ac:dyDescent="0.25">
      <c r="I27" s="18" t="s">
        <v>76</v>
      </c>
      <c r="J27" s="18"/>
    </row>
    <row r="32" spans="1:10" x14ac:dyDescent="0.25">
      <c r="A32" s="19" t="s">
        <v>77</v>
      </c>
      <c r="B32" s="14" t="s">
        <v>78</v>
      </c>
      <c r="C32" s="20" t="s">
        <v>79</v>
      </c>
    </row>
    <row r="33" spans="1:3" x14ac:dyDescent="0.25">
      <c r="A33" s="22" t="s">
        <v>88</v>
      </c>
      <c r="B33" s="22"/>
      <c r="C33" s="22"/>
    </row>
    <row r="34" spans="1:3" x14ac:dyDescent="0.25">
      <c r="A34" s="19" t="s">
        <v>36</v>
      </c>
      <c r="B34" s="14">
        <v>0.17899999999999999</v>
      </c>
      <c r="C34" s="17">
        <f t="shared" ref="C34:C55" si="1">(63.032*B34*B34)-(165.16*B34)+(110.32)</f>
        <v>82.775968311999989</v>
      </c>
    </row>
    <row r="35" spans="1:3" x14ac:dyDescent="0.25">
      <c r="A35" s="19" t="s">
        <v>37</v>
      </c>
      <c r="B35" s="14">
        <v>0.19400000000000001</v>
      </c>
      <c r="C35" s="17">
        <f t="shared" si="1"/>
        <v>80.651232351999994</v>
      </c>
    </row>
    <row r="36" spans="1:3" x14ac:dyDescent="0.25">
      <c r="A36" s="19" t="s">
        <v>38</v>
      </c>
      <c r="B36" s="14">
        <v>0.193</v>
      </c>
      <c r="C36" s="17">
        <f t="shared" si="1"/>
        <v>80.791998968000001</v>
      </c>
    </row>
    <row r="37" spans="1:3" x14ac:dyDescent="0.25">
      <c r="A37" s="19" t="s">
        <v>39</v>
      </c>
      <c r="B37" s="14">
        <v>0.187</v>
      </c>
      <c r="C37" s="17">
        <f t="shared" si="1"/>
        <v>81.639246007999986</v>
      </c>
    </row>
    <row r="38" spans="1:3" x14ac:dyDescent="0.25">
      <c r="A38" s="19" t="s">
        <v>40</v>
      </c>
      <c r="B38" s="14">
        <v>0.28999999999999998</v>
      </c>
      <c r="C38" s="17">
        <f t="shared" si="1"/>
        <v>67.724591199999992</v>
      </c>
    </row>
    <row r="39" spans="1:3" x14ac:dyDescent="0.25">
      <c r="A39" s="19" t="s">
        <v>41</v>
      </c>
      <c r="B39" s="14">
        <v>0.17499999999999999</v>
      </c>
      <c r="C39" s="17">
        <f t="shared" si="1"/>
        <v>83.347354999999993</v>
      </c>
    </row>
    <row r="40" spans="1:3" x14ac:dyDescent="0.25">
      <c r="A40" s="19" t="s">
        <v>44</v>
      </c>
      <c r="B40" s="14">
        <v>0.17499999999999999</v>
      </c>
      <c r="C40" s="17">
        <f t="shared" si="1"/>
        <v>83.347354999999993</v>
      </c>
    </row>
    <row r="41" spans="1:3" x14ac:dyDescent="0.25">
      <c r="A41" s="19" t="s">
        <v>45</v>
      </c>
      <c r="B41" s="14">
        <v>0.20699999999999999</v>
      </c>
      <c r="C41" s="17">
        <f t="shared" si="1"/>
        <v>78.832738167999992</v>
      </c>
    </row>
    <row r="42" spans="1:3" x14ac:dyDescent="0.25">
      <c r="A42" s="19" t="s">
        <v>46</v>
      </c>
      <c r="B42" s="14">
        <v>0.192</v>
      </c>
      <c r="C42" s="17">
        <f t="shared" si="1"/>
        <v>80.932891647999995</v>
      </c>
    </row>
    <row r="43" spans="1:3" x14ac:dyDescent="0.25">
      <c r="A43" s="19" t="s">
        <v>47</v>
      </c>
      <c r="B43" s="14">
        <v>0.17699999999999999</v>
      </c>
      <c r="C43" s="17">
        <f t="shared" si="1"/>
        <v>83.061409527999999</v>
      </c>
    </row>
    <row r="44" spans="1:3" x14ac:dyDescent="0.25">
      <c r="A44" s="19" t="s">
        <v>48</v>
      </c>
      <c r="B44" s="14">
        <v>0.17799999999999999</v>
      </c>
      <c r="C44" s="17">
        <f t="shared" si="1"/>
        <v>82.918625887999994</v>
      </c>
    </row>
    <row r="45" spans="1:3" x14ac:dyDescent="0.25">
      <c r="A45" s="19" t="s">
        <v>49</v>
      </c>
      <c r="B45" s="14">
        <v>0.183</v>
      </c>
      <c r="C45" s="17">
        <f t="shared" si="1"/>
        <v>82.206598647999996</v>
      </c>
    </row>
    <row r="46" spans="1:3" x14ac:dyDescent="0.25">
      <c r="A46" s="19" t="s">
        <v>50</v>
      </c>
      <c r="B46" s="14">
        <v>0.193</v>
      </c>
      <c r="C46" s="17">
        <f t="shared" si="1"/>
        <v>80.791998968000001</v>
      </c>
    </row>
    <row r="47" spans="1:3" x14ac:dyDescent="0.25">
      <c r="A47" s="19" t="s">
        <v>51</v>
      </c>
      <c r="B47" s="14">
        <v>0.17799999999999999</v>
      </c>
      <c r="C47" s="17">
        <f t="shared" si="1"/>
        <v>82.918625887999994</v>
      </c>
    </row>
    <row r="48" spans="1:3" x14ac:dyDescent="0.25">
      <c r="A48" s="19" t="s">
        <v>80</v>
      </c>
      <c r="B48" s="14">
        <v>0.17299999999999999</v>
      </c>
      <c r="C48" s="17">
        <f t="shared" si="1"/>
        <v>83.633804728000001</v>
      </c>
    </row>
    <row r="49" spans="1:3" x14ac:dyDescent="0.25">
      <c r="A49" s="19" t="s">
        <v>81</v>
      </c>
      <c r="B49" s="14">
        <v>0.18099999999999999</v>
      </c>
      <c r="C49" s="17">
        <f t="shared" si="1"/>
        <v>82.491031351999993</v>
      </c>
    </row>
    <row r="50" spans="1:3" x14ac:dyDescent="0.25">
      <c r="A50" s="19" t="s">
        <v>82</v>
      </c>
      <c r="B50" s="14">
        <v>0.20799999999999999</v>
      </c>
      <c r="C50" s="17">
        <f t="shared" si="1"/>
        <v>78.693736447999996</v>
      </c>
    </row>
    <row r="51" spans="1:3" x14ac:dyDescent="0.25">
      <c r="A51" s="19" t="s">
        <v>83</v>
      </c>
      <c r="B51" s="14">
        <v>0.17599999999999999</v>
      </c>
      <c r="C51" s="17">
        <f t="shared" si="1"/>
        <v>83.204319231999989</v>
      </c>
    </row>
    <row r="52" spans="1:3" x14ac:dyDescent="0.25">
      <c r="A52" s="19" t="s">
        <v>84</v>
      </c>
      <c r="B52" s="14">
        <v>0.188</v>
      </c>
      <c r="C52" s="17">
        <f t="shared" si="1"/>
        <v>81.497723007999994</v>
      </c>
    </row>
    <row r="53" spans="1:3" x14ac:dyDescent="0.25">
      <c r="A53" s="19" t="s">
        <v>85</v>
      </c>
      <c r="B53" s="14">
        <v>0.17899999999999999</v>
      </c>
      <c r="C53" s="17">
        <f t="shared" si="1"/>
        <v>82.775968311999989</v>
      </c>
    </row>
    <row r="54" spans="1:3" x14ac:dyDescent="0.25">
      <c r="A54" s="19" t="s">
        <v>86</v>
      </c>
      <c r="B54" s="14">
        <v>0.183</v>
      </c>
      <c r="C54" s="17">
        <f t="shared" si="1"/>
        <v>82.206598647999996</v>
      </c>
    </row>
    <row r="55" spans="1:3" x14ac:dyDescent="0.25">
      <c r="A55" s="19" t="s">
        <v>87</v>
      </c>
      <c r="B55" s="14">
        <v>0.17499999999999999</v>
      </c>
      <c r="C55" s="17">
        <f t="shared" si="1"/>
        <v>83.347354999999993</v>
      </c>
    </row>
    <row r="56" spans="1:3" x14ac:dyDescent="0.25">
      <c r="A56" s="23" t="s">
        <v>89</v>
      </c>
      <c r="B56" s="21"/>
      <c r="C56" s="21"/>
    </row>
    <row r="57" spans="1:3" x14ac:dyDescent="0.25">
      <c r="A57" s="19" t="s">
        <v>36</v>
      </c>
      <c r="B57" s="14">
        <v>1.3069999999999999</v>
      </c>
      <c r="C57" s="17">
        <f t="shared" ref="C57:C78" si="2">(63.032*B57*B57)-(165.16*B57)+(110.32)</f>
        <v>2.130230967999978</v>
      </c>
    </row>
    <row r="58" spans="1:3" x14ac:dyDescent="0.25">
      <c r="A58" s="19" t="s">
        <v>37</v>
      </c>
      <c r="B58" s="14">
        <v>1.071</v>
      </c>
      <c r="C58" s="17">
        <f t="shared" si="2"/>
        <v>5.7339283119999749</v>
      </c>
    </row>
    <row r="59" spans="1:3" x14ac:dyDescent="0.25">
      <c r="A59" s="19" t="s">
        <v>38</v>
      </c>
      <c r="B59" s="14">
        <v>1.415</v>
      </c>
      <c r="C59" s="17">
        <f t="shared" si="2"/>
        <v>2.8228461999999865</v>
      </c>
    </row>
    <row r="60" spans="1:3" x14ac:dyDescent="0.25">
      <c r="A60" s="19" t="s">
        <v>39</v>
      </c>
      <c r="B60" s="14">
        <v>1.2370000000000001</v>
      </c>
      <c r="C60" s="17">
        <f t="shared" si="2"/>
        <v>2.4666924080000001</v>
      </c>
    </row>
    <row r="61" spans="1:3" x14ac:dyDescent="0.25">
      <c r="A61" s="19" t="s">
        <v>40</v>
      </c>
      <c r="B61" s="14">
        <v>1.419</v>
      </c>
      <c r="C61" s="17">
        <f t="shared" si="2"/>
        <v>2.8767369519999875</v>
      </c>
    </row>
    <row r="62" spans="1:3" x14ac:dyDescent="0.25">
      <c r="A62" s="19" t="s">
        <v>41</v>
      </c>
      <c r="B62" s="14">
        <v>1.3940000000000001</v>
      </c>
      <c r="C62" s="17">
        <f t="shared" si="2"/>
        <v>2.5730115519999828</v>
      </c>
    </row>
    <row r="63" spans="1:3" x14ac:dyDescent="0.25">
      <c r="A63" s="19" t="s">
        <v>80</v>
      </c>
      <c r="B63" s="14">
        <v>1.4950000000000001</v>
      </c>
      <c r="C63" s="17">
        <f t="shared" si="2"/>
        <v>4.283895799999982</v>
      </c>
    </row>
    <row r="64" spans="1:3" x14ac:dyDescent="0.25">
      <c r="A64" s="19" t="s">
        <v>81</v>
      </c>
      <c r="B64" s="14">
        <v>1.41</v>
      </c>
      <c r="C64" s="17">
        <f t="shared" si="2"/>
        <v>2.7583191999999883</v>
      </c>
    </row>
    <row r="65" spans="1:3" x14ac:dyDescent="0.25">
      <c r="A65" s="19" t="s">
        <v>82</v>
      </c>
      <c r="B65" s="14">
        <v>1.4370000000000001</v>
      </c>
      <c r="C65" s="17">
        <f t="shared" si="2"/>
        <v>3.1442060079999692</v>
      </c>
    </row>
    <row r="66" spans="1:3" x14ac:dyDescent="0.25">
      <c r="A66" s="19" t="s">
        <v>83</v>
      </c>
      <c r="B66" s="14">
        <v>1.361</v>
      </c>
      <c r="C66" s="17">
        <f t="shared" si="2"/>
        <v>2.2927372719999966</v>
      </c>
    </row>
    <row r="67" spans="1:3" x14ac:dyDescent="0.25">
      <c r="A67" s="19" t="s">
        <v>84</v>
      </c>
      <c r="B67" s="14">
        <v>1.339</v>
      </c>
      <c r="C67" s="17">
        <f t="shared" si="2"/>
        <v>2.1821564719999884</v>
      </c>
    </row>
    <row r="68" spans="1:3" x14ac:dyDescent="0.25">
      <c r="A68" s="19" t="s">
        <v>85</v>
      </c>
      <c r="B68" s="14">
        <v>1.1859999999999999</v>
      </c>
      <c r="C68" s="17">
        <f t="shared" si="2"/>
        <v>3.1007990720000009</v>
      </c>
    </row>
    <row r="69" spans="1:3" x14ac:dyDescent="0.25">
      <c r="A69" s="19" t="s">
        <v>86</v>
      </c>
      <c r="B69" s="14">
        <v>1.3840000000000001</v>
      </c>
      <c r="C69" s="17">
        <f t="shared" si="2"/>
        <v>2.4735825919999854</v>
      </c>
    </row>
    <row r="70" spans="1:3" x14ac:dyDescent="0.25">
      <c r="A70" s="19" t="s">
        <v>87</v>
      </c>
      <c r="B70" s="14">
        <v>1.2969999999999999</v>
      </c>
      <c r="C70" s="17">
        <f t="shared" si="2"/>
        <v>2.1404776879999901</v>
      </c>
    </row>
    <row r="71" spans="1:3" x14ac:dyDescent="0.25">
      <c r="A71" s="19" t="s">
        <v>44</v>
      </c>
      <c r="B71" s="14">
        <v>1.3160000000000001</v>
      </c>
      <c r="C71" s="17">
        <f t="shared" si="2"/>
        <v>2.1317873920000068</v>
      </c>
    </row>
    <row r="72" spans="1:3" x14ac:dyDescent="0.25">
      <c r="A72" s="19" t="s">
        <v>45</v>
      </c>
      <c r="B72" s="14">
        <v>1.3660000000000001</v>
      </c>
      <c r="C72" s="17">
        <f t="shared" si="2"/>
        <v>2.3263785919999975</v>
      </c>
    </row>
    <row r="73" spans="1:3" x14ac:dyDescent="0.25">
      <c r="A73" s="19" t="s">
        <v>46</v>
      </c>
      <c r="B73" s="14">
        <v>1.367</v>
      </c>
      <c r="C73" s="17">
        <f t="shared" si="2"/>
        <v>2.333485048</v>
      </c>
    </row>
    <row r="74" spans="1:3" x14ac:dyDescent="0.25">
      <c r="A74" s="19" t="s">
        <v>47</v>
      </c>
      <c r="B74" s="14">
        <v>1.256</v>
      </c>
      <c r="C74" s="17">
        <f t="shared" si="2"/>
        <v>2.3142891519999864</v>
      </c>
    </row>
    <row r="75" spans="1:3" x14ac:dyDescent="0.25">
      <c r="A75" s="19" t="s">
        <v>48</v>
      </c>
      <c r="B75" s="14">
        <v>1.262</v>
      </c>
      <c r="C75" s="17">
        <f t="shared" si="2"/>
        <v>2.2756166080000071</v>
      </c>
    </row>
    <row r="76" spans="1:3" x14ac:dyDescent="0.25">
      <c r="A76" s="19" t="s">
        <v>49</v>
      </c>
      <c r="B76" s="14">
        <v>1.2270000000000001</v>
      </c>
      <c r="C76" s="17">
        <f t="shared" si="2"/>
        <v>2.5651839280000104</v>
      </c>
    </row>
    <row r="77" spans="1:3" x14ac:dyDescent="0.25">
      <c r="A77" s="19" t="s">
        <v>50</v>
      </c>
      <c r="B77" s="14">
        <v>1.2210000000000001</v>
      </c>
      <c r="C77" s="17">
        <f t="shared" si="2"/>
        <v>2.6303299120000077</v>
      </c>
    </row>
    <row r="78" spans="1:3" x14ac:dyDescent="0.25">
      <c r="A78" s="19" t="s">
        <v>51</v>
      </c>
      <c r="B78" s="14">
        <v>1.234</v>
      </c>
      <c r="C78" s="17">
        <f t="shared" si="2"/>
        <v>2.4949161920000051</v>
      </c>
    </row>
    <row r="79" spans="1:3" x14ac:dyDescent="0.25">
      <c r="A79" s="23" t="s">
        <v>90</v>
      </c>
      <c r="B79" s="21"/>
      <c r="C79" s="21"/>
    </row>
    <row r="80" spans="1:3" x14ac:dyDescent="0.25">
      <c r="A80" s="19" t="s">
        <v>36</v>
      </c>
      <c r="B80" s="14">
        <v>1.2590000000000001</v>
      </c>
      <c r="C80" s="17">
        <f t="shared" ref="C80:C101" si="3">(63.032*B80*B80)-(165.16*B80)+(110.32)</f>
        <v>2.2943855919999976</v>
      </c>
    </row>
    <row r="81" spans="1:3" x14ac:dyDescent="0.25">
      <c r="A81" s="19" t="s">
        <v>37</v>
      </c>
      <c r="B81" s="14">
        <v>1.2790000000000001</v>
      </c>
      <c r="C81" s="17">
        <f t="shared" si="3"/>
        <v>2.1906899120000105</v>
      </c>
    </row>
    <row r="82" spans="1:3" x14ac:dyDescent="0.25">
      <c r="A82" s="19" t="s">
        <v>38</v>
      </c>
      <c r="B82" s="14">
        <v>1.302</v>
      </c>
      <c r="C82" s="17">
        <f t="shared" si="3"/>
        <v>2.1337785279999935</v>
      </c>
    </row>
    <row r="83" spans="1:3" x14ac:dyDescent="0.25">
      <c r="A83" s="19" t="s">
        <v>39</v>
      </c>
      <c r="B83" s="14">
        <v>1.1919999999999999</v>
      </c>
      <c r="C83" s="17">
        <f t="shared" si="3"/>
        <v>3.0091796479999999</v>
      </c>
    </row>
    <row r="84" spans="1:3" x14ac:dyDescent="0.25">
      <c r="A84" s="19" t="s">
        <v>40</v>
      </c>
      <c r="B84" s="14">
        <v>1.246</v>
      </c>
      <c r="C84" s="17">
        <f t="shared" si="3"/>
        <v>2.3888285120000035</v>
      </c>
    </row>
    <row r="85" spans="1:3" x14ac:dyDescent="0.25">
      <c r="A85" s="19" t="s">
        <v>41</v>
      </c>
      <c r="B85" s="14">
        <v>1.1890000000000001</v>
      </c>
      <c r="C85" s="17">
        <f t="shared" si="3"/>
        <v>3.0544220719999799</v>
      </c>
    </row>
    <row r="86" spans="1:3" x14ac:dyDescent="0.25">
      <c r="A86" s="19" t="s">
        <v>80</v>
      </c>
      <c r="B86" s="14">
        <v>1.23</v>
      </c>
      <c r="C86" s="17">
        <f t="shared" si="3"/>
        <v>2.5343128000000092</v>
      </c>
    </row>
    <row r="87" spans="1:3" x14ac:dyDescent="0.25">
      <c r="A87" s="19" t="s">
        <v>81</v>
      </c>
      <c r="B87" s="14">
        <v>1.2430000000000001</v>
      </c>
      <c r="C87" s="17">
        <f t="shared" si="3"/>
        <v>2.4136485679999993</v>
      </c>
    </row>
    <row r="88" spans="1:3" x14ac:dyDescent="0.25">
      <c r="A88" s="19" t="s">
        <v>82</v>
      </c>
      <c r="B88" s="14">
        <v>1.2790000000000001</v>
      </c>
      <c r="C88" s="17">
        <f t="shared" si="3"/>
        <v>2.1906899120000105</v>
      </c>
    </row>
    <row r="89" spans="1:3" x14ac:dyDescent="0.25">
      <c r="A89" s="19" t="s">
        <v>83</v>
      </c>
      <c r="B89" s="14">
        <v>1.2690000000000001</v>
      </c>
      <c r="C89" s="17">
        <f t="shared" si="3"/>
        <v>2.2362345520000133</v>
      </c>
    </row>
    <row r="90" spans="1:3" x14ac:dyDescent="0.25">
      <c r="A90" s="19" t="s">
        <v>84</v>
      </c>
      <c r="B90" s="14">
        <v>1.3129999999999999</v>
      </c>
      <c r="C90" s="17">
        <f t="shared" si="3"/>
        <v>2.1301340079999989</v>
      </c>
    </row>
    <row r="91" spans="1:3" x14ac:dyDescent="0.25">
      <c r="A91" s="19" t="s">
        <v>85</v>
      </c>
      <c r="B91" s="14">
        <v>1.1879999999999999</v>
      </c>
      <c r="C91" s="17">
        <f t="shared" si="3"/>
        <v>3.0697550080000013</v>
      </c>
    </row>
    <row r="92" spans="1:3" x14ac:dyDescent="0.25">
      <c r="A92" s="19" t="s">
        <v>86</v>
      </c>
      <c r="B92" s="14">
        <v>1.2410000000000001</v>
      </c>
      <c r="C92" s="17">
        <f t="shared" si="3"/>
        <v>2.430825592000005</v>
      </c>
    </row>
    <row r="93" spans="1:3" x14ac:dyDescent="0.25">
      <c r="A93" s="19" t="s">
        <v>87</v>
      </c>
      <c r="B93" s="14">
        <v>1.157</v>
      </c>
      <c r="C93" s="17">
        <f t="shared" si="3"/>
        <v>3.6076037679999757</v>
      </c>
    </row>
    <row r="94" spans="1:3" x14ac:dyDescent="0.25">
      <c r="A94" s="19" t="s">
        <v>44</v>
      </c>
      <c r="B94" s="14">
        <v>1.2690000000000001</v>
      </c>
      <c r="C94" s="17">
        <f t="shared" si="3"/>
        <v>2.2362345520000133</v>
      </c>
    </row>
    <row r="95" spans="1:3" x14ac:dyDescent="0.25">
      <c r="A95" s="19" t="s">
        <v>45</v>
      </c>
      <c r="B95" s="14">
        <v>1.222</v>
      </c>
      <c r="C95" s="17">
        <f t="shared" si="3"/>
        <v>2.6191570880000086</v>
      </c>
    </row>
    <row r="96" spans="1:3" x14ac:dyDescent="0.25">
      <c r="A96" s="19" t="s">
        <v>46</v>
      </c>
      <c r="B96" s="14">
        <v>1.268</v>
      </c>
      <c r="C96" s="17">
        <f t="shared" si="3"/>
        <v>2.2414823680000069</v>
      </c>
    </row>
    <row r="97" spans="1:3" x14ac:dyDescent="0.25">
      <c r="A97" s="19" t="s">
        <v>47</v>
      </c>
      <c r="B97" s="14">
        <v>1.1990000000000001</v>
      </c>
      <c r="C97" s="17">
        <f t="shared" si="3"/>
        <v>2.9080262319999974</v>
      </c>
    </row>
    <row r="98" spans="1:3" x14ac:dyDescent="0.25">
      <c r="A98" s="19" t="s">
        <v>48</v>
      </c>
      <c r="B98" s="14">
        <v>1.089</v>
      </c>
      <c r="C98" s="17">
        <f t="shared" si="3"/>
        <v>5.21173247199998</v>
      </c>
    </row>
    <row r="99" spans="1:3" x14ac:dyDescent="0.25">
      <c r="A99" s="19" t="s">
        <v>49</v>
      </c>
      <c r="B99" s="14">
        <v>1.1639999999999999</v>
      </c>
      <c r="C99" s="17">
        <f t="shared" si="3"/>
        <v>3.4755646720000044</v>
      </c>
    </row>
    <row r="100" spans="1:3" x14ac:dyDescent="0.25">
      <c r="A100" s="19" t="s">
        <v>50</v>
      </c>
      <c r="B100" s="14">
        <v>1.242</v>
      </c>
      <c r="C100" s="17">
        <f t="shared" si="3"/>
        <v>2.4221740480000022</v>
      </c>
    </row>
    <row r="101" spans="1:3" x14ac:dyDescent="0.25">
      <c r="A101" s="19" t="s">
        <v>51</v>
      </c>
      <c r="B101" s="14">
        <v>1.1060000000000001</v>
      </c>
      <c r="C101" s="17">
        <f t="shared" si="3"/>
        <v>4.7560515519999882</v>
      </c>
    </row>
    <row r="102" spans="1:3" x14ac:dyDescent="0.25">
      <c r="A102" s="23" t="s">
        <v>91</v>
      </c>
      <c r="B102" s="21"/>
      <c r="C102" s="21"/>
    </row>
    <row r="103" spans="1:3" x14ac:dyDescent="0.25">
      <c r="A103" s="19" t="s">
        <v>36</v>
      </c>
      <c r="B103" s="14">
        <v>0.42899999999999999</v>
      </c>
      <c r="C103" s="17">
        <f t="shared" ref="C103:C124" si="4">(63.032*B103*B103)-(165.16*B103)+(110.32)</f>
        <v>51.066832311999995</v>
      </c>
    </row>
    <row r="104" spans="1:3" x14ac:dyDescent="0.25">
      <c r="A104" s="19" t="s">
        <v>37</v>
      </c>
      <c r="B104" s="14">
        <v>0.40100000000000002</v>
      </c>
      <c r="C104" s="17">
        <f t="shared" si="4"/>
        <v>54.226448631999986</v>
      </c>
    </row>
    <row r="105" spans="1:3" x14ac:dyDescent="0.25">
      <c r="A105" s="19" t="s">
        <v>38</v>
      </c>
      <c r="B105" s="14">
        <v>0.36</v>
      </c>
      <c r="C105" s="17">
        <f t="shared" si="4"/>
        <v>59.031347199999992</v>
      </c>
    </row>
    <row r="106" spans="1:3" x14ac:dyDescent="0.25">
      <c r="A106" s="19" t="s">
        <v>39</v>
      </c>
      <c r="B106" s="14">
        <v>0.35399999999999998</v>
      </c>
      <c r="C106" s="17">
        <f t="shared" si="4"/>
        <v>59.752278111999992</v>
      </c>
    </row>
    <row r="107" spans="1:3" x14ac:dyDescent="0.25">
      <c r="A107" s="19" t="s">
        <v>40</v>
      </c>
      <c r="B107" s="14">
        <v>0.42199999999999999</v>
      </c>
      <c r="C107" s="17">
        <f t="shared" si="4"/>
        <v>51.847470687999994</v>
      </c>
    </row>
    <row r="108" spans="1:3" x14ac:dyDescent="0.25">
      <c r="A108" s="19" t="s">
        <v>41</v>
      </c>
      <c r="B108" s="14">
        <v>0.39100000000000001</v>
      </c>
      <c r="C108" s="17">
        <f t="shared" si="4"/>
        <v>55.37883519199999</v>
      </c>
    </row>
    <row r="109" spans="1:3" x14ac:dyDescent="0.25">
      <c r="A109" s="19" t="s">
        <v>80</v>
      </c>
      <c r="B109" s="14">
        <v>0.39600000000000002</v>
      </c>
      <c r="C109" s="17">
        <f t="shared" si="4"/>
        <v>54.801066111999987</v>
      </c>
    </row>
    <row r="110" spans="1:3" x14ac:dyDescent="0.25">
      <c r="A110" s="19" t="s">
        <v>81</v>
      </c>
      <c r="B110" s="14">
        <v>0.36599999999999999</v>
      </c>
      <c r="C110" s="17">
        <f t="shared" si="4"/>
        <v>58.314954591999992</v>
      </c>
    </row>
    <row r="111" spans="1:3" x14ac:dyDescent="0.25">
      <c r="A111" s="19" t="s">
        <v>82</v>
      </c>
      <c r="B111" s="14">
        <v>0.35799999999999998</v>
      </c>
      <c r="C111" s="17">
        <f t="shared" si="4"/>
        <v>59.27115324799999</v>
      </c>
    </row>
    <row r="112" spans="1:3" x14ac:dyDescent="0.25">
      <c r="A112" s="19" t="s">
        <v>83</v>
      </c>
      <c r="B112" s="14">
        <v>0.41000000000000003</v>
      </c>
      <c r="C112" s="17">
        <f t="shared" si="4"/>
        <v>53.200079199999983</v>
      </c>
    </row>
    <row r="113" spans="1:3" x14ac:dyDescent="0.25">
      <c r="A113" s="19" t="s">
        <v>84</v>
      </c>
      <c r="B113" s="14">
        <v>0.378</v>
      </c>
      <c r="C113" s="17">
        <f t="shared" si="4"/>
        <v>56.895784288000002</v>
      </c>
    </row>
    <row r="114" spans="1:3" x14ac:dyDescent="0.25">
      <c r="A114" s="19" t="s">
        <v>85</v>
      </c>
      <c r="B114" s="14">
        <v>0.315</v>
      </c>
      <c r="C114" s="17">
        <f t="shared" si="4"/>
        <v>64.548950199999993</v>
      </c>
    </row>
    <row r="115" spans="1:3" x14ac:dyDescent="0.25">
      <c r="A115" s="19" t="s">
        <v>86</v>
      </c>
      <c r="B115" s="14">
        <v>0.34800000000000003</v>
      </c>
      <c r="C115" s="17">
        <f t="shared" si="4"/>
        <v>60.477747327999992</v>
      </c>
    </row>
    <row r="116" spans="1:3" x14ac:dyDescent="0.25">
      <c r="A116" s="19" t="s">
        <v>87</v>
      </c>
      <c r="B116" s="14">
        <v>0.32100000000000001</v>
      </c>
      <c r="C116" s="17">
        <f t="shared" si="4"/>
        <v>63.798520311999994</v>
      </c>
    </row>
    <row r="117" spans="1:3" x14ac:dyDescent="0.25">
      <c r="A117" s="19" t="s">
        <v>44</v>
      </c>
      <c r="B117" s="14">
        <v>0.33500000000000002</v>
      </c>
      <c r="C117" s="17">
        <f t="shared" si="4"/>
        <v>62.065166199999993</v>
      </c>
    </row>
    <row r="118" spans="1:3" x14ac:dyDescent="0.25">
      <c r="A118" s="19" t="s">
        <v>45</v>
      </c>
      <c r="B118" s="14">
        <v>0.32800000000000001</v>
      </c>
      <c r="C118" s="17">
        <f t="shared" si="4"/>
        <v>62.928754687999991</v>
      </c>
    </row>
    <row r="119" spans="1:3" x14ac:dyDescent="0.25">
      <c r="A119" s="19" t="s">
        <v>46</v>
      </c>
      <c r="B119" s="14">
        <v>0.38400000000000001</v>
      </c>
      <c r="C119" s="17">
        <f t="shared" si="4"/>
        <v>56.193006591999996</v>
      </c>
    </row>
    <row r="120" spans="1:3" x14ac:dyDescent="0.25">
      <c r="A120" s="19" t="s">
        <v>47</v>
      </c>
      <c r="B120" s="14">
        <v>0.313</v>
      </c>
      <c r="C120" s="17">
        <f t="shared" si="4"/>
        <v>64.800102007999996</v>
      </c>
    </row>
    <row r="121" spans="1:3" x14ac:dyDescent="0.25">
      <c r="A121" s="19" t="s">
        <v>48</v>
      </c>
      <c r="B121" s="14">
        <v>0.34</v>
      </c>
      <c r="C121" s="17">
        <f t="shared" si="4"/>
        <v>61.452099199999992</v>
      </c>
    </row>
    <row r="122" spans="1:3" x14ac:dyDescent="0.25">
      <c r="A122" s="19" t="s">
        <v>49</v>
      </c>
      <c r="B122" s="14">
        <v>0.30499999999999999</v>
      </c>
      <c r="C122" s="17">
        <f t="shared" si="4"/>
        <v>65.809751800000001</v>
      </c>
    </row>
    <row r="123" spans="1:3" x14ac:dyDescent="0.25">
      <c r="A123" s="19" t="s">
        <v>50</v>
      </c>
      <c r="B123" s="14">
        <v>0.29099999999999998</v>
      </c>
      <c r="C123" s="17">
        <f t="shared" si="4"/>
        <v>67.596052791999995</v>
      </c>
    </row>
    <row r="124" spans="1:3" x14ac:dyDescent="0.25">
      <c r="A124" s="19" t="s">
        <v>51</v>
      </c>
      <c r="B124" s="14">
        <v>0.34700000000000003</v>
      </c>
      <c r="C124" s="17">
        <f t="shared" si="4"/>
        <v>60.599100087999993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F8" sqref="F8"/>
    </sheetView>
  </sheetViews>
  <sheetFormatPr defaultRowHeight="15" x14ac:dyDescent="0.25"/>
  <cols>
    <col min="1" max="1" width="18.28515625" customWidth="1"/>
    <col min="2" max="2" width="19.140625" customWidth="1"/>
    <col min="3" max="3" width="17.5703125" customWidth="1"/>
  </cols>
  <sheetData>
    <row r="1" spans="1:2" x14ac:dyDescent="0.25">
      <c r="A1" s="3" t="s">
        <v>0</v>
      </c>
      <c r="B1" s="24" t="s">
        <v>92</v>
      </c>
    </row>
    <row r="2" spans="1:2" x14ac:dyDescent="0.25">
      <c r="A2" s="22" t="s">
        <v>88</v>
      </c>
      <c r="B2" s="22"/>
    </row>
    <row r="3" spans="1:2" x14ac:dyDescent="0.25">
      <c r="A3" s="6" t="s">
        <v>36</v>
      </c>
      <c r="B3" s="25">
        <v>11.147540983606559</v>
      </c>
    </row>
    <row r="4" spans="1:2" x14ac:dyDescent="0.25">
      <c r="A4" s="6" t="s">
        <v>37</v>
      </c>
      <c r="B4" s="25">
        <v>12.459016393442624</v>
      </c>
    </row>
    <row r="5" spans="1:2" x14ac:dyDescent="0.25">
      <c r="A5" s="6" t="s">
        <v>38</v>
      </c>
      <c r="B5" s="25">
        <v>14.426229508196721</v>
      </c>
    </row>
    <row r="6" spans="1:2" x14ac:dyDescent="0.25">
      <c r="A6" s="6" t="s">
        <v>39</v>
      </c>
      <c r="B6" s="25">
        <v>16.393442622950822</v>
      </c>
    </row>
    <row r="7" spans="1:2" x14ac:dyDescent="0.25">
      <c r="A7" s="6" t="s">
        <v>40</v>
      </c>
      <c r="B7" s="25">
        <v>21.639344262295083</v>
      </c>
    </row>
    <row r="8" spans="1:2" x14ac:dyDescent="0.25">
      <c r="A8" s="6" t="s">
        <v>41</v>
      </c>
      <c r="B8" s="25">
        <v>16.393442622950822</v>
      </c>
    </row>
    <row r="9" spans="1:2" x14ac:dyDescent="0.25">
      <c r="A9" s="6" t="s">
        <v>42</v>
      </c>
      <c r="B9" s="25">
        <v>6.557377049180328</v>
      </c>
    </row>
    <row r="10" spans="1:2" x14ac:dyDescent="0.25">
      <c r="A10" s="6" t="s">
        <v>43</v>
      </c>
      <c r="B10" s="25">
        <v>13.114754098360656</v>
      </c>
    </row>
    <row r="11" spans="1:2" x14ac:dyDescent="0.25">
      <c r="A11" s="6" t="s">
        <v>44</v>
      </c>
      <c r="B11" s="25">
        <v>15.737704918032787</v>
      </c>
    </row>
    <row r="12" spans="1:2" x14ac:dyDescent="0.25">
      <c r="A12" s="6" t="s">
        <v>45</v>
      </c>
      <c r="B12" s="25">
        <v>20.327868852459016</v>
      </c>
    </row>
    <row r="13" spans="1:2" x14ac:dyDescent="0.25">
      <c r="A13" s="6" t="s">
        <v>46</v>
      </c>
      <c r="B13" s="25">
        <v>24.918032786885252</v>
      </c>
    </row>
    <row r="14" spans="1:2" x14ac:dyDescent="0.25">
      <c r="A14" s="6" t="s">
        <v>47</v>
      </c>
      <c r="B14" s="25">
        <v>15.081967213114753</v>
      </c>
    </row>
    <row r="15" spans="1:2" x14ac:dyDescent="0.25">
      <c r="A15" s="6" t="s">
        <v>48</v>
      </c>
      <c r="B15" s="25">
        <v>13.770491803278691</v>
      </c>
    </row>
    <row r="16" spans="1:2" x14ac:dyDescent="0.25">
      <c r="A16" s="6" t="s">
        <v>49</v>
      </c>
      <c r="B16" s="25">
        <v>25.573770491803277</v>
      </c>
    </row>
    <row r="17" spans="1:2" x14ac:dyDescent="0.25">
      <c r="A17" s="6" t="s">
        <v>50</v>
      </c>
      <c r="B17" s="25">
        <v>13.770491803278691</v>
      </c>
    </row>
    <row r="18" spans="1:2" x14ac:dyDescent="0.25">
      <c r="A18" s="6" t="s">
        <v>51</v>
      </c>
      <c r="B18" s="25">
        <v>7.8688524590163933</v>
      </c>
    </row>
    <row r="19" spans="1:2" x14ac:dyDescent="0.25">
      <c r="A19" s="6" t="s">
        <v>52</v>
      </c>
      <c r="B19" s="25">
        <v>45.245901639344261</v>
      </c>
    </row>
    <row r="20" spans="1:2" x14ac:dyDescent="0.25">
      <c r="A20" s="6" t="s">
        <v>53</v>
      </c>
      <c r="B20" s="25">
        <v>17.04918032786885</v>
      </c>
    </row>
    <row r="21" spans="1:2" x14ac:dyDescent="0.25">
      <c r="A21" s="6" t="s">
        <v>54</v>
      </c>
      <c r="B21" s="25">
        <v>7.8688524590163933</v>
      </c>
    </row>
    <row r="22" spans="1:2" x14ac:dyDescent="0.25">
      <c r="A22" s="6" t="s">
        <v>55</v>
      </c>
      <c r="B22" s="25">
        <v>19.016393442622952</v>
      </c>
    </row>
    <row r="23" spans="1:2" x14ac:dyDescent="0.25">
      <c r="A23" s="6" t="s">
        <v>56</v>
      </c>
      <c r="B23" s="25">
        <v>17.04918032786885</v>
      </c>
    </row>
    <row r="24" spans="1:2" x14ac:dyDescent="0.25">
      <c r="A24" s="6" t="s">
        <v>57</v>
      </c>
      <c r="B24" s="25">
        <v>17.704918032786885</v>
      </c>
    </row>
    <row r="25" spans="1:2" x14ac:dyDescent="0.25">
      <c r="A25" s="6" t="s">
        <v>58</v>
      </c>
      <c r="B25" s="25">
        <v>26.885245901639344</v>
      </c>
    </row>
    <row r="26" spans="1:2" x14ac:dyDescent="0.25">
      <c r="A26" s="6" t="s">
        <v>59</v>
      </c>
      <c r="B26" s="25">
        <v>19.672131147540984</v>
      </c>
    </row>
    <row r="27" spans="1:2" x14ac:dyDescent="0.25">
      <c r="A27" s="23" t="s">
        <v>89</v>
      </c>
      <c r="B27" s="21"/>
    </row>
    <row r="28" spans="1:2" x14ac:dyDescent="0.25">
      <c r="A28" s="6" t="s">
        <v>36</v>
      </c>
      <c r="B28" s="25">
        <v>1.5161565431630815</v>
      </c>
    </row>
    <row r="29" spans="1:2" x14ac:dyDescent="0.25">
      <c r="A29" s="6" t="s">
        <v>37</v>
      </c>
      <c r="B29" s="25">
        <v>4.017814839382166</v>
      </c>
    </row>
    <row r="30" spans="1:2" x14ac:dyDescent="0.25">
      <c r="A30" s="6" t="s">
        <v>38</v>
      </c>
      <c r="B30" s="25">
        <v>1.5919643703212358</v>
      </c>
    </row>
    <row r="31" spans="1:2" x14ac:dyDescent="0.25">
      <c r="A31" s="6" t="s">
        <v>39</v>
      </c>
      <c r="B31" s="25">
        <v>1.5919643703212358</v>
      </c>
    </row>
    <row r="32" spans="1:2" x14ac:dyDescent="0.25">
      <c r="A32" s="6" t="s">
        <v>40</v>
      </c>
      <c r="B32" s="25">
        <v>2.1984269875864686</v>
      </c>
    </row>
    <row r="33" spans="1:2" x14ac:dyDescent="0.25">
      <c r="A33" s="6" t="s">
        <v>41</v>
      </c>
      <c r="B33" s="25">
        <v>1.2129252345304653</v>
      </c>
    </row>
    <row r="34" spans="1:2" x14ac:dyDescent="0.25">
      <c r="A34" s="6" t="s">
        <v>42</v>
      </c>
      <c r="B34" s="25">
        <v>1.3645408888467732</v>
      </c>
    </row>
    <row r="35" spans="1:2" x14ac:dyDescent="0.25">
      <c r="A35" s="6" t="s">
        <v>43</v>
      </c>
      <c r="B35" s="25">
        <v>1.8193878517956978</v>
      </c>
    </row>
    <row r="36" spans="1:2" x14ac:dyDescent="0.25">
      <c r="A36" s="6" t="s">
        <v>52</v>
      </c>
      <c r="B36" s="25">
        <v>0.90969392589784892</v>
      </c>
    </row>
    <row r="37" spans="1:2" x14ac:dyDescent="0.25">
      <c r="A37" s="6" t="s">
        <v>53</v>
      </c>
      <c r="B37" s="25">
        <v>1.5161565431630815</v>
      </c>
    </row>
    <row r="38" spans="1:2" x14ac:dyDescent="0.25">
      <c r="A38" s="6" t="s">
        <v>54</v>
      </c>
      <c r="B38" s="25">
        <v>1.1371174073723112</v>
      </c>
    </row>
    <row r="39" spans="1:2" x14ac:dyDescent="0.25">
      <c r="A39" s="6" t="s">
        <v>55</v>
      </c>
      <c r="B39" s="25">
        <v>1.2129252345304653</v>
      </c>
    </row>
    <row r="40" spans="1:2" x14ac:dyDescent="0.25">
      <c r="A40" s="6" t="s">
        <v>56</v>
      </c>
      <c r="B40" s="25">
        <v>1.5919643703212358</v>
      </c>
    </row>
    <row r="41" spans="1:2" x14ac:dyDescent="0.25">
      <c r="A41" s="6" t="s">
        <v>57</v>
      </c>
      <c r="B41" s="25">
        <v>5.6855870368615555</v>
      </c>
    </row>
    <row r="42" spans="1:2" x14ac:dyDescent="0.25">
      <c r="A42" s="6" t="s">
        <v>58</v>
      </c>
      <c r="B42" s="25">
        <v>1.9710035061120057</v>
      </c>
    </row>
    <row r="43" spans="1:2" x14ac:dyDescent="0.25">
      <c r="A43" s="6" t="s">
        <v>59</v>
      </c>
      <c r="B43" s="25">
        <v>2.1984269875864686</v>
      </c>
    </row>
    <row r="44" spans="1:2" x14ac:dyDescent="0.25">
      <c r="A44" s="6" t="s">
        <v>44</v>
      </c>
      <c r="B44" s="25">
        <v>1.5161565431630815</v>
      </c>
    </row>
    <row r="45" spans="1:2" x14ac:dyDescent="0.25">
      <c r="A45" s="6" t="s">
        <v>45</v>
      </c>
      <c r="B45" s="25">
        <v>4.3968539751729363</v>
      </c>
    </row>
    <row r="46" spans="1:2" x14ac:dyDescent="0.25">
      <c r="A46" s="6" t="s">
        <v>46</v>
      </c>
      <c r="B46" s="25">
        <v>1.5919643703212358</v>
      </c>
    </row>
    <row r="47" spans="1:2" x14ac:dyDescent="0.25">
      <c r="A47" s="6" t="s">
        <v>47</v>
      </c>
      <c r="B47" s="25">
        <v>1.5161565431630815</v>
      </c>
    </row>
    <row r="48" spans="1:2" x14ac:dyDescent="0.25">
      <c r="A48" s="6" t="s">
        <v>48</v>
      </c>
      <c r="B48" s="25">
        <v>1.9710035061120057</v>
      </c>
    </row>
    <row r="49" spans="1:2" x14ac:dyDescent="0.25">
      <c r="A49" s="6" t="s">
        <v>49</v>
      </c>
      <c r="B49" s="25">
        <v>1.8951956789538522</v>
      </c>
    </row>
    <row r="50" spans="1:2" x14ac:dyDescent="0.25">
      <c r="A50" s="6" t="s">
        <v>50</v>
      </c>
      <c r="B50" s="25">
        <v>3.4871600492750874</v>
      </c>
    </row>
    <row r="51" spans="1:2" x14ac:dyDescent="0.25">
      <c r="A51" s="6" t="s">
        <v>51</v>
      </c>
      <c r="B51" s="25">
        <v>2.5016582962190848</v>
      </c>
    </row>
    <row r="52" spans="1:2" x14ac:dyDescent="0.25">
      <c r="A52" s="23" t="s">
        <v>90</v>
      </c>
      <c r="B52" s="21"/>
    </row>
    <row r="53" spans="1:2" x14ac:dyDescent="0.25">
      <c r="A53" s="6" t="s">
        <v>36</v>
      </c>
      <c r="B53" s="25">
        <v>1.5919643703212358</v>
      </c>
    </row>
    <row r="54" spans="1:2" x14ac:dyDescent="0.25">
      <c r="A54" s="6" t="s">
        <v>37</v>
      </c>
      <c r="B54" s="25">
        <v>2.8806974320098555</v>
      </c>
    </row>
    <row r="55" spans="1:2" x14ac:dyDescent="0.25">
      <c r="A55" s="6" t="s">
        <v>38</v>
      </c>
      <c r="B55" s="25">
        <v>2.9565052591680088</v>
      </c>
    </row>
    <row r="56" spans="1:2" x14ac:dyDescent="0.25">
      <c r="A56" s="6" t="s">
        <v>39</v>
      </c>
      <c r="B56" s="25">
        <v>2.3500426419027765</v>
      </c>
    </row>
    <row r="57" spans="1:2" x14ac:dyDescent="0.25">
      <c r="A57" s="6" t="s">
        <v>40</v>
      </c>
      <c r="B57" s="25">
        <v>4.017814839382166</v>
      </c>
    </row>
    <row r="58" spans="1:2" x14ac:dyDescent="0.25">
      <c r="A58" s="6" t="s">
        <v>41</v>
      </c>
      <c r="B58" s="25">
        <v>2.9565052591680088</v>
      </c>
    </row>
    <row r="59" spans="1:2" x14ac:dyDescent="0.25">
      <c r="A59" s="6" t="s">
        <v>42</v>
      </c>
      <c r="B59" s="25">
        <v>9.2485549132947966</v>
      </c>
    </row>
    <row r="60" spans="1:2" x14ac:dyDescent="0.25">
      <c r="A60" s="6" t="s">
        <v>43</v>
      </c>
      <c r="B60" s="25">
        <v>5.2307400739126315</v>
      </c>
    </row>
    <row r="61" spans="1:2" x14ac:dyDescent="0.25">
      <c r="A61" s="6" t="s">
        <v>52</v>
      </c>
      <c r="B61" s="25">
        <v>3.6387757035913957</v>
      </c>
    </row>
    <row r="62" spans="1:2" x14ac:dyDescent="0.25">
      <c r="A62" s="6" t="s">
        <v>53</v>
      </c>
      <c r="B62" s="25">
        <v>3.0323130863261629</v>
      </c>
    </row>
    <row r="63" spans="1:2" x14ac:dyDescent="0.25">
      <c r="A63" s="6" t="s">
        <v>54</v>
      </c>
      <c r="B63" s="25">
        <v>7.9598218516061774</v>
      </c>
    </row>
    <row r="64" spans="1:2" x14ac:dyDescent="0.25">
      <c r="A64" s="6" t="s">
        <v>55</v>
      </c>
      <c r="B64" s="25">
        <v>10.764711456457878</v>
      </c>
    </row>
    <row r="65" spans="1:2" x14ac:dyDescent="0.25">
      <c r="A65" s="6" t="s">
        <v>56</v>
      </c>
      <c r="B65" s="25">
        <v>2.8806974320098555</v>
      </c>
    </row>
    <row r="66" spans="1:2" x14ac:dyDescent="0.25">
      <c r="A66" s="6" t="s">
        <v>57</v>
      </c>
      <c r="B66" s="25">
        <v>6.2162418269686341</v>
      </c>
    </row>
    <row r="67" spans="1:2" x14ac:dyDescent="0.25">
      <c r="A67" s="6" t="s">
        <v>58</v>
      </c>
      <c r="B67" s="25">
        <v>2.8048896048517014</v>
      </c>
    </row>
    <row r="68" spans="1:2" x14ac:dyDescent="0.25">
      <c r="A68" s="6" t="s">
        <v>59</v>
      </c>
      <c r="B68" s="25">
        <v>5.6855870368615555</v>
      </c>
    </row>
    <row r="69" spans="1:2" x14ac:dyDescent="0.25">
      <c r="A69" s="6" t="s">
        <v>44</v>
      </c>
      <c r="B69" s="25">
        <v>5.9130105183360184</v>
      </c>
    </row>
    <row r="70" spans="1:2" x14ac:dyDescent="0.25">
      <c r="A70" s="6" t="s">
        <v>45</v>
      </c>
      <c r="B70" s="25">
        <v>4.3210461480147817</v>
      </c>
    </row>
    <row r="71" spans="1:2" x14ac:dyDescent="0.25">
      <c r="A71" s="6" t="s">
        <v>46</v>
      </c>
      <c r="B71" s="25">
        <v>5.8372026911778647</v>
      </c>
    </row>
    <row r="72" spans="1:2" x14ac:dyDescent="0.25">
      <c r="A72" s="6" t="s">
        <v>47</v>
      </c>
      <c r="B72" s="25">
        <v>9.3243627404529512</v>
      </c>
    </row>
    <row r="73" spans="1:2" x14ac:dyDescent="0.25">
      <c r="A73" s="6" t="s">
        <v>48</v>
      </c>
      <c r="B73" s="25">
        <v>3.4113522221169337</v>
      </c>
    </row>
    <row r="74" spans="1:2" x14ac:dyDescent="0.25">
      <c r="A74" s="6" t="s">
        <v>49</v>
      </c>
      <c r="B74" s="25">
        <v>7.5049748886572525</v>
      </c>
    </row>
    <row r="75" spans="1:2" x14ac:dyDescent="0.25">
      <c r="A75" s="6" t="s">
        <v>50</v>
      </c>
      <c r="B75" s="25">
        <v>3.1081209134843171</v>
      </c>
    </row>
    <row r="76" spans="1:2" x14ac:dyDescent="0.25">
      <c r="A76" s="6" t="s">
        <v>51</v>
      </c>
      <c r="B76" s="25">
        <v>2.122619160428314</v>
      </c>
    </row>
    <row r="77" spans="1:2" x14ac:dyDescent="0.25">
      <c r="A77" s="23" t="s">
        <v>91</v>
      </c>
      <c r="B77" s="21"/>
    </row>
    <row r="78" spans="1:2" x14ac:dyDescent="0.25">
      <c r="A78" s="6" t="s">
        <v>36</v>
      </c>
      <c r="B78" s="25">
        <v>2.7953294703433014</v>
      </c>
    </row>
    <row r="79" spans="1:2" x14ac:dyDescent="0.25">
      <c r="A79" s="6" t="s">
        <v>37</v>
      </c>
      <c r="B79" s="25">
        <v>5.474186879422299</v>
      </c>
    </row>
    <row r="80" spans="1:2" x14ac:dyDescent="0.25">
      <c r="A80" s="6" t="s">
        <v>38</v>
      </c>
      <c r="B80" s="25">
        <v>3.494161837929127</v>
      </c>
    </row>
    <row r="81" spans="1:2" x14ac:dyDescent="0.25">
      <c r="A81" s="6" t="s">
        <v>39</v>
      </c>
      <c r="B81" s="25">
        <v>5.9400751244795158</v>
      </c>
    </row>
    <row r="82" spans="1:2" x14ac:dyDescent="0.25">
      <c r="A82" s="6" t="s">
        <v>40</v>
      </c>
      <c r="B82" s="25">
        <v>4.1929942055149532</v>
      </c>
    </row>
    <row r="83" spans="1:2" x14ac:dyDescent="0.25">
      <c r="A83" s="6" t="s">
        <v>41</v>
      </c>
      <c r="B83" s="25">
        <v>5.1247706956293859</v>
      </c>
    </row>
    <row r="84" spans="1:2" x14ac:dyDescent="0.25">
      <c r="A84" s="6" t="s">
        <v>42</v>
      </c>
      <c r="B84" s="25">
        <v>5.2412427568936906</v>
      </c>
    </row>
    <row r="85" spans="1:2" x14ac:dyDescent="0.25">
      <c r="A85" s="6" t="s">
        <v>43</v>
      </c>
      <c r="B85" s="25">
        <v>6.7553795533296448</v>
      </c>
    </row>
    <row r="86" spans="1:2" x14ac:dyDescent="0.25">
      <c r="A86" s="6" t="s">
        <v>52</v>
      </c>
      <c r="B86" s="25">
        <v>5.2412427568936906</v>
      </c>
    </row>
    <row r="87" spans="1:2" x14ac:dyDescent="0.25">
      <c r="A87" s="6" t="s">
        <v>53</v>
      </c>
      <c r="B87" s="25">
        <v>5.9400751244795158</v>
      </c>
    </row>
    <row r="88" spans="1:2" x14ac:dyDescent="0.25">
      <c r="A88" s="6" t="s">
        <v>54</v>
      </c>
      <c r="B88" s="25">
        <v>7.2212677983868616</v>
      </c>
    </row>
    <row r="89" spans="1:2" x14ac:dyDescent="0.25">
      <c r="A89" s="6" t="s">
        <v>55</v>
      </c>
      <c r="B89" s="25">
        <v>5.3577148181579943</v>
      </c>
    </row>
    <row r="90" spans="1:2" x14ac:dyDescent="0.25">
      <c r="A90" s="6" t="s">
        <v>56</v>
      </c>
      <c r="B90" s="25">
        <v>5.1247706956293859</v>
      </c>
    </row>
    <row r="91" spans="1:2" x14ac:dyDescent="0.25">
      <c r="A91" s="6" t="s">
        <v>57</v>
      </c>
      <c r="B91" s="25">
        <v>5.9400751244795158</v>
      </c>
    </row>
    <row r="92" spans="1:2" x14ac:dyDescent="0.25">
      <c r="A92" s="6" t="s">
        <v>58</v>
      </c>
      <c r="B92" s="25">
        <v>6.5224354308010364</v>
      </c>
    </row>
    <row r="93" spans="1:2" x14ac:dyDescent="0.25">
      <c r="A93" s="6" t="s">
        <v>59</v>
      </c>
      <c r="B93" s="25">
        <v>76.40567218938358</v>
      </c>
    </row>
    <row r="94" spans="1:2" x14ac:dyDescent="0.25">
      <c r="A94" s="6" t="s">
        <v>44</v>
      </c>
      <c r="B94" s="25">
        <v>3.9600500829863443</v>
      </c>
    </row>
    <row r="95" spans="1:2" x14ac:dyDescent="0.25">
      <c r="A95" s="6" t="s">
        <v>45</v>
      </c>
      <c r="B95" s="25">
        <v>3.3776897766648228</v>
      </c>
    </row>
    <row r="96" spans="1:2" x14ac:dyDescent="0.25">
      <c r="A96" s="6" t="s">
        <v>46</v>
      </c>
      <c r="B96" s="25">
        <v>2.562385347814693</v>
      </c>
    </row>
    <row r="97" spans="1:2" x14ac:dyDescent="0.25">
      <c r="A97" s="6" t="s">
        <v>47</v>
      </c>
      <c r="B97" s="25">
        <v>9.5507090236729457</v>
      </c>
    </row>
    <row r="98" spans="1:2" x14ac:dyDescent="0.25">
      <c r="A98" s="6" t="s">
        <v>48</v>
      </c>
      <c r="B98" s="25">
        <v>6.4059633695367308</v>
      </c>
    </row>
    <row r="99" spans="1:2" x14ac:dyDescent="0.25">
      <c r="A99" s="6" t="s">
        <v>49</v>
      </c>
      <c r="B99" s="25">
        <v>6.5224354308010364</v>
      </c>
    </row>
    <row r="100" spans="1:2" x14ac:dyDescent="0.25">
      <c r="A100" s="6" t="s">
        <v>50</v>
      </c>
      <c r="B100" s="25">
        <v>5.2412427568936906</v>
      </c>
    </row>
    <row r="101" spans="1:2" x14ac:dyDescent="0.25">
      <c r="A101" s="6" t="s">
        <v>51</v>
      </c>
      <c r="B101" s="25">
        <v>7.2212677983868616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F2" sqref="F2"/>
    </sheetView>
  </sheetViews>
  <sheetFormatPr defaultRowHeight="15" x14ac:dyDescent="0.25"/>
  <cols>
    <col min="1" max="1" width="22.7109375" customWidth="1"/>
    <col min="2" max="2" width="17.42578125" customWidth="1"/>
  </cols>
  <sheetData>
    <row r="1" spans="1:2" x14ac:dyDescent="0.25">
      <c r="A1" s="3" t="s">
        <v>0</v>
      </c>
      <c r="B1" s="3" t="s">
        <v>63</v>
      </c>
    </row>
    <row r="2" spans="1:2" x14ac:dyDescent="0.25">
      <c r="A2" s="22" t="s">
        <v>89</v>
      </c>
      <c r="B2" s="22"/>
    </row>
    <row r="3" spans="1:2" x14ac:dyDescent="0.25">
      <c r="A3" s="6" t="s">
        <v>36</v>
      </c>
      <c r="B3" s="4">
        <v>10.67</v>
      </c>
    </row>
    <row r="4" spans="1:2" x14ac:dyDescent="0.25">
      <c r="A4" s="6" t="s">
        <v>37</v>
      </c>
      <c r="B4" s="4">
        <v>20.36</v>
      </c>
    </row>
    <row r="5" spans="1:2" x14ac:dyDescent="0.25">
      <c r="A5" s="6" t="s">
        <v>38</v>
      </c>
      <c r="B5" s="4">
        <v>15.22</v>
      </c>
    </row>
    <row r="6" spans="1:2" x14ac:dyDescent="0.25">
      <c r="A6" s="6" t="s">
        <v>39</v>
      </c>
      <c r="B6" s="4">
        <v>15.49</v>
      </c>
    </row>
    <row r="7" spans="1:2" x14ac:dyDescent="0.25">
      <c r="A7" s="6" t="s">
        <v>40</v>
      </c>
      <c r="B7" s="4">
        <v>30.19</v>
      </c>
    </row>
    <row r="8" spans="1:2" x14ac:dyDescent="0.25">
      <c r="A8" s="6" t="s">
        <v>41</v>
      </c>
      <c r="B8" s="4">
        <v>14.17</v>
      </c>
    </row>
    <row r="9" spans="1:2" x14ac:dyDescent="0.25">
      <c r="A9" s="6" t="s">
        <v>42</v>
      </c>
      <c r="B9" s="4">
        <v>14.25</v>
      </c>
    </row>
    <row r="10" spans="1:2" x14ac:dyDescent="0.25">
      <c r="A10" s="6" t="s">
        <v>43</v>
      </c>
      <c r="B10" s="4">
        <v>16.829999999999998</v>
      </c>
    </row>
    <row r="11" spans="1:2" x14ac:dyDescent="0.25">
      <c r="A11" s="6" t="s">
        <v>52</v>
      </c>
      <c r="B11" s="4">
        <v>30.72</v>
      </c>
    </row>
    <row r="12" spans="1:2" x14ac:dyDescent="0.25">
      <c r="A12" s="6" t="s">
        <v>53</v>
      </c>
      <c r="B12" s="4">
        <v>16.55</v>
      </c>
    </row>
    <row r="13" spans="1:2" x14ac:dyDescent="0.25">
      <c r="A13" s="6" t="s">
        <v>54</v>
      </c>
      <c r="B13" s="4">
        <v>16.96</v>
      </c>
    </row>
    <row r="14" spans="1:2" x14ac:dyDescent="0.25">
      <c r="A14" s="6" t="s">
        <v>55</v>
      </c>
      <c r="B14" s="4">
        <v>13.43</v>
      </c>
    </row>
    <row r="15" spans="1:2" x14ac:dyDescent="0.25">
      <c r="A15" s="6" t="s">
        <v>56</v>
      </c>
      <c r="B15" s="4">
        <v>14.05</v>
      </c>
    </row>
    <row r="16" spans="1:2" x14ac:dyDescent="0.25">
      <c r="A16" s="6" t="s">
        <v>57</v>
      </c>
      <c r="B16" s="4">
        <v>14.17</v>
      </c>
    </row>
    <row r="17" spans="1:2" x14ac:dyDescent="0.25">
      <c r="A17" s="6" t="s">
        <v>58</v>
      </c>
      <c r="B17" s="4">
        <v>13.64</v>
      </c>
    </row>
    <row r="18" spans="1:2" x14ac:dyDescent="0.25">
      <c r="A18" s="6" t="s">
        <v>59</v>
      </c>
      <c r="B18" s="4">
        <v>10.76</v>
      </c>
    </row>
    <row r="19" spans="1:2" x14ac:dyDescent="0.25">
      <c r="A19" s="6" t="s">
        <v>44</v>
      </c>
      <c r="B19" s="4">
        <v>10.9</v>
      </c>
    </row>
    <row r="20" spans="1:2" x14ac:dyDescent="0.25">
      <c r="A20" s="6" t="s">
        <v>45</v>
      </c>
      <c r="B20" s="4">
        <v>15.1</v>
      </c>
    </row>
    <row r="21" spans="1:2" x14ac:dyDescent="0.25">
      <c r="A21" s="6" t="s">
        <v>46</v>
      </c>
      <c r="B21" s="4">
        <v>133.9</v>
      </c>
    </row>
    <row r="22" spans="1:2" x14ac:dyDescent="0.25">
      <c r="A22" s="6" t="s">
        <v>47</v>
      </c>
      <c r="B22" s="4">
        <v>20.34</v>
      </c>
    </row>
    <row r="23" spans="1:2" x14ac:dyDescent="0.25">
      <c r="A23" s="6" t="s">
        <v>48</v>
      </c>
      <c r="B23" s="4">
        <v>14.76</v>
      </c>
    </row>
    <row r="24" spans="1:2" x14ac:dyDescent="0.25">
      <c r="A24" s="6" t="s">
        <v>49</v>
      </c>
      <c r="B24" s="4">
        <v>19.010000000000002</v>
      </c>
    </row>
    <row r="25" spans="1:2" x14ac:dyDescent="0.25">
      <c r="A25" s="6" t="s">
        <v>50</v>
      </c>
      <c r="B25" s="4">
        <v>16.03</v>
      </c>
    </row>
    <row r="26" spans="1:2" x14ac:dyDescent="0.25">
      <c r="A26" s="6" t="s">
        <v>51</v>
      </c>
      <c r="B26" s="4">
        <v>16.09</v>
      </c>
    </row>
    <row r="27" spans="1:2" x14ac:dyDescent="0.25">
      <c r="A27" s="23" t="s">
        <v>90</v>
      </c>
      <c r="B27" s="21"/>
    </row>
    <row r="28" spans="1:2" x14ac:dyDescent="0.25">
      <c r="A28" s="6" t="s">
        <v>36</v>
      </c>
      <c r="B28" s="4">
        <v>25.62</v>
      </c>
    </row>
    <row r="29" spans="1:2" x14ac:dyDescent="0.25">
      <c r="A29" s="6" t="s">
        <v>37</v>
      </c>
      <c r="B29" s="4">
        <v>17.7</v>
      </c>
    </row>
    <row r="30" spans="1:2" x14ac:dyDescent="0.25">
      <c r="A30" s="6" t="s">
        <v>38</v>
      </c>
      <c r="B30" s="4">
        <v>23.49</v>
      </c>
    </row>
    <row r="31" spans="1:2" x14ac:dyDescent="0.25">
      <c r="A31" s="6" t="s">
        <v>39</v>
      </c>
      <c r="B31" s="4">
        <v>11.78</v>
      </c>
    </row>
    <row r="32" spans="1:2" x14ac:dyDescent="0.25">
      <c r="A32" s="6" t="s">
        <v>40</v>
      </c>
      <c r="B32" s="4">
        <v>22.22</v>
      </c>
    </row>
    <row r="33" spans="1:2" x14ac:dyDescent="0.25">
      <c r="A33" s="6" t="s">
        <v>41</v>
      </c>
      <c r="B33" s="4">
        <v>22.56</v>
      </c>
    </row>
    <row r="34" spans="1:2" x14ac:dyDescent="0.25">
      <c r="A34" s="6" t="s">
        <v>42</v>
      </c>
      <c r="B34" s="4">
        <v>22.45</v>
      </c>
    </row>
    <row r="35" spans="1:2" x14ac:dyDescent="0.25">
      <c r="A35" s="6" t="s">
        <v>43</v>
      </c>
      <c r="B35" s="4">
        <v>16.12</v>
      </c>
    </row>
    <row r="36" spans="1:2" x14ac:dyDescent="0.25">
      <c r="A36" s="6" t="s">
        <v>52</v>
      </c>
      <c r="B36" s="4">
        <v>14.39</v>
      </c>
    </row>
    <row r="37" spans="1:2" x14ac:dyDescent="0.25">
      <c r="A37" s="6" t="s">
        <v>53</v>
      </c>
      <c r="B37" s="4">
        <v>14.67</v>
      </c>
    </row>
    <row r="38" spans="1:2" x14ac:dyDescent="0.25">
      <c r="A38" s="6" t="s">
        <v>54</v>
      </c>
      <c r="B38" s="4">
        <v>16.48</v>
      </c>
    </row>
    <row r="39" spans="1:2" x14ac:dyDescent="0.25">
      <c r="A39" s="6" t="s">
        <v>55</v>
      </c>
      <c r="B39" s="4">
        <v>31.05</v>
      </c>
    </row>
    <row r="40" spans="1:2" x14ac:dyDescent="0.25">
      <c r="A40" s="6" t="s">
        <v>56</v>
      </c>
      <c r="B40" s="4">
        <v>20.13</v>
      </c>
    </row>
    <row r="41" spans="1:2" x14ac:dyDescent="0.25">
      <c r="A41" s="6" t="s">
        <v>57</v>
      </c>
      <c r="B41" s="4">
        <v>26.61</v>
      </c>
    </row>
    <row r="42" spans="1:2" x14ac:dyDescent="0.25">
      <c r="A42" s="6" t="s">
        <v>58</v>
      </c>
      <c r="B42" s="4">
        <v>14.37</v>
      </c>
    </row>
    <row r="43" spans="1:2" x14ac:dyDescent="0.25">
      <c r="A43" s="6" t="s">
        <v>59</v>
      </c>
      <c r="B43" s="4">
        <v>18.86</v>
      </c>
    </row>
    <row r="44" spans="1:2" x14ac:dyDescent="0.25">
      <c r="A44" s="6" t="s">
        <v>44</v>
      </c>
      <c r="B44" s="4">
        <v>27.74</v>
      </c>
    </row>
    <row r="45" spans="1:2" x14ac:dyDescent="0.25">
      <c r="A45" s="6" t="s">
        <v>45</v>
      </c>
      <c r="B45" s="4">
        <v>25.37</v>
      </c>
    </row>
    <row r="46" spans="1:2" x14ac:dyDescent="0.25">
      <c r="A46" s="6" t="s">
        <v>46</v>
      </c>
      <c r="B46" s="4">
        <v>23.18</v>
      </c>
    </row>
    <row r="47" spans="1:2" x14ac:dyDescent="0.25">
      <c r="A47" s="6" t="s">
        <v>47</v>
      </c>
      <c r="B47" s="4">
        <v>25.73</v>
      </c>
    </row>
    <row r="48" spans="1:2" x14ac:dyDescent="0.25">
      <c r="A48" s="6" t="s">
        <v>48</v>
      </c>
      <c r="B48" s="4">
        <v>18.95</v>
      </c>
    </row>
    <row r="49" spans="1:2" x14ac:dyDescent="0.25">
      <c r="A49" s="6" t="s">
        <v>49</v>
      </c>
      <c r="B49" s="4">
        <v>28.58</v>
      </c>
    </row>
    <row r="50" spans="1:2" x14ac:dyDescent="0.25">
      <c r="A50" s="6" t="s">
        <v>50</v>
      </c>
      <c r="B50" s="4">
        <v>19.84</v>
      </c>
    </row>
    <row r="51" spans="1:2" x14ac:dyDescent="0.25">
      <c r="A51" s="6" t="s">
        <v>51</v>
      </c>
      <c r="B51" s="4">
        <v>17.79</v>
      </c>
    </row>
    <row r="52" spans="1:2" x14ac:dyDescent="0.25">
      <c r="A52" s="23" t="s">
        <v>91</v>
      </c>
      <c r="B52" s="21"/>
    </row>
    <row r="53" spans="1:2" x14ac:dyDescent="0.25">
      <c r="A53" s="6" t="s">
        <v>36</v>
      </c>
      <c r="B53" s="4">
        <v>9.08</v>
      </c>
    </row>
    <row r="54" spans="1:2" x14ac:dyDescent="0.25">
      <c r="A54" s="6" t="s">
        <v>37</v>
      </c>
      <c r="B54" s="4">
        <v>10.06</v>
      </c>
    </row>
    <row r="55" spans="1:2" x14ac:dyDescent="0.25">
      <c r="A55" s="6" t="s">
        <v>38</v>
      </c>
      <c r="B55" s="4">
        <v>11.71</v>
      </c>
    </row>
    <row r="56" spans="1:2" x14ac:dyDescent="0.25">
      <c r="A56" s="6" t="s">
        <v>39</v>
      </c>
      <c r="B56" s="4">
        <v>7.86</v>
      </c>
    </row>
    <row r="57" spans="1:2" x14ac:dyDescent="0.25">
      <c r="A57" s="6" t="s">
        <v>40</v>
      </c>
      <c r="B57" s="4">
        <v>11.88</v>
      </c>
    </row>
    <row r="58" spans="1:2" x14ac:dyDescent="0.25">
      <c r="A58" s="6" t="s">
        <v>41</v>
      </c>
      <c r="B58" s="4">
        <v>14.42</v>
      </c>
    </row>
    <row r="59" spans="1:2" x14ac:dyDescent="0.25">
      <c r="A59" s="6" t="s">
        <v>42</v>
      </c>
      <c r="B59" s="4">
        <v>15.63</v>
      </c>
    </row>
    <row r="60" spans="1:2" x14ac:dyDescent="0.25">
      <c r="A60" s="6" t="s">
        <v>43</v>
      </c>
      <c r="B60" s="4">
        <v>13.52</v>
      </c>
    </row>
    <row r="61" spans="1:2" x14ac:dyDescent="0.25">
      <c r="A61" s="6" t="s">
        <v>52</v>
      </c>
      <c r="B61" s="4">
        <v>10.93</v>
      </c>
    </row>
    <row r="62" spans="1:2" x14ac:dyDescent="0.25">
      <c r="A62" s="6" t="s">
        <v>53</v>
      </c>
      <c r="B62" s="4">
        <v>15.82</v>
      </c>
    </row>
    <row r="63" spans="1:2" x14ac:dyDescent="0.25">
      <c r="A63" s="6" t="s">
        <v>54</v>
      </c>
      <c r="B63" s="4">
        <v>21.99</v>
      </c>
    </row>
    <row r="64" spans="1:2" x14ac:dyDescent="0.25">
      <c r="A64" s="6" t="s">
        <v>55</v>
      </c>
      <c r="B64" s="4">
        <v>13.77</v>
      </c>
    </row>
    <row r="65" spans="1:2" x14ac:dyDescent="0.25">
      <c r="A65" s="6" t="s">
        <v>56</v>
      </c>
      <c r="B65" s="4">
        <v>155.69999999999999</v>
      </c>
    </row>
    <row r="66" spans="1:2" x14ac:dyDescent="0.25">
      <c r="A66" s="6" t="s">
        <v>57</v>
      </c>
      <c r="B66" s="4">
        <v>16.34</v>
      </c>
    </row>
    <row r="67" spans="1:2" x14ac:dyDescent="0.25">
      <c r="A67" s="6" t="s">
        <v>58</v>
      </c>
      <c r="B67" s="4">
        <v>17.07</v>
      </c>
    </row>
    <row r="68" spans="1:2" x14ac:dyDescent="0.25">
      <c r="A68" s="6" t="s">
        <v>59</v>
      </c>
      <c r="B68" s="4">
        <v>11.26</v>
      </c>
    </row>
    <row r="69" spans="1:2" x14ac:dyDescent="0.25">
      <c r="A69" s="6" t="s">
        <v>44</v>
      </c>
      <c r="B69" s="4">
        <v>21.78</v>
      </c>
    </row>
    <row r="70" spans="1:2" x14ac:dyDescent="0.25">
      <c r="A70" s="6" t="s">
        <v>45</v>
      </c>
      <c r="B70" s="4">
        <v>17.25</v>
      </c>
    </row>
    <row r="71" spans="1:2" x14ac:dyDescent="0.25">
      <c r="A71" s="6" t="s">
        <v>46</v>
      </c>
      <c r="B71" s="4">
        <v>19.91</v>
      </c>
    </row>
    <row r="72" spans="1:2" x14ac:dyDescent="0.25">
      <c r="A72" s="6" t="s">
        <v>47</v>
      </c>
      <c r="B72" s="4">
        <v>19.989999999999998</v>
      </c>
    </row>
    <row r="73" spans="1:2" x14ac:dyDescent="0.25">
      <c r="A73" s="6" t="s">
        <v>48</v>
      </c>
      <c r="B73" s="4">
        <v>16.010000000000002</v>
      </c>
    </row>
    <row r="74" spans="1:2" x14ac:dyDescent="0.25">
      <c r="A74" s="6" t="s">
        <v>49</v>
      </c>
      <c r="B74" s="4">
        <v>10.31</v>
      </c>
    </row>
    <row r="75" spans="1:2" x14ac:dyDescent="0.25">
      <c r="A75" s="6" t="s">
        <v>50</v>
      </c>
      <c r="B75" s="4">
        <v>27.44</v>
      </c>
    </row>
    <row r="76" spans="1:2" x14ac:dyDescent="0.25">
      <c r="A76" s="6" t="s">
        <v>51</v>
      </c>
      <c r="B76" s="4">
        <v>17.760000000000002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3"/>
  <sheetViews>
    <sheetView workbookViewId="0">
      <selection activeCell="P5" sqref="P5"/>
    </sheetView>
  </sheetViews>
  <sheetFormatPr defaultRowHeight="15" x14ac:dyDescent="0.25"/>
  <cols>
    <col min="1" max="1" width="17.7109375" customWidth="1"/>
    <col min="2" max="2" width="10.7109375" customWidth="1"/>
    <col min="3" max="3" width="11.140625" customWidth="1"/>
    <col min="4" max="4" width="11.28515625" customWidth="1"/>
    <col min="5" max="5" width="16.85546875" customWidth="1"/>
  </cols>
  <sheetData>
    <row r="2" spans="1:5" x14ac:dyDescent="0.25">
      <c r="A2" s="15">
        <v>2.0710000000000002</v>
      </c>
      <c r="B2" s="14">
        <v>0.54200000000000004</v>
      </c>
      <c r="C2" s="14">
        <v>0.755</v>
      </c>
      <c r="D2" s="14">
        <v>0.92300000000000004</v>
      </c>
    </row>
    <row r="3" spans="1:5" x14ac:dyDescent="0.25">
      <c r="A3" s="15">
        <v>1.278</v>
      </c>
      <c r="B3" s="14">
        <v>0.51</v>
      </c>
      <c r="C3" s="14">
        <v>0.67200000000000004</v>
      </c>
      <c r="D3" s="14">
        <v>1.008</v>
      </c>
    </row>
    <row r="4" spans="1:5" x14ac:dyDescent="0.25">
      <c r="A4" s="15">
        <v>0.78800000000000003</v>
      </c>
      <c r="B4" s="14">
        <v>0.497</v>
      </c>
      <c r="C4" s="14">
        <v>0.71399999999999997</v>
      </c>
      <c r="D4" s="14">
        <v>0.878</v>
      </c>
    </row>
    <row r="5" spans="1:5" x14ac:dyDescent="0.25">
      <c r="A5" s="15">
        <v>0.496</v>
      </c>
      <c r="B5" s="14">
        <v>0.60199999999999998</v>
      </c>
      <c r="C5" s="14">
        <v>0.79</v>
      </c>
      <c r="D5" s="14">
        <v>1.0900000000000001</v>
      </c>
    </row>
    <row r="6" spans="1:5" x14ac:dyDescent="0.25">
      <c r="A6" s="15">
        <v>0.27</v>
      </c>
      <c r="B6" s="14">
        <v>0.74199999999999999</v>
      </c>
      <c r="C6" s="14">
        <v>0.71899999999999997</v>
      </c>
      <c r="D6" s="14">
        <v>1.052</v>
      </c>
    </row>
    <row r="7" spans="1:5" x14ac:dyDescent="0.25">
      <c r="A7" s="16">
        <v>7.2000000000000008E-2</v>
      </c>
      <c r="B7" s="14">
        <v>0.86799999999999999</v>
      </c>
      <c r="C7" s="14">
        <v>0.77100000000000002</v>
      </c>
      <c r="D7" s="14">
        <v>0.97299999999999998</v>
      </c>
    </row>
    <row r="8" spans="1:5" x14ac:dyDescent="0.25">
      <c r="A8" s="13">
        <v>7.3999999999999996E-2</v>
      </c>
      <c r="B8" s="14">
        <v>1.0589999999999999</v>
      </c>
      <c r="C8" s="14">
        <v>1.081</v>
      </c>
      <c r="D8" s="14">
        <v>1.0329999999999999</v>
      </c>
    </row>
    <row r="9" spans="1:5" x14ac:dyDescent="0.25">
      <c r="A9" s="13">
        <v>7.8E-2</v>
      </c>
      <c r="B9" s="14">
        <v>1.1990000000000001</v>
      </c>
      <c r="C9" s="14">
        <v>1.2210000000000001</v>
      </c>
      <c r="D9" s="14">
        <v>0.83100000000000007</v>
      </c>
    </row>
    <row r="15" spans="1:5" x14ac:dyDescent="0.25">
      <c r="B15" s="3" t="s">
        <v>75</v>
      </c>
      <c r="C15" s="3" t="s">
        <v>64</v>
      </c>
      <c r="D15" s="3" t="s">
        <v>65</v>
      </c>
      <c r="E15" s="3" t="s">
        <v>66</v>
      </c>
    </row>
    <row r="16" spans="1:5" x14ac:dyDescent="0.25">
      <c r="A16" t="s">
        <v>67</v>
      </c>
      <c r="B16" s="15">
        <v>2.0710000000000002</v>
      </c>
      <c r="C16" s="13">
        <f>B16-B21</f>
        <v>1.9990000000000001</v>
      </c>
      <c r="D16" s="13">
        <v>640</v>
      </c>
      <c r="E16" s="26">
        <f>(73.852*C16*C16)+(173.47*C16)-(0.7726)</f>
        <v>641.10659585200005</v>
      </c>
    </row>
    <row r="17" spans="1:11" x14ac:dyDescent="0.25">
      <c r="A17" t="s">
        <v>68</v>
      </c>
      <c r="B17" s="15">
        <v>1.278</v>
      </c>
      <c r="C17" s="13">
        <f>B17-B21</f>
        <v>1.206</v>
      </c>
      <c r="D17" s="13">
        <v>320</v>
      </c>
      <c r="E17" s="26">
        <f t="shared" ref="E17:E21" si="0">(73.852*C17*C17)+(173.47*C17)-(0.7726)</f>
        <v>315.84522747199998</v>
      </c>
    </row>
    <row r="18" spans="1:11" x14ac:dyDescent="0.25">
      <c r="A18" t="s">
        <v>69</v>
      </c>
      <c r="B18" s="15">
        <v>0.78800000000000003</v>
      </c>
      <c r="C18" s="13">
        <f>B18-B21</f>
        <v>0.71599999999999997</v>
      </c>
      <c r="D18" s="13">
        <v>160</v>
      </c>
      <c r="E18" s="26">
        <f t="shared" si="0"/>
        <v>161.29259091199998</v>
      </c>
    </row>
    <row r="19" spans="1:11" x14ac:dyDescent="0.25">
      <c r="A19" t="s">
        <v>70</v>
      </c>
      <c r="B19" s="15">
        <v>0.496</v>
      </c>
      <c r="C19" s="13">
        <f>B19-B21</f>
        <v>0.42399999999999999</v>
      </c>
      <c r="D19" s="13">
        <v>80</v>
      </c>
      <c r="E19" s="26">
        <f t="shared" si="0"/>
        <v>86.055497152000001</v>
      </c>
    </row>
    <row r="20" spans="1:11" x14ac:dyDescent="0.25">
      <c r="A20" t="s">
        <v>71</v>
      </c>
      <c r="B20" s="15">
        <v>0.27</v>
      </c>
      <c r="C20" s="13">
        <f>B20-B21</f>
        <v>0.19800000000000001</v>
      </c>
      <c r="D20" s="13">
        <v>40</v>
      </c>
      <c r="E20" s="26">
        <f t="shared" si="0"/>
        <v>36.469753808</v>
      </c>
    </row>
    <row r="21" spans="1:11" x14ac:dyDescent="0.25">
      <c r="A21" t="s">
        <v>74</v>
      </c>
      <c r="B21" s="16">
        <v>7.2000000000000008E-2</v>
      </c>
      <c r="C21" s="13">
        <f>B21-B21</f>
        <v>0</v>
      </c>
      <c r="D21" s="13">
        <v>0</v>
      </c>
      <c r="E21" s="26">
        <f t="shared" si="0"/>
        <v>-0.77259999999999995</v>
      </c>
    </row>
    <row r="23" spans="1:11" x14ac:dyDescent="0.25">
      <c r="J23" s="18" t="s">
        <v>93</v>
      </c>
      <c r="K23" s="18"/>
    </row>
    <row r="29" spans="1:11" x14ac:dyDescent="0.25">
      <c r="A29" s="19" t="s">
        <v>77</v>
      </c>
      <c r="B29" s="14" t="s">
        <v>78</v>
      </c>
      <c r="C29" s="5" t="s">
        <v>74</v>
      </c>
      <c r="D29" s="13" t="s">
        <v>64</v>
      </c>
      <c r="E29" s="20" t="s">
        <v>94</v>
      </c>
    </row>
    <row r="30" spans="1:11" x14ac:dyDescent="0.25">
      <c r="A30" s="19" t="s">
        <v>36</v>
      </c>
      <c r="B30" s="14">
        <v>0.54200000000000004</v>
      </c>
      <c r="C30" s="16">
        <v>7.2000000000000008E-2</v>
      </c>
      <c r="D30" s="13">
        <f t="shared" ref="D30:D53" si="1">(B30-C30)</f>
        <v>0.47000000000000003</v>
      </c>
      <c r="E30" s="26">
        <f t="shared" ref="E30:E53" si="2">(73.852*D30*D30)+(173.47*D30)-(0.7726)</f>
        <v>97.072206800000018</v>
      </c>
    </row>
    <row r="31" spans="1:11" x14ac:dyDescent="0.25">
      <c r="A31" s="19" t="s">
        <v>37</v>
      </c>
      <c r="B31" s="14">
        <v>0.51</v>
      </c>
      <c r="C31" s="16">
        <v>7.2000000000000008E-2</v>
      </c>
      <c r="D31" s="13">
        <f t="shared" si="1"/>
        <v>0.438</v>
      </c>
      <c r="E31" s="26">
        <f t="shared" si="2"/>
        <v>89.375323088000002</v>
      </c>
    </row>
    <row r="32" spans="1:11" x14ac:dyDescent="0.25">
      <c r="A32" s="19" t="s">
        <v>38</v>
      </c>
      <c r="B32" s="14">
        <v>0.497</v>
      </c>
      <c r="C32" s="16">
        <v>7.2000000000000008E-2</v>
      </c>
      <c r="D32" s="13">
        <f t="shared" si="1"/>
        <v>0.42499999999999999</v>
      </c>
      <c r="E32" s="26">
        <f t="shared" si="2"/>
        <v>86.291667500000003</v>
      </c>
    </row>
    <row r="33" spans="1:5" x14ac:dyDescent="0.25">
      <c r="A33" s="19" t="s">
        <v>39</v>
      </c>
      <c r="B33" s="14">
        <v>0.60199999999999998</v>
      </c>
      <c r="C33" s="16">
        <v>7.2000000000000008E-2</v>
      </c>
      <c r="D33" s="13">
        <f t="shared" si="1"/>
        <v>0.53</v>
      </c>
      <c r="E33" s="26">
        <f t="shared" si="2"/>
        <v>111.91152680000002</v>
      </c>
    </row>
    <row r="34" spans="1:5" x14ac:dyDescent="0.25">
      <c r="A34" s="19" t="s">
        <v>40</v>
      </c>
      <c r="B34" s="14">
        <v>0.74199999999999999</v>
      </c>
      <c r="C34" s="16">
        <v>7.2000000000000008E-2</v>
      </c>
      <c r="D34" s="13">
        <f t="shared" si="1"/>
        <v>0.66999999999999993</v>
      </c>
      <c r="E34" s="26">
        <f t="shared" si="2"/>
        <v>148.60446279999996</v>
      </c>
    </row>
    <row r="35" spans="1:5" x14ac:dyDescent="0.25">
      <c r="A35" s="19" t="s">
        <v>41</v>
      </c>
      <c r="B35" s="14">
        <v>0.86799999999999999</v>
      </c>
      <c r="C35" s="16">
        <v>7.2000000000000008E-2</v>
      </c>
      <c r="D35" s="13">
        <f t="shared" si="1"/>
        <v>0.79600000000000004</v>
      </c>
      <c r="E35" s="26">
        <f t="shared" si="2"/>
        <v>184.10332883199999</v>
      </c>
    </row>
    <row r="36" spans="1:5" x14ac:dyDescent="0.25">
      <c r="A36" s="19" t="s">
        <v>42</v>
      </c>
      <c r="B36" s="14">
        <v>1.0589999999999999</v>
      </c>
      <c r="C36" s="16">
        <v>7.2000000000000008E-2</v>
      </c>
      <c r="D36" s="13">
        <f t="shared" si="1"/>
        <v>0.98699999999999988</v>
      </c>
      <c r="E36" s="26">
        <f t="shared" si="2"/>
        <v>242.38661898799995</v>
      </c>
    </row>
    <row r="37" spans="1:5" x14ac:dyDescent="0.25">
      <c r="A37" s="19" t="s">
        <v>43</v>
      </c>
      <c r="B37" s="14">
        <v>1.1990000000000001</v>
      </c>
      <c r="C37" s="16">
        <v>7.2000000000000008E-2</v>
      </c>
      <c r="D37" s="13">
        <f t="shared" si="1"/>
        <v>1.127</v>
      </c>
      <c r="E37" s="26">
        <f t="shared" si="2"/>
        <v>288.52965690799999</v>
      </c>
    </row>
    <row r="38" spans="1:5" x14ac:dyDescent="0.25">
      <c r="A38" s="19" t="s">
        <v>44</v>
      </c>
      <c r="B38" s="14">
        <v>0.755</v>
      </c>
      <c r="C38" s="16">
        <v>7.2000000000000008E-2</v>
      </c>
      <c r="D38" s="13">
        <f t="shared" si="1"/>
        <v>0.68300000000000005</v>
      </c>
      <c r="E38" s="26">
        <f t="shared" si="2"/>
        <v>152.15855562799999</v>
      </c>
    </row>
    <row r="39" spans="1:5" x14ac:dyDescent="0.25">
      <c r="A39" s="19" t="s">
        <v>45</v>
      </c>
      <c r="B39" s="14">
        <v>0.67200000000000004</v>
      </c>
      <c r="C39" s="16">
        <v>7.2000000000000008E-2</v>
      </c>
      <c r="D39" s="13">
        <f t="shared" si="1"/>
        <v>0.60000000000000009</v>
      </c>
      <c r="E39" s="26">
        <f t="shared" si="2"/>
        <v>129.89612</v>
      </c>
    </row>
    <row r="40" spans="1:5" x14ac:dyDescent="0.25">
      <c r="A40" s="19" t="s">
        <v>46</v>
      </c>
      <c r="B40" s="14">
        <v>0.71399999999999997</v>
      </c>
      <c r="C40" s="16">
        <v>7.2000000000000008E-2</v>
      </c>
      <c r="D40" s="13">
        <f t="shared" si="1"/>
        <v>0.6419999999999999</v>
      </c>
      <c r="E40" s="26">
        <f t="shared" si="2"/>
        <v>141.03427572799995</v>
      </c>
    </row>
    <row r="41" spans="1:5" x14ac:dyDescent="0.25">
      <c r="A41" s="19" t="s">
        <v>47</v>
      </c>
      <c r="B41" s="14">
        <v>0.79</v>
      </c>
      <c r="C41" s="16">
        <v>7.2000000000000008E-2</v>
      </c>
      <c r="D41" s="13">
        <f t="shared" si="1"/>
        <v>0.71799999999999997</v>
      </c>
      <c r="E41" s="26">
        <f t="shared" si="2"/>
        <v>161.85133844799998</v>
      </c>
    </row>
    <row r="42" spans="1:5" x14ac:dyDescent="0.25">
      <c r="A42" s="19" t="s">
        <v>48</v>
      </c>
      <c r="B42" s="14">
        <v>0.71899999999999997</v>
      </c>
      <c r="C42" s="16">
        <v>7.2000000000000008E-2</v>
      </c>
      <c r="D42" s="13">
        <f t="shared" si="1"/>
        <v>0.64700000000000002</v>
      </c>
      <c r="E42" s="26">
        <f t="shared" si="2"/>
        <v>142.377601868</v>
      </c>
    </row>
    <row r="43" spans="1:5" x14ac:dyDescent="0.25">
      <c r="A43" s="19" t="s">
        <v>49</v>
      </c>
      <c r="B43" s="14">
        <v>0.77100000000000002</v>
      </c>
      <c r="C43" s="16">
        <v>7.2000000000000008E-2</v>
      </c>
      <c r="D43" s="13">
        <f t="shared" si="1"/>
        <v>0.69900000000000007</v>
      </c>
      <c r="E43" s="26">
        <f t="shared" si="2"/>
        <v>156.56709105200002</v>
      </c>
    </row>
    <row r="44" spans="1:5" x14ac:dyDescent="0.25">
      <c r="A44" s="19" t="s">
        <v>50</v>
      </c>
      <c r="B44" s="14">
        <v>1.081</v>
      </c>
      <c r="C44" s="16">
        <v>7.2000000000000008E-2</v>
      </c>
      <c r="D44" s="13">
        <f t="shared" si="1"/>
        <v>1.0089999999999999</v>
      </c>
      <c r="E44" s="26">
        <f t="shared" si="2"/>
        <v>249.44594801199997</v>
      </c>
    </row>
    <row r="45" spans="1:5" x14ac:dyDescent="0.25">
      <c r="A45" s="19" t="s">
        <v>51</v>
      </c>
      <c r="B45" s="14">
        <v>1.2210000000000001</v>
      </c>
      <c r="C45" s="16">
        <v>7.2000000000000008E-2</v>
      </c>
      <c r="D45" s="13">
        <f t="shared" si="1"/>
        <v>1.149</v>
      </c>
      <c r="E45" s="26">
        <f t="shared" si="2"/>
        <v>296.04391425199998</v>
      </c>
    </row>
    <row r="46" spans="1:5" x14ac:dyDescent="0.25">
      <c r="A46" s="19" t="s">
        <v>52</v>
      </c>
      <c r="B46" s="14">
        <v>0.92300000000000004</v>
      </c>
      <c r="C46" s="16">
        <v>7.2000000000000008E-2</v>
      </c>
      <c r="D46" s="13">
        <f t="shared" si="1"/>
        <v>0.85099999999999998</v>
      </c>
      <c r="E46" s="26">
        <f t="shared" si="2"/>
        <v>200.334062252</v>
      </c>
    </row>
    <row r="47" spans="1:5" x14ac:dyDescent="0.25">
      <c r="A47" s="19" t="s">
        <v>53</v>
      </c>
      <c r="B47" s="14">
        <v>1.008</v>
      </c>
      <c r="C47" s="16">
        <v>7.2000000000000008E-2</v>
      </c>
      <c r="D47" s="13">
        <f t="shared" si="1"/>
        <v>0.93599999999999994</v>
      </c>
      <c r="E47" s="26">
        <f t="shared" si="2"/>
        <v>226.29676179199998</v>
      </c>
    </row>
    <row r="48" spans="1:5" x14ac:dyDescent="0.25">
      <c r="A48" s="19" t="s">
        <v>54</v>
      </c>
      <c r="B48" s="14">
        <v>0.878</v>
      </c>
      <c r="C48" s="16">
        <v>7.2000000000000008E-2</v>
      </c>
      <c r="D48" s="13">
        <f t="shared" si="1"/>
        <v>0.80600000000000005</v>
      </c>
      <c r="E48" s="26">
        <f t="shared" si="2"/>
        <v>187.021137872</v>
      </c>
    </row>
    <row r="49" spans="1:5" x14ac:dyDescent="0.25">
      <c r="A49" s="19" t="s">
        <v>55</v>
      </c>
      <c r="B49" s="14">
        <v>1.0900000000000001</v>
      </c>
      <c r="C49" s="16">
        <v>7.2000000000000008E-2</v>
      </c>
      <c r="D49" s="13">
        <f t="shared" si="1"/>
        <v>1.018</v>
      </c>
      <c r="E49" s="26">
        <f t="shared" si="2"/>
        <v>252.35446004799996</v>
      </c>
    </row>
    <row r="50" spans="1:5" x14ac:dyDescent="0.25">
      <c r="A50" s="19" t="s">
        <v>56</v>
      </c>
      <c r="B50" s="14">
        <v>1.052</v>
      </c>
      <c r="C50" s="16">
        <v>7.2000000000000008E-2</v>
      </c>
      <c r="D50" s="13">
        <f t="shared" si="1"/>
        <v>0.98</v>
      </c>
      <c r="E50" s="26">
        <f t="shared" si="2"/>
        <v>240.15546079999999</v>
      </c>
    </row>
    <row r="51" spans="1:5" x14ac:dyDescent="0.25">
      <c r="A51" s="19" t="s">
        <v>57</v>
      </c>
      <c r="B51" s="14">
        <v>0.97299999999999998</v>
      </c>
      <c r="C51" s="16">
        <v>7.2000000000000008E-2</v>
      </c>
      <c r="D51" s="13">
        <f t="shared" si="1"/>
        <v>0.90100000000000002</v>
      </c>
      <c r="E51" s="26">
        <f t="shared" si="2"/>
        <v>215.47699745200001</v>
      </c>
    </row>
    <row r="52" spans="1:5" x14ac:dyDescent="0.25">
      <c r="A52" s="19" t="s">
        <v>58</v>
      </c>
      <c r="B52" s="14">
        <v>1.0329999999999999</v>
      </c>
      <c r="C52" s="16">
        <v>7.2000000000000008E-2</v>
      </c>
      <c r="D52" s="13">
        <f t="shared" si="1"/>
        <v>0.96099999999999985</v>
      </c>
      <c r="E52" s="26">
        <f t="shared" si="2"/>
        <v>234.13594289199995</v>
      </c>
    </row>
    <row r="53" spans="1:5" x14ac:dyDescent="0.25">
      <c r="A53" s="19" t="s">
        <v>59</v>
      </c>
      <c r="B53" s="14">
        <v>0.83100000000000007</v>
      </c>
      <c r="C53" s="16">
        <v>7.2000000000000008E-2</v>
      </c>
      <c r="D53" s="13">
        <f t="shared" si="1"/>
        <v>0.75900000000000012</v>
      </c>
      <c r="E53" s="26">
        <f t="shared" si="2"/>
        <v>173.43586401200002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4"/>
  <sheetViews>
    <sheetView workbookViewId="0">
      <selection activeCell="Q3" sqref="Q3"/>
    </sheetView>
  </sheetViews>
  <sheetFormatPr defaultRowHeight="15" x14ac:dyDescent="0.25"/>
  <cols>
    <col min="1" max="1" width="17.7109375" customWidth="1"/>
    <col min="2" max="2" width="11.5703125" customWidth="1"/>
    <col min="3" max="4" width="10.85546875" customWidth="1"/>
    <col min="5" max="5" width="17.5703125" customWidth="1"/>
  </cols>
  <sheetData>
    <row r="2" spans="1:5" x14ac:dyDescent="0.25">
      <c r="A2" s="15">
        <v>2.7149999999999999</v>
      </c>
      <c r="B2" s="14">
        <v>0.82200000000000006</v>
      </c>
      <c r="C2" s="14">
        <v>0.82400000000000007</v>
      </c>
      <c r="D2" s="14">
        <v>0.82700000000000007</v>
      </c>
    </row>
    <row r="3" spans="1:5" x14ac:dyDescent="0.25">
      <c r="A3" s="15">
        <v>1.6879999999999999</v>
      </c>
      <c r="B3" s="14">
        <v>1.075</v>
      </c>
      <c r="C3" s="14">
        <v>0.80500000000000005</v>
      </c>
      <c r="D3" s="14">
        <v>1.0940000000000001</v>
      </c>
    </row>
    <row r="4" spans="1:5" x14ac:dyDescent="0.25">
      <c r="A4" s="15">
        <v>1.1200000000000001</v>
      </c>
      <c r="B4" s="14">
        <v>0.98599999999999999</v>
      </c>
      <c r="C4" s="14">
        <v>0.70799999999999996</v>
      </c>
      <c r="D4" s="14">
        <v>1.0900000000000001</v>
      </c>
    </row>
    <row r="5" spans="1:5" x14ac:dyDescent="0.25">
      <c r="A5" s="15">
        <v>0.68</v>
      </c>
      <c r="B5" s="14">
        <v>0.876</v>
      </c>
      <c r="C5" s="14">
        <v>1.3120000000000001</v>
      </c>
      <c r="D5" s="14">
        <v>0.94200000000000006</v>
      </c>
    </row>
    <row r="6" spans="1:5" x14ac:dyDescent="0.25">
      <c r="A6" s="15">
        <v>0.4</v>
      </c>
      <c r="B6" s="14">
        <v>1.21</v>
      </c>
      <c r="C6" s="14">
        <v>0.93400000000000005</v>
      </c>
      <c r="D6" s="14">
        <v>0.62</v>
      </c>
    </row>
    <row r="7" spans="1:5" x14ac:dyDescent="0.25">
      <c r="A7" s="16">
        <v>9.9000000000000005E-2</v>
      </c>
      <c r="B7" s="14">
        <v>1.0629999999999999</v>
      </c>
      <c r="C7" s="14">
        <v>1.1399999999999999</v>
      </c>
      <c r="D7" s="14">
        <v>0.58899999999999997</v>
      </c>
    </row>
    <row r="8" spans="1:5" x14ac:dyDescent="0.25">
      <c r="B8" s="14">
        <v>0.90500000000000003</v>
      </c>
      <c r="C8" s="14">
        <v>0.89400000000000002</v>
      </c>
      <c r="D8" s="14">
        <v>0.63300000000000001</v>
      </c>
    </row>
    <row r="9" spans="1:5" x14ac:dyDescent="0.25">
      <c r="B9" s="14">
        <v>0.99099999999999999</v>
      </c>
      <c r="C9" s="14">
        <v>0.82800000000000007</v>
      </c>
      <c r="D9" s="14">
        <v>0.63200000000000001</v>
      </c>
    </row>
    <row r="16" spans="1:5" x14ac:dyDescent="0.25">
      <c r="B16" s="3" t="s">
        <v>75</v>
      </c>
      <c r="C16" s="3" t="s">
        <v>64</v>
      </c>
      <c r="D16" s="3" t="s">
        <v>65</v>
      </c>
      <c r="E16" s="3" t="s">
        <v>66</v>
      </c>
    </row>
    <row r="17" spans="1:12" x14ac:dyDescent="0.25">
      <c r="A17" t="s">
        <v>67</v>
      </c>
      <c r="B17" s="15">
        <v>2.7149999999999999</v>
      </c>
      <c r="C17" s="13">
        <f>B17-B22</f>
        <v>2.6159999999999997</v>
      </c>
      <c r="D17" s="13">
        <v>40</v>
      </c>
      <c r="E17" s="26">
        <f>(3.0699*C17*C17)+(7.3658*C17)-(0.1274)</f>
        <v>40.150258374399989</v>
      </c>
    </row>
    <row r="18" spans="1:12" x14ac:dyDescent="0.25">
      <c r="A18" t="s">
        <v>68</v>
      </c>
      <c r="B18" s="15">
        <v>1.6879999999999999</v>
      </c>
      <c r="C18" s="13">
        <f>B18-B22</f>
        <v>1.589</v>
      </c>
      <c r="D18" s="13">
        <v>20</v>
      </c>
      <c r="E18" s="26">
        <f t="shared" ref="E18:E22" si="0">(3.0699*C18*C18)+(7.3658*C18)-(0.1274)</f>
        <v>19.328111177899999</v>
      </c>
    </row>
    <row r="19" spans="1:12" x14ac:dyDescent="0.25">
      <c r="A19" t="s">
        <v>69</v>
      </c>
      <c r="B19" s="15">
        <v>1.1200000000000001</v>
      </c>
      <c r="C19" s="13">
        <f>B19-B22</f>
        <v>1.0210000000000001</v>
      </c>
      <c r="D19" s="13">
        <v>10</v>
      </c>
      <c r="E19" s="26">
        <f t="shared" si="0"/>
        <v>10.593271425900001</v>
      </c>
    </row>
    <row r="20" spans="1:12" x14ac:dyDescent="0.25">
      <c r="A20" t="s">
        <v>70</v>
      </c>
      <c r="B20" s="15">
        <v>0.68</v>
      </c>
      <c r="C20" s="13">
        <f>B20-B22</f>
        <v>0.58100000000000007</v>
      </c>
      <c r="D20" s="13">
        <v>5</v>
      </c>
      <c r="E20" s="26">
        <f t="shared" si="0"/>
        <v>5.188408313900001</v>
      </c>
    </row>
    <row r="21" spans="1:12" x14ac:dyDescent="0.25">
      <c r="A21" t="s">
        <v>71</v>
      </c>
      <c r="B21" s="15">
        <v>0.4</v>
      </c>
      <c r="C21" s="13">
        <f>B21-B22</f>
        <v>0.30100000000000005</v>
      </c>
      <c r="D21" s="13">
        <v>2.5</v>
      </c>
      <c r="E21" s="26">
        <f t="shared" si="0"/>
        <v>2.3678418099000003</v>
      </c>
    </row>
    <row r="22" spans="1:12" x14ac:dyDescent="0.25">
      <c r="A22" t="s">
        <v>74</v>
      </c>
      <c r="B22" s="16">
        <v>9.9000000000000005E-2</v>
      </c>
      <c r="C22" s="13">
        <f>B22-B22</f>
        <v>0</v>
      </c>
      <c r="D22" s="13">
        <v>0</v>
      </c>
      <c r="E22" s="26">
        <f t="shared" si="0"/>
        <v>-0.12740000000000001</v>
      </c>
    </row>
    <row r="24" spans="1:12" x14ac:dyDescent="0.25">
      <c r="J24" s="18" t="s">
        <v>76</v>
      </c>
      <c r="K24" s="18"/>
      <c r="L24" s="18"/>
    </row>
    <row r="30" spans="1:12" x14ac:dyDescent="0.25">
      <c r="A30" s="19" t="s">
        <v>77</v>
      </c>
      <c r="B30" s="14" t="s">
        <v>78</v>
      </c>
      <c r="C30" s="5" t="s">
        <v>74</v>
      </c>
      <c r="D30" s="13" t="s">
        <v>64</v>
      </c>
      <c r="E30" s="20" t="s">
        <v>79</v>
      </c>
    </row>
    <row r="31" spans="1:12" x14ac:dyDescent="0.25">
      <c r="A31" s="19" t="s">
        <v>36</v>
      </c>
      <c r="B31" s="14">
        <v>0.82200000000000006</v>
      </c>
      <c r="C31" s="16">
        <v>9.9000000000000005E-2</v>
      </c>
      <c r="D31" s="13">
        <f t="shared" ref="D31:D54" si="1">(B31-C31)</f>
        <v>0.72300000000000009</v>
      </c>
      <c r="E31" s="26">
        <f t="shared" ref="E31:E54" si="2">(3.0699*D31*D31)+(7.3658*D31)-(0.1274)</f>
        <v>6.8027991571000017</v>
      </c>
    </row>
    <row r="32" spans="1:12" x14ac:dyDescent="0.25">
      <c r="A32" s="19" t="s">
        <v>37</v>
      </c>
      <c r="B32" s="14">
        <v>1.075</v>
      </c>
      <c r="C32" s="16">
        <v>9.9000000000000005E-2</v>
      </c>
      <c r="D32" s="13">
        <f t="shared" si="1"/>
        <v>0.97599999999999998</v>
      </c>
      <c r="E32" s="26">
        <f t="shared" si="2"/>
        <v>9.9859338623999996</v>
      </c>
    </row>
    <row r="33" spans="1:5" x14ac:dyDescent="0.25">
      <c r="A33" s="19" t="s">
        <v>38</v>
      </c>
      <c r="B33" s="14">
        <v>0.98599999999999999</v>
      </c>
      <c r="C33" s="16">
        <v>9.9000000000000005E-2</v>
      </c>
      <c r="D33" s="13">
        <f t="shared" si="1"/>
        <v>0.88700000000000001</v>
      </c>
      <c r="E33" s="26">
        <f t="shared" si="2"/>
        <v>8.8213667530999995</v>
      </c>
    </row>
    <row r="34" spans="1:5" x14ac:dyDescent="0.25">
      <c r="A34" s="19" t="s">
        <v>39</v>
      </c>
      <c r="B34" s="14">
        <v>0.876</v>
      </c>
      <c r="C34" s="16">
        <v>9.9000000000000005E-2</v>
      </c>
      <c r="D34" s="13">
        <f t="shared" si="1"/>
        <v>0.77700000000000002</v>
      </c>
      <c r="E34" s="26">
        <f t="shared" si="2"/>
        <v>7.4492142571000013</v>
      </c>
    </row>
    <row r="35" spans="1:5" x14ac:dyDescent="0.25">
      <c r="A35" s="19" t="s">
        <v>40</v>
      </c>
      <c r="B35" s="14">
        <v>1.21</v>
      </c>
      <c r="C35" s="16">
        <v>9.9000000000000005E-2</v>
      </c>
      <c r="D35" s="13">
        <f t="shared" si="1"/>
        <v>1.111</v>
      </c>
      <c r="E35" s="26">
        <f t="shared" si="2"/>
        <v>11.8452458379</v>
      </c>
    </row>
    <row r="36" spans="1:5" x14ac:dyDescent="0.25">
      <c r="A36" s="19" t="s">
        <v>41</v>
      </c>
      <c r="B36" s="14">
        <v>1.0629999999999999</v>
      </c>
      <c r="C36" s="16">
        <v>9.9000000000000005E-2</v>
      </c>
      <c r="D36" s="13">
        <f t="shared" si="1"/>
        <v>0.96399999999999997</v>
      </c>
      <c r="E36" s="26">
        <f t="shared" si="2"/>
        <v>9.8260769903999989</v>
      </c>
    </row>
    <row r="37" spans="1:5" x14ac:dyDescent="0.25">
      <c r="A37" s="19" t="s">
        <v>42</v>
      </c>
      <c r="B37" s="14">
        <v>0.90500000000000003</v>
      </c>
      <c r="C37" s="16">
        <v>9.9000000000000005E-2</v>
      </c>
      <c r="D37" s="13">
        <f t="shared" si="1"/>
        <v>0.80600000000000005</v>
      </c>
      <c r="E37" s="26">
        <f t="shared" si="2"/>
        <v>7.8037523564000013</v>
      </c>
    </row>
    <row r="38" spans="1:5" x14ac:dyDescent="0.25">
      <c r="A38" s="19" t="s">
        <v>43</v>
      </c>
      <c r="B38" s="14">
        <v>0.99099999999999999</v>
      </c>
      <c r="C38" s="16">
        <v>9.9000000000000005E-2</v>
      </c>
      <c r="D38" s="13">
        <f t="shared" si="1"/>
        <v>0.89200000000000002</v>
      </c>
      <c r="E38" s="26">
        <f t="shared" si="2"/>
        <v>8.8855025136000005</v>
      </c>
    </row>
    <row r="39" spans="1:5" x14ac:dyDescent="0.25">
      <c r="A39" s="19" t="s">
        <v>44</v>
      </c>
      <c r="B39" s="14">
        <v>0.82400000000000007</v>
      </c>
      <c r="C39" s="16">
        <v>9.9000000000000005E-2</v>
      </c>
      <c r="D39" s="13">
        <f t="shared" si="1"/>
        <v>0.72500000000000009</v>
      </c>
      <c r="E39" s="26">
        <f t="shared" si="2"/>
        <v>6.8264211875000012</v>
      </c>
    </row>
    <row r="40" spans="1:5" x14ac:dyDescent="0.25">
      <c r="A40" s="19" t="s">
        <v>45</v>
      </c>
      <c r="B40" s="14">
        <v>0.80500000000000005</v>
      </c>
      <c r="C40" s="16">
        <v>9.9000000000000005E-2</v>
      </c>
      <c r="D40" s="13">
        <f t="shared" si="1"/>
        <v>0.70600000000000007</v>
      </c>
      <c r="E40" s="26">
        <f t="shared" si="2"/>
        <v>6.6030034764000014</v>
      </c>
    </row>
    <row r="41" spans="1:5" x14ac:dyDescent="0.25">
      <c r="A41" s="19" t="s">
        <v>46</v>
      </c>
      <c r="B41" s="14">
        <v>0.70799999999999996</v>
      </c>
      <c r="C41" s="16">
        <v>9.9000000000000005E-2</v>
      </c>
      <c r="D41" s="13">
        <f t="shared" si="1"/>
        <v>0.60899999999999999</v>
      </c>
      <c r="E41" s="26">
        <f t="shared" si="2"/>
        <v>5.4969397819000001</v>
      </c>
    </row>
    <row r="42" spans="1:5" x14ac:dyDescent="0.25">
      <c r="A42" s="19" t="s">
        <v>47</v>
      </c>
      <c r="B42" s="14">
        <v>1.3120000000000001</v>
      </c>
      <c r="C42" s="16">
        <v>9.9000000000000005E-2</v>
      </c>
      <c r="D42" s="13">
        <f t="shared" si="1"/>
        <v>1.2130000000000001</v>
      </c>
      <c r="E42" s="26">
        <f t="shared" si="2"/>
        <v>13.3242710931</v>
      </c>
    </row>
    <row r="43" spans="1:5" x14ac:dyDescent="0.25">
      <c r="A43" s="19" t="s">
        <v>48</v>
      </c>
      <c r="B43" s="14">
        <v>0.93400000000000005</v>
      </c>
      <c r="C43" s="16">
        <v>9.9000000000000005E-2</v>
      </c>
      <c r="D43" s="13">
        <f t="shared" si="1"/>
        <v>0.83500000000000008</v>
      </c>
      <c r="E43" s="26">
        <f t="shared" si="2"/>
        <v>8.163454027500002</v>
      </c>
    </row>
    <row r="44" spans="1:5" x14ac:dyDescent="0.25">
      <c r="A44" s="19" t="s">
        <v>49</v>
      </c>
      <c r="B44" s="14">
        <v>1.1399999999999999</v>
      </c>
      <c r="C44" s="16">
        <v>9.9000000000000005E-2</v>
      </c>
      <c r="D44" s="13">
        <f t="shared" si="1"/>
        <v>1.0409999999999999</v>
      </c>
      <c r="E44" s="26">
        <f t="shared" si="2"/>
        <v>10.8671901019</v>
      </c>
    </row>
    <row r="45" spans="1:5" x14ac:dyDescent="0.25">
      <c r="A45" s="19" t="s">
        <v>50</v>
      </c>
      <c r="B45" s="14">
        <v>0.89400000000000002</v>
      </c>
      <c r="C45" s="16">
        <v>9.9000000000000005E-2</v>
      </c>
      <c r="D45" s="13">
        <f t="shared" si="1"/>
        <v>0.79500000000000004</v>
      </c>
      <c r="E45" s="26">
        <f t="shared" si="2"/>
        <v>7.6686645475000006</v>
      </c>
    </row>
    <row r="46" spans="1:5" x14ac:dyDescent="0.25">
      <c r="A46" s="19" t="s">
        <v>51</v>
      </c>
      <c r="B46" s="14">
        <v>0.82800000000000007</v>
      </c>
      <c r="C46" s="16">
        <v>9.9000000000000005E-2</v>
      </c>
      <c r="D46" s="13">
        <f t="shared" si="1"/>
        <v>0.72900000000000009</v>
      </c>
      <c r="E46" s="26">
        <f t="shared" si="2"/>
        <v>6.8737389259000015</v>
      </c>
    </row>
    <row r="47" spans="1:5" x14ac:dyDescent="0.25">
      <c r="A47" s="19" t="s">
        <v>52</v>
      </c>
      <c r="B47" s="14">
        <v>0.82700000000000007</v>
      </c>
      <c r="C47" s="16">
        <v>9.9000000000000005E-2</v>
      </c>
      <c r="D47" s="13">
        <f t="shared" si="1"/>
        <v>0.72800000000000009</v>
      </c>
      <c r="E47" s="26">
        <f t="shared" si="2"/>
        <v>6.8619002816000014</v>
      </c>
    </row>
    <row r="48" spans="1:5" x14ac:dyDescent="0.25">
      <c r="A48" s="19" t="s">
        <v>53</v>
      </c>
      <c r="B48" s="14">
        <v>1.0940000000000001</v>
      </c>
      <c r="C48" s="16">
        <v>9.9000000000000005E-2</v>
      </c>
      <c r="D48" s="13">
        <f t="shared" si="1"/>
        <v>0.99500000000000011</v>
      </c>
      <c r="E48" s="26">
        <f t="shared" si="2"/>
        <v>10.240848747500001</v>
      </c>
    </row>
    <row r="49" spans="1:5" x14ac:dyDescent="0.25">
      <c r="A49" s="19" t="s">
        <v>54</v>
      </c>
      <c r="B49" s="14">
        <v>1.0900000000000001</v>
      </c>
      <c r="C49" s="16">
        <v>9.9000000000000005E-2</v>
      </c>
      <c r="D49" s="13">
        <f t="shared" si="1"/>
        <v>0.9910000000000001</v>
      </c>
      <c r="E49" s="26">
        <f t="shared" si="2"/>
        <v>10.186998261900001</v>
      </c>
    </row>
    <row r="50" spans="1:5" x14ac:dyDescent="0.25">
      <c r="A50" s="19" t="s">
        <v>55</v>
      </c>
      <c r="B50" s="14">
        <v>0.94200000000000006</v>
      </c>
      <c r="C50" s="16">
        <v>9.9000000000000005E-2</v>
      </c>
      <c r="D50" s="13">
        <f t="shared" si="1"/>
        <v>0.84300000000000008</v>
      </c>
      <c r="E50" s="26">
        <f t="shared" si="2"/>
        <v>8.2635907651000018</v>
      </c>
    </row>
    <row r="51" spans="1:5" x14ac:dyDescent="0.25">
      <c r="A51" s="19" t="s">
        <v>56</v>
      </c>
      <c r="B51" s="14">
        <v>0.62</v>
      </c>
      <c r="C51" s="16">
        <v>9.9000000000000005E-2</v>
      </c>
      <c r="D51" s="13">
        <f t="shared" si="1"/>
        <v>0.52100000000000002</v>
      </c>
      <c r="E51" s="26">
        <f t="shared" si="2"/>
        <v>4.5434785259000003</v>
      </c>
    </row>
    <row r="52" spans="1:5" x14ac:dyDescent="0.25">
      <c r="A52" s="19" t="s">
        <v>57</v>
      </c>
      <c r="B52" s="14">
        <v>0.58899999999999997</v>
      </c>
      <c r="C52" s="16">
        <v>9.9000000000000005E-2</v>
      </c>
      <c r="D52" s="13">
        <f t="shared" si="1"/>
        <v>0.49</v>
      </c>
      <c r="E52" s="26">
        <f t="shared" si="2"/>
        <v>4.2189249900000005</v>
      </c>
    </row>
    <row r="53" spans="1:5" x14ac:dyDescent="0.25">
      <c r="A53" s="19" t="s">
        <v>58</v>
      </c>
      <c r="B53" s="14">
        <v>0.63300000000000001</v>
      </c>
      <c r="C53" s="16">
        <v>9.9000000000000005E-2</v>
      </c>
      <c r="D53" s="13">
        <f t="shared" si="1"/>
        <v>0.53400000000000003</v>
      </c>
      <c r="E53" s="26">
        <f t="shared" si="2"/>
        <v>4.6813376044000012</v>
      </c>
    </row>
    <row r="54" spans="1:5" x14ac:dyDescent="0.25">
      <c r="A54" s="19" t="s">
        <v>59</v>
      </c>
      <c r="B54" s="14">
        <v>0.63200000000000001</v>
      </c>
      <c r="C54" s="16">
        <v>9.9000000000000005E-2</v>
      </c>
      <c r="D54" s="13">
        <f t="shared" si="1"/>
        <v>0.53300000000000003</v>
      </c>
      <c r="E54" s="26">
        <f t="shared" si="2"/>
        <v>4.6706962211000009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54"/>
  <sheetViews>
    <sheetView workbookViewId="0">
      <selection activeCell="F2" sqref="F2"/>
    </sheetView>
  </sheetViews>
  <sheetFormatPr defaultRowHeight="15" x14ac:dyDescent="0.25"/>
  <cols>
    <col min="1" max="1" width="19.28515625" customWidth="1"/>
    <col min="2" max="2" width="12.7109375" customWidth="1"/>
    <col min="3" max="3" width="13.42578125" customWidth="1"/>
    <col min="4" max="4" width="12.85546875" customWidth="1"/>
    <col min="5" max="5" width="21.28515625" customWidth="1"/>
  </cols>
  <sheetData>
    <row r="2" spans="1:5" x14ac:dyDescent="0.25">
      <c r="A2" s="15">
        <v>0.115</v>
      </c>
      <c r="B2" s="14">
        <v>0.56900000000000006</v>
      </c>
      <c r="C2" s="14">
        <v>0.53900000000000003</v>
      </c>
      <c r="D2" s="14">
        <v>0.73399999999999999</v>
      </c>
    </row>
    <row r="3" spans="1:5" x14ac:dyDescent="0.25">
      <c r="A3" s="15">
        <v>0.435</v>
      </c>
      <c r="B3" s="14">
        <v>0.90200000000000002</v>
      </c>
      <c r="C3" s="14">
        <v>0.58899999999999997</v>
      </c>
      <c r="D3" s="14">
        <v>0.71499999999999997</v>
      </c>
    </row>
    <row r="4" spans="1:5" x14ac:dyDescent="0.25">
      <c r="A4" s="15">
        <v>0.68100000000000005</v>
      </c>
      <c r="B4" s="14">
        <v>0.64100000000000001</v>
      </c>
      <c r="C4" s="14">
        <v>0.52700000000000002</v>
      </c>
      <c r="D4" s="14">
        <v>0.60799999999999998</v>
      </c>
    </row>
    <row r="5" spans="1:5" x14ac:dyDescent="0.25">
      <c r="A5" s="15">
        <v>0.90400000000000003</v>
      </c>
      <c r="B5" s="14">
        <v>0.752</v>
      </c>
      <c r="C5" s="14">
        <v>0.76200000000000001</v>
      </c>
      <c r="D5" s="14">
        <v>0.59399999999999997</v>
      </c>
    </row>
    <row r="6" spans="1:5" x14ac:dyDescent="0.25">
      <c r="A6" s="15">
        <v>1.169</v>
      </c>
      <c r="B6" s="14">
        <v>0.59399999999999997</v>
      </c>
      <c r="C6" s="14">
        <v>0.48399999999999999</v>
      </c>
      <c r="D6" s="14">
        <v>0.56900000000000006</v>
      </c>
    </row>
    <row r="7" spans="1:5" x14ac:dyDescent="0.25">
      <c r="A7" s="16">
        <v>0.10100000000000001</v>
      </c>
      <c r="B7" s="14">
        <v>0.66700000000000004</v>
      </c>
      <c r="C7" s="14">
        <v>0.66600000000000004</v>
      </c>
      <c r="D7" s="14">
        <v>0.41500000000000004</v>
      </c>
    </row>
    <row r="8" spans="1:5" x14ac:dyDescent="0.25">
      <c r="A8" s="14">
        <v>6.2E-2</v>
      </c>
      <c r="B8" s="14">
        <v>0.54</v>
      </c>
      <c r="C8" s="14">
        <v>0.41600000000000004</v>
      </c>
      <c r="D8" s="14">
        <v>0.59</v>
      </c>
    </row>
    <row r="9" spans="1:5" x14ac:dyDescent="0.25">
      <c r="A9" s="14">
        <v>5.9000000000000004E-2</v>
      </c>
      <c r="B9" s="14">
        <v>0.61299999999999999</v>
      </c>
      <c r="C9" s="14">
        <v>0.47900000000000004</v>
      </c>
      <c r="D9" s="14">
        <v>0.499</v>
      </c>
    </row>
    <row r="15" spans="1:5" x14ac:dyDescent="0.25">
      <c r="B15" s="3" t="s">
        <v>75</v>
      </c>
      <c r="C15" s="3" t="s">
        <v>64</v>
      </c>
      <c r="D15" s="3" t="s">
        <v>65</v>
      </c>
      <c r="E15" s="3" t="s">
        <v>66</v>
      </c>
    </row>
    <row r="16" spans="1:5" x14ac:dyDescent="0.25">
      <c r="A16" t="s">
        <v>67</v>
      </c>
      <c r="B16" s="15">
        <v>0.115</v>
      </c>
      <c r="C16" s="13">
        <f>B16-B21</f>
        <v>1.3999999999999999E-2</v>
      </c>
      <c r="D16" s="13">
        <v>24</v>
      </c>
      <c r="E16" s="26">
        <f>(21.312*C16*C16)-(44.244*C16)+(24.547)</f>
        <v>23.931761152</v>
      </c>
    </row>
    <row r="17" spans="1:12" x14ac:dyDescent="0.25">
      <c r="A17" t="s">
        <v>68</v>
      </c>
      <c r="B17" s="15">
        <v>0.435</v>
      </c>
      <c r="C17" s="13">
        <f>B17-B21</f>
        <v>0.33399999999999996</v>
      </c>
      <c r="D17" s="13">
        <v>12</v>
      </c>
      <c r="E17" s="26">
        <f t="shared" ref="E17:E21" si="0">(21.312*C17*C17)-(44.244*C17)+(24.547)</f>
        <v>12.146985472000003</v>
      </c>
    </row>
    <row r="18" spans="1:12" x14ac:dyDescent="0.25">
      <c r="A18" t="s">
        <v>69</v>
      </c>
      <c r="B18" s="15">
        <v>0.68100000000000005</v>
      </c>
      <c r="C18" s="13">
        <f>B18-B21</f>
        <v>0.58000000000000007</v>
      </c>
      <c r="D18" s="13">
        <v>6</v>
      </c>
      <c r="E18" s="26">
        <f t="shared" si="0"/>
        <v>6.0548368000000004</v>
      </c>
    </row>
    <row r="19" spans="1:12" x14ac:dyDescent="0.25">
      <c r="A19" t="s">
        <v>70</v>
      </c>
      <c r="B19" s="15">
        <v>0.90400000000000003</v>
      </c>
      <c r="C19" s="13">
        <f>B19-B21</f>
        <v>0.80300000000000005</v>
      </c>
      <c r="D19" s="13">
        <v>3</v>
      </c>
      <c r="E19" s="26">
        <f t="shared" si="0"/>
        <v>2.7612374080000031</v>
      </c>
    </row>
    <row r="20" spans="1:12" x14ac:dyDescent="0.25">
      <c r="A20" t="s">
        <v>71</v>
      </c>
      <c r="B20" s="15">
        <v>1.169</v>
      </c>
      <c r="C20" s="13">
        <f>B20-B21</f>
        <v>1.0680000000000001</v>
      </c>
      <c r="D20" s="13">
        <v>1.5</v>
      </c>
      <c r="E20" s="26">
        <f t="shared" si="0"/>
        <v>1.6033866880000041</v>
      </c>
    </row>
    <row r="21" spans="1:12" x14ac:dyDescent="0.25">
      <c r="A21" t="s">
        <v>74</v>
      </c>
      <c r="B21" s="16">
        <v>0.10100000000000001</v>
      </c>
      <c r="C21" s="13">
        <f>B21-B21</f>
        <v>0</v>
      </c>
      <c r="D21" s="13">
        <v>0</v>
      </c>
      <c r="E21" s="26">
        <f t="shared" si="0"/>
        <v>24.547000000000001</v>
      </c>
    </row>
    <row r="24" spans="1:12" x14ac:dyDescent="0.25">
      <c r="K24" s="18" t="s">
        <v>76</v>
      </c>
      <c r="L24" s="18"/>
    </row>
    <row r="30" spans="1:12" x14ac:dyDescent="0.25">
      <c r="A30" s="19" t="s">
        <v>77</v>
      </c>
      <c r="B30" s="14" t="s">
        <v>78</v>
      </c>
      <c r="C30" s="5" t="s">
        <v>74</v>
      </c>
      <c r="D30" s="13" t="s">
        <v>64</v>
      </c>
      <c r="E30" s="20" t="s">
        <v>79</v>
      </c>
    </row>
    <row r="31" spans="1:12" x14ac:dyDescent="0.25">
      <c r="A31" s="19" t="s">
        <v>36</v>
      </c>
      <c r="B31" s="14">
        <v>0.56900000000000006</v>
      </c>
      <c r="C31" s="16">
        <v>0.10100000000000001</v>
      </c>
      <c r="D31" s="13">
        <f t="shared" ref="D31:D54" si="1">(B31-C31)</f>
        <v>0.46800000000000008</v>
      </c>
      <c r="E31" s="26">
        <f t="shared" ref="E31:E54" si="2">(21.312*D31*D31)-(44.244*D31)+(24.547)</f>
        <v>8.5086474879999976</v>
      </c>
    </row>
    <row r="32" spans="1:12" x14ac:dyDescent="0.25">
      <c r="A32" s="19" t="s">
        <v>37</v>
      </c>
      <c r="B32" s="14">
        <v>0.90200000000000002</v>
      </c>
      <c r="C32" s="16">
        <v>0.10100000000000001</v>
      </c>
      <c r="D32" s="13">
        <f t="shared" si="1"/>
        <v>0.80100000000000005</v>
      </c>
      <c r="E32" s="26">
        <f t="shared" si="2"/>
        <v>2.7813565120000021</v>
      </c>
    </row>
    <row r="33" spans="1:5" x14ac:dyDescent="0.25">
      <c r="A33" s="19" t="s">
        <v>38</v>
      </c>
      <c r="B33" s="14">
        <v>0.64100000000000001</v>
      </c>
      <c r="C33" s="16">
        <v>0.10100000000000001</v>
      </c>
      <c r="D33" s="13">
        <f t="shared" si="1"/>
        <v>0.54</v>
      </c>
      <c r="E33" s="26">
        <f t="shared" si="2"/>
        <v>6.869819200000002</v>
      </c>
    </row>
    <row r="34" spans="1:5" x14ac:dyDescent="0.25">
      <c r="A34" s="19" t="s">
        <v>39</v>
      </c>
      <c r="B34" s="14">
        <v>0.752</v>
      </c>
      <c r="C34" s="16">
        <v>0.10100000000000001</v>
      </c>
      <c r="D34" s="13">
        <f t="shared" si="1"/>
        <v>0.65100000000000002</v>
      </c>
      <c r="E34" s="26">
        <f t="shared" si="2"/>
        <v>4.7762029120000022</v>
      </c>
    </row>
    <row r="35" spans="1:5" x14ac:dyDescent="0.25">
      <c r="A35" s="19" t="s">
        <v>40</v>
      </c>
      <c r="B35" s="14">
        <v>0.59399999999999997</v>
      </c>
      <c r="C35" s="16">
        <v>0.10100000000000001</v>
      </c>
      <c r="D35" s="13">
        <f t="shared" si="1"/>
        <v>0.49299999999999999</v>
      </c>
      <c r="E35" s="26">
        <f t="shared" si="2"/>
        <v>7.9145682880000017</v>
      </c>
    </row>
    <row r="36" spans="1:5" x14ac:dyDescent="0.25">
      <c r="A36" s="19" t="s">
        <v>41</v>
      </c>
      <c r="B36" s="14">
        <v>0.66700000000000004</v>
      </c>
      <c r="C36" s="16">
        <v>0.10100000000000001</v>
      </c>
      <c r="D36" s="13">
        <f t="shared" si="1"/>
        <v>0.56600000000000006</v>
      </c>
      <c r="E36" s="26">
        <f t="shared" si="2"/>
        <v>6.3323230720000012</v>
      </c>
    </row>
    <row r="37" spans="1:5" x14ac:dyDescent="0.25">
      <c r="A37" s="19" t="s">
        <v>42</v>
      </c>
      <c r="B37" s="14">
        <v>0.54</v>
      </c>
      <c r="C37" s="16">
        <v>0.10100000000000001</v>
      </c>
      <c r="D37" s="13">
        <f t="shared" si="1"/>
        <v>0.43900000000000006</v>
      </c>
      <c r="E37" s="26">
        <f t="shared" si="2"/>
        <v>9.2311539519999997</v>
      </c>
    </row>
    <row r="38" spans="1:5" x14ac:dyDescent="0.25">
      <c r="A38" s="19" t="s">
        <v>43</v>
      </c>
      <c r="B38" s="14">
        <v>0.61299999999999999</v>
      </c>
      <c r="C38" s="16">
        <v>0.10100000000000001</v>
      </c>
      <c r="D38" s="13">
        <f t="shared" si="1"/>
        <v>0.51200000000000001</v>
      </c>
      <c r="E38" s="26">
        <f t="shared" si="2"/>
        <v>7.4808849280000018</v>
      </c>
    </row>
    <row r="39" spans="1:5" x14ac:dyDescent="0.25">
      <c r="A39" s="19" t="s">
        <v>44</v>
      </c>
      <c r="B39" s="14">
        <v>0.53900000000000003</v>
      </c>
      <c r="C39" s="16">
        <v>0.10100000000000001</v>
      </c>
      <c r="D39" s="13">
        <f t="shared" si="1"/>
        <v>0.43800000000000006</v>
      </c>
      <c r="E39" s="26">
        <f t="shared" si="2"/>
        <v>9.256707328000001</v>
      </c>
    </row>
    <row r="40" spans="1:5" x14ac:dyDescent="0.25">
      <c r="A40" s="19" t="s">
        <v>45</v>
      </c>
      <c r="B40" s="14">
        <v>0.58899999999999997</v>
      </c>
      <c r="C40" s="16">
        <v>0.10100000000000001</v>
      </c>
      <c r="D40" s="13">
        <f t="shared" si="1"/>
        <v>0.48799999999999999</v>
      </c>
      <c r="E40" s="26">
        <f t="shared" si="2"/>
        <v>8.0312529280000007</v>
      </c>
    </row>
    <row r="41" spans="1:5" x14ac:dyDescent="0.25">
      <c r="A41" s="19" t="s">
        <v>46</v>
      </c>
      <c r="B41" s="14">
        <v>0.52700000000000002</v>
      </c>
      <c r="C41" s="16">
        <v>0.10100000000000001</v>
      </c>
      <c r="D41" s="13">
        <f t="shared" si="1"/>
        <v>0.42600000000000005</v>
      </c>
      <c r="E41" s="26">
        <f t="shared" si="2"/>
        <v>9.5666725120000002</v>
      </c>
    </row>
    <row r="42" spans="1:5" x14ac:dyDescent="0.25">
      <c r="A42" s="19" t="s">
        <v>47</v>
      </c>
      <c r="B42" s="14">
        <v>0.76200000000000001</v>
      </c>
      <c r="C42" s="16">
        <v>0.10100000000000001</v>
      </c>
      <c r="D42" s="13">
        <f t="shared" si="1"/>
        <v>0.66100000000000003</v>
      </c>
      <c r="E42" s="26">
        <f t="shared" si="2"/>
        <v>4.6133763519999995</v>
      </c>
    </row>
    <row r="43" spans="1:5" x14ac:dyDescent="0.25">
      <c r="A43" s="19" t="s">
        <v>48</v>
      </c>
      <c r="B43" s="14">
        <v>0.48399999999999999</v>
      </c>
      <c r="C43" s="16">
        <v>0.10100000000000001</v>
      </c>
      <c r="D43" s="13">
        <f t="shared" si="1"/>
        <v>0.38300000000000001</v>
      </c>
      <c r="E43" s="26">
        <f t="shared" si="2"/>
        <v>10.727783968000001</v>
      </c>
    </row>
    <row r="44" spans="1:5" x14ac:dyDescent="0.25">
      <c r="A44" s="19" t="s">
        <v>49</v>
      </c>
      <c r="B44" s="14">
        <v>0.66600000000000004</v>
      </c>
      <c r="C44" s="16">
        <v>0.10100000000000001</v>
      </c>
      <c r="D44" s="13">
        <f t="shared" si="1"/>
        <v>0.56500000000000006</v>
      </c>
      <c r="E44" s="26">
        <f t="shared" si="2"/>
        <v>6.352463199999999</v>
      </c>
    </row>
    <row r="45" spans="1:5" x14ac:dyDescent="0.25">
      <c r="A45" s="19" t="s">
        <v>50</v>
      </c>
      <c r="B45" s="14">
        <v>0.41600000000000004</v>
      </c>
      <c r="C45" s="16">
        <v>0.10100000000000001</v>
      </c>
      <c r="D45" s="13">
        <f t="shared" si="1"/>
        <v>0.31500000000000006</v>
      </c>
      <c r="E45" s="26">
        <f t="shared" si="2"/>
        <v>12.724823199999999</v>
      </c>
    </row>
    <row r="46" spans="1:5" x14ac:dyDescent="0.25">
      <c r="A46" s="19" t="s">
        <v>51</v>
      </c>
      <c r="B46" s="14">
        <v>0.47900000000000004</v>
      </c>
      <c r="C46" s="16">
        <v>0.10100000000000001</v>
      </c>
      <c r="D46" s="13">
        <f t="shared" si="1"/>
        <v>0.378</v>
      </c>
      <c r="E46" s="26">
        <f t="shared" si="2"/>
        <v>10.867911808000001</v>
      </c>
    </row>
    <row r="47" spans="1:5" x14ac:dyDescent="0.25">
      <c r="A47" s="19" t="s">
        <v>52</v>
      </c>
      <c r="B47" s="14">
        <v>0.73399999999999999</v>
      </c>
      <c r="C47" s="16">
        <v>0.10100000000000001</v>
      </c>
      <c r="D47" s="13">
        <f t="shared" si="1"/>
        <v>0.63300000000000001</v>
      </c>
      <c r="E47" s="26">
        <f t="shared" si="2"/>
        <v>5.0800319680000037</v>
      </c>
    </row>
    <row r="48" spans="1:5" x14ac:dyDescent="0.25">
      <c r="A48" s="19" t="s">
        <v>53</v>
      </c>
      <c r="B48" s="14">
        <v>0.71499999999999997</v>
      </c>
      <c r="C48" s="16">
        <v>0.10100000000000001</v>
      </c>
      <c r="D48" s="13">
        <f t="shared" si="1"/>
        <v>0.61399999999999999</v>
      </c>
      <c r="E48" s="26">
        <f t="shared" si="2"/>
        <v>5.4157227520000006</v>
      </c>
    </row>
    <row r="49" spans="1:5" x14ac:dyDescent="0.25">
      <c r="A49" s="19" t="s">
        <v>54</v>
      </c>
      <c r="B49" s="14">
        <v>0.60799999999999998</v>
      </c>
      <c r="C49" s="16">
        <v>0.10100000000000001</v>
      </c>
      <c r="D49" s="13">
        <f t="shared" si="1"/>
        <v>0.50700000000000001</v>
      </c>
      <c r="E49" s="26">
        <f t="shared" si="2"/>
        <v>7.5935202880000006</v>
      </c>
    </row>
    <row r="50" spans="1:5" x14ac:dyDescent="0.25">
      <c r="A50" s="19" t="s">
        <v>55</v>
      </c>
      <c r="B50" s="14">
        <v>0.59399999999999997</v>
      </c>
      <c r="C50" s="16">
        <v>0.10100000000000001</v>
      </c>
      <c r="D50" s="13">
        <f t="shared" si="1"/>
        <v>0.49299999999999999</v>
      </c>
      <c r="E50" s="26">
        <f t="shared" si="2"/>
        <v>7.9145682880000017</v>
      </c>
    </row>
    <row r="51" spans="1:5" x14ac:dyDescent="0.25">
      <c r="A51" s="19" t="s">
        <v>56</v>
      </c>
      <c r="B51" s="14">
        <v>0.56900000000000006</v>
      </c>
      <c r="C51" s="16">
        <v>0.10100000000000001</v>
      </c>
      <c r="D51" s="13">
        <f t="shared" si="1"/>
        <v>0.46800000000000008</v>
      </c>
      <c r="E51" s="26">
        <f t="shared" si="2"/>
        <v>8.5086474879999976</v>
      </c>
    </row>
    <row r="52" spans="1:5" x14ac:dyDescent="0.25">
      <c r="A52" s="19" t="s">
        <v>57</v>
      </c>
      <c r="B52" s="14">
        <v>0.41500000000000004</v>
      </c>
      <c r="C52" s="16">
        <v>0.10100000000000001</v>
      </c>
      <c r="D52" s="13">
        <f t="shared" si="1"/>
        <v>0.31400000000000006</v>
      </c>
      <c r="E52" s="26">
        <f t="shared" si="2"/>
        <v>12.755661952000001</v>
      </c>
    </row>
    <row r="53" spans="1:5" x14ac:dyDescent="0.25">
      <c r="A53" s="19" t="s">
        <v>58</v>
      </c>
      <c r="B53" s="14">
        <v>0.59</v>
      </c>
      <c r="C53" s="16">
        <v>0.10100000000000001</v>
      </c>
      <c r="D53" s="13">
        <f t="shared" si="1"/>
        <v>0.48899999999999999</v>
      </c>
      <c r="E53" s="26">
        <f t="shared" si="2"/>
        <v>8.0078307520000003</v>
      </c>
    </row>
    <row r="54" spans="1:5" x14ac:dyDescent="0.25">
      <c r="A54" s="19" t="s">
        <v>59</v>
      </c>
      <c r="B54" s="14">
        <v>0.499</v>
      </c>
      <c r="C54" s="16">
        <v>0.10100000000000001</v>
      </c>
      <c r="D54" s="13">
        <f t="shared" si="1"/>
        <v>0.39800000000000002</v>
      </c>
      <c r="E54" s="26">
        <f t="shared" si="2"/>
        <v>10.313794048000002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6"/>
  <sheetViews>
    <sheetView tabSelected="1" workbookViewId="0">
      <selection activeCell="G27" sqref="G27"/>
    </sheetView>
  </sheetViews>
  <sheetFormatPr defaultRowHeight="15" x14ac:dyDescent="0.25"/>
  <cols>
    <col min="1" max="1" width="33" customWidth="1"/>
    <col min="2" max="2" width="16.42578125" customWidth="1"/>
    <col min="3" max="3" width="21.28515625" customWidth="1"/>
    <col min="4" max="4" width="18.140625" customWidth="1"/>
    <col min="5" max="5" width="20.5703125" customWidth="1"/>
    <col min="6" max="6" width="28.7109375" customWidth="1"/>
    <col min="7" max="7" width="65.28515625" customWidth="1"/>
  </cols>
  <sheetData>
    <row r="1" spans="1:7" ht="16.5" thickTop="1" thickBot="1" x14ac:dyDescent="0.3">
      <c r="A1" s="7" t="s">
        <v>3</v>
      </c>
      <c r="B1" s="7" t="s">
        <v>4</v>
      </c>
      <c r="C1" s="7" t="s">
        <v>32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ht="16.5" thickTop="1" thickBot="1" x14ac:dyDescent="0.3">
      <c r="A2" s="10" t="s">
        <v>95</v>
      </c>
      <c r="B2" s="8" t="s">
        <v>9</v>
      </c>
      <c r="C2" s="9" t="s">
        <v>114</v>
      </c>
      <c r="D2" s="9" t="s">
        <v>118</v>
      </c>
      <c r="E2" s="9" t="s">
        <v>96</v>
      </c>
      <c r="F2" s="9" t="s">
        <v>10</v>
      </c>
      <c r="G2" s="9" t="s">
        <v>97</v>
      </c>
    </row>
    <row r="3" spans="1:7" ht="16.5" thickTop="1" thickBot="1" x14ac:dyDescent="0.3">
      <c r="A3" s="8" t="s">
        <v>98</v>
      </c>
      <c r="B3" s="8" t="s">
        <v>9</v>
      </c>
      <c r="C3" s="9" t="s">
        <v>114</v>
      </c>
      <c r="D3" s="9" t="s">
        <v>99</v>
      </c>
      <c r="E3" s="9" t="s">
        <v>100</v>
      </c>
      <c r="F3" s="9" t="s">
        <v>10</v>
      </c>
      <c r="G3" s="9" t="s">
        <v>11</v>
      </c>
    </row>
    <row r="4" spans="1:7" ht="16.5" thickTop="1" thickBot="1" x14ac:dyDescent="0.3">
      <c r="A4" s="10" t="s">
        <v>101</v>
      </c>
      <c r="B4" s="8" t="s">
        <v>9</v>
      </c>
      <c r="C4" s="9" t="s">
        <v>33</v>
      </c>
      <c r="D4" s="9" t="s">
        <v>16</v>
      </c>
      <c r="E4" s="9" t="s">
        <v>102</v>
      </c>
      <c r="F4" s="9" t="s">
        <v>10</v>
      </c>
      <c r="G4" s="9" t="s">
        <v>11</v>
      </c>
    </row>
    <row r="5" spans="1:7" ht="16.5" thickTop="1" thickBot="1" x14ac:dyDescent="0.3">
      <c r="A5" s="10" t="s">
        <v>103</v>
      </c>
      <c r="B5" s="8" t="s">
        <v>9</v>
      </c>
      <c r="C5" s="9" t="s">
        <v>33</v>
      </c>
      <c r="D5" s="9" t="s">
        <v>16</v>
      </c>
      <c r="E5" s="9" t="s">
        <v>104</v>
      </c>
      <c r="F5" s="9" t="s">
        <v>10</v>
      </c>
      <c r="G5" s="9" t="s">
        <v>11</v>
      </c>
    </row>
    <row r="6" spans="1:7" ht="16.5" thickTop="1" thickBot="1" x14ac:dyDescent="0.3">
      <c r="A6" s="10" t="s">
        <v>119</v>
      </c>
      <c r="B6" s="8" t="s">
        <v>9</v>
      </c>
      <c r="C6" s="9" t="s">
        <v>33</v>
      </c>
      <c r="D6" s="9" t="s">
        <v>99</v>
      </c>
      <c r="E6" s="9" t="s">
        <v>105</v>
      </c>
      <c r="F6" s="9" t="s">
        <v>10</v>
      </c>
      <c r="G6" s="9" t="s">
        <v>11</v>
      </c>
    </row>
    <row r="7" spans="1:7" ht="16.5" thickTop="1" thickBot="1" x14ac:dyDescent="0.3">
      <c r="A7" s="10" t="s">
        <v>120</v>
      </c>
      <c r="B7" s="8" t="s">
        <v>9</v>
      </c>
      <c r="C7" s="9" t="s">
        <v>33</v>
      </c>
      <c r="D7" s="9" t="s">
        <v>99</v>
      </c>
      <c r="E7" s="9" t="s">
        <v>105</v>
      </c>
      <c r="F7" s="9" t="s">
        <v>10</v>
      </c>
      <c r="G7" s="9" t="s">
        <v>11</v>
      </c>
    </row>
    <row r="8" spans="1:7" ht="16.5" thickTop="1" thickBot="1" x14ac:dyDescent="0.3">
      <c r="A8" s="10" t="s">
        <v>21</v>
      </c>
      <c r="B8" s="8" t="s">
        <v>9</v>
      </c>
      <c r="C8" s="9" t="s">
        <v>33</v>
      </c>
      <c r="D8" s="9" t="s">
        <v>16</v>
      </c>
      <c r="E8" s="9" t="s">
        <v>22</v>
      </c>
      <c r="F8" s="9" t="s">
        <v>10</v>
      </c>
      <c r="G8" s="9" t="s">
        <v>11</v>
      </c>
    </row>
    <row r="9" spans="1:7" ht="16.5" thickTop="1" thickBot="1" x14ac:dyDescent="0.3">
      <c r="A9" s="10" t="s">
        <v>19</v>
      </c>
      <c r="B9" s="8" t="s">
        <v>9</v>
      </c>
      <c r="C9" s="9" t="s">
        <v>33</v>
      </c>
      <c r="D9" s="9" t="s">
        <v>16</v>
      </c>
      <c r="E9" s="9" t="s">
        <v>20</v>
      </c>
      <c r="F9" s="9" t="s">
        <v>10</v>
      </c>
      <c r="G9" s="9" t="s">
        <v>11</v>
      </c>
    </row>
    <row r="10" spans="1:7" ht="16.5" thickTop="1" thickBot="1" x14ac:dyDescent="0.3">
      <c r="A10" s="10" t="s">
        <v>106</v>
      </c>
      <c r="B10" s="8" t="s">
        <v>107</v>
      </c>
      <c r="C10" s="9" t="s">
        <v>115</v>
      </c>
      <c r="D10" s="9" t="s">
        <v>108</v>
      </c>
      <c r="E10" s="9" t="s">
        <v>109</v>
      </c>
      <c r="F10" s="9" t="s">
        <v>110</v>
      </c>
      <c r="G10" s="9" t="s">
        <v>111</v>
      </c>
    </row>
    <row r="11" spans="1:7" ht="16.5" thickTop="1" thickBot="1" x14ac:dyDescent="0.3">
      <c r="A11" s="10" t="s">
        <v>112</v>
      </c>
      <c r="B11" s="8" t="s">
        <v>107</v>
      </c>
      <c r="C11" s="9" t="s">
        <v>115</v>
      </c>
      <c r="D11" s="9" t="s">
        <v>108</v>
      </c>
      <c r="E11" s="9" t="s">
        <v>113</v>
      </c>
      <c r="F11" s="9" t="s">
        <v>110</v>
      </c>
      <c r="G11" s="9" t="s">
        <v>111</v>
      </c>
    </row>
    <row r="12" spans="1:7" ht="16.5" thickTop="1" thickBot="1" x14ac:dyDescent="0.3">
      <c r="A12" s="10" t="s">
        <v>116</v>
      </c>
      <c r="B12" s="8" t="s">
        <v>9</v>
      </c>
      <c r="C12" s="9" t="s">
        <v>114</v>
      </c>
      <c r="D12" s="9" t="s">
        <v>118</v>
      </c>
      <c r="E12" s="9" t="s">
        <v>117</v>
      </c>
      <c r="F12" s="9" t="s">
        <v>110</v>
      </c>
      <c r="G12" s="9" t="s">
        <v>111</v>
      </c>
    </row>
    <row r="13" spans="1:7" ht="16.5" thickTop="1" thickBot="1" x14ac:dyDescent="0.3">
      <c r="A13" s="10" t="s">
        <v>121</v>
      </c>
      <c r="B13" s="8" t="s">
        <v>107</v>
      </c>
      <c r="C13" s="9" t="s">
        <v>33</v>
      </c>
      <c r="D13" s="9" t="s">
        <v>108</v>
      </c>
      <c r="E13" s="9" t="s">
        <v>122</v>
      </c>
      <c r="F13" s="9" t="s">
        <v>110</v>
      </c>
      <c r="G13" s="9" t="s">
        <v>111</v>
      </c>
    </row>
    <row r="14" spans="1:7" ht="15.75" thickTop="1" x14ac:dyDescent="0.25">
      <c r="A14" s="27" t="s">
        <v>123</v>
      </c>
      <c r="B14" s="27"/>
      <c r="C14" s="27"/>
      <c r="D14" s="27"/>
      <c r="E14" s="27"/>
      <c r="F14" s="27"/>
      <c r="G14" s="28"/>
    </row>
    <row r="54" spans="1:7" ht="15.75" x14ac:dyDescent="0.25">
      <c r="A54" s="11"/>
      <c r="B54" s="11"/>
      <c r="C54" s="11"/>
      <c r="D54" s="11"/>
      <c r="E54" s="11"/>
      <c r="F54" s="11"/>
    </row>
    <row r="55" spans="1:7" ht="15.75" x14ac:dyDescent="0.25">
      <c r="A55" s="11"/>
      <c r="B55" s="11"/>
      <c r="C55" s="11"/>
      <c r="D55" s="11"/>
      <c r="E55" s="11"/>
      <c r="F55" s="11"/>
    </row>
    <row r="56" spans="1:7" ht="15.75" x14ac:dyDescent="0.25">
      <c r="A56" s="11"/>
      <c r="B56" s="11"/>
      <c r="C56" s="11"/>
      <c r="D56" s="11"/>
      <c r="E56" s="11"/>
      <c r="F56" s="11"/>
    </row>
    <row r="57" spans="1:7" ht="15.75" x14ac:dyDescent="0.25">
      <c r="A57" s="11"/>
      <c r="B57" s="11"/>
      <c r="C57" s="11"/>
      <c r="D57" s="11"/>
      <c r="E57" s="11"/>
      <c r="F57" s="11"/>
    </row>
    <row r="58" spans="1:7" ht="15.75" x14ac:dyDescent="0.25">
      <c r="A58" s="11"/>
      <c r="B58" s="11"/>
      <c r="C58" s="11"/>
      <c r="D58" s="11"/>
      <c r="E58" s="11"/>
      <c r="F58" s="11"/>
    </row>
    <row r="60" spans="1:7" ht="15.75" x14ac:dyDescent="0.25">
      <c r="A60" s="12"/>
      <c r="B60" s="11"/>
      <c r="C60" s="11"/>
      <c r="D60" s="11"/>
      <c r="E60" s="11"/>
      <c r="F60" s="11"/>
      <c r="G60" s="11"/>
    </row>
    <row r="61" spans="1:7" ht="15.75" x14ac:dyDescent="0.25">
      <c r="A61" s="11"/>
      <c r="B61" s="11"/>
      <c r="C61" s="11"/>
      <c r="D61" s="11"/>
      <c r="E61" s="11"/>
      <c r="F61" s="11"/>
      <c r="G61" s="11"/>
    </row>
    <row r="62" spans="1:7" ht="15.75" x14ac:dyDescent="0.25">
      <c r="A62" s="11"/>
      <c r="B62" s="11"/>
      <c r="C62" s="11"/>
      <c r="D62" s="11"/>
      <c r="E62" s="11"/>
      <c r="F62" s="11"/>
      <c r="G62" s="11"/>
    </row>
    <row r="63" spans="1:7" ht="15.75" x14ac:dyDescent="0.25">
      <c r="A63" s="11"/>
      <c r="B63" s="11"/>
      <c r="C63" s="11"/>
      <c r="D63" s="11"/>
      <c r="E63" s="11"/>
      <c r="F63" s="11"/>
    </row>
    <row r="64" spans="1:7" ht="15.75" x14ac:dyDescent="0.25">
      <c r="A64" s="11"/>
      <c r="B64" s="11"/>
      <c r="C64" s="11"/>
      <c r="D64" s="11"/>
      <c r="E64" s="11"/>
      <c r="F64" s="11"/>
    </row>
    <row r="65" spans="1:7" ht="15.75" x14ac:dyDescent="0.25">
      <c r="A65" s="11"/>
      <c r="B65" s="11"/>
      <c r="C65" s="11"/>
      <c r="D65" s="11"/>
      <c r="E65" s="11"/>
      <c r="F65" s="11"/>
      <c r="G65" s="11"/>
    </row>
    <row r="66" spans="1:7" ht="15.75" x14ac:dyDescent="0.25">
      <c r="A66" s="11"/>
      <c r="B66" s="11"/>
      <c r="C66" s="11"/>
      <c r="D66" s="11"/>
      <c r="E66" s="11"/>
      <c r="F66" s="11"/>
      <c r="G66" s="11"/>
    </row>
    <row r="68" spans="1:7" ht="15.75" x14ac:dyDescent="0.25">
      <c r="A68" s="11"/>
      <c r="B68" s="11"/>
      <c r="C68" s="11"/>
      <c r="D68" s="11"/>
      <c r="E68" s="11"/>
      <c r="F68" s="11"/>
    </row>
    <row r="69" spans="1:7" ht="15.75" x14ac:dyDescent="0.25">
      <c r="A69" s="11"/>
      <c r="B69" s="11"/>
      <c r="C69" s="11"/>
      <c r="D69" s="11"/>
      <c r="E69" s="11"/>
      <c r="F69" s="11"/>
    </row>
    <row r="70" spans="1:7" ht="15.75" x14ac:dyDescent="0.25">
      <c r="A70" s="11"/>
      <c r="B70" s="11"/>
      <c r="C70" s="11"/>
      <c r="D70" s="11"/>
      <c r="E70" s="11"/>
      <c r="F70" s="11"/>
    </row>
    <row r="71" spans="1:7" ht="15.75" x14ac:dyDescent="0.25">
      <c r="A71" s="11"/>
      <c r="B71" s="11"/>
      <c r="C71" s="11"/>
      <c r="D71" s="11"/>
      <c r="E71" s="11"/>
      <c r="F71" s="11"/>
    </row>
    <row r="72" spans="1:7" ht="15.75" x14ac:dyDescent="0.25">
      <c r="A72" s="11"/>
      <c r="B72" s="11"/>
      <c r="C72" s="11"/>
      <c r="D72" s="11"/>
      <c r="E72" s="11"/>
      <c r="F72" s="11"/>
    </row>
    <row r="73" spans="1:7" ht="15.75" x14ac:dyDescent="0.25">
      <c r="A73" s="11"/>
      <c r="B73" s="11"/>
      <c r="C73" s="11"/>
      <c r="D73" s="11"/>
      <c r="E73" s="11"/>
      <c r="F73" s="11"/>
    </row>
    <row r="74" spans="1:7" ht="15.75" x14ac:dyDescent="0.25">
      <c r="A74" s="11"/>
      <c r="B74" s="11"/>
      <c r="C74" s="11"/>
      <c r="D74" s="11"/>
      <c r="E74" s="11"/>
      <c r="F74" s="11"/>
    </row>
    <row r="75" spans="1:7" ht="15.75" x14ac:dyDescent="0.25">
      <c r="A75" s="11"/>
      <c r="B75" s="11"/>
      <c r="C75" s="11"/>
      <c r="D75" s="11"/>
      <c r="E75" s="11"/>
      <c r="F75" s="11"/>
    </row>
    <row r="76" spans="1:7" ht="15.75" x14ac:dyDescent="0.25">
      <c r="A76" s="11"/>
      <c r="B76" s="11"/>
      <c r="C76" s="11"/>
      <c r="D76" s="11"/>
      <c r="E76" s="11"/>
      <c r="F76" s="11"/>
    </row>
    <row r="77" spans="1:7" ht="15.75" x14ac:dyDescent="0.25">
      <c r="A77" s="11"/>
      <c r="B77" s="11"/>
      <c r="C77" s="11"/>
      <c r="D77" s="11"/>
      <c r="E77" s="11"/>
      <c r="F77" s="11"/>
    </row>
    <row r="78" spans="1:7" ht="15.75" x14ac:dyDescent="0.25">
      <c r="A78" s="11"/>
      <c r="B78" s="11"/>
      <c r="C78" s="11"/>
      <c r="D78" s="11"/>
      <c r="E78" s="11"/>
      <c r="F78" s="11"/>
    </row>
    <row r="79" spans="1:7" ht="15.75" x14ac:dyDescent="0.25">
      <c r="G79" s="11"/>
    </row>
    <row r="80" spans="1:7" ht="15.75" x14ac:dyDescent="0.25">
      <c r="A80" s="11"/>
      <c r="B80" s="11"/>
      <c r="C80" s="11"/>
      <c r="G80" s="11"/>
    </row>
    <row r="81" spans="1:7" ht="15.75" x14ac:dyDescent="0.25">
      <c r="A81" s="11"/>
      <c r="B81" s="11"/>
      <c r="C81" s="11"/>
      <c r="D81" s="11"/>
      <c r="G81" s="11"/>
    </row>
    <row r="82" spans="1:7" ht="15.75" x14ac:dyDescent="0.25">
      <c r="A82" s="11"/>
      <c r="B82" s="11"/>
      <c r="C82" s="11"/>
      <c r="D82" s="11"/>
    </row>
    <row r="83" spans="1:7" ht="15.75" x14ac:dyDescent="0.25">
      <c r="A83" s="11"/>
      <c r="B83" s="11"/>
      <c r="C83" s="11"/>
      <c r="D83" s="11"/>
    </row>
    <row r="84" spans="1:7" ht="15.75" x14ac:dyDescent="0.25">
      <c r="A84" s="11"/>
      <c r="B84" s="11"/>
      <c r="C84" s="11"/>
      <c r="D84" s="11"/>
    </row>
    <row r="85" spans="1:7" ht="15.75" x14ac:dyDescent="0.25">
      <c r="A85" s="11"/>
      <c r="G85" s="11"/>
    </row>
    <row r="86" spans="1:7" ht="15.75" x14ac:dyDescent="0.25">
      <c r="A86" s="11"/>
      <c r="G86" s="11"/>
    </row>
    <row r="87" spans="1:7" ht="15.75" x14ac:dyDescent="0.25">
      <c r="A87" s="11"/>
    </row>
    <row r="88" spans="1:7" ht="15.75" x14ac:dyDescent="0.25">
      <c r="A88" s="11"/>
    </row>
    <row r="91" spans="1:7" ht="15.75" x14ac:dyDescent="0.25">
      <c r="A91" s="11" t="s">
        <v>23</v>
      </c>
    </row>
    <row r="92" spans="1:7" ht="15.75" x14ac:dyDescent="0.25">
      <c r="A92" s="11" t="s">
        <v>13</v>
      </c>
    </row>
    <row r="93" spans="1:7" ht="15.75" x14ac:dyDescent="0.25">
      <c r="A93" s="11" t="s">
        <v>14</v>
      </c>
    </row>
    <row r="94" spans="1:7" ht="15.75" x14ac:dyDescent="0.25">
      <c r="A94" s="11" t="s">
        <v>24</v>
      </c>
    </row>
    <row r="95" spans="1:7" ht="15.75" x14ac:dyDescent="0.25">
      <c r="A95" s="11" t="s">
        <v>25</v>
      </c>
    </row>
    <row r="97" spans="1:6" ht="15.75" x14ac:dyDescent="0.25">
      <c r="A97" s="11" t="s">
        <v>26</v>
      </c>
    </row>
    <row r="98" spans="1:6" ht="15.75" x14ac:dyDescent="0.25">
      <c r="A98" s="11" t="s">
        <v>27</v>
      </c>
    </row>
    <row r="99" spans="1:6" ht="15.75" x14ac:dyDescent="0.25">
      <c r="A99" s="11" t="s">
        <v>28</v>
      </c>
    </row>
    <row r="100" spans="1:6" ht="15.75" x14ac:dyDescent="0.25">
      <c r="A100" s="11" t="s">
        <v>29</v>
      </c>
    </row>
    <row r="101" spans="1:6" ht="15.75" x14ac:dyDescent="0.25">
      <c r="A101" s="11" t="s">
        <v>30</v>
      </c>
    </row>
    <row r="102" spans="1:6" ht="15.75" x14ac:dyDescent="0.25">
      <c r="A102" s="11" t="s">
        <v>31</v>
      </c>
    </row>
    <row r="103" spans="1:6" ht="15.75" x14ac:dyDescent="0.25">
      <c r="A103" s="11"/>
      <c r="B103" s="11"/>
      <c r="C103" s="11"/>
      <c r="D103" s="11"/>
    </row>
    <row r="104" spans="1:6" ht="15.75" x14ac:dyDescent="0.25">
      <c r="A104" s="11" t="s">
        <v>124</v>
      </c>
      <c r="B104" s="11"/>
      <c r="C104" s="11"/>
      <c r="D104" s="11"/>
    </row>
    <row r="105" spans="1:6" ht="15.75" x14ac:dyDescent="0.25">
      <c r="A105" s="11" t="s">
        <v>125</v>
      </c>
      <c r="B105" s="11"/>
      <c r="C105" s="11"/>
      <c r="D105" s="11"/>
    </row>
    <row r="106" spans="1:6" ht="15.75" x14ac:dyDescent="0.25">
      <c r="A106" s="11" t="s">
        <v>126</v>
      </c>
      <c r="B106" s="11"/>
      <c r="C106" s="11"/>
      <c r="D106" s="11"/>
    </row>
    <row r="107" spans="1:6" ht="15.75" x14ac:dyDescent="0.25">
      <c r="A107" s="11" t="s">
        <v>127</v>
      </c>
      <c r="B107" s="11"/>
      <c r="C107" s="11"/>
      <c r="D107" s="11"/>
    </row>
    <row r="108" spans="1:6" ht="15.75" x14ac:dyDescent="0.25">
      <c r="A108" s="11" t="s">
        <v>128</v>
      </c>
      <c r="B108" s="11"/>
      <c r="C108" s="11"/>
      <c r="D108" s="11"/>
      <c r="E108" s="11"/>
      <c r="F108" s="11"/>
    </row>
    <row r="109" spans="1:6" ht="15.75" x14ac:dyDescent="0.25">
      <c r="A109" s="11" t="s">
        <v>129</v>
      </c>
      <c r="B109" s="11"/>
      <c r="C109" s="11"/>
      <c r="D109" s="11"/>
      <c r="E109" s="11"/>
      <c r="F109" s="11"/>
    </row>
    <row r="110" spans="1:6" ht="15.75" x14ac:dyDescent="0.25">
      <c r="A110" s="11" t="s">
        <v>130</v>
      </c>
      <c r="B110" s="11"/>
      <c r="C110" s="11"/>
      <c r="D110" s="11"/>
      <c r="E110" s="11"/>
      <c r="F110" s="11"/>
    </row>
    <row r="111" spans="1:6" ht="15.75" x14ac:dyDescent="0.25">
      <c r="A111" s="11" t="s">
        <v>131</v>
      </c>
      <c r="B111" s="11"/>
      <c r="C111" s="11"/>
      <c r="D111" s="11"/>
      <c r="E111" s="11"/>
      <c r="F111" s="11"/>
    </row>
    <row r="113" spans="1:7" ht="15.75" x14ac:dyDescent="0.25">
      <c r="A113" s="12" t="s">
        <v>132</v>
      </c>
      <c r="C113" s="11"/>
    </row>
    <row r="114" spans="1:7" ht="15.75" x14ac:dyDescent="0.25">
      <c r="A114" s="11" t="s">
        <v>133</v>
      </c>
    </row>
    <row r="115" spans="1:7" ht="15.75" x14ac:dyDescent="0.25">
      <c r="A115" s="11" t="s">
        <v>134</v>
      </c>
    </row>
    <row r="116" spans="1:7" ht="15.75" x14ac:dyDescent="0.25">
      <c r="A116" s="11" t="s">
        <v>135</v>
      </c>
    </row>
    <row r="117" spans="1:7" ht="15.75" x14ac:dyDescent="0.25">
      <c r="A117" s="11" t="s">
        <v>136</v>
      </c>
    </row>
    <row r="118" spans="1:7" ht="15.75" x14ac:dyDescent="0.25">
      <c r="A118" s="11" t="s">
        <v>137</v>
      </c>
    </row>
    <row r="119" spans="1:7" ht="15.75" x14ac:dyDescent="0.25">
      <c r="A119" s="29" t="s">
        <v>138</v>
      </c>
    </row>
    <row r="121" spans="1:7" ht="15.75" x14ac:dyDescent="0.25">
      <c r="A121" s="11" t="s">
        <v>139</v>
      </c>
      <c r="B121" s="11"/>
      <c r="C121" s="11"/>
      <c r="D121" s="11"/>
      <c r="E121" s="11"/>
      <c r="F121" s="11"/>
      <c r="G121" s="11"/>
    </row>
    <row r="122" spans="1:7" ht="15.75" x14ac:dyDescent="0.25">
      <c r="A122" s="11" t="s">
        <v>140</v>
      </c>
      <c r="B122" s="11"/>
      <c r="C122" s="11"/>
      <c r="D122" s="11"/>
      <c r="E122" s="11"/>
      <c r="F122" s="11"/>
      <c r="G122" s="11"/>
    </row>
    <row r="123" spans="1:7" ht="15.75" x14ac:dyDescent="0.25">
      <c r="A123" s="11" t="s">
        <v>12</v>
      </c>
      <c r="B123" s="11"/>
      <c r="C123" s="11"/>
      <c r="D123" s="11"/>
      <c r="E123" s="11"/>
      <c r="F123" s="11"/>
      <c r="G123" s="11"/>
    </row>
    <row r="124" spans="1:7" ht="15.75" x14ac:dyDescent="0.25">
      <c r="A124" s="11" t="s">
        <v>141</v>
      </c>
      <c r="B124" s="11"/>
      <c r="C124" s="11"/>
      <c r="D124" s="11"/>
      <c r="E124" s="11"/>
      <c r="F124" s="11"/>
      <c r="G124" s="11"/>
    </row>
    <row r="125" spans="1:7" ht="15.75" x14ac:dyDescent="0.25">
      <c r="A125" s="11" t="s">
        <v>142</v>
      </c>
      <c r="B125" s="11"/>
      <c r="C125" s="11"/>
      <c r="D125" s="11"/>
      <c r="E125" s="11"/>
      <c r="F125" s="11"/>
      <c r="G125" s="11"/>
    </row>
    <row r="127" spans="1:7" ht="15.75" x14ac:dyDescent="0.25">
      <c r="A127" s="11" t="s">
        <v>143</v>
      </c>
      <c r="B127" s="11"/>
      <c r="C127" s="11"/>
      <c r="E127" s="11"/>
      <c r="F127" s="11"/>
    </row>
    <row r="128" spans="1:7" ht="15.75" x14ac:dyDescent="0.25">
      <c r="A128" s="11" t="s">
        <v>144</v>
      </c>
      <c r="B128" s="11"/>
      <c r="C128" s="11"/>
    </row>
    <row r="129" spans="1:7" ht="15.75" x14ac:dyDescent="0.25">
      <c r="A129" s="11" t="s">
        <v>145</v>
      </c>
      <c r="B129" s="11"/>
      <c r="C129" s="11"/>
      <c r="E129" s="11"/>
      <c r="F129" s="11"/>
    </row>
    <row r="130" spans="1:7" ht="15.75" x14ac:dyDescent="0.25">
      <c r="A130" s="11" t="s">
        <v>146</v>
      </c>
      <c r="B130" s="11"/>
      <c r="C130" s="11"/>
      <c r="E130" s="11"/>
      <c r="F130" s="11"/>
    </row>
    <row r="131" spans="1:7" ht="15.75" x14ac:dyDescent="0.25">
      <c r="A131" s="11" t="s">
        <v>147</v>
      </c>
      <c r="B131" s="11"/>
      <c r="C131" s="11"/>
      <c r="E131" s="11"/>
      <c r="F131" s="11"/>
    </row>
    <row r="132" spans="1:7" ht="15.75" x14ac:dyDescent="0.25">
      <c r="A132" s="11" t="s">
        <v>148</v>
      </c>
      <c r="B132" s="11"/>
      <c r="C132" s="11"/>
      <c r="E132" s="11"/>
      <c r="F132" s="11"/>
    </row>
    <row r="133" spans="1:7" ht="15.75" x14ac:dyDescent="0.25">
      <c r="A133" s="11" t="s">
        <v>149</v>
      </c>
      <c r="B133" s="11"/>
      <c r="C133" s="11"/>
    </row>
    <row r="134" spans="1:7" ht="15.75" x14ac:dyDescent="0.25">
      <c r="A134" s="11" t="s">
        <v>150</v>
      </c>
      <c r="B134" s="11"/>
      <c r="C134" s="11"/>
    </row>
    <row r="135" spans="1:7" ht="15.75" x14ac:dyDescent="0.25">
      <c r="A135" s="11" t="s">
        <v>151</v>
      </c>
      <c r="B135" s="11"/>
      <c r="C135" s="11"/>
    </row>
    <row r="137" spans="1:7" ht="15.75" x14ac:dyDescent="0.25">
      <c r="A137" s="12" t="s">
        <v>152</v>
      </c>
    </row>
    <row r="138" spans="1:7" ht="15.75" x14ac:dyDescent="0.25">
      <c r="A138" s="11" t="s">
        <v>153</v>
      </c>
      <c r="B138" s="11"/>
      <c r="C138" s="11"/>
      <c r="D138" s="11"/>
    </row>
    <row r="139" spans="1:7" ht="15.75" x14ac:dyDescent="0.25">
      <c r="A139" s="11" t="s">
        <v>154</v>
      </c>
      <c r="B139" s="11"/>
      <c r="C139" s="11"/>
      <c r="D139" s="11"/>
    </row>
    <row r="141" spans="1:7" ht="15.75" x14ac:dyDescent="0.25">
      <c r="A141" s="12" t="s">
        <v>156</v>
      </c>
      <c r="B141" s="18"/>
      <c r="C141" s="18"/>
    </row>
    <row r="142" spans="1:7" ht="15.75" x14ac:dyDescent="0.25">
      <c r="A142" s="11" t="s">
        <v>157</v>
      </c>
      <c r="B142" s="11"/>
      <c r="C142" s="11"/>
      <c r="D142" s="11"/>
      <c r="E142" s="11"/>
      <c r="F142" s="11"/>
      <c r="G142" s="11"/>
    </row>
    <row r="143" spans="1:7" ht="15.75" x14ac:dyDescent="0.25">
      <c r="A143" s="11" t="s">
        <v>155</v>
      </c>
      <c r="B143" s="11"/>
      <c r="C143" s="11"/>
      <c r="D143" s="11"/>
      <c r="E143" s="11"/>
      <c r="F143" s="11"/>
      <c r="G143" s="11"/>
    </row>
    <row r="144" spans="1:7" ht="15.75" x14ac:dyDescent="0.25">
      <c r="A144" s="11" t="s">
        <v>158</v>
      </c>
      <c r="B144" s="11"/>
      <c r="C144" s="11"/>
      <c r="D144" s="11"/>
      <c r="E144" s="11"/>
      <c r="F144" s="11"/>
      <c r="G144" s="11"/>
    </row>
    <row r="145" spans="1:7" ht="15.75" x14ac:dyDescent="0.25">
      <c r="A145" s="11" t="s">
        <v>161</v>
      </c>
      <c r="B145" s="11"/>
      <c r="C145" s="11"/>
      <c r="D145" s="11"/>
      <c r="E145" s="11"/>
      <c r="F145" s="11"/>
      <c r="G145" s="11"/>
    </row>
    <row r="146" spans="1:7" ht="15.75" x14ac:dyDescent="0.25">
      <c r="A146" s="11" t="s">
        <v>159</v>
      </c>
      <c r="B146" s="11"/>
      <c r="C146" s="11"/>
      <c r="D146" s="11"/>
      <c r="E146" s="11"/>
      <c r="F146" s="11"/>
      <c r="G146" s="11"/>
    </row>
    <row r="147" spans="1:7" ht="15.75" x14ac:dyDescent="0.25">
      <c r="A147" s="11" t="s">
        <v>160</v>
      </c>
      <c r="B147" s="11"/>
      <c r="C147" s="11"/>
      <c r="D147" s="11"/>
      <c r="E147" s="11"/>
      <c r="F147" s="11"/>
      <c r="G147" s="11"/>
    </row>
    <row r="149" spans="1:7" ht="15.75" x14ac:dyDescent="0.25">
      <c r="A149" s="30" t="s">
        <v>162</v>
      </c>
      <c r="B149" s="11"/>
      <c r="C149" s="11"/>
      <c r="D149" s="11"/>
      <c r="E149" s="11"/>
      <c r="F149" s="11"/>
    </row>
    <row r="150" spans="1:7" ht="15.75" x14ac:dyDescent="0.25">
      <c r="A150" s="11" t="s">
        <v>163</v>
      </c>
      <c r="B150" s="11"/>
      <c r="C150" s="11"/>
      <c r="D150" s="11"/>
      <c r="E150" s="11"/>
      <c r="F150" s="11"/>
    </row>
    <row r="151" spans="1:7" ht="15.75" x14ac:dyDescent="0.25">
      <c r="A151" s="11" t="s">
        <v>164</v>
      </c>
      <c r="B151" s="11"/>
      <c r="C151" s="11"/>
      <c r="D151" s="11"/>
      <c r="E151" s="11"/>
      <c r="F151" s="11"/>
    </row>
    <row r="152" spans="1:7" ht="15.75" x14ac:dyDescent="0.25">
      <c r="A152" s="11" t="s">
        <v>165</v>
      </c>
      <c r="B152" s="11"/>
      <c r="C152" s="11"/>
      <c r="D152" s="11"/>
      <c r="E152" s="11"/>
      <c r="F152" s="11"/>
    </row>
    <row r="153" spans="1:7" ht="15.75" x14ac:dyDescent="0.25">
      <c r="A153" s="11" t="s">
        <v>166</v>
      </c>
      <c r="B153" s="11"/>
      <c r="C153" s="11"/>
      <c r="D153" s="11"/>
      <c r="E153" s="11"/>
      <c r="F153" s="11"/>
    </row>
    <row r="155" spans="1:7" ht="15.75" x14ac:dyDescent="0.25">
      <c r="A155" s="12" t="s">
        <v>167</v>
      </c>
      <c r="B155" s="11"/>
      <c r="C155" s="11"/>
      <c r="D155" s="11"/>
      <c r="E155" s="11"/>
      <c r="F155" s="11"/>
    </row>
    <row r="156" spans="1:7" ht="15.75" x14ac:dyDescent="0.25">
      <c r="A156" s="11" t="s">
        <v>168</v>
      </c>
      <c r="B156" s="11"/>
      <c r="C156" s="11"/>
      <c r="D156" s="11"/>
      <c r="E156" s="11"/>
      <c r="F156" s="11"/>
    </row>
    <row r="157" spans="1:7" ht="15.75" x14ac:dyDescent="0.25">
      <c r="A157" s="11" t="s">
        <v>169</v>
      </c>
      <c r="B157" s="11"/>
      <c r="C157" s="11"/>
      <c r="D157" s="11"/>
      <c r="E157" s="11"/>
      <c r="F157" s="11"/>
    </row>
    <row r="158" spans="1:7" ht="15.75" x14ac:dyDescent="0.25">
      <c r="A158" s="11" t="s">
        <v>170</v>
      </c>
      <c r="B158" s="11"/>
      <c r="C158" s="11"/>
      <c r="D158" s="11"/>
      <c r="E158" s="11"/>
      <c r="F158" s="11"/>
    </row>
    <row r="159" spans="1:7" ht="15.75" x14ac:dyDescent="0.25">
      <c r="A159" s="11" t="s">
        <v>166</v>
      </c>
      <c r="B159" s="11"/>
      <c r="C159" s="11"/>
      <c r="D159" s="11"/>
      <c r="E159" s="11"/>
      <c r="F159" s="11"/>
    </row>
    <row r="161" spans="1:6" ht="15.75" x14ac:dyDescent="0.25">
      <c r="A161" s="12" t="s">
        <v>171</v>
      </c>
      <c r="B161" s="11"/>
      <c r="C161" s="11"/>
      <c r="D161" s="11"/>
      <c r="E161" s="11"/>
      <c r="F161" s="11"/>
    </row>
    <row r="162" spans="1:6" ht="15.75" x14ac:dyDescent="0.25">
      <c r="A162" s="11" t="s">
        <v>172</v>
      </c>
      <c r="B162" s="11"/>
      <c r="C162" s="11"/>
      <c r="D162" s="11"/>
      <c r="E162" s="11"/>
      <c r="F162" s="11"/>
    </row>
    <row r="163" spans="1:6" ht="15.75" x14ac:dyDescent="0.25">
      <c r="A163" s="11" t="s">
        <v>173</v>
      </c>
      <c r="B163" s="11"/>
      <c r="C163" s="11"/>
      <c r="D163" s="11"/>
      <c r="E163" s="11"/>
      <c r="F163" s="11"/>
    </row>
    <row r="164" spans="1:6" ht="15.75" x14ac:dyDescent="0.25">
      <c r="A164" s="11" t="s">
        <v>174</v>
      </c>
      <c r="B164" s="11"/>
      <c r="C164" s="11"/>
      <c r="D164" s="11"/>
      <c r="E164" s="11"/>
      <c r="F164" s="11"/>
    </row>
    <row r="165" spans="1:6" ht="15.75" x14ac:dyDescent="0.25">
      <c r="A165" s="11" t="s">
        <v>166</v>
      </c>
      <c r="B165" s="11"/>
      <c r="C165" s="11"/>
      <c r="D165" s="11"/>
      <c r="E165" s="11"/>
      <c r="F165" s="11"/>
    </row>
    <row r="173" spans="1:6" ht="15.75" x14ac:dyDescent="0.25">
      <c r="F173" s="11"/>
    </row>
    <row r="174" spans="1:6" ht="15.75" x14ac:dyDescent="0.25">
      <c r="F174" s="11"/>
    </row>
    <row r="175" spans="1:6" ht="15.75" x14ac:dyDescent="0.25">
      <c r="F175" s="11"/>
    </row>
    <row r="176" spans="1:6" ht="15.75" x14ac:dyDescent="0.25">
      <c r="F17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SERUM</vt:lpstr>
      <vt:lpstr>3-Nitrotyrozine</vt:lpstr>
      <vt:lpstr>Nitric oxide</vt:lpstr>
      <vt:lpstr>kalp-böbrek-testis</vt:lpstr>
      <vt:lpstr>Hipokampüs-TNF-A</vt:lpstr>
      <vt:lpstr>Hipokampüs-IL-1BETA</vt:lpstr>
      <vt:lpstr>TESTOSTERONE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2023-03-27T06:34:45Z</dcterms:modified>
</cp:coreProperties>
</file>