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TAS-TOS-CK" sheetId="1" r:id="rId1"/>
    <sheet name="Utrophin" sheetId="2" r:id="rId2"/>
    <sheet name="Irisin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E17" i="3"/>
  <c r="E18" i="3"/>
  <c r="E19" i="3"/>
  <c r="E20" i="3"/>
  <c r="E21" i="3"/>
  <c r="E15" i="3"/>
  <c r="C67" i="2" l="1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16" i="2"/>
  <c r="E15" i="2"/>
  <c r="C15" i="2"/>
  <c r="E14" i="2"/>
  <c r="C14" i="2"/>
  <c r="E13" i="2"/>
  <c r="C13" i="2"/>
  <c r="E12" i="2"/>
  <c r="C12" i="2"/>
  <c r="E11" i="2"/>
  <c r="C11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<sst xmlns="http://schemas.openxmlformats.org/spreadsheetml/2006/main" count="162" uniqueCount="68">
  <si>
    <t>Numune Adı</t>
  </si>
  <si>
    <t>OSI</t>
  </si>
  <si>
    <t>TAS(mmol/L)</t>
  </si>
  <si>
    <t>TOS (µmol/L)</t>
  </si>
  <si>
    <t>Kullanılan cihaz: Mindray marka BS300 model tam otomatik biyokimya cihazı</t>
  </si>
  <si>
    <t>CK (U/l)</t>
  </si>
  <si>
    <t>CK: Creatinine Kinase</t>
  </si>
  <si>
    <t>TAS: Total Antıoxıdant Status</t>
  </si>
  <si>
    <t>TOS: Total Oxıdant Status</t>
  </si>
  <si>
    <t>OSI: Oxıdatıve Stress Index</t>
  </si>
  <si>
    <t>S-2K</t>
  </si>
  <si>
    <t>S-3K</t>
  </si>
  <si>
    <t>S-4K</t>
  </si>
  <si>
    <t>S-5K</t>
  </si>
  <si>
    <t>S-1L</t>
  </si>
  <si>
    <t>S-3L</t>
  </si>
  <si>
    <t>S-4L</t>
  </si>
  <si>
    <t>S-5L</t>
  </si>
  <si>
    <t>S-Y1</t>
  </si>
  <si>
    <t>S-Y2</t>
  </si>
  <si>
    <t>S-Y3</t>
  </si>
  <si>
    <t>S-Y4</t>
  </si>
  <si>
    <t>S-Y5</t>
  </si>
  <si>
    <t>S-YL1</t>
  </si>
  <si>
    <t>S-YL2</t>
  </si>
  <si>
    <t>S-YL3</t>
  </si>
  <si>
    <t>S-YL4</t>
  </si>
  <si>
    <t>S-YL5</t>
  </si>
  <si>
    <t>G-K1</t>
  </si>
  <si>
    <t>G-K2</t>
  </si>
  <si>
    <t>G-K3</t>
  </si>
  <si>
    <t>G-K4</t>
  </si>
  <si>
    <t>G-K5</t>
  </si>
  <si>
    <t>G-1L</t>
  </si>
  <si>
    <t>G-2L</t>
  </si>
  <si>
    <t>G-3L</t>
  </si>
  <si>
    <t>G-4L</t>
  </si>
  <si>
    <t>G-5L</t>
  </si>
  <si>
    <t>G-Y1</t>
  </si>
  <si>
    <t>G-Y2</t>
  </si>
  <si>
    <t>G-Y3</t>
  </si>
  <si>
    <t>G-Y4</t>
  </si>
  <si>
    <t>G-Y5</t>
  </si>
  <si>
    <t>G-YL1</t>
  </si>
  <si>
    <t>G-YL2</t>
  </si>
  <si>
    <t>G-YL3</t>
  </si>
  <si>
    <t>G-YL4</t>
  </si>
  <si>
    <t>G-YL5</t>
  </si>
  <si>
    <t>NOT</t>
  </si>
  <si>
    <t>hemolizli</t>
  </si>
  <si>
    <t>NOT: Dokular 1/9 oranında( 0,1 gr doku: 0,9ml 50 mmol. lık pH:7.40 fosfat tamponu) fosfat tamponu ile homojenize edildikten sonra 7000 rpm + 4' de 5 dk santrifüj edildi.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</si>
  <si>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</si>
  <si>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</si>
  <si>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</si>
  <si>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</si>
  <si>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</si>
  <si>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</si>
  <si>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</si>
  <si>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</si>
  <si>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</si>
  <si>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</si>
  <si>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</si>
  <si>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</si>
  <si>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</si>
  <si>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 xml:space="preserve"> </t>
  </si>
  <si>
    <t>std6</t>
  </si>
  <si>
    <t>std7</t>
  </si>
  <si>
    <t>concentratıon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</si>
</sst>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/>
    <xf numFmtId="165" fontId="0" fillId="5" borderId="1" xfId="0" applyNumberFormat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utrophin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369991251093613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[1]Sayfa1!$C$11:$C$15</c:f>
              <c:numCache>
                <c:formatCode>General</c:formatCode>
                <c:ptCount val="5"/>
                <c:pt idx="0">
                  <c:v>2.6620000000000004</c:v>
                </c:pt>
                <c:pt idx="1">
                  <c:v>1.81</c:v>
                </c:pt>
                <c:pt idx="2">
                  <c:v>1.254</c:v>
                </c:pt>
                <c:pt idx="3">
                  <c:v>0.61399999999999999</c:v>
                </c:pt>
                <c:pt idx="4">
                  <c:v>0.16099999999999998</c:v>
                </c:pt>
              </c:numCache>
            </c:numRef>
          </c:xVal>
          <c:yVal>
            <c:numRef>
              <c:f>[1]Sayfa1!$D$11:$D$15</c:f>
              <c:numCache>
                <c:formatCode>General</c:formatCode>
                <c:ptCount val="5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3-47E8-8266-53105AD9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50368"/>
        <c:axId val="1370047040"/>
      </c:scatterChart>
      <c:valAx>
        <c:axId val="13700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0047040"/>
        <c:crosses val="autoZero"/>
        <c:crossBetween val="midCat"/>
      </c:valAx>
      <c:valAx>
        <c:axId val="13700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00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Irisin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867957130358704"/>
                  <c:y val="-0.2064986147564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Irisin!$C$15:$C$21</c:f>
              <c:numCache>
                <c:formatCode>General</c:formatCode>
                <c:ptCount val="7"/>
                <c:pt idx="0">
                  <c:v>2.5720000000000001</c:v>
                </c:pt>
                <c:pt idx="1">
                  <c:v>1.5250000000000001</c:v>
                </c:pt>
                <c:pt idx="2">
                  <c:v>0.83600000000000008</c:v>
                </c:pt>
                <c:pt idx="3">
                  <c:v>0.47000000000000003</c:v>
                </c:pt>
                <c:pt idx="4">
                  <c:v>0.22099999999999997</c:v>
                </c:pt>
                <c:pt idx="5">
                  <c:v>9.8999999999999991E-2</c:v>
                </c:pt>
                <c:pt idx="6">
                  <c:v>4.0999999999999995E-2</c:v>
                </c:pt>
              </c:numCache>
            </c:numRef>
          </c:xVal>
          <c:yVal>
            <c:numRef>
              <c:f>Irisin!$D$15:$D$21</c:f>
              <c:numCache>
                <c:formatCode>General</c:formatCode>
                <c:ptCount val="7"/>
                <c:pt idx="0">
                  <c:v>5000</c:v>
                </c:pt>
                <c:pt idx="1">
                  <c:v>2500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156.25</c:v>
                </c:pt>
                <c:pt idx="6">
                  <c:v>78.13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7-4991-9636-3E4FF15A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4527"/>
        <c:axId val="125166191"/>
      </c:scatterChart>
      <c:valAx>
        <c:axId val="1251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66191"/>
        <c:crosses val="autoZero"/>
        <c:crossBetween val="midCat"/>
      </c:valAx>
      <c:valAx>
        <c:axId val="1251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6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9</xdr:row>
      <xdr:rowOff>29624</xdr:rowOff>
    </xdr:from>
    <xdr:to>
      <xdr:col>16</xdr:col>
      <xdr:colOff>561974</xdr:colOff>
      <xdr:row>29</xdr:row>
      <xdr:rowOff>77481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1744124"/>
          <a:ext cx="6496049" cy="3857857"/>
        </a:xfrm>
        <a:prstGeom prst="rect">
          <a:avLst/>
        </a:prstGeom>
      </xdr:spPr>
    </xdr:pic>
    <xdr:clientData/>
  </xdr:twoCellAnchor>
  <xdr:twoCellAnchor editAs="oneCell">
    <xdr:from>
      <xdr:col>7</xdr:col>
      <xdr:colOff>8276</xdr:colOff>
      <xdr:row>29</xdr:row>
      <xdr:rowOff>95250</xdr:rowOff>
    </xdr:from>
    <xdr:to>
      <xdr:col>16</xdr:col>
      <xdr:colOff>609599</xdr:colOff>
      <xdr:row>47</xdr:row>
      <xdr:rowOff>126179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9026" y="5619750"/>
          <a:ext cx="6544923" cy="34599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171449</xdr:rowOff>
    </xdr:from>
    <xdr:to>
      <xdr:col>6</xdr:col>
      <xdr:colOff>753995</xdr:colOff>
      <xdr:row>73</xdr:row>
      <xdr:rowOff>132524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00949"/>
          <a:ext cx="5754620" cy="6438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95250</xdr:rowOff>
    </xdr:from>
    <xdr:to>
      <xdr:col>14</xdr:col>
      <xdr:colOff>38100</xdr:colOff>
      <xdr:row>23</xdr:row>
      <xdr:rowOff>171450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8</xdr:row>
      <xdr:rowOff>85725</xdr:rowOff>
    </xdr:from>
    <xdr:to>
      <xdr:col>14</xdr:col>
      <xdr:colOff>276225</xdr:colOff>
      <xdr:row>22</xdr:row>
      <xdr:rowOff>161925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&#305;la%20Ar&#305;kan-utroph&#305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05;ris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1">
          <cell r="C11">
            <v>2.6620000000000004</v>
          </cell>
          <cell r="D11">
            <v>6.4</v>
          </cell>
        </row>
        <row r="12">
          <cell r="C12">
            <v>1.81</v>
          </cell>
          <cell r="D12">
            <v>3.2</v>
          </cell>
        </row>
        <row r="13">
          <cell r="C13">
            <v>1.254</v>
          </cell>
          <cell r="D13">
            <v>1.6</v>
          </cell>
        </row>
        <row r="14">
          <cell r="C14">
            <v>0.61399999999999999</v>
          </cell>
          <cell r="D14">
            <v>0.8</v>
          </cell>
        </row>
        <row r="15">
          <cell r="C15">
            <v>0.16099999999999998</v>
          </cell>
          <cell r="D15">
            <v>0.4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workbookViewId="0">
      <selection activeCell="A43" sqref="A42:A43"/>
    </sheetView>
  </sheetViews>
  <sheetFormatPr defaultRowHeight="15" x14ac:dyDescent="0.25"/>
  <cols>
    <col min="1" max="1" width="12.7109375" customWidth="1"/>
    <col min="2" max="2" width="12.85546875" style="1" customWidth="1"/>
    <col min="3" max="3" width="13.85546875" style="1" customWidth="1"/>
    <col min="4" max="4" width="8.7109375" style="1"/>
    <col min="5" max="5" width="14.285156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8" x14ac:dyDescent="0.25">
      <c r="A1" s="4" t="s">
        <v>0</v>
      </c>
      <c r="B1" s="4" t="s">
        <v>2</v>
      </c>
      <c r="C1" s="4" t="s">
        <v>3</v>
      </c>
      <c r="D1" s="4" t="s">
        <v>1</v>
      </c>
      <c r="E1" s="4" t="s">
        <v>5</v>
      </c>
      <c r="F1" s="4" t="s">
        <v>48</v>
      </c>
    </row>
    <row r="2" spans="1:18" x14ac:dyDescent="0.25">
      <c r="A2" s="5" t="s">
        <v>10</v>
      </c>
      <c r="B2" s="6">
        <v>1.87</v>
      </c>
      <c r="C2" s="6">
        <v>22.44</v>
      </c>
      <c r="D2" s="7">
        <f t="shared" ref="D2:D39" si="0">(C2/(B2*1000))*100</f>
        <v>1.2</v>
      </c>
      <c r="E2" s="6">
        <v>8456</v>
      </c>
      <c r="F2" s="6" t="s">
        <v>49</v>
      </c>
      <c r="H2" t="s">
        <v>4</v>
      </c>
      <c r="I2"/>
      <c r="J2"/>
      <c r="K2"/>
    </row>
    <row r="3" spans="1:18" x14ac:dyDescent="0.25">
      <c r="A3" s="5" t="s">
        <v>11</v>
      </c>
      <c r="B3" s="6">
        <v>1.72</v>
      </c>
      <c r="C3" s="6">
        <v>7.09</v>
      </c>
      <c r="D3" s="7">
        <f t="shared" si="0"/>
        <v>0.41220930232558139</v>
      </c>
      <c r="E3" s="6">
        <v>81.56</v>
      </c>
      <c r="F3" s="6"/>
      <c r="H3" t="s">
        <v>6</v>
      </c>
      <c r="I3"/>
      <c r="J3"/>
      <c r="K3"/>
    </row>
    <row r="4" spans="1:18" x14ac:dyDescent="0.25">
      <c r="A4" s="5" t="s">
        <v>12</v>
      </c>
      <c r="B4" s="6">
        <v>2.37</v>
      </c>
      <c r="C4" s="6">
        <v>39.770000000000003</v>
      </c>
      <c r="D4" s="7">
        <f t="shared" si="0"/>
        <v>1.6780590717299579</v>
      </c>
      <c r="E4" s="6">
        <v>5950</v>
      </c>
      <c r="F4" s="6" t="s">
        <v>49</v>
      </c>
      <c r="H4" t="s">
        <v>7</v>
      </c>
      <c r="I4"/>
      <c r="J4"/>
      <c r="K4"/>
    </row>
    <row r="5" spans="1:18" x14ac:dyDescent="0.25">
      <c r="A5" s="5" t="s">
        <v>13</v>
      </c>
      <c r="B5" s="6">
        <v>1.6</v>
      </c>
      <c r="C5" s="6">
        <v>9.14</v>
      </c>
      <c r="D5" s="7">
        <f t="shared" si="0"/>
        <v>0.57125000000000004</v>
      </c>
      <c r="E5" s="6">
        <v>4360</v>
      </c>
      <c r="F5" s="6"/>
      <c r="H5" t="s">
        <v>8</v>
      </c>
      <c r="I5"/>
      <c r="J5"/>
      <c r="K5"/>
    </row>
    <row r="6" spans="1:18" x14ac:dyDescent="0.25">
      <c r="A6" s="5" t="s">
        <v>14</v>
      </c>
      <c r="B6" s="6">
        <v>1.77</v>
      </c>
      <c r="C6" s="6">
        <v>5.6</v>
      </c>
      <c r="D6" s="7">
        <f t="shared" si="0"/>
        <v>0.31638418079096042</v>
      </c>
      <c r="E6" s="6">
        <v>7195</v>
      </c>
      <c r="F6" s="6"/>
      <c r="H6" t="s">
        <v>9</v>
      </c>
      <c r="I6"/>
      <c r="J6"/>
      <c r="K6"/>
    </row>
    <row r="7" spans="1:18" x14ac:dyDescent="0.25">
      <c r="A7" s="5" t="s">
        <v>15</v>
      </c>
      <c r="B7" s="6">
        <v>1.77</v>
      </c>
      <c r="C7" s="6">
        <v>8.2899999999999991</v>
      </c>
      <c r="D7" s="7">
        <f t="shared" si="0"/>
        <v>0.46836158192090394</v>
      </c>
      <c r="E7" s="6">
        <v>5870</v>
      </c>
      <c r="F7" s="6"/>
    </row>
    <row r="8" spans="1:18" x14ac:dyDescent="0.25">
      <c r="A8" s="5" t="s">
        <v>16</v>
      </c>
      <c r="B8" s="6">
        <v>1.83</v>
      </c>
      <c r="C8" s="6">
        <v>27.38</v>
      </c>
      <c r="D8" s="7">
        <f t="shared" si="0"/>
        <v>1.4961748633879781</v>
      </c>
      <c r="E8" s="6">
        <v>8605</v>
      </c>
      <c r="F8" s="6" t="s">
        <v>49</v>
      </c>
      <c r="H8" s="8" t="s">
        <v>50</v>
      </c>
      <c r="I8" s="9"/>
      <c r="J8" s="9"/>
      <c r="K8" s="10"/>
      <c r="L8" s="9"/>
      <c r="M8" s="9"/>
      <c r="N8" s="9"/>
      <c r="O8" s="9"/>
      <c r="P8" s="9"/>
      <c r="Q8" s="9"/>
      <c r="R8" s="1"/>
    </row>
    <row r="9" spans="1:18" x14ac:dyDescent="0.25">
      <c r="A9" s="5" t="s">
        <v>17</v>
      </c>
      <c r="B9" s="6">
        <v>1.59</v>
      </c>
      <c r="C9" s="6">
        <v>12.8</v>
      </c>
      <c r="D9" s="7">
        <f t="shared" si="0"/>
        <v>0.80503144654088044</v>
      </c>
      <c r="E9" s="6">
        <v>7603</v>
      </c>
      <c r="F9" s="6"/>
      <c r="H9"/>
      <c r="K9" s="3"/>
      <c r="L9" s="1"/>
      <c r="M9" s="1"/>
      <c r="N9" s="1"/>
      <c r="O9" s="1"/>
      <c r="P9" s="1"/>
      <c r="Q9" s="1"/>
      <c r="R9" s="1"/>
    </row>
    <row r="10" spans="1:18" x14ac:dyDescent="0.25">
      <c r="A10" s="5" t="s">
        <v>18</v>
      </c>
      <c r="B10" s="6">
        <v>2.27</v>
      </c>
      <c r="C10" s="6">
        <v>7.84</v>
      </c>
      <c r="D10" s="7">
        <f t="shared" si="0"/>
        <v>0.34537444933920708</v>
      </c>
      <c r="E10" s="6">
        <v>5539</v>
      </c>
      <c r="F10" s="6"/>
    </row>
    <row r="11" spans="1:18" x14ac:dyDescent="0.25">
      <c r="A11" s="5" t="s">
        <v>19</v>
      </c>
      <c r="B11" s="6">
        <v>1.95</v>
      </c>
      <c r="C11" s="6">
        <v>5.42</v>
      </c>
      <c r="D11" s="7">
        <f t="shared" si="0"/>
        <v>0.27794871794871795</v>
      </c>
      <c r="E11" s="6">
        <v>7475</v>
      </c>
      <c r="F11" s="6"/>
    </row>
    <row r="12" spans="1:18" x14ac:dyDescent="0.25">
      <c r="A12" s="5" t="s">
        <v>20</v>
      </c>
      <c r="B12" s="6">
        <v>2.17</v>
      </c>
      <c r="C12" s="6">
        <v>6.59</v>
      </c>
      <c r="D12" s="7">
        <f t="shared" si="0"/>
        <v>0.30368663594470047</v>
      </c>
      <c r="E12" s="6">
        <v>7188</v>
      </c>
      <c r="F12" s="6"/>
    </row>
    <row r="13" spans="1:18" x14ac:dyDescent="0.25">
      <c r="A13" s="5" t="s">
        <v>21</v>
      </c>
      <c r="B13" s="6">
        <v>1.82</v>
      </c>
      <c r="C13" s="6">
        <v>7.09</v>
      </c>
      <c r="D13" s="7">
        <f t="shared" si="0"/>
        <v>0.38956043956043956</v>
      </c>
      <c r="E13" s="6">
        <v>7399</v>
      </c>
      <c r="F13" s="6"/>
    </row>
    <row r="14" spans="1:18" x14ac:dyDescent="0.25">
      <c r="A14" s="5" t="s">
        <v>22</v>
      </c>
      <c r="B14" s="6">
        <v>1.55</v>
      </c>
      <c r="C14" s="6">
        <v>4.8600000000000003</v>
      </c>
      <c r="D14" s="7">
        <f t="shared" si="0"/>
        <v>0.31354838709677418</v>
      </c>
      <c r="E14" s="6">
        <v>7364</v>
      </c>
      <c r="F14" s="6"/>
    </row>
    <row r="15" spans="1:18" x14ac:dyDescent="0.25">
      <c r="A15" s="5" t="s">
        <v>23</v>
      </c>
      <c r="B15" s="6">
        <v>1.78</v>
      </c>
      <c r="C15" s="6">
        <v>4.62</v>
      </c>
      <c r="D15" s="7">
        <f t="shared" si="0"/>
        <v>0.25955056179775282</v>
      </c>
      <c r="E15" s="6">
        <v>5755</v>
      </c>
      <c r="F15" s="6"/>
    </row>
    <row r="16" spans="1:18" x14ac:dyDescent="0.25">
      <c r="A16" s="5" t="s">
        <v>24</v>
      </c>
      <c r="B16" s="6">
        <v>1.82</v>
      </c>
      <c r="C16" s="6">
        <v>5.14</v>
      </c>
      <c r="D16" s="7">
        <f t="shared" si="0"/>
        <v>0.28241758241758241</v>
      </c>
      <c r="E16" s="6">
        <v>5693</v>
      </c>
      <c r="F16" s="6"/>
    </row>
    <row r="17" spans="1:6" x14ac:dyDescent="0.25">
      <c r="A17" s="5" t="s">
        <v>25</v>
      </c>
      <c r="B17" s="6">
        <v>1.97</v>
      </c>
      <c r="C17" s="6">
        <v>6.63</v>
      </c>
      <c r="D17" s="7">
        <f t="shared" si="0"/>
        <v>0.33654822335025381</v>
      </c>
      <c r="E17" s="6">
        <v>7805</v>
      </c>
      <c r="F17" s="6"/>
    </row>
    <row r="18" spans="1:6" x14ac:dyDescent="0.25">
      <c r="A18" s="5" t="s">
        <v>26</v>
      </c>
      <c r="B18" s="6">
        <v>1.49</v>
      </c>
      <c r="C18" s="6">
        <v>3.15</v>
      </c>
      <c r="D18" s="7">
        <f t="shared" si="0"/>
        <v>0.21140939597315433</v>
      </c>
      <c r="E18" s="6">
        <v>5190</v>
      </c>
      <c r="F18" s="6"/>
    </row>
    <row r="19" spans="1:6" x14ac:dyDescent="0.25">
      <c r="A19" s="5" t="s">
        <v>27</v>
      </c>
      <c r="B19" s="6">
        <v>1.67</v>
      </c>
      <c r="C19" s="6">
        <v>7.07</v>
      </c>
      <c r="D19" s="7">
        <f t="shared" si="0"/>
        <v>0.42335329341317363</v>
      </c>
      <c r="E19" s="6">
        <v>8673</v>
      </c>
      <c r="F19" s="6"/>
    </row>
    <row r="20" spans="1:6" x14ac:dyDescent="0.25">
      <c r="A20" s="5" t="s">
        <v>28</v>
      </c>
      <c r="B20" s="6">
        <v>0.98</v>
      </c>
      <c r="C20" s="6">
        <v>24.58</v>
      </c>
      <c r="D20" s="7">
        <f t="shared" si="0"/>
        <v>2.5081632653061221</v>
      </c>
      <c r="E20" s="6">
        <v>2075</v>
      </c>
      <c r="F20" s="6"/>
    </row>
    <row r="21" spans="1:6" x14ac:dyDescent="0.25">
      <c r="A21" s="5" t="s">
        <v>29</v>
      </c>
      <c r="B21" s="6">
        <v>1.1299999999999999</v>
      </c>
      <c r="C21" s="6">
        <v>18.010000000000002</v>
      </c>
      <c r="D21" s="7">
        <f t="shared" si="0"/>
        <v>1.5938053097345133</v>
      </c>
      <c r="E21" s="6">
        <v>1678</v>
      </c>
      <c r="F21" s="6"/>
    </row>
    <row r="22" spans="1:6" x14ac:dyDescent="0.25">
      <c r="A22" s="5" t="s">
        <v>30</v>
      </c>
      <c r="B22" s="6">
        <v>0.96</v>
      </c>
      <c r="C22" s="6">
        <v>19.079999999999998</v>
      </c>
      <c r="D22" s="7">
        <f t="shared" si="0"/>
        <v>1.9874999999999996</v>
      </c>
      <c r="E22" s="6">
        <v>2921</v>
      </c>
      <c r="F22" s="6"/>
    </row>
    <row r="23" spans="1:6" x14ac:dyDescent="0.25">
      <c r="A23" s="5" t="s">
        <v>31</v>
      </c>
      <c r="B23" s="6">
        <v>1.05</v>
      </c>
      <c r="C23" s="6">
        <v>20.98</v>
      </c>
      <c r="D23" s="7">
        <f t="shared" si="0"/>
        <v>1.9980952380952381</v>
      </c>
      <c r="E23" s="6">
        <v>2607</v>
      </c>
      <c r="F23" s="6"/>
    </row>
    <row r="24" spans="1:6" x14ac:dyDescent="0.25">
      <c r="A24" s="5" t="s">
        <v>32</v>
      </c>
      <c r="B24" s="6">
        <v>0.56000000000000005</v>
      </c>
      <c r="C24" s="6">
        <v>15.73</v>
      </c>
      <c r="D24" s="7">
        <f t="shared" si="0"/>
        <v>2.8089285714285714</v>
      </c>
      <c r="E24" s="6">
        <v>2981</v>
      </c>
      <c r="F24" s="6"/>
    </row>
    <row r="25" spans="1:6" x14ac:dyDescent="0.25">
      <c r="A25" s="5" t="s">
        <v>33</v>
      </c>
      <c r="B25" s="6">
        <v>0.74</v>
      </c>
      <c r="C25" s="6">
        <v>27.37</v>
      </c>
      <c r="D25" s="7">
        <f t="shared" si="0"/>
        <v>3.698648648648649</v>
      </c>
      <c r="E25" s="6">
        <v>2585</v>
      </c>
      <c r="F25" s="6"/>
    </row>
    <row r="26" spans="1:6" x14ac:dyDescent="0.25">
      <c r="A26" s="5" t="s">
        <v>34</v>
      </c>
      <c r="B26" s="6">
        <v>1.27</v>
      </c>
      <c r="C26" s="6">
        <v>21.93</v>
      </c>
      <c r="D26" s="7">
        <f t="shared" si="0"/>
        <v>1.7267716535433071</v>
      </c>
      <c r="E26" s="6">
        <v>2907</v>
      </c>
      <c r="F26" s="6"/>
    </row>
    <row r="27" spans="1:6" x14ac:dyDescent="0.25">
      <c r="A27" s="5" t="s">
        <v>35</v>
      </c>
      <c r="B27" s="6">
        <v>1.23</v>
      </c>
      <c r="C27" s="6">
        <v>21.46</v>
      </c>
      <c r="D27" s="7">
        <f t="shared" si="0"/>
        <v>1.7447154471544717</v>
      </c>
      <c r="E27" s="6">
        <v>3338</v>
      </c>
      <c r="F27" s="6"/>
    </row>
    <row r="28" spans="1:6" x14ac:dyDescent="0.25">
      <c r="A28" s="5" t="s">
        <v>36</v>
      </c>
      <c r="B28" s="6">
        <v>1.27</v>
      </c>
      <c r="C28" s="6">
        <v>20.45</v>
      </c>
      <c r="D28" s="7">
        <f t="shared" si="0"/>
        <v>1.610236220472441</v>
      </c>
      <c r="E28" s="6">
        <v>3315</v>
      </c>
      <c r="F28" s="6"/>
    </row>
    <row r="29" spans="1:6" x14ac:dyDescent="0.25">
      <c r="A29" s="5" t="s">
        <v>37</v>
      </c>
      <c r="B29" s="6">
        <v>1.17</v>
      </c>
      <c r="C29" s="6">
        <v>16.420000000000002</v>
      </c>
      <c r="D29" s="7">
        <f t="shared" si="0"/>
        <v>1.4034188034188035</v>
      </c>
      <c r="E29" s="6">
        <v>3080</v>
      </c>
      <c r="F29" s="6"/>
    </row>
    <row r="30" spans="1:6" x14ac:dyDescent="0.25">
      <c r="A30" s="5" t="s">
        <v>38</v>
      </c>
      <c r="B30" s="6">
        <v>1.3</v>
      </c>
      <c r="C30" s="6">
        <v>16.34</v>
      </c>
      <c r="D30" s="7">
        <f t="shared" si="0"/>
        <v>1.2569230769230768</v>
      </c>
      <c r="E30" s="6">
        <v>2778</v>
      </c>
      <c r="F30" s="6"/>
    </row>
    <row r="31" spans="1:6" x14ac:dyDescent="0.25">
      <c r="A31" s="5" t="s">
        <v>39</v>
      </c>
      <c r="B31" s="6">
        <v>1.23</v>
      </c>
      <c r="C31" s="6">
        <v>17.18</v>
      </c>
      <c r="D31" s="7">
        <f t="shared" si="0"/>
        <v>1.3967479674796748</v>
      </c>
      <c r="E31" s="6">
        <v>3119</v>
      </c>
      <c r="F31" s="6"/>
    </row>
    <row r="32" spans="1:6" x14ac:dyDescent="0.25">
      <c r="A32" s="5" t="s">
        <v>40</v>
      </c>
      <c r="B32" s="6">
        <v>1.45</v>
      </c>
      <c r="C32" s="6">
        <v>18.05</v>
      </c>
      <c r="D32" s="7">
        <f t="shared" si="0"/>
        <v>1.2448275862068967</v>
      </c>
      <c r="E32" s="6">
        <v>2898</v>
      </c>
      <c r="F32" s="6"/>
    </row>
    <row r="33" spans="1:13" x14ac:dyDescent="0.25">
      <c r="A33" s="5" t="s">
        <v>41</v>
      </c>
      <c r="B33" s="6">
        <v>1.07</v>
      </c>
      <c r="C33" s="6">
        <v>7.68</v>
      </c>
      <c r="D33" s="7">
        <f t="shared" si="0"/>
        <v>0.71775700934579434</v>
      </c>
      <c r="E33" s="6">
        <v>3037</v>
      </c>
      <c r="F33" s="6"/>
    </row>
    <row r="34" spans="1:13" x14ac:dyDescent="0.25">
      <c r="A34" s="5" t="s">
        <v>42</v>
      </c>
      <c r="B34" s="6">
        <v>0.97</v>
      </c>
      <c r="C34" s="6">
        <v>9</v>
      </c>
      <c r="D34" s="7">
        <f t="shared" si="0"/>
        <v>0.92783505154639179</v>
      </c>
      <c r="E34" s="6">
        <v>2833</v>
      </c>
      <c r="F34" s="6"/>
    </row>
    <row r="35" spans="1:13" x14ac:dyDescent="0.25">
      <c r="A35" s="5" t="s">
        <v>43</v>
      </c>
      <c r="B35" s="6">
        <v>1.17</v>
      </c>
      <c r="C35" s="6">
        <v>14.71</v>
      </c>
      <c r="D35" s="7">
        <f t="shared" si="0"/>
        <v>1.2572649572649575</v>
      </c>
      <c r="E35" s="6">
        <v>2905</v>
      </c>
      <c r="F35" s="6"/>
    </row>
    <row r="36" spans="1:13" x14ac:dyDescent="0.25">
      <c r="A36" s="5" t="s">
        <v>44</v>
      </c>
      <c r="B36" s="6">
        <v>1.21</v>
      </c>
      <c r="C36" s="6">
        <v>12.48</v>
      </c>
      <c r="D36" s="7">
        <f t="shared" si="0"/>
        <v>1.0314049586776861</v>
      </c>
      <c r="E36" s="6">
        <v>3157</v>
      </c>
      <c r="F36" s="6"/>
    </row>
    <row r="37" spans="1:13" x14ac:dyDescent="0.25">
      <c r="A37" s="5" t="s">
        <v>45</v>
      </c>
      <c r="B37" s="6">
        <v>0.94</v>
      </c>
      <c r="C37" s="6">
        <v>10.88</v>
      </c>
      <c r="D37" s="7">
        <f t="shared" si="0"/>
        <v>1.1574468085106382</v>
      </c>
      <c r="E37" s="6">
        <v>3092</v>
      </c>
      <c r="F37" s="6"/>
    </row>
    <row r="38" spans="1:13" x14ac:dyDescent="0.25">
      <c r="A38" s="5" t="s">
        <v>46</v>
      </c>
      <c r="B38" s="6">
        <v>1.05</v>
      </c>
      <c r="C38" s="6">
        <v>15.71</v>
      </c>
      <c r="D38" s="7">
        <f t="shared" si="0"/>
        <v>1.4961904761904763</v>
      </c>
      <c r="E38" s="6">
        <v>2944</v>
      </c>
      <c r="F38" s="6"/>
    </row>
    <row r="39" spans="1:13" x14ac:dyDescent="0.25">
      <c r="A39" s="5" t="s">
        <v>47</v>
      </c>
      <c r="B39" s="6">
        <v>1.03</v>
      </c>
      <c r="C39" s="6">
        <v>14.98</v>
      </c>
      <c r="D39" s="7">
        <f t="shared" si="0"/>
        <v>1.4543689320388349</v>
      </c>
      <c r="E39" s="6">
        <v>2981</v>
      </c>
      <c r="F39" s="6"/>
    </row>
    <row r="40" spans="1:13" x14ac:dyDescent="0.25">
      <c r="F40" s="2"/>
    </row>
    <row r="41" spans="1:13" x14ac:dyDescent="0.25">
      <c r="K41" s="9"/>
      <c r="L41" s="8"/>
      <c r="M41" s="8"/>
    </row>
    <row r="42" spans="1:13" x14ac:dyDescent="0.25">
      <c r="D42" s="3"/>
    </row>
    <row r="43" spans="1:13" x14ac:dyDescent="0.25">
      <c r="D43" s="3"/>
    </row>
    <row r="44" spans="1:13" x14ac:dyDescent="0.25">
      <c r="D44" s="3"/>
    </row>
    <row r="45" spans="1:13" x14ac:dyDescent="0.25">
      <c r="D45" s="3"/>
    </row>
    <row r="46" spans="1:13" x14ac:dyDescent="0.25">
      <c r="D46" s="3"/>
    </row>
    <row r="47" spans="1:13" x14ac:dyDescent="0.25">
      <c r="D47" s="3"/>
    </row>
    <row r="48" spans="1:13" x14ac:dyDescent="0.25">
      <c r="D48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workbookViewId="0">
      <selection activeCell="H33" sqref="H33"/>
    </sheetView>
  </sheetViews>
  <sheetFormatPr defaultRowHeight="15" x14ac:dyDescent="0.25"/>
  <cols>
    <col min="2" max="2" width="10.85546875" customWidth="1"/>
    <col min="3" max="3" width="11.5703125" customWidth="1"/>
  </cols>
  <sheetData>
    <row r="2" spans="1:11" x14ac:dyDescent="0.25">
      <c r="A2" s="1">
        <v>2.7120000000000002</v>
      </c>
      <c r="B2" s="1">
        <v>0.05</v>
      </c>
      <c r="C2" s="1">
        <v>0.51600000000000001</v>
      </c>
      <c r="D2" s="1">
        <v>0.56200000000000006</v>
      </c>
      <c r="E2" s="1">
        <v>0.73</v>
      </c>
      <c r="F2" s="1">
        <v>0.66800000000000004</v>
      </c>
      <c r="G2" s="1">
        <v>0.50600000000000001</v>
      </c>
      <c r="H2" s="1">
        <v>0.54800000000000004</v>
      </c>
      <c r="I2" s="1">
        <v>0.55100000000000005</v>
      </c>
      <c r="J2" s="1">
        <v>0.69000000000000006</v>
      </c>
      <c r="K2" s="1">
        <v>0.68700000000000006</v>
      </c>
    </row>
    <row r="3" spans="1:11" x14ac:dyDescent="0.25">
      <c r="A3" s="1">
        <v>1.86</v>
      </c>
      <c r="B3" s="1">
        <v>0.42299999999999999</v>
      </c>
      <c r="C3" s="1">
        <v>0.71</v>
      </c>
      <c r="D3" s="1">
        <v>0.58899999999999997</v>
      </c>
      <c r="E3" s="1">
        <v>0.61499999999999999</v>
      </c>
      <c r="F3" s="1">
        <v>0.66300000000000003</v>
      </c>
      <c r="G3" s="1">
        <v>0.498</v>
      </c>
      <c r="H3" s="1">
        <v>0.49399999999999999</v>
      </c>
      <c r="I3" s="1">
        <v>0.47400000000000003</v>
      </c>
      <c r="J3" s="1">
        <v>0.59199999999999997</v>
      </c>
      <c r="K3" s="1">
        <v>0.57899999999999996</v>
      </c>
    </row>
    <row r="4" spans="1:11" x14ac:dyDescent="0.25">
      <c r="A4" s="1">
        <v>1.304</v>
      </c>
      <c r="B4" s="1">
        <v>0.70899999999999996</v>
      </c>
      <c r="C4" s="1">
        <v>0.80800000000000005</v>
      </c>
      <c r="D4" s="1">
        <v>0.60799999999999998</v>
      </c>
      <c r="E4" s="1">
        <v>0.70300000000000007</v>
      </c>
      <c r="F4" s="1">
        <v>0.59499999999999997</v>
      </c>
      <c r="G4" s="1">
        <v>0.57400000000000007</v>
      </c>
      <c r="H4" s="1">
        <v>0.46100000000000002</v>
      </c>
      <c r="I4" s="1">
        <v>0.626</v>
      </c>
      <c r="J4" s="1">
        <v>0.54300000000000004</v>
      </c>
      <c r="K4" s="1">
        <v>0.71499999999999997</v>
      </c>
    </row>
    <row r="5" spans="1:11" x14ac:dyDescent="0.25">
      <c r="A5" s="1">
        <v>0.66400000000000003</v>
      </c>
      <c r="B5" s="1">
        <v>0.65100000000000002</v>
      </c>
      <c r="C5" s="1">
        <v>0.57500000000000007</v>
      </c>
      <c r="D5" s="1">
        <v>0.80500000000000005</v>
      </c>
      <c r="E5" s="1">
        <v>0.65300000000000002</v>
      </c>
      <c r="F5" s="1">
        <v>0.55200000000000005</v>
      </c>
      <c r="G5" s="1">
        <v>0.77500000000000002</v>
      </c>
      <c r="H5" s="1">
        <v>0.47400000000000003</v>
      </c>
      <c r="I5" s="1">
        <v>0.503</v>
      </c>
      <c r="J5" s="1">
        <v>0.56000000000000005</v>
      </c>
      <c r="K5" s="1"/>
    </row>
    <row r="6" spans="1:11" x14ac:dyDescent="0.25">
      <c r="A6" s="1">
        <v>0.21099999999999999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10" spans="1:11" x14ac:dyDescent="0.25">
      <c r="B10" s="1" t="s">
        <v>51</v>
      </c>
      <c r="C10" s="1" t="s">
        <v>52</v>
      </c>
      <c r="D10" s="1" t="s">
        <v>53</v>
      </c>
      <c r="E10" s="1" t="s">
        <v>54</v>
      </c>
    </row>
    <row r="11" spans="1:11" x14ac:dyDescent="0.25">
      <c r="A11" t="s">
        <v>55</v>
      </c>
      <c r="B11" s="1">
        <v>2.7120000000000002</v>
      </c>
      <c r="C11" s="1">
        <f>B11-B16</f>
        <v>2.6620000000000004</v>
      </c>
      <c r="D11" s="1">
        <v>6.4</v>
      </c>
      <c r="E11" s="1">
        <f>(0.8715*C11*C11)-(0.0728*C11)+(0.4241)</f>
        <v>6.4059680460000017</v>
      </c>
    </row>
    <row r="12" spans="1:11" x14ac:dyDescent="0.25">
      <c r="A12" t="s">
        <v>56</v>
      </c>
      <c r="B12" s="1">
        <v>1.86</v>
      </c>
      <c r="C12" s="1">
        <f>B12-B16</f>
        <v>1.81</v>
      </c>
      <c r="D12" s="1">
        <v>3.2</v>
      </c>
      <c r="E12" s="1">
        <f t="shared" ref="E12:E15" si="0">(0.8715*C12*C12)-(0.0728*C12)+(0.4241)</f>
        <v>3.1474531500000005</v>
      </c>
    </row>
    <row r="13" spans="1:11" x14ac:dyDescent="0.25">
      <c r="A13" t="s">
        <v>57</v>
      </c>
      <c r="B13" s="1">
        <v>1.304</v>
      </c>
      <c r="C13" s="1">
        <f>B13-B16</f>
        <v>1.254</v>
      </c>
      <c r="D13" s="1">
        <v>1.6</v>
      </c>
      <c r="E13" s="1">
        <f t="shared" si="0"/>
        <v>1.7032564940000001</v>
      </c>
    </row>
    <row r="14" spans="1:11" x14ac:dyDescent="0.25">
      <c r="A14" t="s">
        <v>58</v>
      </c>
      <c r="B14" s="1">
        <v>0.66400000000000003</v>
      </c>
      <c r="C14" s="1">
        <f>B14-B16</f>
        <v>0.61399999999999999</v>
      </c>
      <c r="D14" s="1">
        <v>0.8</v>
      </c>
      <c r="E14" s="1">
        <f t="shared" si="0"/>
        <v>0.70795281399999999</v>
      </c>
    </row>
    <row r="15" spans="1:11" x14ac:dyDescent="0.25">
      <c r="A15" t="s">
        <v>59</v>
      </c>
      <c r="B15" s="1">
        <v>0.21099999999999999</v>
      </c>
      <c r="C15" s="1">
        <f>B15-B16</f>
        <v>0.16099999999999998</v>
      </c>
      <c r="D15" s="1">
        <v>0.4</v>
      </c>
      <c r="E15" s="1">
        <f t="shared" si="0"/>
        <v>0.43496935149999999</v>
      </c>
    </row>
    <row r="16" spans="1:11" x14ac:dyDescent="0.25">
      <c r="A16" t="s">
        <v>60</v>
      </c>
      <c r="B16" s="1">
        <v>0.05</v>
      </c>
      <c r="C16" s="1">
        <f>B16-B16</f>
        <v>0</v>
      </c>
      <c r="D16" s="1">
        <v>0</v>
      </c>
      <c r="E16" s="1"/>
    </row>
    <row r="17" spans="1:12" x14ac:dyDescent="0.25">
      <c r="E17" s="1"/>
    </row>
    <row r="18" spans="1:12" x14ac:dyDescent="0.25">
      <c r="E18" s="1"/>
    </row>
    <row r="19" spans="1:12" x14ac:dyDescent="0.25">
      <c r="E19" s="1"/>
    </row>
    <row r="20" spans="1:12" x14ac:dyDescent="0.25">
      <c r="E20" s="1"/>
    </row>
    <row r="21" spans="1:12" x14ac:dyDescent="0.25">
      <c r="E21" s="1"/>
    </row>
    <row r="22" spans="1:12" x14ac:dyDescent="0.25">
      <c r="E22" s="1"/>
    </row>
    <row r="23" spans="1:12" x14ac:dyDescent="0.25">
      <c r="E23" s="1"/>
    </row>
    <row r="24" spans="1:12" x14ac:dyDescent="0.25">
      <c r="E24" s="1"/>
    </row>
    <row r="25" spans="1:12" x14ac:dyDescent="0.25">
      <c r="E25" s="1"/>
      <c r="I25" s="11"/>
      <c r="J25" s="11" t="s">
        <v>61</v>
      </c>
      <c r="K25" s="11"/>
      <c r="L25" s="11"/>
    </row>
    <row r="26" spans="1:12" x14ac:dyDescent="0.25">
      <c r="E26" s="1"/>
    </row>
    <row r="27" spans="1:12" x14ac:dyDescent="0.25">
      <c r="E27" s="1"/>
    </row>
    <row r="28" spans="1:12" x14ac:dyDescent="0.25">
      <c r="E28" s="1"/>
    </row>
    <row r="29" spans="1:12" x14ac:dyDescent="0.25">
      <c r="A29" s="4" t="s">
        <v>62</v>
      </c>
      <c r="B29" s="4" t="s">
        <v>63</v>
      </c>
      <c r="C29" s="4" t="s">
        <v>52</v>
      </c>
      <c r="D29" s="4" t="s">
        <v>54</v>
      </c>
      <c r="E29" s="1"/>
    </row>
    <row r="30" spans="1:12" x14ac:dyDescent="0.25">
      <c r="A30" s="5" t="s">
        <v>10</v>
      </c>
      <c r="B30" s="6">
        <v>0.42299999999999999</v>
      </c>
      <c r="C30" s="6">
        <f>B30-B16</f>
        <v>0.373</v>
      </c>
      <c r="D30" s="12">
        <f t="shared" ref="D30:D67" si="1">(0.8715*C30*C30)-(0.0728*C30)+(0.4241)</f>
        <v>0.51819652350000001</v>
      </c>
    </row>
    <row r="31" spans="1:12" x14ac:dyDescent="0.25">
      <c r="A31" s="5" t="s">
        <v>11</v>
      </c>
      <c r="B31" s="6">
        <v>0.70899999999999996</v>
      </c>
      <c r="C31" s="6">
        <f>B31-B16</f>
        <v>0.65899999999999992</v>
      </c>
      <c r="D31" s="12">
        <f t="shared" si="1"/>
        <v>0.75460069149999986</v>
      </c>
    </row>
    <row r="32" spans="1:12" x14ac:dyDescent="0.25">
      <c r="A32" s="5" t="s">
        <v>12</v>
      </c>
      <c r="B32" s="6">
        <v>0.65100000000000002</v>
      </c>
      <c r="C32" s="6">
        <f>B32-B16</f>
        <v>0.60099999999999998</v>
      </c>
      <c r="D32" s="12">
        <f t="shared" si="1"/>
        <v>0.69513387149999994</v>
      </c>
    </row>
    <row r="33" spans="1:13" x14ac:dyDescent="0.25">
      <c r="A33" s="5" t="s">
        <v>13</v>
      </c>
      <c r="B33" s="6">
        <v>0.51600000000000001</v>
      </c>
      <c r="C33" s="6">
        <f>B33-B16</f>
        <v>0.46600000000000003</v>
      </c>
      <c r="D33" s="12">
        <f t="shared" si="1"/>
        <v>0.57942665400000004</v>
      </c>
    </row>
    <row r="34" spans="1:13" x14ac:dyDescent="0.25">
      <c r="A34" s="5" t="s">
        <v>14</v>
      </c>
      <c r="B34" s="6">
        <v>0.71</v>
      </c>
      <c r="C34" s="6">
        <f>B34-B16</f>
        <v>0.65999999999999992</v>
      </c>
      <c r="D34" s="12">
        <f t="shared" si="1"/>
        <v>0.75567739999999994</v>
      </c>
    </row>
    <row r="35" spans="1:13" x14ac:dyDescent="0.25">
      <c r="A35" s="5" t="s">
        <v>15</v>
      </c>
      <c r="B35" s="6">
        <v>0.80800000000000005</v>
      </c>
      <c r="C35" s="6">
        <f>B35-B16</f>
        <v>0.75800000000000001</v>
      </c>
      <c r="D35" s="12">
        <f t="shared" si="1"/>
        <v>0.86965012600000002</v>
      </c>
    </row>
    <row r="36" spans="1:13" x14ac:dyDescent="0.25">
      <c r="A36" s="5" t="s">
        <v>16</v>
      </c>
      <c r="B36" s="6">
        <v>0.57500000000000007</v>
      </c>
      <c r="C36" s="6">
        <f>B36-B16</f>
        <v>0.52500000000000002</v>
      </c>
      <c r="D36" s="12">
        <f t="shared" si="1"/>
        <v>0.62608718750000003</v>
      </c>
    </row>
    <row r="37" spans="1:13" x14ac:dyDescent="0.25">
      <c r="A37" s="5" t="s">
        <v>17</v>
      </c>
      <c r="B37" s="6">
        <v>0.56200000000000006</v>
      </c>
      <c r="C37" s="6">
        <f>B37-B16</f>
        <v>0.51200000000000001</v>
      </c>
      <c r="D37" s="12">
        <f t="shared" si="1"/>
        <v>0.61528489600000003</v>
      </c>
    </row>
    <row r="38" spans="1:13" x14ac:dyDescent="0.25">
      <c r="A38" s="5" t="s">
        <v>18</v>
      </c>
      <c r="B38" s="6">
        <v>0.58899999999999997</v>
      </c>
      <c r="C38" s="6">
        <f>B38-B16</f>
        <v>0.53899999999999992</v>
      </c>
      <c r="D38" s="12">
        <f t="shared" si="1"/>
        <v>0.63804985149999993</v>
      </c>
    </row>
    <row r="39" spans="1:13" x14ac:dyDescent="0.25">
      <c r="A39" s="5" t="s">
        <v>19</v>
      </c>
      <c r="B39" s="6">
        <v>0.60799999999999998</v>
      </c>
      <c r="C39" s="6">
        <f>B39-B16</f>
        <v>0.55799999999999994</v>
      </c>
      <c r="D39" s="12">
        <f t="shared" si="1"/>
        <v>0.65483132599999994</v>
      </c>
    </row>
    <row r="40" spans="1:13" x14ac:dyDescent="0.25">
      <c r="A40" s="5" t="s">
        <v>20</v>
      </c>
      <c r="B40" s="6">
        <v>0.80500000000000005</v>
      </c>
      <c r="C40" s="6">
        <f>B40-B16</f>
        <v>0.755</v>
      </c>
      <c r="D40" s="12">
        <f t="shared" si="1"/>
        <v>0.8659127875</v>
      </c>
    </row>
    <row r="41" spans="1:13" x14ac:dyDescent="0.25">
      <c r="A41" s="5" t="s">
        <v>21</v>
      </c>
      <c r="B41" s="6">
        <v>0.73</v>
      </c>
      <c r="C41" s="6">
        <f>B41-B16</f>
        <v>0.67999999999999994</v>
      </c>
      <c r="D41" s="12">
        <f t="shared" si="1"/>
        <v>0.77757759999999998</v>
      </c>
    </row>
    <row r="42" spans="1:13" x14ac:dyDescent="0.25">
      <c r="A42" s="5" t="s">
        <v>22</v>
      </c>
      <c r="B42" s="6">
        <v>0.61499999999999999</v>
      </c>
      <c r="C42" s="6">
        <f>B42-B16</f>
        <v>0.56499999999999995</v>
      </c>
      <c r="D42" s="12">
        <f t="shared" si="1"/>
        <v>0.66117258749999996</v>
      </c>
    </row>
    <row r="43" spans="1:13" x14ac:dyDescent="0.25">
      <c r="A43" s="5" t="s">
        <v>23</v>
      </c>
      <c r="B43" s="6">
        <v>0.70300000000000007</v>
      </c>
      <c r="C43" s="6">
        <f>B43-B16</f>
        <v>0.65300000000000002</v>
      </c>
      <c r="D43" s="12">
        <f t="shared" si="1"/>
        <v>0.74817704350000003</v>
      </c>
    </row>
    <row r="44" spans="1:13" x14ac:dyDescent="0.25">
      <c r="A44" s="5" t="s">
        <v>24</v>
      </c>
      <c r="B44" s="6">
        <v>0.65300000000000002</v>
      </c>
      <c r="C44" s="6">
        <f>B44-B16</f>
        <v>0.60299999999999998</v>
      </c>
      <c r="D44" s="12">
        <f t="shared" si="1"/>
        <v>0.69708684349999994</v>
      </c>
    </row>
    <row r="45" spans="1:13" x14ac:dyDescent="0.25">
      <c r="A45" s="5" t="s">
        <v>25</v>
      </c>
      <c r="B45" s="6">
        <v>0.66800000000000004</v>
      </c>
      <c r="C45" s="6">
        <f>B45-B16</f>
        <v>0.61799999999999999</v>
      </c>
      <c r="D45" s="12">
        <f t="shared" si="1"/>
        <v>0.71195636600000001</v>
      </c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5" t="s">
        <v>26</v>
      </c>
      <c r="B46" s="6">
        <v>0.66300000000000003</v>
      </c>
      <c r="C46" s="6">
        <f>B46-B16</f>
        <v>0.61299999999999999</v>
      </c>
      <c r="D46" s="12">
        <f t="shared" si="1"/>
        <v>0.70695628349999995</v>
      </c>
    </row>
    <row r="47" spans="1:13" x14ac:dyDescent="0.25">
      <c r="A47" s="5" t="s">
        <v>27</v>
      </c>
      <c r="B47" s="6">
        <v>0.59499999999999997</v>
      </c>
      <c r="C47" s="6">
        <f>B47-B16</f>
        <v>0.54499999999999993</v>
      </c>
      <c r="D47" s="12">
        <f t="shared" si="1"/>
        <v>0.64328128750000002</v>
      </c>
    </row>
    <row r="48" spans="1:13" x14ac:dyDescent="0.25">
      <c r="A48" s="5" t="s">
        <v>28</v>
      </c>
      <c r="B48" s="6">
        <v>0.55200000000000005</v>
      </c>
      <c r="C48" s="6">
        <f>B48-B16</f>
        <v>0.502</v>
      </c>
      <c r="D48" s="12">
        <f t="shared" si="1"/>
        <v>0.60717588599999994</v>
      </c>
    </row>
    <row r="49" spans="1:6" x14ac:dyDescent="0.25">
      <c r="A49" s="5" t="s">
        <v>29</v>
      </c>
      <c r="B49" s="6">
        <v>0.50600000000000001</v>
      </c>
      <c r="C49" s="6">
        <f>B49-B16</f>
        <v>0.45600000000000002</v>
      </c>
      <c r="D49" s="12">
        <f t="shared" si="1"/>
        <v>0.57211942400000004</v>
      </c>
    </row>
    <row r="50" spans="1:6" x14ac:dyDescent="0.25">
      <c r="A50" s="5" t="s">
        <v>30</v>
      </c>
      <c r="B50" s="6">
        <v>0.498</v>
      </c>
      <c r="C50" s="6">
        <f>B50-B16</f>
        <v>0.44800000000000001</v>
      </c>
      <c r="D50" s="12">
        <f t="shared" si="1"/>
        <v>0.56639913600000003</v>
      </c>
    </row>
    <row r="51" spans="1:6" x14ac:dyDescent="0.25">
      <c r="A51" s="5" t="s">
        <v>31</v>
      </c>
      <c r="B51" s="6">
        <v>0.57400000000000007</v>
      </c>
      <c r="C51" s="6">
        <f>B51-B16</f>
        <v>0.52400000000000002</v>
      </c>
      <c r="D51" s="12">
        <f t="shared" si="1"/>
        <v>0.62524578400000008</v>
      </c>
    </row>
    <row r="52" spans="1:6" x14ac:dyDescent="0.25">
      <c r="A52" s="5" t="s">
        <v>32</v>
      </c>
      <c r="B52" s="6">
        <v>0.77500000000000002</v>
      </c>
      <c r="C52" s="6">
        <f>B52-B16</f>
        <v>0.72499999999999998</v>
      </c>
      <c r="D52" s="12">
        <f t="shared" si="1"/>
        <v>0.82940218749999994</v>
      </c>
    </row>
    <row r="53" spans="1:6" x14ac:dyDescent="0.25">
      <c r="A53" s="5" t="s">
        <v>33</v>
      </c>
      <c r="B53" s="6">
        <v>0.54800000000000004</v>
      </c>
      <c r="C53" s="6">
        <f>B53-B16</f>
        <v>0.49800000000000005</v>
      </c>
      <c r="D53" s="12">
        <f t="shared" si="1"/>
        <v>0.60398108600000011</v>
      </c>
    </row>
    <row r="54" spans="1:6" x14ac:dyDescent="0.25">
      <c r="A54" s="5" t="s">
        <v>34</v>
      </c>
      <c r="B54" s="6">
        <v>0.49399999999999999</v>
      </c>
      <c r="C54" s="6">
        <f>B54-B16</f>
        <v>0.44400000000000001</v>
      </c>
      <c r="D54" s="12">
        <f t="shared" si="1"/>
        <v>0.56358082399999998</v>
      </c>
    </row>
    <row r="55" spans="1:6" x14ac:dyDescent="0.25">
      <c r="A55" s="5" t="s">
        <v>35</v>
      </c>
      <c r="B55" s="6">
        <v>0.46100000000000002</v>
      </c>
      <c r="C55" s="6">
        <f>B55-B16</f>
        <v>0.41100000000000003</v>
      </c>
      <c r="D55" s="12">
        <f t="shared" si="1"/>
        <v>0.54139385150000008</v>
      </c>
    </row>
    <row r="56" spans="1:6" x14ac:dyDescent="0.25">
      <c r="A56" s="5" t="s">
        <v>36</v>
      </c>
      <c r="B56" s="6">
        <v>0.47400000000000003</v>
      </c>
      <c r="C56" s="6">
        <f>B56-B16</f>
        <v>0.42400000000000004</v>
      </c>
      <c r="D56" s="12">
        <f t="shared" si="1"/>
        <v>0.54990758400000006</v>
      </c>
    </row>
    <row r="57" spans="1:6" x14ac:dyDescent="0.25">
      <c r="A57" s="5" t="s">
        <v>37</v>
      </c>
      <c r="B57" s="6">
        <v>0.55100000000000005</v>
      </c>
      <c r="C57" s="6">
        <f>B57-B16</f>
        <v>0.501</v>
      </c>
      <c r="D57" s="12">
        <f t="shared" si="1"/>
        <v>0.60637457149999996</v>
      </c>
      <c r="F57" s="1"/>
    </row>
    <row r="58" spans="1:6" x14ac:dyDescent="0.25">
      <c r="A58" s="5" t="s">
        <v>38</v>
      </c>
      <c r="B58" s="6">
        <v>0.47400000000000003</v>
      </c>
      <c r="C58" s="6">
        <f>B58-B16</f>
        <v>0.42400000000000004</v>
      </c>
      <c r="D58" s="12">
        <f t="shared" si="1"/>
        <v>0.54990758400000006</v>
      </c>
    </row>
    <row r="59" spans="1:6" x14ac:dyDescent="0.25">
      <c r="A59" s="5" t="s">
        <v>39</v>
      </c>
      <c r="B59" s="6">
        <v>0.626</v>
      </c>
      <c r="C59" s="6">
        <f>B59-B16</f>
        <v>0.57599999999999996</v>
      </c>
      <c r="D59" s="12">
        <f t="shared" si="1"/>
        <v>0.67130998399999997</v>
      </c>
    </row>
    <row r="60" spans="1:6" x14ac:dyDescent="0.25">
      <c r="A60" s="5" t="s">
        <v>40</v>
      </c>
      <c r="B60" s="6">
        <v>0.503</v>
      </c>
      <c r="C60" s="6">
        <f>B60-B16</f>
        <v>0.45300000000000001</v>
      </c>
      <c r="D60" s="12">
        <f t="shared" si="1"/>
        <v>0.56996124349999999</v>
      </c>
    </row>
    <row r="61" spans="1:6" x14ac:dyDescent="0.25">
      <c r="A61" s="5" t="s">
        <v>41</v>
      </c>
      <c r="B61" s="6">
        <v>0.69000000000000006</v>
      </c>
      <c r="C61" s="6">
        <f>B61-B16</f>
        <v>0.64</v>
      </c>
      <c r="D61" s="12">
        <f t="shared" si="1"/>
        <v>0.73447439999999997</v>
      </c>
    </row>
    <row r="62" spans="1:6" x14ac:dyDescent="0.25">
      <c r="A62" s="5" t="s">
        <v>42</v>
      </c>
      <c r="B62" s="6">
        <v>0.59199999999999997</v>
      </c>
      <c r="C62" s="6">
        <f>B62-B16</f>
        <v>0.54199999999999993</v>
      </c>
      <c r="D62" s="12">
        <f t="shared" si="1"/>
        <v>0.64065772599999993</v>
      </c>
    </row>
    <row r="63" spans="1:6" x14ac:dyDescent="0.25">
      <c r="A63" s="5" t="s">
        <v>43</v>
      </c>
      <c r="B63" s="6">
        <v>0.54300000000000004</v>
      </c>
      <c r="C63" s="6">
        <f>B63-B16</f>
        <v>0.49300000000000005</v>
      </c>
      <c r="D63" s="12">
        <f t="shared" si="1"/>
        <v>0.60002680350000004</v>
      </c>
    </row>
    <row r="64" spans="1:6" x14ac:dyDescent="0.25">
      <c r="A64" s="5" t="s">
        <v>44</v>
      </c>
      <c r="B64" s="6">
        <v>0.56000000000000005</v>
      </c>
      <c r="C64" s="6">
        <f>B64-B16</f>
        <v>0.51</v>
      </c>
      <c r="D64" s="12">
        <f t="shared" si="1"/>
        <v>0.61364914999999998</v>
      </c>
    </row>
    <row r="65" spans="1:4" x14ac:dyDescent="0.25">
      <c r="A65" s="5" t="s">
        <v>45</v>
      </c>
      <c r="B65" s="6">
        <v>0.68700000000000006</v>
      </c>
      <c r="C65" s="6">
        <f>B65-B16</f>
        <v>0.63700000000000001</v>
      </c>
      <c r="D65" s="12">
        <f t="shared" si="1"/>
        <v>0.73135408350000009</v>
      </c>
    </row>
    <row r="66" spans="1:4" x14ac:dyDescent="0.25">
      <c r="A66" s="5" t="s">
        <v>46</v>
      </c>
      <c r="B66" s="6">
        <v>0.57899999999999996</v>
      </c>
      <c r="C66" s="6">
        <f>B66-B16</f>
        <v>0.52899999999999991</v>
      </c>
      <c r="D66" s="12">
        <f t="shared" si="1"/>
        <v>0.62947023149999992</v>
      </c>
    </row>
    <row r="67" spans="1:4" x14ac:dyDescent="0.25">
      <c r="A67" s="5" t="s">
        <v>47</v>
      </c>
      <c r="B67" s="6">
        <v>0.71499999999999997</v>
      </c>
      <c r="C67" s="6">
        <f>B67-B16</f>
        <v>0.66499999999999992</v>
      </c>
      <c r="D67" s="12">
        <f t="shared" si="1"/>
        <v>0.76108708749999998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"/>
  <sheetViews>
    <sheetView workbookViewId="0">
      <selection activeCell="H4" sqref="H4"/>
    </sheetView>
  </sheetViews>
  <sheetFormatPr defaultRowHeight="15" x14ac:dyDescent="0.25"/>
  <cols>
    <col min="2" max="2" width="10.85546875" customWidth="1"/>
    <col min="3" max="3" width="10.28515625" customWidth="1"/>
  </cols>
  <sheetData>
    <row r="2" spans="1:12" x14ac:dyDescent="0.25">
      <c r="A2" s="15">
        <v>2.653</v>
      </c>
      <c r="B2" s="15">
        <v>0.158</v>
      </c>
      <c r="C2" s="15">
        <v>0.158</v>
      </c>
      <c r="D2" s="15">
        <v>0.16600000000000001</v>
      </c>
      <c r="E2" s="15">
        <v>0.81</v>
      </c>
      <c r="F2" s="15">
        <v>0.63500000000000001</v>
      </c>
    </row>
    <row r="3" spans="1:12" x14ac:dyDescent="0.25">
      <c r="A3" s="15">
        <v>1.6060000000000001</v>
      </c>
      <c r="B3" s="15">
        <v>0.156</v>
      </c>
      <c r="C3" s="15">
        <v>0.156</v>
      </c>
      <c r="D3" s="15">
        <v>0.159</v>
      </c>
      <c r="E3" s="15">
        <v>0.69600000000000006</v>
      </c>
      <c r="F3" s="15">
        <v>0.69700000000000006</v>
      </c>
    </row>
    <row r="4" spans="1:12" x14ac:dyDescent="0.25">
      <c r="A4" s="15">
        <v>0.91700000000000004</v>
      </c>
      <c r="B4" s="15">
        <v>0.159</v>
      </c>
      <c r="C4" s="15">
        <v>0.161</v>
      </c>
      <c r="D4" s="15">
        <v>0.42799999999999999</v>
      </c>
      <c r="E4" s="15">
        <v>0.747</v>
      </c>
      <c r="F4" s="15">
        <v>0.67500000000000004</v>
      </c>
    </row>
    <row r="5" spans="1:12" x14ac:dyDescent="0.25">
      <c r="A5" s="15">
        <v>0.55100000000000005</v>
      </c>
      <c r="B5" s="15">
        <v>0.159</v>
      </c>
      <c r="C5" s="15">
        <v>0.158</v>
      </c>
      <c r="D5" s="15">
        <v>0.442</v>
      </c>
      <c r="E5" s="15">
        <v>1.1440000000000001</v>
      </c>
      <c r="F5" s="15">
        <v>0.64300000000000002</v>
      </c>
    </row>
    <row r="6" spans="1:12" x14ac:dyDescent="0.25">
      <c r="A6" s="15">
        <v>0.30199999999999999</v>
      </c>
      <c r="B6" s="15">
        <v>0.158</v>
      </c>
      <c r="C6" s="15">
        <v>0.159</v>
      </c>
      <c r="D6" s="15">
        <v>0.503</v>
      </c>
      <c r="E6" s="15">
        <v>0.75800000000000001</v>
      </c>
      <c r="F6" s="15">
        <v>0.66700000000000004</v>
      </c>
    </row>
    <row r="7" spans="1:12" x14ac:dyDescent="0.25">
      <c r="A7" s="15">
        <v>0.18</v>
      </c>
      <c r="B7" s="15">
        <v>0.155</v>
      </c>
      <c r="C7" s="15">
        <v>0.153</v>
      </c>
      <c r="D7" s="15">
        <v>0.71499999999999997</v>
      </c>
      <c r="E7" s="15">
        <v>0.64</v>
      </c>
      <c r="F7" s="15">
        <v>0.65500000000000003</v>
      </c>
    </row>
    <row r="8" spans="1:12" x14ac:dyDescent="0.25">
      <c r="A8" s="15">
        <v>0.122</v>
      </c>
      <c r="B8" s="15">
        <v>0.156</v>
      </c>
      <c r="C8" s="15">
        <v>0.157</v>
      </c>
      <c r="D8" s="15">
        <v>1.4159999999999999</v>
      </c>
      <c r="E8" s="15">
        <v>0.71599999999999997</v>
      </c>
      <c r="F8" s="15"/>
    </row>
    <row r="9" spans="1:12" x14ac:dyDescent="0.25">
      <c r="A9" s="15">
        <v>8.1000000000000003E-2</v>
      </c>
      <c r="B9" s="15">
        <v>0.153</v>
      </c>
      <c r="C9" s="15">
        <v>0.153</v>
      </c>
      <c r="D9" s="15">
        <v>0.443</v>
      </c>
      <c r="E9" s="15">
        <v>1.0660000000000001</v>
      </c>
      <c r="F9" s="15"/>
    </row>
    <row r="11" spans="1:12" x14ac:dyDescent="0.25">
      <c r="A11" s="13" t="s">
        <v>64</v>
      </c>
      <c r="B11" s="13"/>
      <c r="C11" s="13"/>
      <c r="D11" s="13"/>
      <c r="E11" s="13"/>
      <c r="F11" s="13"/>
    </row>
    <row r="14" spans="1:12" x14ac:dyDescent="0.25">
      <c r="A14" s="13"/>
      <c r="B14" s="15" t="s">
        <v>51</v>
      </c>
      <c r="C14" s="15" t="s">
        <v>52</v>
      </c>
      <c r="D14" s="15" t="s">
        <v>53</v>
      </c>
      <c r="E14" s="15" t="s">
        <v>54</v>
      </c>
      <c r="F14" s="13"/>
    </row>
    <row r="15" spans="1:12" x14ac:dyDescent="0.25">
      <c r="A15" s="13" t="s">
        <v>55</v>
      </c>
      <c r="B15" s="15">
        <v>2.653</v>
      </c>
      <c r="C15" s="15">
        <v>2.5720000000000001</v>
      </c>
      <c r="D15" s="15">
        <v>5000</v>
      </c>
      <c r="E15" s="15">
        <f>(291.53*C15*C15)+(1181.2*C15)+(31.583)</f>
        <v>4998.1539915200001</v>
      </c>
      <c r="F15" s="13"/>
    </row>
    <row r="16" spans="1:12" x14ac:dyDescent="0.25">
      <c r="A16" s="13" t="s">
        <v>56</v>
      </c>
      <c r="B16" s="15">
        <v>1.6060000000000001</v>
      </c>
      <c r="C16" s="15">
        <v>1.5250000000000001</v>
      </c>
      <c r="D16" s="15">
        <v>2500</v>
      </c>
      <c r="E16" s="15">
        <f t="shared" ref="E16:E22" si="0">(291.53*C16*C16)+(1181.2*C16)+(31.583)</f>
        <v>2510.9024562500003</v>
      </c>
      <c r="F16" s="13"/>
      <c r="G16" s="13"/>
      <c r="H16" s="13"/>
      <c r="I16" s="13"/>
      <c r="J16" s="13"/>
      <c r="K16" s="13"/>
      <c r="L16" s="13"/>
    </row>
    <row r="17" spans="1:12" x14ac:dyDescent="0.25">
      <c r="A17" s="13" t="s">
        <v>57</v>
      </c>
      <c r="B17" s="15">
        <v>0.91700000000000004</v>
      </c>
      <c r="C17" s="15">
        <v>0.83600000000000008</v>
      </c>
      <c r="D17" s="15">
        <v>1250</v>
      </c>
      <c r="E17" s="15">
        <f t="shared" si="0"/>
        <v>1222.8153508800001</v>
      </c>
      <c r="F17" s="13"/>
      <c r="G17" s="13"/>
      <c r="H17" s="13"/>
      <c r="I17" s="13"/>
      <c r="J17" s="13"/>
      <c r="K17" s="13"/>
      <c r="L17" s="13"/>
    </row>
    <row r="18" spans="1:12" x14ac:dyDescent="0.25">
      <c r="A18" s="13" t="s">
        <v>58</v>
      </c>
      <c r="B18" s="15">
        <v>0.55100000000000005</v>
      </c>
      <c r="C18" s="15">
        <v>0.47000000000000003</v>
      </c>
      <c r="D18" s="15">
        <v>625</v>
      </c>
      <c r="E18" s="15">
        <f t="shared" si="0"/>
        <v>651.14597700000002</v>
      </c>
      <c r="F18" s="13"/>
      <c r="G18" s="13"/>
      <c r="H18" s="13"/>
      <c r="I18" s="13"/>
      <c r="J18" s="13"/>
      <c r="K18" s="13"/>
      <c r="L18" s="13"/>
    </row>
    <row r="19" spans="1:12" x14ac:dyDescent="0.25">
      <c r="A19" s="13" t="s">
        <v>59</v>
      </c>
      <c r="B19" s="15">
        <v>0.30199999999999999</v>
      </c>
      <c r="C19" s="15">
        <v>0.22099999999999997</v>
      </c>
      <c r="D19" s="15">
        <v>312.5</v>
      </c>
      <c r="E19" s="15">
        <f t="shared" si="0"/>
        <v>306.86681672999998</v>
      </c>
      <c r="F19" s="13"/>
      <c r="G19" s="13"/>
      <c r="H19" s="13"/>
      <c r="I19" s="13"/>
      <c r="J19" s="13"/>
      <c r="K19" s="13"/>
      <c r="L19" s="13"/>
    </row>
    <row r="20" spans="1:12" x14ac:dyDescent="0.25">
      <c r="A20" s="13" t="s">
        <v>65</v>
      </c>
      <c r="B20" s="15">
        <v>0.18</v>
      </c>
      <c r="C20" s="15">
        <v>9.8999999999999991E-2</v>
      </c>
      <c r="D20" s="15">
        <v>156.25</v>
      </c>
      <c r="E20" s="15">
        <f t="shared" si="0"/>
        <v>151.37908553</v>
      </c>
      <c r="F20" s="13"/>
      <c r="G20" s="13"/>
      <c r="H20" s="13"/>
      <c r="I20" s="13"/>
      <c r="J20" s="13"/>
      <c r="K20" s="13"/>
      <c r="L20" s="13"/>
    </row>
    <row r="21" spans="1:12" x14ac:dyDescent="0.25">
      <c r="A21" s="13" t="s">
        <v>66</v>
      </c>
      <c r="B21" s="15">
        <v>0.122</v>
      </c>
      <c r="C21" s="15">
        <v>4.0999999999999995E-2</v>
      </c>
      <c r="D21" s="15">
        <v>78.13</v>
      </c>
      <c r="E21" s="15">
        <f t="shared" si="0"/>
        <v>80.502261930000003</v>
      </c>
      <c r="F21" s="13"/>
      <c r="G21" s="13"/>
      <c r="H21" s="13"/>
      <c r="I21" s="13"/>
      <c r="J21" s="13"/>
      <c r="K21" s="13"/>
      <c r="L21" s="13"/>
    </row>
    <row r="22" spans="1:12" x14ac:dyDescent="0.25">
      <c r="A22" s="13" t="s">
        <v>60</v>
      </c>
      <c r="B22" s="15">
        <v>8.1000000000000003E-2</v>
      </c>
      <c r="C22" s="15">
        <v>0</v>
      </c>
      <c r="D22" s="15">
        <v>0</v>
      </c>
      <c r="E22" s="15"/>
      <c r="F22" s="13"/>
      <c r="G22" s="13"/>
      <c r="H22" s="13"/>
      <c r="I22" s="13"/>
    </row>
    <row r="23" spans="1:12" x14ac:dyDescent="0.25">
      <c r="A23" s="13"/>
      <c r="B23" s="13"/>
      <c r="C23" s="13"/>
      <c r="D23" s="13"/>
      <c r="E23" s="15"/>
      <c r="F23" s="13"/>
      <c r="G23" s="13"/>
      <c r="H23" s="13"/>
      <c r="I23" s="13"/>
      <c r="J23" s="13"/>
      <c r="K23" s="13"/>
      <c r="L23" s="13"/>
    </row>
    <row r="24" spans="1:12" x14ac:dyDescent="0.25">
      <c r="A24" s="13"/>
      <c r="B24" s="13"/>
      <c r="C24" s="13"/>
      <c r="D24" s="13"/>
      <c r="E24" s="15"/>
      <c r="F24" s="13"/>
      <c r="G24" s="13"/>
      <c r="H24" s="13"/>
      <c r="I24" s="13"/>
      <c r="J24" s="14" t="s">
        <v>67</v>
      </c>
      <c r="K24" s="14"/>
      <c r="L24" s="14"/>
    </row>
    <row r="25" spans="1:12" x14ac:dyDescent="0.25">
      <c r="A25" s="13"/>
      <c r="B25" s="13"/>
      <c r="C25" s="13"/>
      <c r="D25" s="13"/>
      <c r="E25" s="15"/>
      <c r="F25" s="13"/>
      <c r="G25" s="13"/>
      <c r="H25" s="13"/>
      <c r="I25" s="13"/>
      <c r="J25" s="13"/>
      <c r="K25" s="13"/>
      <c r="L25" s="13"/>
    </row>
    <row r="26" spans="1:12" x14ac:dyDescent="0.25">
      <c r="A26" s="13"/>
      <c r="B26" s="13"/>
      <c r="C26" s="13"/>
      <c r="D26" s="13"/>
      <c r="E26" s="15"/>
      <c r="F26" s="13"/>
      <c r="G26" s="13"/>
      <c r="H26" s="13"/>
      <c r="I26" s="13"/>
      <c r="J26" s="13"/>
      <c r="K26" s="13"/>
      <c r="L26" s="13"/>
    </row>
    <row r="27" spans="1:12" x14ac:dyDescent="0.25">
      <c r="A27" s="13"/>
      <c r="B27" s="13"/>
      <c r="C27" s="13"/>
      <c r="D27" s="13"/>
      <c r="E27" s="15"/>
      <c r="F27" s="13"/>
      <c r="G27" s="13"/>
      <c r="H27" s="13"/>
      <c r="I27" s="13"/>
      <c r="J27" s="13"/>
      <c r="K27" s="13"/>
      <c r="L27" s="13"/>
    </row>
    <row r="28" spans="1:12" x14ac:dyDescent="0.25">
      <c r="A28" s="16" t="s">
        <v>62</v>
      </c>
      <c r="B28" s="16" t="s">
        <v>63</v>
      </c>
      <c r="C28" s="16" t="s">
        <v>52</v>
      </c>
      <c r="D28" s="16" t="s">
        <v>54</v>
      </c>
      <c r="E28" s="15"/>
      <c r="F28" s="13"/>
      <c r="G28" s="13"/>
      <c r="H28" s="13"/>
      <c r="I28" s="13"/>
      <c r="J28" s="13"/>
      <c r="K28" s="13"/>
      <c r="L28" s="13"/>
    </row>
    <row r="29" spans="1:12" x14ac:dyDescent="0.25">
      <c r="A29" s="17" t="s">
        <v>10</v>
      </c>
      <c r="B29" s="18">
        <v>0.158</v>
      </c>
      <c r="C29" s="18">
        <v>7.6999999999999999E-2</v>
      </c>
      <c r="D29" s="18">
        <v>124.26388136999999</v>
      </c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7" t="s">
        <v>11</v>
      </c>
      <c r="B30" s="18">
        <v>0.156</v>
      </c>
      <c r="C30" s="18">
        <v>7.4999999999999997E-2</v>
      </c>
      <c r="D30" s="18">
        <v>121.81285625</v>
      </c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s="17" t="s">
        <v>12</v>
      </c>
      <c r="B31" s="18">
        <v>0.159</v>
      </c>
      <c r="C31" s="18">
        <v>7.8E-2</v>
      </c>
      <c r="D31" s="18">
        <v>125.49026852</v>
      </c>
      <c r="E31" s="13"/>
      <c r="F31" s="13"/>
      <c r="G31" s="13"/>
      <c r="H31" s="13"/>
      <c r="I31" s="13"/>
      <c r="J31" s="13"/>
      <c r="K31" s="13"/>
      <c r="L31" s="13"/>
    </row>
    <row r="32" spans="1:12" x14ac:dyDescent="0.25">
      <c r="A32" s="17" t="s">
        <v>13</v>
      </c>
      <c r="B32" s="18">
        <v>0.159</v>
      </c>
      <c r="C32" s="18">
        <v>7.8E-2</v>
      </c>
      <c r="D32" s="18">
        <v>125.49026852</v>
      </c>
    </row>
    <row r="33" spans="1:4" x14ac:dyDescent="0.25">
      <c r="A33" s="17" t="s">
        <v>14</v>
      </c>
      <c r="B33" s="18">
        <v>0.158</v>
      </c>
      <c r="C33" s="18">
        <v>7.6999999999999999E-2</v>
      </c>
      <c r="D33" s="18">
        <v>124.26388136999999</v>
      </c>
    </row>
    <row r="34" spans="1:4" x14ac:dyDescent="0.25">
      <c r="A34" s="17" t="s">
        <v>15</v>
      </c>
      <c r="B34" s="18">
        <v>0.155</v>
      </c>
      <c r="C34" s="18">
        <v>7.3999999999999996E-2</v>
      </c>
      <c r="D34" s="18">
        <v>120.58821827999999</v>
      </c>
    </row>
    <row r="35" spans="1:4" x14ac:dyDescent="0.25">
      <c r="A35" s="17" t="s">
        <v>16</v>
      </c>
      <c r="B35" s="18">
        <v>0.156</v>
      </c>
      <c r="C35" s="18">
        <v>7.4999999999999997E-2</v>
      </c>
      <c r="D35" s="18">
        <v>121.81285625</v>
      </c>
    </row>
    <row r="36" spans="1:4" x14ac:dyDescent="0.25">
      <c r="A36" s="17" t="s">
        <v>17</v>
      </c>
      <c r="B36" s="18">
        <v>0.153</v>
      </c>
      <c r="C36" s="18">
        <v>7.1999999999999995E-2</v>
      </c>
      <c r="D36" s="18">
        <v>118.14069151999999</v>
      </c>
    </row>
    <row r="37" spans="1:4" x14ac:dyDescent="0.25">
      <c r="A37" s="17" t="s">
        <v>18</v>
      </c>
      <c r="B37" s="18">
        <v>0.158</v>
      </c>
      <c r="C37" s="18">
        <v>7.6999999999999999E-2</v>
      </c>
      <c r="D37" s="18">
        <v>124.26388136999999</v>
      </c>
    </row>
    <row r="38" spans="1:4" x14ac:dyDescent="0.25">
      <c r="A38" s="17" t="s">
        <v>19</v>
      </c>
      <c r="B38" s="18">
        <v>0.156</v>
      </c>
      <c r="C38" s="18">
        <v>7.4999999999999997E-2</v>
      </c>
      <c r="D38" s="18">
        <v>121.81285625</v>
      </c>
    </row>
    <row r="39" spans="1:4" x14ac:dyDescent="0.25">
      <c r="A39" s="17" t="s">
        <v>20</v>
      </c>
      <c r="B39" s="18">
        <v>0.161</v>
      </c>
      <c r="C39" s="18">
        <v>0.08</v>
      </c>
      <c r="D39" s="18">
        <v>127.94479200000001</v>
      </c>
    </row>
    <row r="40" spans="1:4" x14ac:dyDescent="0.25">
      <c r="A40" s="17" t="s">
        <v>21</v>
      </c>
      <c r="B40" s="18">
        <v>0.158</v>
      </c>
      <c r="C40" s="18">
        <v>7.6999999999999999E-2</v>
      </c>
      <c r="D40" s="18">
        <v>124.26388136999999</v>
      </c>
    </row>
    <row r="41" spans="1:4" x14ac:dyDescent="0.25">
      <c r="A41" s="17" t="s">
        <v>22</v>
      </c>
      <c r="B41" s="18">
        <v>0.159</v>
      </c>
      <c r="C41" s="18">
        <v>7.8E-2</v>
      </c>
      <c r="D41" s="18">
        <v>125.49026852</v>
      </c>
    </row>
    <row r="42" spans="1:4" x14ac:dyDescent="0.25">
      <c r="A42" s="17" t="s">
        <v>23</v>
      </c>
      <c r="B42" s="18">
        <v>0.153</v>
      </c>
      <c r="C42" s="18">
        <v>7.1999999999999995E-2</v>
      </c>
      <c r="D42" s="18">
        <v>118.14069151999999</v>
      </c>
    </row>
    <row r="43" spans="1:4" x14ac:dyDescent="0.25">
      <c r="A43" s="17" t="s">
        <v>24</v>
      </c>
      <c r="B43" s="18">
        <v>0.157</v>
      </c>
      <c r="C43" s="18">
        <v>7.5999999999999998E-2</v>
      </c>
      <c r="D43" s="18">
        <v>123.03807728000001</v>
      </c>
    </row>
    <row r="44" spans="1:4" x14ac:dyDescent="0.25">
      <c r="A44" s="17" t="s">
        <v>25</v>
      </c>
      <c r="B44" s="18">
        <v>0.153</v>
      </c>
      <c r="C44" s="18">
        <v>7.1999999999999995E-2</v>
      </c>
      <c r="D44" s="18">
        <v>118.14069151999999</v>
      </c>
    </row>
    <row r="45" spans="1:4" x14ac:dyDescent="0.25">
      <c r="A45" s="17" t="s">
        <v>26</v>
      </c>
      <c r="B45" s="18">
        <v>0.16600000000000001</v>
      </c>
      <c r="C45" s="18">
        <v>8.5000000000000006E-2</v>
      </c>
      <c r="D45" s="18">
        <v>134.09130425000001</v>
      </c>
    </row>
    <row r="46" spans="1:4" x14ac:dyDescent="0.25">
      <c r="A46" s="17" t="s">
        <v>27</v>
      </c>
      <c r="B46" s="18">
        <v>0.159</v>
      </c>
      <c r="C46" s="18">
        <v>7.8E-2</v>
      </c>
      <c r="D46" s="18">
        <v>125.49026852</v>
      </c>
    </row>
    <row r="47" spans="1:4" x14ac:dyDescent="0.25">
      <c r="A47" s="17" t="s">
        <v>28</v>
      </c>
      <c r="B47" s="18">
        <v>0.42799999999999999</v>
      </c>
      <c r="C47" s="18">
        <v>0.34699999999999998</v>
      </c>
      <c r="D47" s="18">
        <v>476.56223577000003</v>
      </c>
    </row>
    <row r="48" spans="1:4" x14ac:dyDescent="0.25">
      <c r="A48" s="17" t="s">
        <v>29</v>
      </c>
      <c r="B48" s="18">
        <v>0.442</v>
      </c>
      <c r="C48" s="18">
        <v>0.36099999999999999</v>
      </c>
      <c r="D48" s="18">
        <v>495.98868113000003</v>
      </c>
    </row>
    <row r="49" spans="1:4" x14ac:dyDescent="0.25">
      <c r="A49" s="17" t="s">
        <v>30</v>
      </c>
      <c r="B49" s="18">
        <v>0.503</v>
      </c>
      <c r="C49" s="18">
        <v>0.42199999999999999</v>
      </c>
      <c r="D49" s="18">
        <v>581.96622851999996</v>
      </c>
    </row>
    <row r="50" spans="1:4" x14ac:dyDescent="0.25">
      <c r="A50" s="17" t="s">
        <v>31</v>
      </c>
      <c r="B50" s="18">
        <v>0.71499999999999997</v>
      </c>
      <c r="C50" s="18">
        <v>0.63400000000000001</v>
      </c>
      <c r="D50" s="18">
        <v>897.64603267999996</v>
      </c>
    </row>
    <row r="51" spans="1:4" x14ac:dyDescent="0.25">
      <c r="A51" s="17" t="s">
        <v>32</v>
      </c>
      <c r="B51" s="18">
        <v>1.4159999999999999</v>
      </c>
      <c r="C51" s="18">
        <v>1.335</v>
      </c>
      <c r="D51" s="18">
        <v>2128.05705425</v>
      </c>
    </row>
    <row r="52" spans="1:4" x14ac:dyDescent="0.25">
      <c r="A52" s="17" t="s">
        <v>33</v>
      </c>
      <c r="B52" s="18">
        <v>0.443</v>
      </c>
      <c r="C52" s="18">
        <v>0.36199999999999999</v>
      </c>
      <c r="D52" s="18">
        <v>497.38065731999995</v>
      </c>
    </row>
    <row r="53" spans="1:4" x14ac:dyDescent="0.25">
      <c r="A53" s="17" t="s">
        <v>34</v>
      </c>
      <c r="B53" s="18">
        <v>0.81</v>
      </c>
      <c r="C53" s="18">
        <v>0.72900000000000009</v>
      </c>
      <c r="D53" s="18">
        <v>1047.6087947300002</v>
      </c>
    </row>
    <row r="54" spans="1:4" x14ac:dyDescent="0.25">
      <c r="A54" s="17" t="s">
        <v>35</v>
      </c>
      <c r="B54" s="18">
        <v>0.69600000000000006</v>
      </c>
      <c r="C54" s="18">
        <v>0.6150000000000001</v>
      </c>
      <c r="D54" s="18">
        <v>868.28493425000011</v>
      </c>
    </row>
    <row r="55" spans="1:4" x14ac:dyDescent="0.25">
      <c r="A55" s="17" t="s">
        <v>36</v>
      </c>
      <c r="B55" s="18">
        <v>0.747</v>
      </c>
      <c r="C55" s="18">
        <v>0.66600000000000004</v>
      </c>
      <c r="D55" s="18">
        <v>947.57208068</v>
      </c>
    </row>
    <row r="56" spans="1:4" x14ac:dyDescent="0.25">
      <c r="A56" s="17" t="s">
        <v>37</v>
      </c>
      <c r="B56" s="18">
        <v>1.1440000000000001</v>
      </c>
      <c r="C56" s="18">
        <v>1.0630000000000002</v>
      </c>
      <c r="D56" s="18">
        <v>1616.6184625700005</v>
      </c>
    </row>
    <row r="57" spans="1:4" x14ac:dyDescent="0.25">
      <c r="A57" s="17" t="s">
        <v>38</v>
      </c>
      <c r="B57" s="18">
        <v>0.75800000000000001</v>
      </c>
      <c r="C57" s="18">
        <v>0.67700000000000005</v>
      </c>
      <c r="D57" s="18">
        <v>964.87205337</v>
      </c>
    </row>
    <row r="58" spans="1:4" x14ac:dyDescent="0.25">
      <c r="A58" s="17" t="s">
        <v>39</v>
      </c>
      <c r="B58" s="18">
        <v>0.64</v>
      </c>
      <c r="C58" s="18">
        <v>0.55900000000000005</v>
      </c>
      <c r="D58" s="18">
        <v>782.97138593000011</v>
      </c>
    </row>
    <row r="59" spans="1:4" x14ac:dyDescent="0.25">
      <c r="A59" s="17" t="s">
        <v>40</v>
      </c>
      <c r="B59" s="18">
        <v>0.71599999999999997</v>
      </c>
      <c r="C59" s="18">
        <v>0.63500000000000001</v>
      </c>
      <c r="D59" s="18">
        <v>899.19718424999996</v>
      </c>
    </row>
    <row r="60" spans="1:4" x14ac:dyDescent="0.25">
      <c r="A60" s="17" t="s">
        <v>41</v>
      </c>
      <c r="B60" s="18">
        <v>1.0660000000000001</v>
      </c>
      <c r="C60" s="18">
        <v>0.9850000000000001</v>
      </c>
      <c r="D60" s="18">
        <v>1477.9146942500004</v>
      </c>
    </row>
    <row r="61" spans="1:4" x14ac:dyDescent="0.25">
      <c r="A61" s="17" t="s">
        <v>42</v>
      </c>
      <c r="B61" s="18">
        <v>0.63500000000000001</v>
      </c>
      <c r="C61" s="18">
        <v>0.55400000000000005</v>
      </c>
      <c r="D61" s="18">
        <v>775.44302148000008</v>
      </c>
    </row>
    <row r="62" spans="1:4" x14ac:dyDescent="0.25">
      <c r="A62" s="17" t="s">
        <v>43</v>
      </c>
      <c r="B62" s="18">
        <v>0.69700000000000006</v>
      </c>
      <c r="C62" s="18">
        <v>0.6160000000000001</v>
      </c>
      <c r="D62" s="18">
        <v>869.82500768000023</v>
      </c>
    </row>
    <row r="63" spans="1:4" x14ac:dyDescent="0.25">
      <c r="A63" s="17" t="s">
        <v>44</v>
      </c>
      <c r="B63" s="18">
        <v>0.67500000000000004</v>
      </c>
      <c r="C63" s="18">
        <v>0.59400000000000008</v>
      </c>
      <c r="D63" s="18">
        <v>836.07807908000007</v>
      </c>
    </row>
    <row r="64" spans="1:4" x14ac:dyDescent="0.25">
      <c r="A64" s="17" t="s">
        <v>45</v>
      </c>
      <c r="B64" s="18">
        <v>0.64300000000000002</v>
      </c>
      <c r="C64" s="18">
        <v>0.56200000000000006</v>
      </c>
      <c r="D64" s="18">
        <v>787.49540132000004</v>
      </c>
    </row>
    <row r="65" spans="1:4" x14ac:dyDescent="0.25">
      <c r="A65" s="17" t="s">
        <v>46</v>
      </c>
      <c r="B65" s="18">
        <v>0.66700000000000004</v>
      </c>
      <c r="C65" s="18">
        <v>0.58600000000000008</v>
      </c>
      <c r="D65" s="18">
        <v>823.87643588000014</v>
      </c>
    </row>
    <row r="66" spans="1:4" x14ac:dyDescent="0.25">
      <c r="A66" s="17" t="s">
        <v>47</v>
      </c>
      <c r="B66" s="18">
        <v>0.65500000000000003</v>
      </c>
      <c r="C66" s="18">
        <v>0.57400000000000007</v>
      </c>
      <c r="D66" s="18">
        <v>805.64393828000004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TAS-TOS-CK</vt:lpstr>
      <vt:lpstr>Utrophin</vt:lpstr>
      <vt:lpstr>Irisin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2021-05-05T13:39:38Z</dcterms:modified>
</cp:coreProperties>
</file>