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nfo\Desktop\"/>
    </mc:Choice>
  </mc:AlternateContent>
  <bookViews>
    <workbookView xWindow="0" yWindow="0" windowWidth="23040" windowHeight="8652"/>
  </bookViews>
  <sheets>
    <sheet name="fT3" sheetId="1" r:id="rId1"/>
    <sheet name="fT4" sheetId="2" r:id="rId2"/>
    <sheet name="IgG" sheetId="3" r:id="rId3"/>
    <sheet name="Colorimetric" sheetId="4" r:id="rId4"/>
    <sheet name="Materyal-metod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1" i="4" l="1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E74" i="3" l="1"/>
  <c r="E82" i="3"/>
  <c r="E90" i="3"/>
  <c r="E98" i="3"/>
  <c r="D36" i="3"/>
  <c r="E36" i="3" s="1"/>
  <c r="D37" i="3"/>
  <c r="E37" i="3" s="1"/>
  <c r="D38" i="3"/>
  <c r="E38" i="3" s="1"/>
  <c r="D39" i="3"/>
  <c r="E39" i="3" s="1"/>
  <c r="D40" i="3"/>
  <c r="E40" i="3" s="1"/>
  <c r="D41" i="3"/>
  <c r="E41" i="3" s="1"/>
  <c r="D42" i="3"/>
  <c r="E42" i="3" s="1"/>
  <c r="D43" i="3"/>
  <c r="E43" i="3" s="1"/>
  <c r="D44" i="3"/>
  <c r="E44" i="3" s="1"/>
  <c r="D45" i="3"/>
  <c r="E45" i="3" s="1"/>
  <c r="D46" i="3"/>
  <c r="E46" i="3" s="1"/>
  <c r="D47" i="3"/>
  <c r="E47" i="3" s="1"/>
  <c r="D48" i="3"/>
  <c r="E48" i="3" s="1"/>
  <c r="D49" i="3"/>
  <c r="E49" i="3" s="1"/>
  <c r="D50" i="3"/>
  <c r="E50" i="3" s="1"/>
  <c r="D51" i="3"/>
  <c r="E51" i="3" s="1"/>
  <c r="D52" i="3"/>
  <c r="E52" i="3" s="1"/>
  <c r="D53" i="3"/>
  <c r="E53" i="3" s="1"/>
  <c r="D54" i="3"/>
  <c r="E54" i="3" s="1"/>
  <c r="D55" i="3"/>
  <c r="E55" i="3" s="1"/>
  <c r="D56" i="3"/>
  <c r="E56" i="3" s="1"/>
  <c r="D57" i="3"/>
  <c r="E57" i="3" s="1"/>
  <c r="D58" i="3"/>
  <c r="E58" i="3" s="1"/>
  <c r="D59" i="3"/>
  <c r="E59" i="3" s="1"/>
  <c r="D60" i="3"/>
  <c r="E60" i="3" s="1"/>
  <c r="D61" i="3"/>
  <c r="E61" i="3" s="1"/>
  <c r="D62" i="3"/>
  <c r="E62" i="3" s="1"/>
  <c r="D63" i="3"/>
  <c r="E63" i="3" s="1"/>
  <c r="D64" i="3"/>
  <c r="E64" i="3" s="1"/>
  <c r="D65" i="3"/>
  <c r="E65" i="3" s="1"/>
  <c r="D66" i="3"/>
  <c r="E66" i="3" s="1"/>
  <c r="D67" i="3"/>
  <c r="E67" i="3" s="1"/>
  <c r="D68" i="3"/>
  <c r="E68" i="3" s="1"/>
  <c r="D69" i="3"/>
  <c r="E69" i="3" s="1"/>
  <c r="D70" i="3"/>
  <c r="E70" i="3" s="1"/>
  <c r="D71" i="3"/>
  <c r="E71" i="3" s="1"/>
  <c r="D72" i="3"/>
  <c r="E72" i="3" s="1"/>
  <c r="D73" i="3"/>
  <c r="E73" i="3" s="1"/>
  <c r="D74" i="3"/>
  <c r="D75" i="3"/>
  <c r="E75" i="3" s="1"/>
  <c r="D76" i="3"/>
  <c r="E76" i="3" s="1"/>
  <c r="D77" i="3"/>
  <c r="E77" i="3" s="1"/>
  <c r="D78" i="3"/>
  <c r="E78" i="3" s="1"/>
  <c r="D79" i="3"/>
  <c r="E79" i="3" s="1"/>
  <c r="D80" i="3"/>
  <c r="E80" i="3" s="1"/>
  <c r="D81" i="3"/>
  <c r="E81" i="3" s="1"/>
  <c r="D82" i="3"/>
  <c r="D83" i="3"/>
  <c r="E83" i="3" s="1"/>
  <c r="D84" i="3"/>
  <c r="E84" i="3" s="1"/>
  <c r="D85" i="3"/>
  <c r="E85" i="3" s="1"/>
  <c r="D86" i="3"/>
  <c r="E86" i="3" s="1"/>
  <c r="D87" i="3"/>
  <c r="E87" i="3" s="1"/>
  <c r="D88" i="3"/>
  <c r="E88" i="3" s="1"/>
  <c r="D89" i="3"/>
  <c r="E89" i="3" s="1"/>
  <c r="D90" i="3"/>
  <c r="D91" i="3"/>
  <c r="E91" i="3" s="1"/>
  <c r="D92" i="3"/>
  <c r="E92" i="3" s="1"/>
  <c r="D93" i="3"/>
  <c r="E93" i="3" s="1"/>
  <c r="D94" i="3"/>
  <c r="E94" i="3" s="1"/>
  <c r="D95" i="3"/>
  <c r="E95" i="3" s="1"/>
  <c r="D96" i="3"/>
  <c r="E96" i="3" s="1"/>
  <c r="D97" i="3"/>
  <c r="E97" i="3" s="1"/>
  <c r="D98" i="3"/>
  <c r="D99" i="3"/>
  <c r="E99" i="3" s="1"/>
  <c r="D100" i="3"/>
  <c r="E100" i="3" s="1"/>
  <c r="D101" i="3"/>
  <c r="E101" i="3" s="1"/>
  <c r="D102" i="3"/>
  <c r="E102" i="3" s="1"/>
  <c r="D103" i="3"/>
  <c r="E103" i="3" s="1"/>
  <c r="D104" i="3"/>
  <c r="E104" i="3" s="1"/>
  <c r="D105" i="3"/>
  <c r="E105" i="3" s="1"/>
  <c r="D106" i="3"/>
  <c r="E106" i="3" s="1"/>
  <c r="D107" i="3"/>
  <c r="E107" i="3" s="1"/>
  <c r="D108" i="3"/>
  <c r="E108" i="3" s="1"/>
  <c r="D109" i="3"/>
  <c r="E109" i="3" s="1"/>
  <c r="D110" i="3"/>
  <c r="E110" i="3" s="1"/>
  <c r="D111" i="3"/>
  <c r="E111" i="3" s="1"/>
  <c r="D112" i="3"/>
  <c r="E112" i="3" s="1"/>
  <c r="D113" i="3"/>
  <c r="E113" i="3" s="1"/>
  <c r="D114" i="3"/>
  <c r="E114" i="3" s="1"/>
  <c r="D115" i="3"/>
  <c r="E115" i="3" s="1"/>
  <c r="D116" i="3"/>
  <c r="E116" i="3" s="1"/>
  <c r="D117" i="3"/>
  <c r="E117" i="3" s="1"/>
  <c r="D118" i="3"/>
  <c r="E118" i="3" s="1"/>
  <c r="D119" i="3"/>
  <c r="E119" i="3" s="1"/>
  <c r="D120" i="3"/>
  <c r="E120" i="3" s="1"/>
  <c r="D121" i="3"/>
  <c r="E121" i="3" s="1"/>
  <c r="D122" i="3"/>
  <c r="E122" i="3" s="1"/>
  <c r="D123" i="3"/>
  <c r="E123" i="3" s="1"/>
  <c r="D124" i="3"/>
  <c r="E124" i="3" s="1"/>
  <c r="D35" i="3"/>
  <c r="E35" i="3" s="1"/>
  <c r="C34" i="2" l="1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D16" i="2"/>
  <c r="D17" i="2"/>
  <c r="D18" i="2"/>
  <c r="D19" i="2"/>
  <c r="D20" i="2"/>
  <c r="D15" i="2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D18" i="1"/>
  <c r="D19" i="1"/>
  <c r="D20" i="1"/>
  <c r="D21" i="1"/>
  <c r="D22" i="1"/>
  <c r="D17" i="1"/>
  <c r="D2" i="4" l="1"/>
  <c r="C21" i="3"/>
  <c r="E21" i="3" s="1"/>
  <c r="C20" i="3"/>
  <c r="E20" i="3" s="1"/>
  <c r="C19" i="3"/>
  <c r="E19" i="3" s="1"/>
  <c r="C18" i="3"/>
  <c r="E18" i="3" s="1"/>
  <c r="C17" i="3"/>
  <c r="E17" i="3" s="1"/>
  <c r="C16" i="3"/>
  <c r="E16" i="3" s="1"/>
</calcChain>
</file>

<file path=xl/sharedStrings.xml><?xml version="1.0" encoding="utf-8"?>
<sst xmlns="http://schemas.openxmlformats.org/spreadsheetml/2006/main" count="581" uniqueCount="239">
  <si>
    <t xml:space="preserve"> </t>
  </si>
  <si>
    <t>abs</t>
  </si>
  <si>
    <t>expected</t>
  </si>
  <si>
    <t>result</t>
  </si>
  <si>
    <t>std1</t>
  </si>
  <si>
    <t>std2</t>
  </si>
  <si>
    <t>std3</t>
  </si>
  <si>
    <t>std4</t>
  </si>
  <si>
    <t>std5</t>
  </si>
  <si>
    <t>blank</t>
  </si>
  <si>
    <t>concentratıon (pg/ml)</t>
  </si>
  <si>
    <t>Numune</t>
  </si>
  <si>
    <t>absorbans</t>
  </si>
  <si>
    <t>abs-blank</t>
  </si>
  <si>
    <t>concentratıon (ug/ml)</t>
  </si>
  <si>
    <t>Numune Adı</t>
  </si>
  <si>
    <t>TAS(mmol/L)</t>
  </si>
  <si>
    <t>TOS (µmol/L)</t>
  </si>
  <si>
    <t>OSI</t>
  </si>
  <si>
    <t>CHOL (mg/dl)</t>
  </si>
  <si>
    <t>TG (mg/dl)</t>
  </si>
  <si>
    <t>TP (g/dl)</t>
  </si>
  <si>
    <t>ALB (g/dl)</t>
  </si>
  <si>
    <t>IgA mg/dl)</t>
  </si>
  <si>
    <t>IgM (mg/dl)</t>
  </si>
  <si>
    <t>KİT ADI</t>
  </si>
  <si>
    <t>TÜR</t>
  </si>
  <si>
    <t>MARKA</t>
  </si>
  <si>
    <t>CAT. NO</t>
  </si>
  <si>
    <t>Yöntem</t>
  </si>
  <si>
    <t>Kullanılan Cihaz</t>
  </si>
  <si>
    <t>TAS(Total Antioxidant Status)</t>
  </si>
  <si>
    <t>Universal</t>
  </si>
  <si>
    <t>REL ASSAY</t>
  </si>
  <si>
    <t>RL0017</t>
  </si>
  <si>
    <t>Kolorimetrik</t>
  </si>
  <si>
    <t>MINDRAY-BS400</t>
  </si>
  <si>
    <t>TOS(Total Oxidant Status)</t>
  </si>
  <si>
    <t>RL0024</t>
  </si>
  <si>
    <t>TP: Total protein</t>
  </si>
  <si>
    <t>CHOL: Total Cholesterol</t>
  </si>
  <si>
    <t>TG: Triglycerides</t>
  </si>
  <si>
    <t>Immunoglobulin G</t>
  </si>
  <si>
    <t>Chicken</t>
  </si>
  <si>
    <t>E0019Ch</t>
  </si>
  <si>
    <t>ELİSA</t>
  </si>
  <si>
    <t>Mıcroplate reader: BIO-TEK EL X 800-Aotu strıp washer:BIO TEK EL X 50</t>
  </si>
  <si>
    <t>ALB: Albumin</t>
  </si>
  <si>
    <t>Immunoglobulin A</t>
  </si>
  <si>
    <t>Immunoglobulin M</t>
  </si>
  <si>
    <t>Elabscience</t>
  </si>
  <si>
    <t>E-EL-0079</t>
  </si>
  <si>
    <t>E-EL-0122</t>
  </si>
  <si>
    <r>
      <rPr>
        <b/>
        <sz val="12"/>
        <color theme="1"/>
        <rFont val="Times New Roman"/>
        <family val="1"/>
        <charset val="162"/>
      </rPr>
      <t xml:space="preserve">Total Protein  </t>
    </r>
    <r>
      <rPr>
        <sz val="12"/>
        <color theme="1"/>
        <rFont val="Times New Roman"/>
        <family val="1"/>
        <charset val="162"/>
      </rPr>
      <t xml:space="preserve">                 g/dl</t>
    </r>
  </si>
  <si>
    <t>Colorimetric assay, Sample and addition of Reagent start of the reaction:</t>
  </si>
  <si>
    <t xml:space="preserve">Divalent copper reacts in alkaline solution with protein peptide bonds to form the characteristic purple-colored biuret complex. </t>
  </si>
  <si>
    <t>Sodium potassium tartrate prevents the precipitation of copper hydroxide and potassium iodide prevents auto reduction of copper. alkaline protein + Cu2+ solution Cu-protein complex</t>
  </si>
  <si>
    <t>The color intensity is directly proportional to the protein concentration which can be determined photometrically.</t>
  </si>
  <si>
    <r>
      <t xml:space="preserve">Albumin      </t>
    </r>
    <r>
      <rPr>
        <sz val="12"/>
        <color theme="1"/>
        <rFont val="Times New Roman"/>
        <family val="1"/>
        <charset val="162"/>
      </rPr>
      <t xml:space="preserve"> g/dl</t>
    </r>
  </si>
  <si>
    <t>Colorimetric assay, endpoint method</t>
  </si>
  <si>
    <t>• Sample and addition of R1</t>
  </si>
  <si>
    <t>• Start of the reaction:</t>
  </si>
  <si>
    <t>At a pH value of 4.1 albumin displays a sufficiently cationic character to be able to bind with bromocresol green (BCG), any anionic dyestuff, to form a blue-green complex.</t>
  </si>
  <si>
    <t>pH 4.1 albumin + BCG albumin BCG- complex</t>
  </si>
  <si>
    <t>The color intensity of the blue-green color is directly proportional to the albumin concentration and can be determined photometrical</t>
  </si>
  <si>
    <t>Cholesterol ester + H2O Cholesterol + fatty acids</t>
  </si>
  <si>
    <t>Cholesterol esters are ceaved by the action of choesterol esterase to yield free</t>
  </si>
  <si>
    <t>choesterol and fatty acids Cholesterol oxidase Cholesterol + O2 Cholesten-3-on + H2O2</t>
  </si>
  <si>
    <t>Peroxidase</t>
  </si>
  <si>
    <t>2H2O2 + Phenol + 4-Aminoantipyrine Quinoneimine dye + 4 H2O</t>
  </si>
  <si>
    <t xml:space="preserve">Cholesterol is converted by oxygen with the aid of cholesterol oxidase to A4- Cholestenone and hydrogen peroxide. </t>
  </si>
  <si>
    <t xml:space="preserve">Hydrogen peroxide created forms a red dyestuff by reacting with 4-aminoantipyrine and phenol under the catalytic action of peroxidase. </t>
  </si>
  <si>
    <t>The color intensity is directly proportional to the concentration of cholesterol and can be determined photometrically.</t>
  </si>
  <si>
    <r>
      <rPr>
        <b/>
        <sz val="12"/>
        <color theme="1"/>
        <rFont val="Times New Roman"/>
        <family val="1"/>
        <charset val="162"/>
      </rPr>
      <t xml:space="preserve">Triglycerides </t>
    </r>
    <r>
      <rPr>
        <sz val="12"/>
        <color theme="1"/>
        <rFont val="Times New Roman"/>
        <family val="1"/>
        <charset val="162"/>
      </rPr>
      <t xml:space="preserve">      mg/dl</t>
    </r>
  </si>
  <si>
    <t>Triglycerides in the sample originates, by means of the coupled reactions described below, acoloured complex that can be measured by spectrophotometry.</t>
  </si>
  <si>
    <t>Triglycerides + H2O lipase Glycerol + Fatty acids</t>
  </si>
  <si>
    <t>Glycerol + ATP glycerol kinase Glycerol – 3 – P + ADP</t>
  </si>
  <si>
    <t>Glycerol – 3 –P + O2 G-3-P-oxidase Dihidroxyacetone – P +H2O2</t>
  </si>
  <si>
    <t>2 H2O2 + 4 – Aminoantipyrine + 4 – Chlorophenol G-3-P-oxidas Quinoneimine + 4 H2O</t>
  </si>
  <si>
    <t>fT3 Test Principle</t>
  </si>
  <si>
    <t>This ELISA kit uses the Competitive-ELISA principle. The micro ELISA plate provided in this kit has been pre-coated with fT3.</t>
  </si>
  <si>
    <t xml:space="preserve"> During the reaction, fT3 in samples or Standard competes with a fixed amount of fT3 on the solid phase supporter for sites on the Biotinylated Detection Ab specific to fT3.</t>
  </si>
  <si>
    <t xml:space="preserve"> Excess conjugate and unbound sample or standard are washed from the plate, and Avidin conjugated to Horseradish Peroxidase (HRP) are added to each microplate well and incubated.</t>
  </si>
  <si>
    <t xml:space="preserve"> Then a TMB substrate solution is added to each well. The enzyme-substrate reaction is terminated by the addition of stop solution and the color change is measured spectrophotometrically at a wavelength of 450±2 nm.</t>
  </si>
  <si>
    <t xml:space="preserve"> The concentration of fT3 in the samples is then determined by comparing the OD of the samples to the standard curve.</t>
  </si>
  <si>
    <t>fT4 Test Principle</t>
  </si>
  <si>
    <t>This ELISA kit uses the Competitive-ELISA principle. The micro ELISA plate provided in this kit has been pre-coated with fT4.</t>
  </si>
  <si>
    <t>During the reaction, fT4 in samples or Standard competes with a fixed amount of fT4 on the solid phase supporter for sites on the Biotinylated Detection Ab specific to fT4.</t>
  </si>
  <si>
    <t>Excess conjugate and unbound sample or standard are washed from the plate, and Avidin conjugated to Horseradish Peroxidase (HRP) are added to each microplate well and incubated.</t>
  </si>
  <si>
    <t>Then a TMB substrate solution is added to each well. The enzyme-substrate reaction is terminated by the addition of stop solution and the color change is measured spectrophotometrically at a wavelength of 450±2 nm.</t>
  </si>
  <si>
    <t xml:space="preserve"> The concentration of fT4 in the samples is then determined by comparing the OD of the samples to the standard curve.</t>
  </si>
  <si>
    <t>Chicken IgG Assay Principle</t>
  </si>
  <si>
    <t xml:space="preserve">This kit is an Enzyme-Linked Immunosorbent Assay (ELISA). The plate has been pre-coated with Ch IgG antibody. Ch IgG present in the sample is added and binds to antibodies coated on the wells. </t>
  </si>
  <si>
    <t>And then biotinylated Ch IgG Antibody is added and binds to Ch IgG in the sample. Then Streptavidin-HRP is added and binds to the Biotinylated Ch IgG antibody.</t>
  </si>
  <si>
    <t>After incubation unbound Streptavidin-HRP is washed away during a washing step. Substrate solution is then added and color develops in proportion to the amount of Ch IgG.</t>
  </si>
  <si>
    <t xml:space="preserve">The reaction is terminated by addition of acidic stop solution and absorbance is measured at 450 nm. </t>
  </si>
  <si>
    <r>
      <t xml:space="preserve">TOTAL ANTIOXDANT STATUS (TAS)   </t>
    </r>
    <r>
      <rPr>
        <sz val="12"/>
        <color theme="1"/>
        <rFont val="Times New Roman"/>
        <family val="1"/>
        <charset val="162"/>
      </rPr>
      <t xml:space="preserve"> (mmol/L)</t>
    </r>
  </si>
  <si>
    <t>TAS levels were measured using commercially available kits (Relassay, Turkey). The novel</t>
  </si>
  <si>
    <t>automated method is based on the bleaching of characteristic color of a more stable ABTS</t>
  </si>
  <si>
    <t>(2,2 ′ - Azino-bis(3-ethylbenzothiazoline-6-sulfonic acid)) radical cation by antioxidants. The</t>
  </si>
  <si>
    <t>assay has excellent precision values, which are lower than 3%. The results were expressed as</t>
  </si>
  <si>
    <t>mmol Trolox equivalent/L (Erel O. A novel automated direct measurement method for total</t>
  </si>
  <si>
    <t>antioxidant capacity using a new generation, more stable ABTS radicalcation. Clin Biochem</t>
  </si>
  <si>
    <t>2004;37:277-85.)</t>
  </si>
  <si>
    <t>(Relassay,Turkey)</t>
  </si>
  <si>
    <r>
      <t xml:space="preserve">TOTAL OXIDANT STATUS (TOS)    </t>
    </r>
    <r>
      <rPr>
        <sz val="12"/>
        <color theme="1"/>
        <rFont val="Times New Roman"/>
        <family val="1"/>
        <charset val="162"/>
      </rPr>
      <t>(µmol/L)</t>
    </r>
  </si>
  <si>
    <t>TOS levels were measured using commercially available kits (Relassay, Turkey. In the new</t>
  </si>
  <si>
    <t>method, oxidants present in the sample oxidized the ferrous ion-o-dianisidine complex to</t>
  </si>
  <si>
    <t>ferric ion. The oxidation reaction was enhanced by glycerol molecules abundantly present in</t>
  </si>
  <si>
    <t>the reaction medium. The ferric ion produced a colored complex with xylenol orange in an</t>
  </si>
  <si>
    <t>acidic medium. The color intensity, which could be measured spectrophotometrically, was</t>
  </si>
  <si>
    <t>related to the total amount of oxidant molecules present in the sample. The assay was</t>
  </si>
  <si>
    <t>calibrated with hydrogen peroxide and the results were expressed in terms of</t>
  </si>
  <si>
    <t>micromolar hydrogen peroxide equivalent per liter (μmol H2O2 equivalent/L). ( Erel O. A</t>
  </si>
  <si>
    <t>new automated colorimetric method for measuringtotal oxidant status. Clin Biochem</t>
  </si>
  <si>
    <t>2005;38:1103-11. ).</t>
  </si>
  <si>
    <t>OXIDATIVE STRESS INDEX (OSI)</t>
  </si>
  <si>
    <t>The ratio of TOS to TAS was accepted as the oxidative stress index (OSI). For calculation, the</t>
  </si>
  <si>
    <t>resulting unit of TAS was converted to μmol/L, and the OSI value was calculated according to</t>
  </si>
  <si>
    <t>the following Formula : OSI (arbitrary unit) =</t>
  </si>
  <si>
    <t>TOS (μmol H2O2 equivalent/L) / TAC (μmol Trolox equivalent/L). (1-3).</t>
  </si>
  <si>
    <t>1. Yumru M, Savas HA, Kalenderoglu A, Bulut M, Celik H, Erel O. Oxidative imbalance in</t>
  </si>
  <si>
    <t>bipolar disorder subtypes: a comparative study. Prog Neuropsychopharmacol Biol Psychiatry.</t>
  </si>
  <si>
    <t>2009 Aug 31;33(6):1070-4.</t>
  </si>
  <si>
    <t>2. Kosecik M, Erel O, Sevinc E, Selek S. Increased oxidative stress in children exposed to</t>
  </si>
  <si>
    <t>passive smoking. Int J Cardiol 2005;100:61–4.</t>
  </si>
  <si>
    <t>3. (Harma M, Harma M, Erel O (2003) Increased oxidative stress in patients with</t>
  </si>
  <si>
    <t>hydatidiform mole. Swiss Med Wkly 133:563-536).</t>
  </si>
  <si>
    <r>
      <rPr>
        <b/>
        <sz val="12"/>
        <color theme="1"/>
        <rFont val="Times New Roman"/>
        <family val="1"/>
        <charset val="162"/>
      </rPr>
      <t>lgA</t>
    </r>
    <r>
      <rPr>
        <sz val="12"/>
        <color theme="1"/>
        <rFont val="Times New Roman"/>
        <family val="1"/>
        <charset val="162"/>
      </rPr>
      <t xml:space="preserve">       mg/dL</t>
    </r>
  </si>
  <si>
    <t xml:space="preserve">Immunoglobulins A (IgA) selectively react with an anti-IgA antibody and form an immunocomplex. </t>
  </si>
  <si>
    <t>The produced turbidity is proportional to the concentration of IgA in the sample, and can be measured at the wavelenght of 600 nm</t>
  </si>
  <si>
    <r>
      <rPr>
        <b/>
        <sz val="12"/>
        <color theme="1"/>
        <rFont val="Times New Roman"/>
        <family val="1"/>
        <charset val="162"/>
      </rPr>
      <t>lgM</t>
    </r>
    <r>
      <rPr>
        <sz val="12"/>
        <color theme="1"/>
        <rFont val="Times New Roman"/>
        <family val="1"/>
        <charset val="162"/>
      </rPr>
      <t xml:space="preserve">      mg/dL</t>
    </r>
  </si>
  <si>
    <t xml:space="preserve">Immunoglobulins M (IgM) selectively react with an antiIgM antibody and form an immunocomplex. </t>
  </si>
  <si>
    <t>The produced turbidity is proportional to the concentration of IgM in the sample, and can be measured at the wavelenght of 340 nm.</t>
  </si>
  <si>
    <r>
      <rPr>
        <b/>
        <sz val="12"/>
        <color theme="1"/>
        <rFont val="Times New Roman"/>
        <family val="1"/>
        <charset val="162"/>
      </rPr>
      <t xml:space="preserve">Cholesterol Total </t>
    </r>
    <r>
      <rPr>
        <sz val="12"/>
        <color theme="1"/>
        <rFont val="Times New Roman"/>
        <family val="1"/>
        <charset val="162"/>
      </rPr>
      <t xml:space="preserve">      mg/dl</t>
    </r>
  </si>
  <si>
    <t>Result(pg/ml)</t>
  </si>
  <si>
    <t>ketencik broyler-02-1</t>
  </si>
  <si>
    <t>ketencik broyler-03-1</t>
  </si>
  <si>
    <t>ketencik broyler-05-1</t>
  </si>
  <si>
    <t>ketencik broyler-06-1</t>
  </si>
  <si>
    <t>ketencik broyler-12-1</t>
  </si>
  <si>
    <t>ketencik broyler-13-1</t>
  </si>
  <si>
    <t>ketencik broyler-16-1</t>
  </si>
  <si>
    <t>ketencik broyler-23-1</t>
  </si>
  <si>
    <t>ketencik broyler-24-1</t>
  </si>
  <si>
    <t>ketencik broyler-25-1</t>
  </si>
  <si>
    <t>ketencik broyler-26-1</t>
  </si>
  <si>
    <t>ketencik broyler-31-1</t>
  </si>
  <si>
    <t>ketencik broyler-32-1</t>
  </si>
  <si>
    <t>ketencik broyler-33-1</t>
  </si>
  <si>
    <t>ketencik broyler-35-1</t>
  </si>
  <si>
    <t>ketencik broyler-43-1</t>
  </si>
  <si>
    <t>ketencik broyler-44-1</t>
  </si>
  <si>
    <t>ketencik broyler-53-1</t>
  </si>
  <si>
    <t>ketencik broyler-54-1</t>
  </si>
  <si>
    <t>ketencik broyler-03-2</t>
  </si>
  <si>
    <t>ketencik broyler-04-2</t>
  </si>
  <si>
    <t>ketencik broyler-11-2</t>
  </si>
  <si>
    <t>ketencik broyler-12-2</t>
  </si>
  <si>
    <t>ketencik broyler-13-2</t>
  </si>
  <si>
    <t>ketencik broyler-15-2</t>
  </si>
  <si>
    <t>ketencik broyler-16-2</t>
  </si>
  <si>
    <t>ketencik broyler-22-2</t>
  </si>
  <si>
    <t>ketencik broyler-24-2</t>
  </si>
  <si>
    <t>ketencik broyler-25-2</t>
  </si>
  <si>
    <t>ketencik broyler-32-2</t>
  </si>
  <si>
    <t>ketencik broyler-34-2</t>
  </si>
  <si>
    <t>ketencik broyler-35-2</t>
  </si>
  <si>
    <t>ketencik broyler-42-2</t>
  </si>
  <si>
    <t>ketencik broyler-43-2</t>
  </si>
  <si>
    <t>ketencik broyler-44-2</t>
  </si>
  <si>
    <t>ketencik broyler-46-2</t>
  </si>
  <si>
    <t>ketencik broyler-51-2</t>
  </si>
  <si>
    <t>ketencik broyler-52-2</t>
  </si>
  <si>
    <t>ketencik broyler-55-2</t>
  </si>
  <si>
    <t>ketencik broyler-56-2</t>
  </si>
  <si>
    <t>yumtav ketencik-A-21</t>
  </si>
  <si>
    <t>yumtav ketencik-A-22</t>
  </si>
  <si>
    <t>yumtav ketencik-A-32</t>
  </si>
  <si>
    <t>yumtav ketencik-A-51</t>
  </si>
  <si>
    <t>yumtav ketencik-A-61</t>
  </si>
  <si>
    <t>yumtav ketencik-B-12</t>
  </si>
  <si>
    <t>yumtav ketencik-B-22</t>
  </si>
  <si>
    <t>yumtav ketencik-B-32</t>
  </si>
  <si>
    <t>yumtav ketencik-B-41</t>
  </si>
  <si>
    <t>yumtav ketencik-B-61</t>
  </si>
  <si>
    <t>yumtav ketencik-C-22</t>
  </si>
  <si>
    <t>yumtav ketencik-C-42</t>
  </si>
  <si>
    <t>yumtav ketencik-C-52</t>
  </si>
  <si>
    <t>yumtav ketencik-C-61</t>
  </si>
  <si>
    <t>yumtav ketencik-C-62</t>
  </si>
  <si>
    <t>yumtav ketencik-D-11</t>
  </si>
  <si>
    <t>yumtav ketencik-D-22</t>
  </si>
  <si>
    <t>yumtav ketencik-D-32</t>
  </si>
  <si>
    <t>yumtav ketencik-D-51</t>
  </si>
  <si>
    <t>yumtav ketencik-D-61</t>
  </si>
  <si>
    <t>yumtav ketencik-E-12</t>
  </si>
  <si>
    <t>yumtav ketencik-E-32</t>
  </si>
  <si>
    <t>yumtav ketencik-E-51</t>
  </si>
  <si>
    <t>yumtav ketencik-E-61</t>
  </si>
  <si>
    <t>yumtav ketencik-E-62</t>
  </si>
  <si>
    <t>yumtav ketencik-S-22</t>
  </si>
  <si>
    <t>yumtav ketencik-S-42</t>
  </si>
  <si>
    <t>yumtav ketencik-S-41</t>
  </si>
  <si>
    <t>yumtav ketencik-S-31</t>
  </si>
  <si>
    <t>yumtav ketencik-S-52</t>
  </si>
  <si>
    <t>yumtav ketencik-T-11</t>
  </si>
  <si>
    <t>yumtav ketencik-T-21</t>
  </si>
  <si>
    <t>yumtav ketencik-T-32</t>
  </si>
  <si>
    <t>yumtav ketencik-T-61</t>
  </si>
  <si>
    <t>yumtav ketencik-T-52</t>
  </si>
  <si>
    <t>yumtav ketencik-V-21</t>
  </si>
  <si>
    <t>yumtav ketencik-V-22</t>
  </si>
  <si>
    <t>yumtav ketencik-V-32</t>
  </si>
  <si>
    <t>yumtav ketencik-V-51</t>
  </si>
  <si>
    <t>yumtav ketencik-V-62</t>
  </si>
  <si>
    <t>yumtav ketencik-Y-11</t>
  </si>
  <si>
    <t>yumtav ketencik-Y-21</t>
  </si>
  <si>
    <t>yumtav ketencik-Y-52</t>
  </si>
  <si>
    <t>yumtav ketencik-Y-61</t>
  </si>
  <si>
    <t>yumtav ketencik-Y-62</t>
  </si>
  <si>
    <t>yumtav ketencik-Z-21</t>
  </si>
  <si>
    <t>yumtav ketencik-Z-22</t>
  </si>
  <si>
    <t>yumtav ketencik-Z-31</t>
  </si>
  <si>
    <t>yumtav ketencik-Z-42</t>
  </si>
  <si>
    <t>yumtav ketencik-Z-61</t>
  </si>
  <si>
    <t>Result(ug/ml)</t>
  </si>
  <si>
    <t>Otto Scientific</t>
  </si>
  <si>
    <t>OttoBC154</t>
  </si>
  <si>
    <t>OttoBC135</t>
  </si>
  <si>
    <t>OttoBC155</t>
  </si>
  <si>
    <t>OttoBC123</t>
  </si>
  <si>
    <t>Numune Türü</t>
  </si>
  <si>
    <t>Serum</t>
  </si>
  <si>
    <t>Free Triiodothyronine (fT3)</t>
  </si>
  <si>
    <t>Free Thyroxine (fT4)</t>
  </si>
  <si>
    <t>OttoBC146</t>
  </si>
  <si>
    <t>OttoBC149</t>
  </si>
  <si>
    <t>BT-LAB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</si>
</sst>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5" x14ac:knownFonts="1">
    <font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2"/>
      <color theme="1"/>
      <name val="Times New Roman"/>
      <family val="1"/>
      <charset val="162"/>
    </font>
    <font>
      <b/>
      <sz val="12"/>
      <color theme="1"/>
      <name val="Times New Roman"/>
      <family val="1"/>
      <charset val="162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450666829432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2" fontId="2" fillId="5" borderId="1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2" fillId="0" borderId="0" xfId="0" applyFont="1"/>
    <xf numFmtId="0" fontId="2" fillId="5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0" fillId="0" borderId="0" xfId="0"/>
    <xf numFmtId="0" fontId="0" fillId="7" borderId="1" xfId="0" applyFill="1" applyBorder="1" applyAlignment="1">
      <alignment horizontal="center"/>
    </xf>
    <xf numFmtId="0" fontId="0" fillId="0" borderId="0" xfId="0"/>
    <xf numFmtId="164" fontId="0" fillId="7" borderId="1" xfId="0" applyNumberForma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/>
    </xf>
    <xf numFmtId="0" fontId="2" fillId="9" borderId="2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2" fillId="8" borderId="2" xfId="0" applyFont="1" applyFill="1" applyBorder="1" applyAlignment="1">
      <alignment horizontal="center"/>
    </xf>
    <xf numFmtId="0" fontId="3" fillId="0" borderId="0" xfId="0" applyFont="1"/>
    <xf numFmtId="0" fontId="4" fillId="0" borderId="0" xfId="0" applyFont="1"/>
    <xf numFmtId="0" fontId="3" fillId="0" borderId="0" xfId="0" applyFont="1"/>
    <xf numFmtId="0" fontId="0" fillId="0" borderId="0" xfId="0"/>
    <xf numFmtId="0" fontId="4" fillId="0" borderId="0" xfId="0" applyFont="1"/>
    <xf numFmtId="0" fontId="3" fillId="0" borderId="0" xfId="0" applyFont="1"/>
    <xf numFmtId="2" fontId="2" fillId="6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b="1"/>
              <a:t>fT</a:t>
            </a:r>
            <a:r>
              <a:rPr lang="en-US" b="1"/>
              <a:t>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4.800962379702537E-4"/>
                  <c:y val="-0.4619954797317001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'fT3'!$B$17:$B$22</c:f>
              <c:numCache>
                <c:formatCode>General</c:formatCode>
                <c:ptCount val="6"/>
                <c:pt idx="0">
                  <c:v>7.3999999999999996E-2</c:v>
                </c:pt>
                <c:pt idx="1">
                  <c:v>0.96</c:v>
                </c:pt>
                <c:pt idx="2">
                  <c:v>1.351</c:v>
                </c:pt>
                <c:pt idx="3">
                  <c:v>1.532</c:v>
                </c:pt>
                <c:pt idx="4">
                  <c:v>1.661</c:v>
                </c:pt>
                <c:pt idx="5">
                  <c:v>1.958</c:v>
                </c:pt>
              </c:numCache>
            </c:numRef>
          </c:xVal>
          <c:yVal>
            <c:numRef>
              <c:f>'fT3'!$C$17:$C$22</c:f>
              <c:numCache>
                <c:formatCode>General</c:formatCode>
                <c:ptCount val="6"/>
                <c:pt idx="0">
                  <c:v>100</c:v>
                </c:pt>
                <c:pt idx="1">
                  <c:v>25</c:v>
                </c:pt>
                <c:pt idx="2">
                  <c:v>6.25</c:v>
                </c:pt>
                <c:pt idx="3">
                  <c:v>3.13</c:v>
                </c:pt>
                <c:pt idx="4">
                  <c:v>1.56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62-4D2F-86C3-0E0FA1DC4F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9083008"/>
        <c:axId val="289078416"/>
      </c:scatterChart>
      <c:valAx>
        <c:axId val="289083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89078416"/>
        <c:crosses val="autoZero"/>
        <c:crossBetween val="midCat"/>
      </c:valAx>
      <c:valAx>
        <c:axId val="28907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89083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b="1"/>
              <a:t>fT</a:t>
            </a:r>
            <a:r>
              <a:rPr lang="en-US" b="1"/>
              <a:t>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14895209973753282"/>
                  <c:y val="-0.3531521580635753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'fT4'!$B$15:$B$20</c:f>
              <c:numCache>
                <c:formatCode>General</c:formatCode>
                <c:ptCount val="6"/>
                <c:pt idx="0">
                  <c:v>8.1000000000000003E-2</c:v>
                </c:pt>
                <c:pt idx="1">
                  <c:v>0.99399999999999999</c:v>
                </c:pt>
                <c:pt idx="2">
                  <c:v>1.4390000000000001</c:v>
                </c:pt>
                <c:pt idx="3">
                  <c:v>1.609</c:v>
                </c:pt>
                <c:pt idx="4">
                  <c:v>1.7589999999999999</c:v>
                </c:pt>
                <c:pt idx="5">
                  <c:v>2.0499999999999998</c:v>
                </c:pt>
              </c:numCache>
            </c:numRef>
          </c:xVal>
          <c:yVal>
            <c:numRef>
              <c:f>'fT4'!$C$15:$C$20</c:f>
              <c:numCache>
                <c:formatCode>General</c:formatCode>
                <c:ptCount val="6"/>
                <c:pt idx="0">
                  <c:v>100</c:v>
                </c:pt>
                <c:pt idx="1">
                  <c:v>25</c:v>
                </c:pt>
                <c:pt idx="2">
                  <c:v>6.25</c:v>
                </c:pt>
                <c:pt idx="3">
                  <c:v>3.13</c:v>
                </c:pt>
                <c:pt idx="4">
                  <c:v>1.56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80-4F62-909F-B51523C998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8963712"/>
        <c:axId val="368965024"/>
      </c:scatterChart>
      <c:valAx>
        <c:axId val="368963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68965024"/>
        <c:crosses val="autoZero"/>
        <c:crossBetween val="midCat"/>
      </c:valAx>
      <c:valAx>
        <c:axId val="36896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68963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IgG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509971566054243"/>
                  <c:y val="0.1292129629629629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IgG!$C$16:$C$21</c:f>
              <c:numCache>
                <c:formatCode>General</c:formatCode>
                <c:ptCount val="6"/>
                <c:pt idx="0">
                  <c:v>2.46</c:v>
                </c:pt>
                <c:pt idx="1">
                  <c:v>1.4359999999999999</c:v>
                </c:pt>
                <c:pt idx="2">
                  <c:v>0.92299999999999993</c:v>
                </c:pt>
                <c:pt idx="3">
                  <c:v>0.54400000000000004</c:v>
                </c:pt>
                <c:pt idx="4">
                  <c:v>0.27599999999999997</c:v>
                </c:pt>
                <c:pt idx="5">
                  <c:v>0</c:v>
                </c:pt>
              </c:numCache>
            </c:numRef>
          </c:xVal>
          <c:yVal>
            <c:numRef>
              <c:f>IgG!$D$16:$D$21</c:f>
              <c:numCache>
                <c:formatCode>General</c:formatCode>
                <c:ptCount val="6"/>
                <c:pt idx="0">
                  <c:v>64</c:v>
                </c:pt>
                <c:pt idx="1">
                  <c:v>32</c:v>
                </c:pt>
                <c:pt idx="2">
                  <c:v>16</c:v>
                </c:pt>
                <c:pt idx="3">
                  <c:v>8</c:v>
                </c:pt>
                <c:pt idx="4">
                  <c:v>4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3D-43F4-8CFD-07CE380907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1417992"/>
        <c:axId val="551419960"/>
      </c:scatterChart>
      <c:valAx>
        <c:axId val="551417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51419960"/>
        <c:crosses val="autoZero"/>
        <c:crossBetween val="midCat"/>
      </c:valAx>
      <c:valAx>
        <c:axId val="551419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51417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137160</xdr:colOff>
      <xdr:row>11</xdr:row>
      <xdr:rowOff>19050</xdr:rowOff>
    </xdr:from>
    <xdr:to>
      <xdr:col>12</xdr:col>
      <xdr:colOff>441960</xdr:colOff>
      <xdr:row>26</xdr:row>
      <xdr:rowOff>19050</xdr:rowOff>
    </xdr:to>
    <xdr:graphicFrame macro="">
      <xdr:nvGraphicFramePr>
        <xdr:cNvPr id="2" name="Grafi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259080</xdr:colOff>
      <xdr:row>11</xdr:row>
      <xdr:rowOff>34290</xdr:rowOff>
    </xdr:from>
    <xdr:to>
      <xdr:col>12</xdr:col>
      <xdr:colOff>563880</xdr:colOff>
      <xdr:row>26</xdr:row>
      <xdr:rowOff>34290</xdr:rowOff>
    </xdr:to>
    <xdr:graphicFrame macro="">
      <xdr:nvGraphicFramePr>
        <xdr:cNvPr id="3" name="Grafik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182880</xdr:colOff>
      <xdr:row>13</xdr:row>
      <xdr:rowOff>22860</xdr:rowOff>
    </xdr:from>
    <xdr:to>
      <xdr:col>13</xdr:col>
      <xdr:colOff>487680</xdr:colOff>
      <xdr:row>28</xdr:row>
      <xdr:rowOff>22860</xdr:rowOff>
    </xdr:to>
    <xdr:graphicFrame macro="">
      <xdr:nvGraphicFramePr>
        <xdr:cNvPr id="2" name="Grafi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13</xdr:row>
      <xdr:rowOff>0</xdr:rowOff>
    </xdr:from>
    <xdr:to>
      <xdr:col>6</xdr:col>
      <xdr:colOff>2468880</xdr:colOff>
      <xdr:row>55</xdr:row>
      <xdr:rowOff>81110</xdr:rowOff>
    </xdr:to>
    <xdr:pic>
      <xdr:nvPicPr>
        <xdr:cNvPr id="5" name="Resim 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567940"/>
          <a:ext cx="10058400" cy="776207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55</xdr:row>
      <xdr:rowOff>83820</xdr:rowOff>
    </xdr:from>
    <xdr:to>
      <xdr:col>6</xdr:col>
      <xdr:colOff>2468880</xdr:colOff>
      <xdr:row>92</xdr:row>
      <xdr:rowOff>81534</xdr:rowOff>
    </xdr:to>
    <xdr:pic>
      <xdr:nvPicPr>
        <xdr:cNvPr id="6" name="Resim 5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0332720"/>
          <a:ext cx="10058400" cy="676427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24"/>
  <sheetViews>
    <sheetView tabSelected="1" workbookViewId="0">
      <selection activeCell="N9" sqref="N9"/>
    </sheetView>
  </sheetViews>
  <sheetFormatPr defaultRowHeight="14.4" x14ac:dyDescent="0.3"/>
  <cols>
    <col min="1" max="1" width="25.109375" customWidth="1"/>
    <col min="2" max="2" width="15.5546875" customWidth="1"/>
    <col min="3" max="3" width="20.109375" customWidth="1"/>
  </cols>
  <sheetData>
    <row r="2" spans="1:12" x14ac:dyDescent="0.3">
      <c r="A2" s="4">
        <v>7.3999999999999996E-2</v>
      </c>
      <c r="B2" s="2">
        <v>0.42699999999999999</v>
      </c>
      <c r="C2" s="2">
        <v>0.46700000000000003</v>
      </c>
      <c r="D2" s="2">
        <v>0.34700000000000003</v>
      </c>
      <c r="E2" s="2">
        <v>0.41899999999999998</v>
      </c>
      <c r="F2" s="2">
        <v>0.47400000000000003</v>
      </c>
      <c r="G2" s="2">
        <v>0.34200000000000003</v>
      </c>
      <c r="H2" s="2">
        <v>0.82700000000000007</v>
      </c>
      <c r="I2" s="2">
        <v>0.60299999999999998</v>
      </c>
      <c r="J2" s="2">
        <v>0.68800000000000006</v>
      </c>
      <c r="K2" s="2">
        <v>0.59899999999999998</v>
      </c>
      <c r="L2" s="2">
        <v>0.9</v>
      </c>
    </row>
    <row r="3" spans="1:12" x14ac:dyDescent="0.3">
      <c r="A3" s="4">
        <v>0.96</v>
      </c>
      <c r="B3" s="2">
        <v>0.23800000000000002</v>
      </c>
      <c r="C3" s="2">
        <v>0.34900000000000003</v>
      </c>
      <c r="D3" s="2">
        <v>1.036</v>
      </c>
      <c r="E3" s="2">
        <v>0.60099999999999998</v>
      </c>
      <c r="F3" s="2">
        <v>0.56300000000000006</v>
      </c>
      <c r="G3" s="2">
        <v>0.67800000000000005</v>
      </c>
      <c r="H3" s="2">
        <v>0.753</v>
      </c>
      <c r="I3" s="2">
        <v>0.52500000000000002</v>
      </c>
      <c r="J3" s="2">
        <v>0.85899999999999999</v>
      </c>
      <c r="K3" s="2">
        <v>0.80700000000000005</v>
      </c>
      <c r="L3" s="2">
        <v>0.69300000000000006</v>
      </c>
    </row>
    <row r="4" spans="1:12" x14ac:dyDescent="0.3">
      <c r="A4" s="4">
        <v>1.351</v>
      </c>
      <c r="B4" s="2">
        <v>0.44</v>
      </c>
      <c r="C4" s="2">
        <v>0.375</v>
      </c>
      <c r="D4" s="2">
        <v>0.39600000000000002</v>
      </c>
      <c r="E4" s="2">
        <v>0.42299999999999999</v>
      </c>
      <c r="F4" s="2">
        <v>0.51</v>
      </c>
      <c r="G4" s="2">
        <v>0.68600000000000005</v>
      </c>
      <c r="H4" s="2">
        <v>0.71499999999999997</v>
      </c>
      <c r="I4" s="2">
        <v>0.84199999999999997</v>
      </c>
      <c r="J4" s="2">
        <v>0.83399999999999996</v>
      </c>
      <c r="K4" s="2">
        <v>0.75800000000000001</v>
      </c>
      <c r="L4" s="2">
        <v>0.76700000000000002</v>
      </c>
    </row>
    <row r="5" spans="1:12" x14ac:dyDescent="0.3">
      <c r="A5" s="4">
        <v>1.532</v>
      </c>
      <c r="B5" s="2">
        <v>0.44400000000000001</v>
      </c>
      <c r="C5" s="2">
        <v>0.53600000000000003</v>
      </c>
      <c r="D5" s="2">
        <v>0.755</v>
      </c>
      <c r="E5" s="2">
        <v>0.38900000000000001</v>
      </c>
      <c r="F5" s="2">
        <v>0.432</v>
      </c>
      <c r="G5" s="2">
        <v>0.495</v>
      </c>
      <c r="H5" s="2">
        <v>0.98199999999999998</v>
      </c>
      <c r="I5" s="2">
        <v>1.034</v>
      </c>
      <c r="J5" s="2">
        <v>0.72499999999999998</v>
      </c>
      <c r="K5" s="2">
        <v>0.63</v>
      </c>
      <c r="L5" s="2">
        <v>0.83799999999999997</v>
      </c>
    </row>
    <row r="6" spans="1:12" x14ac:dyDescent="0.3">
      <c r="A6" s="4">
        <v>1.661</v>
      </c>
      <c r="B6" s="2">
        <v>0.56600000000000006</v>
      </c>
      <c r="C6" s="2">
        <v>0.59299999999999997</v>
      </c>
      <c r="D6" s="2">
        <v>0.36599999999999999</v>
      </c>
      <c r="E6" s="2">
        <v>0.48599999999999999</v>
      </c>
      <c r="F6" s="2">
        <v>0.32800000000000001</v>
      </c>
      <c r="G6" s="2">
        <v>0.40900000000000003</v>
      </c>
      <c r="H6" s="2">
        <v>0.83499999999999996</v>
      </c>
      <c r="I6" s="2">
        <v>0.81300000000000006</v>
      </c>
      <c r="J6" s="2">
        <v>0.72199999999999998</v>
      </c>
      <c r="K6" s="2">
        <v>0.75900000000000001</v>
      </c>
      <c r="L6" s="2">
        <v>0.69600000000000006</v>
      </c>
    </row>
    <row r="7" spans="1:12" x14ac:dyDescent="0.3">
      <c r="A7" s="5">
        <v>1.958</v>
      </c>
      <c r="B7" s="2">
        <v>0.52700000000000002</v>
      </c>
      <c r="C7" s="2">
        <v>0.24</v>
      </c>
      <c r="D7" s="2">
        <v>0.50700000000000001</v>
      </c>
      <c r="E7" s="2">
        <v>0.68900000000000006</v>
      </c>
      <c r="F7" s="2">
        <v>0.41300000000000003</v>
      </c>
      <c r="G7" s="2">
        <v>0.42</v>
      </c>
      <c r="H7" s="2">
        <v>0.92900000000000005</v>
      </c>
      <c r="I7" s="2">
        <v>0.55800000000000005</v>
      </c>
      <c r="J7" s="2">
        <v>0.73299999999999998</v>
      </c>
      <c r="K7" s="2">
        <v>0.92700000000000005</v>
      </c>
      <c r="L7" s="2">
        <v>0.54800000000000004</v>
      </c>
    </row>
    <row r="8" spans="1:12" x14ac:dyDescent="0.3">
      <c r="A8" s="2">
        <v>0.41300000000000003</v>
      </c>
      <c r="B8" s="2">
        <v>0.57400000000000007</v>
      </c>
      <c r="C8" s="2">
        <v>0.34</v>
      </c>
      <c r="D8" s="2">
        <v>0.65800000000000003</v>
      </c>
      <c r="E8" s="2">
        <v>0.371</v>
      </c>
      <c r="F8" s="2">
        <v>0.85599999999999998</v>
      </c>
      <c r="G8" s="2">
        <v>0.75900000000000001</v>
      </c>
      <c r="H8" s="2">
        <v>1.131</v>
      </c>
      <c r="I8" s="2">
        <v>0.58399999999999996</v>
      </c>
      <c r="J8" s="2">
        <v>0.77500000000000002</v>
      </c>
      <c r="K8" s="2">
        <v>0.95300000000000007</v>
      </c>
      <c r="L8" s="2">
        <v>0.93600000000000005</v>
      </c>
    </row>
    <row r="9" spans="1:12" x14ac:dyDescent="0.3">
      <c r="A9" s="2">
        <v>0.372</v>
      </c>
      <c r="B9" s="2">
        <v>0.39800000000000002</v>
      </c>
      <c r="C9" s="2">
        <v>0.52800000000000002</v>
      </c>
      <c r="D9" s="2">
        <v>0.754</v>
      </c>
      <c r="E9" s="2">
        <v>0.39800000000000002</v>
      </c>
      <c r="F9" s="2">
        <v>0.61099999999999999</v>
      </c>
      <c r="G9" s="2">
        <v>0.78700000000000003</v>
      </c>
      <c r="H9" s="2">
        <v>1.0150000000000001</v>
      </c>
      <c r="I9" s="2">
        <v>0.71499999999999997</v>
      </c>
      <c r="J9" s="2">
        <v>0.91800000000000004</v>
      </c>
      <c r="K9" s="2">
        <v>0.94200000000000006</v>
      </c>
      <c r="L9" s="2">
        <v>0.81400000000000006</v>
      </c>
    </row>
    <row r="11" spans="1:12" x14ac:dyDescent="0.3">
      <c r="A11" t="s">
        <v>0</v>
      </c>
    </row>
    <row r="15" spans="1:12" x14ac:dyDescent="0.3">
      <c r="A15" s="6"/>
    </row>
    <row r="16" spans="1:12" x14ac:dyDescent="0.3">
      <c r="B16" s="7" t="s">
        <v>1</v>
      </c>
      <c r="C16" s="7" t="s">
        <v>2</v>
      </c>
      <c r="D16" s="7" t="s">
        <v>3</v>
      </c>
    </row>
    <row r="17" spans="1:10" x14ac:dyDescent="0.3">
      <c r="A17" s="6" t="s">
        <v>4</v>
      </c>
      <c r="B17" s="4">
        <v>7.3999999999999996E-2</v>
      </c>
      <c r="C17" s="1">
        <v>100</v>
      </c>
      <c r="D17" s="8">
        <f>(32.246*B17*B17)-(118.47*B17)+(108.61)</f>
        <v>100.019799096</v>
      </c>
    </row>
    <row r="18" spans="1:10" x14ac:dyDescent="0.3">
      <c r="A18" s="6" t="s">
        <v>5</v>
      </c>
      <c r="B18" s="4">
        <v>0.96</v>
      </c>
      <c r="C18" s="1">
        <v>25</v>
      </c>
      <c r="D18" s="8">
        <f t="shared" ref="D18:D22" si="0">(32.246*B18*B18)-(118.47*B18)+(108.61)</f>
        <v>24.596713600000001</v>
      </c>
    </row>
    <row r="19" spans="1:10" x14ac:dyDescent="0.3">
      <c r="A19" s="6" t="s">
        <v>6</v>
      </c>
      <c r="B19" s="4">
        <v>1.351</v>
      </c>
      <c r="C19" s="1">
        <v>6.25</v>
      </c>
      <c r="D19" s="8">
        <f t="shared" si="0"/>
        <v>7.4124614460000089</v>
      </c>
    </row>
    <row r="20" spans="1:10" x14ac:dyDescent="0.3">
      <c r="A20" s="6" t="s">
        <v>7</v>
      </c>
      <c r="B20" s="4">
        <v>1.532</v>
      </c>
      <c r="C20" s="1">
        <v>3.13</v>
      </c>
      <c r="D20" s="8">
        <f t="shared" si="0"/>
        <v>2.796095904000012</v>
      </c>
    </row>
    <row r="21" spans="1:10" x14ac:dyDescent="0.3">
      <c r="A21" s="6" t="s">
        <v>8</v>
      </c>
      <c r="B21" s="4">
        <v>1.661</v>
      </c>
      <c r="C21" s="1">
        <v>1.56</v>
      </c>
      <c r="D21" s="8">
        <f t="shared" si="0"/>
        <v>0.79549656600001128</v>
      </c>
    </row>
    <row r="22" spans="1:10" x14ac:dyDescent="0.3">
      <c r="A22" s="9" t="s">
        <v>9</v>
      </c>
      <c r="B22" s="5">
        <v>1.958</v>
      </c>
      <c r="C22" s="1">
        <v>0</v>
      </c>
      <c r="D22" s="8">
        <f t="shared" si="0"/>
        <v>0.26929394400001172</v>
      </c>
    </row>
    <row r="27" spans="1:10" x14ac:dyDescent="0.3">
      <c r="I27" s="10" t="s">
        <v>10</v>
      </c>
      <c r="J27" s="10"/>
    </row>
    <row r="29" spans="1:10" x14ac:dyDescent="0.3">
      <c r="G29" s="10"/>
    </row>
    <row r="34" spans="1:3" x14ac:dyDescent="0.3">
      <c r="A34" s="12" t="s">
        <v>11</v>
      </c>
      <c r="B34" s="2" t="s">
        <v>12</v>
      </c>
      <c r="C34" s="11" t="s">
        <v>135</v>
      </c>
    </row>
    <row r="35" spans="1:3" x14ac:dyDescent="0.3">
      <c r="A35" s="27" t="s">
        <v>136</v>
      </c>
      <c r="B35" s="2">
        <v>0.41300000000000003</v>
      </c>
      <c r="C35" s="8">
        <f>(32.246*B35*B35)-(118.47*B35)+(108.61)</f>
        <v>65.182057974000003</v>
      </c>
    </row>
    <row r="36" spans="1:3" x14ac:dyDescent="0.3">
      <c r="A36" s="27" t="s">
        <v>137</v>
      </c>
      <c r="B36" s="2">
        <v>0.372</v>
      </c>
      <c r="C36" s="8">
        <f>(32.246*B36*B36)-(118.47*B36)+(108.61)</f>
        <v>69.001490464</v>
      </c>
    </row>
    <row r="37" spans="1:3" x14ac:dyDescent="0.3">
      <c r="A37" s="27" t="s">
        <v>138</v>
      </c>
      <c r="B37" s="2">
        <v>0.42699999999999999</v>
      </c>
      <c r="C37" s="8">
        <f>(32.246*B37*B37)-(118.47*B37)+(108.61)</f>
        <v>63.902690934000006</v>
      </c>
    </row>
    <row r="38" spans="1:3" x14ac:dyDescent="0.3">
      <c r="A38" s="27" t="s">
        <v>139</v>
      </c>
      <c r="B38" s="2">
        <v>0.23800000000000002</v>
      </c>
      <c r="C38" s="8">
        <f>(32.246*B38*B38)-(118.47*B38)+(108.61)</f>
        <v>82.240682423999999</v>
      </c>
    </row>
    <row r="39" spans="1:3" x14ac:dyDescent="0.3">
      <c r="A39" s="27" t="s">
        <v>140</v>
      </c>
      <c r="B39" s="2">
        <v>0.44</v>
      </c>
      <c r="C39" s="8">
        <f>(32.246*B39*B39)-(118.47*B39)+(108.61)</f>
        <v>62.7260256</v>
      </c>
    </row>
    <row r="40" spans="1:3" x14ac:dyDescent="0.3">
      <c r="A40" s="27" t="s">
        <v>141</v>
      </c>
      <c r="B40" s="2">
        <v>0.44400000000000001</v>
      </c>
      <c r="C40" s="8">
        <f>(32.246*B40*B40)-(118.47*B40)+(108.61)</f>
        <v>62.366167455999999</v>
      </c>
    </row>
    <row r="41" spans="1:3" x14ac:dyDescent="0.3">
      <c r="A41" s="27" t="s">
        <v>142</v>
      </c>
      <c r="B41" s="2">
        <v>0.56600000000000006</v>
      </c>
      <c r="C41" s="8">
        <f>(32.246*B41*B41)-(118.47*B41)+(108.61)</f>
        <v>51.886179575999989</v>
      </c>
    </row>
    <row r="42" spans="1:3" x14ac:dyDescent="0.3">
      <c r="A42" s="27" t="s">
        <v>143</v>
      </c>
      <c r="B42" s="2">
        <v>0.52700000000000002</v>
      </c>
      <c r="C42" s="8">
        <f>(32.246*B42*B42)-(118.47*B42)+(108.61)</f>
        <v>55.131959333999994</v>
      </c>
    </row>
    <row r="43" spans="1:3" x14ac:dyDescent="0.3">
      <c r="A43" s="27" t="s">
        <v>144</v>
      </c>
      <c r="B43" s="2">
        <v>0.57400000000000007</v>
      </c>
      <c r="C43" s="8">
        <f>(32.246*B43*B43)-(118.47*B43)+(108.61)</f>
        <v>51.232503095999988</v>
      </c>
    </row>
    <row r="44" spans="1:3" x14ac:dyDescent="0.3">
      <c r="A44" s="27" t="s">
        <v>145</v>
      </c>
      <c r="B44" s="2">
        <v>0.39800000000000002</v>
      </c>
      <c r="C44" s="8">
        <f>(32.246*B44*B44)-(118.47*B44)+(108.61)</f>
        <v>66.566835384000001</v>
      </c>
    </row>
    <row r="45" spans="1:3" x14ac:dyDescent="0.3">
      <c r="A45" s="27" t="s">
        <v>146</v>
      </c>
      <c r="B45" s="2">
        <v>0.46700000000000003</v>
      </c>
      <c r="C45" s="8">
        <f>(32.246*B45*B45)-(118.47*B45)+(108.61)</f>
        <v>60.317007894</v>
      </c>
    </row>
    <row r="46" spans="1:3" x14ac:dyDescent="0.3">
      <c r="A46" s="27" t="s">
        <v>147</v>
      </c>
      <c r="B46" s="2">
        <v>0.34900000000000003</v>
      </c>
      <c r="C46" s="8">
        <f>(32.246*B46*B46)-(118.47*B46)+(108.61)</f>
        <v>71.191565045999994</v>
      </c>
    </row>
    <row r="47" spans="1:3" x14ac:dyDescent="0.3">
      <c r="A47" s="27" t="s">
        <v>148</v>
      </c>
      <c r="B47" s="2">
        <v>0.375</v>
      </c>
      <c r="C47" s="8">
        <f>(32.246*B47*B47)-(118.47*B47)+(108.61)</f>
        <v>68.718343750000003</v>
      </c>
    </row>
    <row r="48" spans="1:3" x14ac:dyDescent="0.3">
      <c r="A48" s="27" t="s">
        <v>149</v>
      </c>
      <c r="B48" s="2">
        <v>0.53600000000000003</v>
      </c>
      <c r="C48" s="8">
        <f>(32.246*B48*B48)-(118.47*B48)+(108.61)</f>
        <v>54.374226815999997</v>
      </c>
    </row>
    <row r="49" spans="1:3" x14ac:dyDescent="0.3">
      <c r="A49" s="27" t="s">
        <v>150</v>
      </c>
      <c r="B49" s="2">
        <v>0.59299999999999997</v>
      </c>
      <c r="C49" s="8">
        <f>(32.246*B49*B49)-(118.47*B49)+(108.61)</f>
        <v>49.696563654000002</v>
      </c>
    </row>
    <row r="50" spans="1:3" x14ac:dyDescent="0.3">
      <c r="A50" s="27" t="s">
        <v>151</v>
      </c>
      <c r="B50" s="2">
        <v>0.24</v>
      </c>
      <c r="C50" s="8">
        <f>(32.246*B50*B50)-(118.47*B50)+(108.61)</f>
        <v>82.034569599999998</v>
      </c>
    </row>
    <row r="51" spans="1:3" x14ac:dyDescent="0.3">
      <c r="A51" s="27" t="s">
        <v>152</v>
      </c>
      <c r="B51" s="2">
        <v>0.34</v>
      </c>
      <c r="C51" s="8">
        <f>(32.246*B51*B51)-(118.47*B51)+(108.61)</f>
        <v>72.057837599999999</v>
      </c>
    </row>
    <row r="52" spans="1:3" x14ac:dyDescent="0.3">
      <c r="A52" s="27" t="s">
        <v>153</v>
      </c>
      <c r="B52" s="2">
        <v>0.52800000000000002</v>
      </c>
      <c r="C52" s="8">
        <f>(32.246*B52*B52)-(118.47*B52)+(108.61)</f>
        <v>55.047508864000001</v>
      </c>
    </row>
    <row r="53" spans="1:3" x14ac:dyDescent="0.3">
      <c r="A53" s="27" t="s">
        <v>154</v>
      </c>
      <c r="B53" s="2">
        <v>0.34700000000000003</v>
      </c>
      <c r="C53" s="8">
        <f>(32.246*B53*B53)-(118.47*B53)+(108.61)</f>
        <v>71.383618614</v>
      </c>
    </row>
    <row r="54" spans="1:3" x14ac:dyDescent="0.3">
      <c r="A54" s="27" t="s">
        <v>155</v>
      </c>
      <c r="B54" s="2">
        <v>1.036</v>
      </c>
      <c r="C54" s="8">
        <f>(32.246*B54*B54)-(118.47*B54)+(108.61)</f>
        <v>20.484582816</v>
      </c>
    </row>
    <row r="55" spans="1:3" x14ac:dyDescent="0.3">
      <c r="A55" s="27" t="s">
        <v>156</v>
      </c>
      <c r="B55" s="2">
        <v>0.39600000000000002</v>
      </c>
      <c r="C55" s="8">
        <f>(32.246*B55*B55)-(118.47*B55)+(108.61)</f>
        <v>66.752568736000001</v>
      </c>
    </row>
    <row r="56" spans="1:3" x14ac:dyDescent="0.3">
      <c r="A56" s="27" t="s">
        <v>157</v>
      </c>
      <c r="B56" s="2">
        <v>0.755</v>
      </c>
      <c r="C56" s="8">
        <f>(32.246*B56*B56)-(118.47*B56)+(108.61)</f>
        <v>37.546176149999994</v>
      </c>
    </row>
    <row r="57" spans="1:3" x14ac:dyDescent="0.3">
      <c r="A57" s="27" t="s">
        <v>158</v>
      </c>
      <c r="B57" s="2">
        <v>0.36599999999999999</v>
      </c>
      <c r="C57" s="8">
        <f>(32.246*B57*B57)-(118.47*B57)+(108.61)</f>
        <v>69.569525175999999</v>
      </c>
    </row>
    <row r="58" spans="1:3" x14ac:dyDescent="0.3">
      <c r="A58" s="27" t="s">
        <v>159</v>
      </c>
      <c r="B58" s="2">
        <v>0.50700000000000001</v>
      </c>
      <c r="C58" s="8">
        <f>(32.246*B58*B58)-(118.47*B58)+(108.61)</f>
        <v>56.834512054000001</v>
      </c>
    </row>
    <row r="59" spans="1:3" x14ac:dyDescent="0.3">
      <c r="A59" s="27" t="s">
        <v>160</v>
      </c>
      <c r="B59" s="2">
        <v>0.65800000000000003</v>
      </c>
      <c r="C59" s="8">
        <f>(32.246*B59*B59)-(118.47*B59)+(108.61)</f>
        <v>44.618097144000004</v>
      </c>
    </row>
    <row r="60" spans="1:3" x14ac:dyDescent="0.3">
      <c r="A60" s="27" t="s">
        <v>161</v>
      </c>
      <c r="B60" s="2">
        <v>0.754</v>
      </c>
      <c r="C60" s="8">
        <f>(32.246*B60*B60)-(118.47*B60)+(108.61)</f>
        <v>37.615986935999999</v>
      </c>
    </row>
    <row r="61" spans="1:3" x14ac:dyDescent="0.3">
      <c r="A61" s="27" t="s">
        <v>162</v>
      </c>
      <c r="B61" s="2">
        <v>0.41899999999999998</v>
      </c>
      <c r="C61" s="8">
        <f>(32.246*B61*B61)-(118.47*B61)+(108.61)</f>
        <v>64.632210006000008</v>
      </c>
    </row>
    <row r="62" spans="1:3" x14ac:dyDescent="0.3">
      <c r="A62" s="27" t="s">
        <v>163</v>
      </c>
      <c r="B62" s="2">
        <v>0.60099999999999998</v>
      </c>
      <c r="C62" s="8">
        <f>(32.246*B62*B62)-(118.47*B62)+(108.61)</f>
        <v>49.056817446000004</v>
      </c>
    </row>
    <row r="63" spans="1:3" x14ac:dyDescent="0.3">
      <c r="A63" s="27" t="s">
        <v>164</v>
      </c>
      <c r="B63" s="2">
        <v>0.42299999999999999</v>
      </c>
      <c r="C63" s="8">
        <f>(32.246*B63*B63)-(118.47*B63)+(108.61)</f>
        <v>64.266934534000001</v>
      </c>
    </row>
    <row r="64" spans="1:3" x14ac:dyDescent="0.3">
      <c r="A64" s="27" t="s">
        <v>165</v>
      </c>
      <c r="B64" s="2">
        <v>0.38900000000000001</v>
      </c>
      <c r="C64" s="8">
        <f>(32.246*B64*B64)-(118.47*B64)+(108.61)</f>
        <v>67.404666965999994</v>
      </c>
    </row>
    <row r="65" spans="1:3" x14ac:dyDescent="0.3">
      <c r="A65" s="27" t="s">
        <v>166</v>
      </c>
      <c r="B65" s="2">
        <v>0.48599999999999999</v>
      </c>
      <c r="C65" s="8">
        <f>(32.246*B65*B65)-(118.47*B65)+(108.61)</f>
        <v>58.649956216</v>
      </c>
    </row>
    <row r="66" spans="1:3" x14ac:dyDescent="0.3">
      <c r="A66" s="27" t="s">
        <v>167</v>
      </c>
      <c r="B66" s="2">
        <v>0.68900000000000006</v>
      </c>
      <c r="C66" s="8">
        <f>(32.246*B66*B66)-(118.47*B66)+(108.61)</f>
        <v>42.292023365999995</v>
      </c>
    </row>
    <row r="67" spans="1:3" x14ac:dyDescent="0.3">
      <c r="A67" s="27" t="s">
        <v>168</v>
      </c>
      <c r="B67" s="2">
        <v>0.371</v>
      </c>
      <c r="C67" s="8">
        <f>(32.246*B67*B67)-(118.47*B67)+(108.61)</f>
        <v>69.096001685999994</v>
      </c>
    </row>
    <row r="68" spans="1:3" x14ac:dyDescent="0.3">
      <c r="A68" s="27" t="s">
        <v>169</v>
      </c>
      <c r="B68" s="2">
        <v>0.39800000000000002</v>
      </c>
      <c r="C68" s="8">
        <f>(32.246*B68*B68)-(118.47*B68)+(108.61)</f>
        <v>66.566835384000001</v>
      </c>
    </row>
    <row r="69" spans="1:3" x14ac:dyDescent="0.3">
      <c r="A69" s="27" t="s">
        <v>170</v>
      </c>
      <c r="B69" s="2">
        <v>0.47400000000000003</v>
      </c>
      <c r="C69" s="8">
        <f>(32.246*B69*B69)-(118.47*B69)+(108.61)</f>
        <v>59.700122295999996</v>
      </c>
    </row>
    <row r="70" spans="1:3" x14ac:dyDescent="0.3">
      <c r="A70" s="27" t="s">
        <v>171</v>
      </c>
      <c r="B70" s="2">
        <v>0.56300000000000006</v>
      </c>
      <c r="C70" s="8">
        <f>(32.246*B70*B70)-(118.47*B70)+(108.61)</f>
        <v>52.132372373999999</v>
      </c>
    </row>
    <row r="71" spans="1:3" x14ac:dyDescent="0.3">
      <c r="A71" s="27" t="s">
        <v>172</v>
      </c>
      <c r="B71" s="2">
        <v>0.51</v>
      </c>
      <c r="C71" s="8">
        <f>(32.246*B71*B71)-(118.47*B71)+(108.61)</f>
        <v>56.577484600000005</v>
      </c>
    </row>
    <row r="72" spans="1:3" x14ac:dyDescent="0.3">
      <c r="A72" s="27" t="s">
        <v>173</v>
      </c>
      <c r="B72" s="2">
        <v>0.432</v>
      </c>
      <c r="C72" s="8">
        <f>(32.246*B72*B72)-(118.47*B72)+(108.61)</f>
        <v>63.448837503999997</v>
      </c>
    </row>
    <row r="73" spans="1:3" x14ac:dyDescent="0.3">
      <c r="A73" s="27" t="s">
        <v>174</v>
      </c>
      <c r="B73" s="2">
        <v>0.32800000000000001</v>
      </c>
      <c r="C73" s="8">
        <f>(32.246*B73*B73)-(118.47*B73)+(108.61)</f>
        <v>73.220993664000005</v>
      </c>
    </row>
    <row r="74" spans="1:3" x14ac:dyDescent="0.3">
      <c r="A74" s="27" t="s">
        <v>175</v>
      </c>
      <c r="B74" s="2">
        <v>0.41300000000000003</v>
      </c>
      <c r="C74" s="8">
        <f>(32.246*B74*B74)-(118.47*B74)+(108.61)</f>
        <v>65.182057974000003</v>
      </c>
    </row>
    <row r="75" spans="1:3" x14ac:dyDescent="0.3">
      <c r="A75" s="27" t="s">
        <v>176</v>
      </c>
      <c r="B75" s="2">
        <v>0.85599999999999998</v>
      </c>
      <c r="C75" s="8">
        <f>(32.246*B75*B75)-(118.47*B75)+(108.61)</f>
        <v>30.827485056</v>
      </c>
    </row>
    <row r="76" spans="1:3" x14ac:dyDescent="0.3">
      <c r="A76" s="27" t="s">
        <v>177</v>
      </c>
      <c r="B76" s="2">
        <v>0.61099999999999999</v>
      </c>
      <c r="C76" s="8">
        <f>(32.246*B76*B76)-(118.47*B76)+(108.61)</f>
        <v>48.262938965999993</v>
      </c>
    </row>
    <row r="77" spans="1:3" x14ac:dyDescent="0.3">
      <c r="A77" s="27" t="s">
        <v>178</v>
      </c>
      <c r="B77" s="2">
        <v>0.34200000000000003</v>
      </c>
      <c r="C77" s="8">
        <f>(32.246*B77*B77)-(118.47*B77)+(108.61)</f>
        <v>71.864881143999995</v>
      </c>
    </row>
    <row r="78" spans="1:3" x14ac:dyDescent="0.3">
      <c r="A78" s="27" t="s">
        <v>179</v>
      </c>
      <c r="B78" s="2">
        <v>0.67800000000000005</v>
      </c>
      <c r="C78" s="8">
        <f>(32.246*B78*B78)-(118.47*B78)+(108.61)</f>
        <v>43.110310264000006</v>
      </c>
    </row>
    <row r="79" spans="1:3" x14ac:dyDescent="0.3">
      <c r="A79" s="27" t="s">
        <v>180</v>
      </c>
      <c r="B79" s="2">
        <v>0.68600000000000005</v>
      </c>
      <c r="C79" s="8">
        <f>(32.246*B79*B79)-(118.47*B79)+(108.61)</f>
        <v>42.514418616</v>
      </c>
    </row>
    <row r="80" spans="1:3" x14ac:dyDescent="0.3">
      <c r="A80" s="27" t="s">
        <v>181</v>
      </c>
      <c r="B80" s="2">
        <v>0.495</v>
      </c>
      <c r="C80" s="8">
        <f>(32.246*B80*B80)-(118.47*B80)+(108.61)</f>
        <v>57.868426150000005</v>
      </c>
    </row>
    <row r="81" spans="1:3" x14ac:dyDescent="0.3">
      <c r="A81" s="27" t="s">
        <v>182</v>
      </c>
      <c r="B81" s="2">
        <v>0.40900000000000003</v>
      </c>
      <c r="C81" s="8">
        <f>(32.246*B81*B81)-(118.47*B81)+(108.61)</f>
        <v>65.549913126000007</v>
      </c>
    </row>
    <row r="82" spans="1:3" x14ac:dyDescent="0.3">
      <c r="A82" s="27" t="s">
        <v>183</v>
      </c>
      <c r="B82" s="2">
        <v>0.42</v>
      </c>
      <c r="C82" s="8">
        <f>(32.246*B82*B82)-(118.47*B82)+(108.61)</f>
        <v>64.54079440000001</v>
      </c>
    </row>
    <row r="83" spans="1:3" x14ac:dyDescent="0.3">
      <c r="A83" s="27" t="s">
        <v>184</v>
      </c>
      <c r="B83" s="2">
        <v>0.75900000000000001</v>
      </c>
      <c r="C83" s="8">
        <f>(32.246*B83*B83)-(118.47*B83)+(108.61)</f>
        <v>37.267577926000001</v>
      </c>
    </row>
    <row r="84" spans="1:3" x14ac:dyDescent="0.3">
      <c r="A84" s="27" t="s">
        <v>185</v>
      </c>
      <c r="B84" s="2">
        <v>0.78700000000000003</v>
      </c>
      <c r="C84" s="8">
        <f>(32.246*B84*B84)-(118.47*B84)+(108.61)</f>
        <v>35.346282774000002</v>
      </c>
    </row>
    <row r="85" spans="1:3" x14ac:dyDescent="0.3">
      <c r="A85" s="27" t="s">
        <v>186</v>
      </c>
      <c r="B85" s="2">
        <v>0.82700000000000007</v>
      </c>
      <c r="C85" s="8">
        <f>(32.246*B85*B85)-(118.47*B85)+(108.61)</f>
        <v>32.689284533999995</v>
      </c>
    </row>
    <row r="86" spans="1:3" x14ac:dyDescent="0.3">
      <c r="A86" s="27" t="s">
        <v>187</v>
      </c>
      <c r="B86" s="2">
        <v>0.753</v>
      </c>
      <c r="C86" s="8">
        <f>(32.246*B86*B86)-(118.47*B86)+(108.61)</f>
        <v>37.685862214000011</v>
      </c>
    </row>
    <row r="87" spans="1:3" x14ac:dyDescent="0.3">
      <c r="A87" s="27" t="s">
        <v>188</v>
      </c>
      <c r="B87" s="2">
        <v>0.71499999999999997</v>
      </c>
      <c r="C87" s="8">
        <f>(32.246*B87*B87)-(118.47*B87)+(108.61)</f>
        <v>40.388911350000015</v>
      </c>
    </row>
    <row r="88" spans="1:3" x14ac:dyDescent="0.3">
      <c r="A88" s="27" t="s">
        <v>189</v>
      </c>
      <c r="B88" s="2">
        <v>0.98199999999999998</v>
      </c>
      <c r="C88" s="8">
        <f>(32.246*B88*B88)-(118.47*B88)+(108.61)</f>
        <v>23.36805170400001</v>
      </c>
    </row>
    <row r="89" spans="1:3" x14ac:dyDescent="0.3">
      <c r="A89" s="27" t="s">
        <v>190</v>
      </c>
      <c r="B89" s="2">
        <v>0.83499999999999996</v>
      </c>
      <c r="C89" s="8">
        <f>(32.246*B89*B89)-(118.47*B89)+(108.61)</f>
        <v>32.170267350000003</v>
      </c>
    </row>
    <row r="90" spans="1:3" x14ac:dyDescent="0.3">
      <c r="A90" s="27" t="s">
        <v>191</v>
      </c>
      <c r="B90" s="2">
        <v>0.92900000000000005</v>
      </c>
      <c r="C90" s="8">
        <f>(32.246*B90*B90)-(118.47*B90)+(108.61)</f>
        <v>26.380990085999997</v>
      </c>
    </row>
    <row r="91" spans="1:3" x14ac:dyDescent="0.3">
      <c r="A91" s="27" t="s">
        <v>192</v>
      </c>
      <c r="B91" s="2">
        <v>1.131</v>
      </c>
      <c r="C91" s="8">
        <f>(32.246*B91*B91)-(118.47*B91)+(108.61)</f>
        <v>15.868255606000019</v>
      </c>
    </row>
    <row r="92" spans="1:3" x14ac:dyDescent="0.3">
      <c r="A92" s="27" t="s">
        <v>193</v>
      </c>
      <c r="B92" s="2">
        <v>1.0150000000000001</v>
      </c>
      <c r="C92" s="8">
        <f>(32.246*B92*B92)-(118.47*B92)+(108.61)</f>
        <v>21.583585349999993</v>
      </c>
    </row>
    <row r="93" spans="1:3" x14ac:dyDescent="0.3">
      <c r="A93" s="27" t="s">
        <v>194</v>
      </c>
      <c r="B93" s="2">
        <v>0.60299999999999998</v>
      </c>
      <c r="C93" s="8">
        <f>(32.246*B93*B93)-(118.47*B93)+(108.61)</f>
        <v>48.897525813999998</v>
      </c>
    </row>
    <row r="94" spans="1:3" x14ac:dyDescent="0.3">
      <c r="A94" s="27" t="s">
        <v>195</v>
      </c>
      <c r="B94" s="2">
        <v>0.52500000000000002</v>
      </c>
      <c r="C94" s="8">
        <f>(32.246*B94*B94)-(118.47*B94)+(108.61)</f>
        <v>55.301053750000001</v>
      </c>
    </row>
    <row r="95" spans="1:3" x14ac:dyDescent="0.3">
      <c r="A95" s="27" t="s">
        <v>196</v>
      </c>
      <c r="B95" s="2">
        <v>0.84199999999999997</v>
      </c>
      <c r="C95" s="8">
        <f>(32.246*B95*B95)-(118.47*B95)+(108.61)</f>
        <v>31.719513144000004</v>
      </c>
    </row>
    <row r="96" spans="1:3" x14ac:dyDescent="0.3">
      <c r="A96" s="27" t="s">
        <v>197</v>
      </c>
      <c r="B96" s="2">
        <v>1.034</v>
      </c>
      <c r="C96" s="8">
        <f>(32.246*B96*B96)-(118.47*B96)+(108.61)</f>
        <v>20.588024376000007</v>
      </c>
    </row>
    <row r="97" spans="1:3" x14ac:dyDescent="0.3">
      <c r="A97" s="27" t="s">
        <v>198</v>
      </c>
      <c r="B97" s="2">
        <v>0.81300000000000006</v>
      </c>
      <c r="C97" s="8">
        <f>(32.246*B97*B97)-(118.47*B97)+(108.61)</f>
        <v>33.607496373999993</v>
      </c>
    </row>
    <row r="98" spans="1:3" x14ac:dyDescent="0.3">
      <c r="A98" s="27" t="s">
        <v>199</v>
      </c>
      <c r="B98" s="2">
        <v>0.55800000000000005</v>
      </c>
      <c r="C98" s="8">
        <f>(32.246*B98*B98)-(118.47*B98)+(108.61)</f>
        <v>52.543983544</v>
      </c>
    </row>
    <row r="99" spans="1:3" x14ac:dyDescent="0.3">
      <c r="A99" s="27" t="s">
        <v>200</v>
      </c>
      <c r="B99" s="2">
        <v>0.58399999999999996</v>
      </c>
      <c r="C99" s="8">
        <f>(32.246*B99*B99)-(118.47*B99)+(108.61)</f>
        <v>50.421211776000007</v>
      </c>
    </row>
    <row r="100" spans="1:3" x14ac:dyDescent="0.3">
      <c r="A100" s="27" t="s">
        <v>201</v>
      </c>
      <c r="B100" s="2">
        <v>0.71499999999999997</v>
      </c>
      <c r="C100" s="8">
        <f>(32.246*B100*B100)-(118.47*B100)+(108.61)</f>
        <v>40.388911350000015</v>
      </c>
    </row>
    <row r="101" spans="1:3" x14ac:dyDescent="0.3">
      <c r="A101" s="27" t="s">
        <v>202</v>
      </c>
      <c r="B101" s="2">
        <v>0.68800000000000006</v>
      </c>
      <c r="C101" s="8">
        <f>(32.246*B101*B101)-(118.47*B101)+(108.61)</f>
        <v>42.366090623999995</v>
      </c>
    </row>
    <row r="102" spans="1:3" x14ac:dyDescent="0.3">
      <c r="A102" s="27" t="s">
        <v>203</v>
      </c>
      <c r="B102" s="2">
        <v>0.85899999999999999</v>
      </c>
      <c r="C102" s="8">
        <f>(32.246*B102*B102)-(118.47*B102)+(108.61)</f>
        <v>30.637980726000009</v>
      </c>
    </row>
    <row r="103" spans="1:3" x14ac:dyDescent="0.3">
      <c r="A103" s="27" t="s">
        <v>204</v>
      </c>
      <c r="B103" s="2">
        <v>0.83399999999999996</v>
      </c>
      <c r="C103" s="8">
        <f>(32.246*B103*B103)-(118.47*B103)+(108.61)</f>
        <v>32.234918776000001</v>
      </c>
    </row>
    <row r="104" spans="1:3" x14ac:dyDescent="0.3">
      <c r="A104" s="27" t="s">
        <v>205</v>
      </c>
      <c r="B104" s="2">
        <v>0.72499999999999998</v>
      </c>
      <c r="C104" s="8">
        <f>(32.246*B104*B104)-(118.47*B104)+(108.61)</f>
        <v>39.668553750000001</v>
      </c>
    </row>
    <row r="105" spans="1:3" x14ac:dyDescent="0.3">
      <c r="A105" s="27" t="s">
        <v>206</v>
      </c>
      <c r="B105" s="2">
        <v>0.72199999999999998</v>
      </c>
      <c r="C105" s="8">
        <f>(32.246*B105*B105)-(118.47*B105)+(108.61)</f>
        <v>39.883983864000001</v>
      </c>
    </row>
    <row r="106" spans="1:3" x14ac:dyDescent="0.3">
      <c r="A106" s="27" t="s">
        <v>207</v>
      </c>
      <c r="B106" s="2">
        <v>0.73299999999999998</v>
      </c>
      <c r="C106" s="8">
        <f>(32.246*B106*B106)-(118.47*B106)+(108.61)</f>
        <v>39.096911094000006</v>
      </c>
    </row>
    <row r="107" spans="1:3" x14ac:dyDescent="0.3">
      <c r="A107" s="27" t="s">
        <v>208</v>
      </c>
      <c r="B107" s="2">
        <v>0.77500000000000002</v>
      </c>
      <c r="C107" s="8">
        <f>(32.246*B107*B107)-(118.47*B107)+(108.61)</f>
        <v>36.163503750000004</v>
      </c>
    </row>
    <row r="108" spans="1:3" x14ac:dyDescent="0.3">
      <c r="A108" s="27" t="s">
        <v>209</v>
      </c>
      <c r="B108" s="2">
        <v>0.91800000000000004</v>
      </c>
      <c r="C108" s="8">
        <f>(32.246*B108*B108)-(118.47*B108)+(108.61)</f>
        <v>27.029018104000002</v>
      </c>
    </row>
    <row r="109" spans="1:3" x14ac:dyDescent="0.3">
      <c r="A109" s="27" t="s">
        <v>210</v>
      </c>
      <c r="B109" s="2">
        <v>0.59899999999999998</v>
      </c>
      <c r="C109" s="8">
        <f>(32.246*B109*B109)-(118.47*B109)+(108.61)</f>
        <v>49.216367046000009</v>
      </c>
    </row>
    <row r="110" spans="1:3" x14ac:dyDescent="0.3">
      <c r="A110" s="27" t="s">
        <v>211</v>
      </c>
      <c r="B110" s="2">
        <v>0.80700000000000005</v>
      </c>
      <c r="C110" s="8">
        <f>(32.246*B110*B110)-(118.47*B110)+(108.61)</f>
        <v>34.004885253999987</v>
      </c>
    </row>
    <row r="111" spans="1:3" x14ac:dyDescent="0.3">
      <c r="A111" s="27" t="s">
        <v>212</v>
      </c>
      <c r="B111" s="2">
        <v>0.75800000000000001</v>
      </c>
      <c r="C111" s="8">
        <f>(32.246*B111*B111)-(118.47*B111)+(108.61)</f>
        <v>37.337130744000007</v>
      </c>
    </row>
    <row r="112" spans="1:3" x14ac:dyDescent="0.3">
      <c r="A112" s="27" t="s">
        <v>213</v>
      </c>
      <c r="B112" s="2">
        <v>0.63</v>
      </c>
      <c r="C112" s="8">
        <f>(32.246*B112*B112)-(118.47*B112)+(108.61)</f>
        <v>46.772337399999998</v>
      </c>
    </row>
    <row r="113" spans="1:3" x14ac:dyDescent="0.3">
      <c r="A113" s="27" t="s">
        <v>214</v>
      </c>
      <c r="B113" s="2">
        <v>0.75900000000000001</v>
      </c>
      <c r="C113" s="8">
        <f>(32.246*B113*B113)-(118.47*B113)+(108.61)</f>
        <v>37.267577926000001</v>
      </c>
    </row>
    <row r="114" spans="1:3" x14ac:dyDescent="0.3">
      <c r="A114" s="27" t="s">
        <v>215</v>
      </c>
      <c r="B114" s="2">
        <v>0.92700000000000005</v>
      </c>
      <c r="C114" s="8">
        <f>(32.246*B114*B114)-(118.47*B114)+(108.61)</f>
        <v>26.498232934000001</v>
      </c>
    </row>
    <row r="115" spans="1:3" x14ac:dyDescent="0.3">
      <c r="A115" s="27" t="s">
        <v>216</v>
      </c>
      <c r="B115" s="2">
        <v>0.95300000000000007</v>
      </c>
      <c r="C115" s="8">
        <f>(32.246*B115*B115)-(118.47*B115)+(108.61)</f>
        <v>24.994197413999999</v>
      </c>
    </row>
    <row r="116" spans="1:3" x14ac:dyDescent="0.3">
      <c r="A116" s="27" t="s">
        <v>217</v>
      </c>
      <c r="B116" s="2">
        <v>0.94200000000000006</v>
      </c>
      <c r="C116" s="8">
        <f>(32.246*B116*B116)-(118.47*B116)+(108.61)</f>
        <v>25.625199543999997</v>
      </c>
    </row>
    <row r="117" spans="1:3" x14ac:dyDescent="0.3">
      <c r="A117" s="27" t="s">
        <v>218</v>
      </c>
      <c r="B117" s="2">
        <v>0.9</v>
      </c>
      <c r="C117" s="8">
        <f>(32.246*B117*B117)-(118.47*B117)+(108.61)</f>
        <v>28.106260000000006</v>
      </c>
    </row>
    <row r="118" spans="1:3" x14ac:dyDescent="0.3">
      <c r="A118" s="27" t="s">
        <v>219</v>
      </c>
      <c r="B118" s="2">
        <v>0.69300000000000006</v>
      </c>
      <c r="C118" s="8">
        <f>(32.246*B118*B118)-(118.47*B118)+(108.61)</f>
        <v>41.996399253999996</v>
      </c>
    </row>
    <row r="119" spans="1:3" x14ac:dyDescent="0.3">
      <c r="A119" s="27" t="s">
        <v>220</v>
      </c>
      <c r="B119" s="2">
        <v>0.76700000000000002</v>
      </c>
      <c r="C119" s="8">
        <f>(32.246*B119*B119)-(118.47*B119)+(108.61)</f>
        <v>36.713477093999998</v>
      </c>
    </row>
    <row r="120" spans="1:3" x14ac:dyDescent="0.3">
      <c r="A120" s="27" t="s">
        <v>221</v>
      </c>
      <c r="B120" s="2">
        <v>0.83799999999999997</v>
      </c>
      <c r="C120" s="8">
        <f>(32.246*B120*B120)-(118.47*B120)+(108.61)</f>
        <v>31.97670002400001</v>
      </c>
    </row>
    <row r="121" spans="1:3" x14ac:dyDescent="0.3">
      <c r="A121" s="27" t="s">
        <v>222</v>
      </c>
      <c r="B121" s="2">
        <v>0.69600000000000006</v>
      </c>
      <c r="C121" s="8">
        <f>(32.246*B121*B121)-(118.47*B121)+(108.61)</f>
        <v>41.775358335999996</v>
      </c>
    </row>
    <row r="122" spans="1:3" x14ac:dyDescent="0.3">
      <c r="A122" s="27" t="s">
        <v>223</v>
      </c>
      <c r="B122" s="2">
        <v>0.54800000000000004</v>
      </c>
      <c r="C122" s="8">
        <f>(32.246*B122*B122)-(118.47*B122)+(108.61)</f>
        <v>53.372042784000001</v>
      </c>
    </row>
    <row r="123" spans="1:3" x14ac:dyDescent="0.3">
      <c r="A123" s="27" t="s">
        <v>224</v>
      </c>
      <c r="B123" s="2">
        <v>0.93600000000000005</v>
      </c>
      <c r="C123" s="8">
        <f>(32.246*B123*B123)-(118.47*B123)+(108.61)</f>
        <v>25.972671616</v>
      </c>
    </row>
    <row r="124" spans="1:3" x14ac:dyDescent="0.3">
      <c r="A124" s="27" t="s">
        <v>225</v>
      </c>
      <c r="B124" s="2">
        <v>0.81400000000000006</v>
      </c>
      <c r="C124" s="8">
        <f>(32.246*B124*B124)-(118.47*B124)+(108.61)</f>
        <v>33.54149061599999</v>
      </c>
    </row>
  </sheetData>
  <pageMargins left="0.7" right="0.7" top="0.75" bottom="0.75" header="0.3" footer="0.3"/>
  <pageSetup paperSize="9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23"/>
  <sheetViews>
    <sheetView workbookViewId="0">
      <selection activeCell="O5" sqref="O5"/>
    </sheetView>
  </sheetViews>
  <sheetFormatPr defaultRowHeight="14.4" x14ac:dyDescent="0.3"/>
  <cols>
    <col min="1" max="1" width="25.6640625" customWidth="1"/>
    <col min="2" max="2" width="15.5546875" customWidth="1"/>
    <col min="3" max="3" width="20.6640625" customWidth="1"/>
  </cols>
  <sheetData>
    <row r="2" spans="1:12" x14ac:dyDescent="0.3">
      <c r="A2" s="4">
        <v>8.1000000000000003E-2</v>
      </c>
      <c r="B2" s="2">
        <v>0.253</v>
      </c>
      <c r="C2" s="2">
        <v>0.22600000000000001</v>
      </c>
      <c r="D2" s="2">
        <v>0.29499999999999998</v>
      </c>
      <c r="E2" s="2">
        <v>0.18099999999999999</v>
      </c>
      <c r="F2" s="2">
        <v>0.32400000000000001</v>
      </c>
      <c r="G2" s="2">
        <v>0.22700000000000001</v>
      </c>
      <c r="H2" s="2">
        <v>0.86799999999999999</v>
      </c>
      <c r="I2" s="2">
        <v>0.38</v>
      </c>
      <c r="J2" s="2">
        <v>0.309</v>
      </c>
      <c r="K2" s="2">
        <v>0.309</v>
      </c>
      <c r="L2" s="2">
        <v>0.64300000000000002</v>
      </c>
    </row>
    <row r="3" spans="1:12" x14ac:dyDescent="0.3">
      <c r="A3" s="4">
        <v>0.99399999999999999</v>
      </c>
      <c r="B3" s="2">
        <v>0.224</v>
      </c>
      <c r="C3" s="2">
        <v>0.21299999999999999</v>
      </c>
      <c r="D3" s="2">
        <v>0.13500000000000001</v>
      </c>
      <c r="E3" s="2">
        <v>0.29499999999999998</v>
      </c>
      <c r="F3" s="2">
        <v>0.16700000000000001</v>
      </c>
      <c r="G3" s="2">
        <v>0.26600000000000001</v>
      </c>
      <c r="H3" s="2">
        <v>0.41000000000000003</v>
      </c>
      <c r="I3" s="2">
        <v>0.20800000000000002</v>
      </c>
      <c r="J3" s="2">
        <v>0.377</v>
      </c>
      <c r="K3" s="2">
        <v>0.40100000000000002</v>
      </c>
      <c r="L3" s="2">
        <v>0.22900000000000001</v>
      </c>
    </row>
    <row r="4" spans="1:12" x14ac:dyDescent="0.3">
      <c r="A4" s="4">
        <v>1.4390000000000001</v>
      </c>
      <c r="B4" s="2">
        <v>0.23600000000000002</v>
      </c>
      <c r="C4" s="2">
        <v>0.24299999999999999</v>
      </c>
      <c r="D4" s="2">
        <v>0.18</v>
      </c>
      <c r="E4" s="2">
        <v>0.17799999999999999</v>
      </c>
      <c r="F4" s="2">
        <v>0.246</v>
      </c>
      <c r="G4" s="2">
        <v>0.29499999999999998</v>
      </c>
      <c r="H4" s="2">
        <v>0.53500000000000003</v>
      </c>
      <c r="I4" s="2">
        <v>0.22600000000000001</v>
      </c>
      <c r="J4" s="2">
        <v>0.45800000000000002</v>
      </c>
      <c r="K4" s="2">
        <v>0.34400000000000003</v>
      </c>
      <c r="L4" s="2">
        <v>0.623</v>
      </c>
    </row>
    <row r="5" spans="1:12" x14ac:dyDescent="0.3">
      <c r="A5" s="4">
        <v>1.609</v>
      </c>
      <c r="B5" s="2">
        <v>0.20300000000000001</v>
      </c>
      <c r="C5" s="2">
        <v>0.223</v>
      </c>
      <c r="D5" s="2">
        <v>0.24399999999999999</v>
      </c>
      <c r="E5" s="2">
        <v>0.152</v>
      </c>
      <c r="F5" s="2">
        <v>0.20200000000000001</v>
      </c>
      <c r="G5" s="2">
        <v>0.25800000000000001</v>
      </c>
      <c r="H5" s="2">
        <v>0.51100000000000001</v>
      </c>
      <c r="I5" s="2">
        <v>0.63100000000000001</v>
      </c>
      <c r="J5" s="2">
        <v>0.316</v>
      </c>
      <c r="K5" s="2">
        <v>0.316</v>
      </c>
      <c r="L5" s="2">
        <v>0.433</v>
      </c>
    </row>
    <row r="6" spans="1:12" x14ac:dyDescent="0.3">
      <c r="A6" s="4">
        <v>1.7589999999999999</v>
      </c>
      <c r="B6" s="2">
        <v>0.16800000000000001</v>
      </c>
      <c r="C6" s="2">
        <v>0.156</v>
      </c>
      <c r="D6" s="2">
        <v>0.17899999999999999</v>
      </c>
      <c r="E6" s="2">
        <v>0.23</v>
      </c>
      <c r="F6" s="2">
        <v>0.10100000000000001</v>
      </c>
      <c r="G6" s="2">
        <v>0.17500000000000002</v>
      </c>
      <c r="H6" s="2">
        <v>0.81400000000000006</v>
      </c>
      <c r="I6" s="2">
        <v>0.34300000000000003</v>
      </c>
      <c r="J6" s="2">
        <v>0.26800000000000002</v>
      </c>
      <c r="K6" s="2">
        <v>0.29799999999999999</v>
      </c>
      <c r="L6" s="2">
        <v>0.42499999999999999</v>
      </c>
    </row>
    <row r="7" spans="1:12" x14ac:dyDescent="0.3">
      <c r="A7" s="5">
        <v>2.0499999999999998</v>
      </c>
      <c r="B7" s="2">
        <v>0.155</v>
      </c>
      <c r="C7" s="2">
        <v>0.215</v>
      </c>
      <c r="D7" s="2">
        <v>0.22900000000000001</v>
      </c>
      <c r="E7" s="2">
        <v>0.26300000000000001</v>
      </c>
      <c r="F7" s="2">
        <v>0.15</v>
      </c>
      <c r="G7" s="2">
        <v>0.13800000000000001</v>
      </c>
      <c r="H7" s="2">
        <v>0.311</v>
      </c>
      <c r="I7" s="2">
        <v>0.20500000000000002</v>
      </c>
      <c r="J7" s="2">
        <v>0.39</v>
      </c>
      <c r="K7" s="2">
        <v>0.49299999999999999</v>
      </c>
      <c r="L7" s="2">
        <v>0.24099999999999999</v>
      </c>
    </row>
    <row r="8" spans="1:12" x14ac:dyDescent="0.3">
      <c r="A8" s="2">
        <v>0.16200000000000001</v>
      </c>
      <c r="B8" s="2">
        <v>0.28100000000000003</v>
      </c>
      <c r="C8" s="2">
        <v>0.20899999999999999</v>
      </c>
      <c r="D8" s="2">
        <v>0.13600000000000001</v>
      </c>
      <c r="E8" s="2">
        <v>0.13500000000000001</v>
      </c>
      <c r="F8" s="2">
        <v>0.29499999999999998</v>
      </c>
      <c r="G8" s="2">
        <v>0.27900000000000003</v>
      </c>
      <c r="H8" s="2">
        <v>0.46600000000000003</v>
      </c>
      <c r="I8" s="2">
        <v>0.23400000000000001</v>
      </c>
      <c r="J8" s="2">
        <v>0.25900000000000001</v>
      </c>
      <c r="K8" s="2">
        <v>0.48</v>
      </c>
      <c r="L8" s="2">
        <v>0.54</v>
      </c>
    </row>
    <row r="9" spans="1:12" x14ac:dyDescent="0.3">
      <c r="A9" s="2">
        <v>0.28600000000000003</v>
      </c>
      <c r="B9" s="2">
        <v>0.185</v>
      </c>
      <c r="C9" s="2">
        <v>0.26400000000000001</v>
      </c>
      <c r="D9" s="2">
        <v>0.245</v>
      </c>
      <c r="E9" s="2">
        <v>0.34500000000000003</v>
      </c>
      <c r="F9" s="2">
        <v>0.34100000000000003</v>
      </c>
      <c r="G9" s="2">
        <v>0.51800000000000002</v>
      </c>
      <c r="H9" s="2">
        <v>0.64500000000000002</v>
      </c>
      <c r="I9" s="2">
        <v>0.34700000000000003</v>
      </c>
      <c r="J9" s="2">
        <v>0.91500000000000004</v>
      </c>
      <c r="K9" s="2">
        <v>0.78200000000000003</v>
      </c>
      <c r="L9" s="2">
        <v>0.41600000000000004</v>
      </c>
    </row>
    <row r="10" spans="1:12" x14ac:dyDescent="0.3">
      <c r="B10" s="13"/>
      <c r="C10" s="13"/>
      <c r="D10" s="13"/>
      <c r="E10" s="13"/>
      <c r="F10" s="13"/>
      <c r="G10" s="13"/>
      <c r="H10" s="13"/>
      <c r="I10" s="13"/>
      <c r="J10" s="13"/>
    </row>
    <row r="14" spans="1:12" x14ac:dyDescent="0.3">
      <c r="B14" s="7" t="s">
        <v>1</v>
      </c>
      <c r="C14" s="7" t="s">
        <v>2</v>
      </c>
      <c r="D14" s="7" t="s">
        <v>3</v>
      </c>
    </row>
    <row r="15" spans="1:12" x14ac:dyDescent="0.3">
      <c r="A15" s="6" t="s">
        <v>4</v>
      </c>
      <c r="B15" s="4">
        <v>8.1000000000000003E-2</v>
      </c>
      <c r="C15" s="1">
        <v>100</v>
      </c>
      <c r="D15" s="8">
        <f>(29.668*B15*B15)-(113.7*B15)+(108.94)</f>
        <v>99.924951747999998</v>
      </c>
    </row>
    <row r="16" spans="1:12" x14ac:dyDescent="0.3">
      <c r="A16" s="6" t="s">
        <v>5</v>
      </c>
      <c r="B16" s="4">
        <v>0.99399999999999999</v>
      </c>
      <c r="C16" s="1">
        <v>25</v>
      </c>
      <c r="D16" s="8">
        <f t="shared" ref="D16:D79" si="0">(29.668*B16*B16)-(113.7*B16)+(108.94)</f>
        <v>25.235252047999992</v>
      </c>
    </row>
    <row r="17" spans="1:11" x14ac:dyDescent="0.3">
      <c r="A17" s="6" t="s">
        <v>6</v>
      </c>
      <c r="B17" s="4">
        <v>1.4390000000000001</v>
      </c>
      <c r="C17" s="1">
        <v>6.25</v>
      </c>
      <c r="D17" s="8">
        <f t="shared" si="0"/>
        <v>6.759850627999981</v>
      </c>
    </row>
    <row r="18" spans="1:11" x14ac:dyDescent="0.3">
      <c r="A18" s="6" t="s">
        <v>7</v>
      </c>
      <c r="B18" s="4">
        <v>1.609</v>
      </c>
      <c r="C18" s="1">
        <v>3.13</v>
      </c>
      <c r="D18" s="8">
        <f t="shared" si="0"/>
        <v>2.803621507999992</v>
      </c>
    </row>
    <row r="19" spans="1:11" x14ac:dyDescent="0.3">
      <c r="A19" s="6" t="s">
        <v>8</v>
      </c>
      <c r="B19" s="4">
        <v>1.7589999999999999</v>
      </c>
      <c r="C19" s="1">
        <v>1.56</v>
      </c>
      <c r="D19" s="8">
        <f t="shared" si="0"/>
        <v>0.73689510799998459</v>
      </c>
    </row>
    <row r="20" spans="1:11" x14ac:dyDescent="0.3">
      <c r="A20" s="6" t="s">
        <v>9</v>
      </c>
      <c r="B20" s="5">
        <v>2.0499999999999998</v>
      </c>
      <c r="C20" s="1">
        <v>0</v>
      </c>
      <c r="D20" s="8">
        <f t="shared" si="0"/>
        <v>0.53476999999999464</v>
      </c>
    </row>
    <row r="27" spans="1:11" x14ac:dyDescent="0.3">
      <c r="I27" s="10" t="s">
        <v>10</v>
      </c>
      <c r="J27" s="10"/>
      <c r="K27" s="10"/>
    </row>
    <row r="29" spans="1:11" x14ac:dyDescent="0.3">
      <c r="G29" s="13"/>
    </row>
    <row r="33" spans="1:3" x14ac:dyDescent="0.3">
      <c r="A33" s="12" t="s">
        <v>11</v>
      </c>
      <c r="B33" s="2" t="s">
        <v>12</v>
      </c>
      <c r="C33" s="11" t="s">
        <v>135</v>
      </c>
    </row>
    <row r="34" spans="1:3" x14ac:dyDescent="0.3">
      <c r="A34" s="27" t="s">
        <v>136</v>
      </c>
      <c r="B34" s="2">
        <v>0.16200000000000001</v>
      </c>
      <c r="C34" s="8">
        <f>(29.668*B34*B34)-(113.7*B34)+(108.94)</f>
        <v>91.299206991999995</v>
      </c>
    </row>
    <row r="35" spans="1:3" x14ac:dyDescent="0.3">
      <c r="A35" s="27" t="s">
        <v>137</v>
      </c>
      <c r="B35" s="2">
        <v>0.28600000000000003</v>
      </c>
      <c r="C35" s="8">
        <f>(29.668*B35*B35)-(113.7*B35)+(108.94)</f>
        <v>78.848523727999989</v>
      </c>
    </row>
    <row r="36" spans="1:3" x14ac:dyDescent="0.3">
      <c r="A36" s="27" t="s">
        <v>138</v>
      </c>
      <c r="B36" s="2">
        <v>0.253</v>
      </c>
      <c r="C36" s="8">
        <f>(29.668*B36*B36)-(113.7*B36)+(108.94)</f>
        <v>82.072919012</v>
      </c>
    </row>
    <row r="37" spans="1:3" x14ac:dyDescent="0.3">
      <c r="A37" s="27" t="s">
        <v>139</v>
      </c>
      <c r="B37" s="2">
        <v>0.224</v>
      </c>
      <c r="C37" s="8">
        <f>(29.668*B37*B37)-(113.7*B37)+(108.94)</f>
        <v>84.959821567999995</v>
      </c>
    </row>
    <row r="38" spans="1:3" x14ac:dyDescent="0.3">
      <c r="A38" s="27" t="s">
        <v>140</v>
      </c>
      <c r="B38" s="2">
        <v>0.23600000000000002</v>
      </c>
      <c r="C38" s="8">
        <f>(29.668*B38*B38)-(113.7*B38)+(108.94)</f>
        <v>83.759188928</v>
      </c>
    </row>
    <row r="39" spans="1:3" x14ac:dyDescent="0.3">
      <c r="A39" s="27" t="s">
        <v>141</v>
      </c>
      <c r="B39" s="2">
        <v>0.20300000000000001</v>
      </c>
      <c r="C39" s="8">
        <f>(29.668*B39*B39)-(113.7*B39)+(108.94)</f>
        <v>87.081488611999987</v>
      </c>
    </row>
    <row r="40" spans="1:3" x14ac:dyDescent="0.3">
      <c r="A40" s="27" t="s">
        <v>142</v>
      </c>
      <c r="B40" s="2">
        <v>0.16800000000000001</v>
      </c>
      <c r="C40" s="8">
        <f>(29.668*B40*B40)-(113.7*B40)+(108.94)</f>
        <v>90.675749631999992</v>
      </c>
    </row>
    <row r="41" spans="1:3" x14ac:dyDescent="0.3">
      <c r="A41" s="27" t="s">
        <v>143</v>
      </c>
      <c r="B41" s="2">
        <v>0.155</v>
      </c>
      <c r="C41" s="8">
        <f>(29.668*B41*B41)-(113.7*B41)+(108.94)</f>
        <v>92.029273700000005</v>
      </c>
    </row>
    <row r="42" spans="1:3" x14ac:dyDescent="0.3">
      <c r="A42" s="27" t="s">
        <v>144</v>
      </c>
      <c r="B42" s="2">
        <v>0.28100000000000003</v>
      </c>
      <c r="C42" s="8">
        <f>(29.668*B42*B42)-(113.7*B42)+(108.94)</f>
        <v>79.332914947999996</v>
      </c>
    </row>
    <row r="43" spans="1:3" x14ac:dyDescent="0.3">
      <c r="A43" s="27" t="s">
        <v>145</v>
      </c>
      <c r="B43" s="2">
        <v>0.185</v>
      </c>
      <c r="C43" s="8">
        <f>(29.668*B43*B43)-(113.7*B43)+(108.94)</f>
        <v>88.920887300000004</v>
      </c>
    </row>
    <row r="44" spans="1:3" x14ac:dyDescent="0.3">
      <c r="A44" s="27" t="s">
        <v>146</v>
      </c>
      <c r="B44" s="2">
        <v>0.22600000000000001</v>
      </c>
      <c r="C44" s="8">
        <f>(29.668*B44*B44)-(113.7*B44)+(108.94)</f>
        <v>84.759122767999997</v>
      </c>
    </row>
    <row r="45" spans="1:3" x14ac:dyDescent="0.3">
      <c r="A45" s="27" t="s">
        <v>147</v>
      </c>
      <c r="B45" s="2">
        <v>0.21299999999999999</v>
      </c>
      <c r="C45" s="8">
        <f>(29.668*B45*B45)-(113.7*B45)+(108.94)</f>
        <v>86.067907491999989</v>
      </c>
    </row>
    <row r="46" spans="1:3" x14ac:dyDescent="0.3">
      <c r="A46" s="27" t="s">
        <v>148</v>
      </c>
      <c r="B46" s="2">
        <v>0.24299999999999999</v>
      </c>
      <c r="C46" s="8">
        <f>(29.668*B46*B46)-(113.7*B46)+(108.94)</f>
        <v>83.062765732000003</v>
      </c>
    </row>
    <row r="47" spans="1:3" x14ac:dyDescent="0.3">
      <c r="A47" s="27" t="s">
        <v>149</v>
      </c>
      <c r="B47" s="2">
        <v>0.223</v>
      </c>
      <c r="C47" s="8">
        <f>(29.668*B47*B47)-(113.7*B47)+(108.94)</f>
        <v>85.060259971999997</v>
      </c>
    </row>
    <row r="48" spans="1:3" x14ac:dyDescent="0.3">
      <c r="A48" s="27" t="s">
        <v>150</v>
      </c>
      <c r="B48" s="2">
        <v>0.156</v>
      </c>
      <c r="C48" s="8">
        <f>(29.668*B48*B48)-(113.7*B48)+(108.94)</f>
        <v>91.924800447999999</v>
      </c>
    </row>
    <row r="49" spans="1:3" x14ac:dyDescent="0.3">
      <c r="A49" s="27" t="s">
        <v>151</v>
      </c>
      <c r="B49" s="2">
        <v>0.215</v>
      </c>
      <c r="C49" s="8">
        <f>(29.668*B49*B49)-(113.7*B49)+(108.94)</f>
        <v>85.865903299999999</v>
      </c>
    </row>
    <row r="50" spans="1:3" x14ac:dyDescent="0.3">
      <c r="A50" s="27" t="s">
        <v>152</v>
      </c>
      <c r="B50" s="2">
        <v>0.20899999999999999</v>
      </c>
      <c r="C50" s="8">
        <f>(29.668*B50*B50)-(113.7*B50)+(108.94)</f>
        <v>86.472627907999993</v>
      </c>
    </row>
    <row r="51" spans="1:3" x14ac:dyDescent="0.3">
      <c r="A51" s="27" t="s">
        <v>153</v>
      </c>
      <c r="B51" s="2">
        <v>0.26400000000000001</v>
      </c>
      <c r="C51" s="8">
        <f>(29.668*B51*B51)-(113.7*B51)+(108.94)</f>
        <v>80.990940927999986</v>
      </c>
    </row>
    <row r="52" spans="1:3" x14ac:dyDescent="0.3">
      <c r="A52" s="27" t="s">
        <v>154</v>
      </c>
      <c r="B52" s="2">
        <v>0.29499999999999998</v>
      </c>
      <c r="C52" s="8">
        <f>(29.668*B52*B52)-(113.7*B52)+(108.94)</f>
        <v>77.980357699999999</v>
      </c>
    </row>
    <row r="53" spans="1:3" x14ac:dyDescent="0.3">
      <c r="A53" s="27" t="s">
        <v>155</v>
      </c>
      <c r="B53" s="2">
        <v>0.13500000000000001</v>
      </c>
      <c r="C53" s="8">
        <f>(29.668*B53*B53)-(113.7*B53)+(108.94)</f>
        <v>94.131199299999992</v>
      </c>
    </row>
    <row r="54" spans="1:3" x14ac:dyDescent="0.3">
      <c r="A54" s="27" t="s">
        <v>156</v>
      </c>
      <c r="B54" s="2">
        <v>0.18</v>
      </c>
      <c r="C54" s="8">
        <f>(29.668*B54*B54)-(113.7*B54)+(108.94)</f>
        <v>89.435243200000002</v>
      </c>
    </row>
    <row r="55" spans="1:3" x14ac:dyDescent="0.3">
      <c r="A55" s="27" t="s">
        <v>157</v>
      </c>
      <c r="B55" s="2">
        <v>0.24399999999999999</v>
      </c>
      <c r="C55" s="8">
        <f>(29.668*B55*B55)-(113.7*B55)+(108.94)</f>
        <v>82.963514048000008</v>
      </c>
    </row>
    <row r="56" spans="1:3" x14ac:dyDescent="0.3">
      <c r="A56" s="27" t="s">
        <v>158</v>
      </c>
      <c r="B56" s="2">
        <v>0.17899999999999999</v>
      </c>
      <c r="C56" s="8">
        <f>(29.668*B56*B56)-(113.7*B56)+(108.94)</f>
        <v>89.538292388000002</v>
      </c>
    </row>
    <row r="57" spans="1:3" x14ac:dyDescent="0.3">
      <c r="A57" s="27" t="s">
        <v>159</v>
      </c>
      <c r="B57" s="2">
        <v>0.22900000000000001</v>
      </c>
      <c r="C57" s="8">
        <f>(29.668*B57*B57)-(113.7*B57)+(108.94)</f>
        <v>84.458519588000001</v>
      </c>
    </row>
    <row r="58" spans="1:3" x14ac:dyDescent="0.3">
      <c r="A58" s="27" t="s">
        <v>160</v>
      </c>
      <c r="B58" s="2">
        <v>0.13600000000000001</v>
      </c>
      <c r="C58" s="8">
        <f>(29.668*B58*B58)-(113.7*B58)+(108.94)</f>
        <v>94.025539327999994</v>
      </c>
    </row>
    <row r="59" spans="1:3" x14ac:dyDescent="0.3">
      <c r="A59" s="27" t="s">
        <v>161</v>
      </c>
      <c r="B59" s="2">
        <v>0.245</v>
      </c>
      <c r="C59" s="8">
        <f>(29.668*B59*B59)-(113.7*B59)+(108.94)</f>
        <v>82.864321700000005</v>
      </c>
    </row>
    <row r="60" spans="1:3" x14ac:dyDescent="0.3">
      <c r="A60" s="27" t="s">
        <v>162</v>
      </c>
      <c r="B60" s="2">
        <v>0.18099999999999999</v>
      </c>
      <c r="C60" s="8">
        <f>(29.668*B60*B60)-(113.7*B60)+(108.94)</f>
        <v>89.332253347999995</v>
      </c>
    </row>
    <row r="61" spans="1:3" x14ac:dyDescent="0.3">
      <c r="A61" s="27" t="s">
        <v>163</v>
      </c>
      <c r="B61" s="2">
        <v>0.29499999999999998</v>
      </c>
      <c r="C61" s="8">
        <f>(29.668*B61*B61)-(113.7*B61)+(108.94)</f>
        <v>77.980357699999999</v>
      </c>
    </row>
    <row r="62" spans="1:3" x14ac:dyDescent="0.3">
      <c r="A62" s="27" t="s">
        <v>164</v>
      </c>
      <c r="B62" s="2">
        <v>0.17799999999999999</v>
      </c>
      <c r="C62" s="8">
        <f>(29.668*B62*B62)-(113.7*B62)+(108.94)</f>
        <v>89.641400911999995</v>
      </c>
    </row>
    <row r="63" spans="1:3" x14ac:dyDescent="0.3">
      <c r="A63" s="27" t="s">
        <v>165</v>
      </c>
      <c r="B63" s="2">
        <v>0.152</v>
      </c>
      <c r="C63" s="8">
        <f>(29.668*B63*B63)-(113.7*B63)+(108.94)</f>
        <v>92.34304947199999</v>
      </c>
    </row>
    <row r="64" spans="1:3" x14ac:dyDescent="0.3">
      <c r="A64" s="27" t="s">
        <v>166</v>
      </c>
      <c r="B64" s="2">
        <v>0.23</v>
      </c>
      <c r="C64" s="8">
        <f>(29.668*B64*B64)-(113.7*B64)+(108.94)</f>
        <v>84.358437199999997</v>
      </c>
    </row>
    <row r="65" spans="1:3" x14ac:dyDescent="0.3">
      <c r="A65" s="27" t="s">
        <v>167</v>
      </c>
      <c r="B65" s="2">
        <v>0.26300000000000001</v>
      </c>
      <c r="C65" s="8">
        <f>(29.668*B65*B65)-(113.7*B65)+(108.94)</f>
        <v>81.089005891999989</v>
      </c>
    </row>
    <row r="66" spans="1:3" x14ac:dyDescent="0.3">
      <c r="A66" s="27" t="s">
        <v>168</v>
      </c>
      <c r="B66" s="2">
        <v>0.13500000000000001</v>
      </c>
      <c r="C66" s="8">
        <f>(29.668*B66*B66)-(113.7*B66)+(108.94)</f>
        <v>94.131199299999992</v>
      </c>
    </row>
    <row r="67" spans="1:3" x14ac:dyDescent="0.3">
      <c r="A67" s="27" t="s">
        <v>169</v>
      </c>
      <c r="B67" s="2">
        <v>0.34500000000000003</v>
      </c>
      <c r="C67" s="8">
        <f>(29.668*B67*B67)-(113.7*B67)+(108.94)</f>
        <v>73.244733699999998</v>
      </c>
    </row>
    <row r="68" spans="1:3" x14ac:dyDescent="0.3">
      <c r="A68" s="27" t="s">
        <v>170</v>
      </c>
      <c r="B68" s="2">
        <v>0.32400000000000001</v>
      </c>
      <c r="C68" s="8">
        <f>(29.668*B68*B68)-(113.7*B68)+(108.94)</f>
        <v>75.215627968000007</v>
      </c>
    </row>
    <row r="69" spans="1:3" x14ac:dyDescent="0.3">
      <c r="A69" s="27" t="s">
        <v>171</v>
      </c>
      <c r="B69" s="2">
        <v>0.16700000000000001</v>
      </c>
      <c r="C69" s="8">
        <f>(29.668*B69*B69)-(113.7*B69)+(108.94)</f>
        <v>90.779510851999987</v>
      </c>
    </row>
    <row r="70" spans="1:3" x14ac:dyDescent="0.3">
      <c r="A70" s="27" t="s">
        <v>172</v>
      </c>
      <c r="B70" s="2">
        <v>0.246</v>
      </c>
      <c r="C70" s="8">
        <f>(29.668*B70*B70)-(113.7*B70)+(108.94)</f>
        <v>82.765188687999995</v>
      </c>
    </row>
    <row r="71" spans="1:3" x14ac:dyDescent="0.3">
      <c r="A71" s="27" t="s">
        <v>173</v>
      </c>
      <c r="B71" s="2">
        <v>0.20200000000000001</v>
      </c>
      <c r="C71" s="8">
        <f>(29.668*B71*B71)-(113.7*B71)+(108.94)</f>
        <v>87.183173071999988</v>
      </c>
    </row>
    <row r="72" spans="1:3" x14ac:dyDescent="0.3">
      <c r="A72" s="27" t="s">
        <v>174</v>
      </c>
      <c r="B72" s="2">
        <v>0.10100000000000001</v>
      </c>
      <c r="C72" s="8">
        <f>(29.668*B72*B72)-(113.7*B72)+(108.94)</f>
        <v>97.758943267999996</v>
      </c>
    </row>
    <row r="73" spans="1:3" x14ac:dyDescent="0.3">
      <c r="A73" s="27" t="s">
        <v>175</v>
      </c>
      <c r="B73" s="2">
        <v>0.15</v>
      </c>
      <c r="C73" s="8">
        <f>(29.668*B73*B73)-(113.7*B73)+(108.94)</f>
        <v>92.55252999999999</v>
      </c>
    </row>
    <row r="74" spans="1:3" x14ac:dyDescent="0.3">
      <c r="A74" s="27" t="s">
        <v>176</v>
      </c>
      <c r="B74" s="2">
        <v>0.29499999999999998</v>
      </c>
      <c r="C74" s="8">
        <f>(29.668*B74*B74)-(113.7*B74)+(108.94)</f>
        <v>77.980357699999999</v>
      </c>
    </row>
    <row r="75" spans="1:3" x14ac:dyDescent="0.3">
      <c r="A75" s="27" t="s">
        <v>177</v>
      </c>
      <c r="B75" s="2">
        <v>0.34100000000000003</v>
      </c>
      <c r="C75" s="8">
        <f>(29.668*B75*B75)-(113.7*B75)+(108.94)</f>
        <v>73.618124707999996</v>
      </c>
    </row>
    <row r="76" spans="1:3" x14ac:dyDescent="0.3">
      <c r="A76" s="27" t="s">
        <v>178</v>
      </c>
      <c r="B76" s="2">
        <v>0.22700000000000001</v>
      </c>
      <c r="C76" s="8">
        <f>(29.668*B76*B76)-(113.7*B76)+(108.94)</f>
        <v>84.658862371999987</v>
      </c>
    </row>
    <row r="77" spans="1:3" x14ac:dyDescent="0.3">
      <c r="A77" s="27" t="s">
        <v>179</v>
      </c>
      <c r="B77" s="2">
        <v>0.26600000000000001</v>
      </c>
      <c r="C77" s="8">
        <f>(29.668*B77*B77)-(113.7*B77)+(108.94)</f>
        <v>80.794989007999988</v>
      </c>
    </row>
    <row r="78" spans="1:3" x14ac:dyDescent="0.3">
      <c r="A78" s="27" t="s">
        <v>180</v>
      </c>
      <c r="B78" s="2">
        <v>0.29499999999999998</v>
      </c>
      <c r="C78" s="8">
        <f>(29.668*B78*B78)-(113.7*B78)+(108.94)</f>
        <v>77.980357699999999</v>
      </c>
    </row>
    <row r="79" spans="1:3" x14ac:dyDescent="0.3">
      <c r="A79" s="27" t="s">
        <v>181</v>
      </c>
      <c r="B79" s="2">
        <v>0.25800000000000001</v>
      </c>
      <c r="C79" s="8">
        <f>(29.668*B79*B79)-(113.7*B79)+(108.94)</f>
        <v>81.580220752000002</v>
      </c>
    </row>
    <row r="80" spans="1:3" x14ac:dyDescent="0.3">
      <c r="A80" s="27" t="s">
        <v>182</v>
      </c>
      <c r="B80" s="2">
        <v>0.17500000000000002</v>
      </c>
      <c r="C80" s="8">
        <f>(29.668*B80*B80)-(113.7*B80)+(108.94)</f>
        <v>89.951082499999998</v>
      </c>
    </row>
    <row r="81" spans="1:3" x14ac:dyDescent="0.3">
      <c r="A81" s="27" t="s">
        <v>183</v>
      </c>
      <c r="B81" s="2">
        <v>0.13800000000000001</v>
      </c>
      <c r="C81" s="8">
        <f>(29.668*B81*B81)-(113.7*B81)+(108.94)</f>
        <v>93.814397391999989</v>
      </c>
    </row>
    <row r="82" spans="1:3" x14ac:dyDescent="0.3">
      <c r="A82" s="27" t="s">
        <v>184</v>
      </c>
      <c r="B82" s="2">
        <v>0.27900000000000003</v>
      </c>
      <c r="C82" s="8">
        <f>(29.668*B82*B82)-(113.7*B82)+(108.94)</f>
        <v>79.527086787999991</v>
      </c>
    </row>
    <row r="83" spans="1:3" x14ac:dyDescent="0.3">
      <c r="A83" s="27" t="s">
        <v>185</v>
      </c>
      <c r="B83" s="2">
        <v>0.51800000000000002</v>
      </c>
      <c r="C83" s="8">
        <f>(29.668*B83*B83)-(113.7*B83)+(108.94)</f>
        <v>58.004036431999992</v>
      </c>
    </row>
    <row r="84" spans="1:3" x14ac:dyDescent="0.3">
      <c r="A84" s="27" t="s">
        <v>186</v>
      </c>
      <c r="B84" s="2">
        <v>0.86799999999999999</v>
      </c>
      <c r="C84" s="8">
        <f>(29.668*B84*B84)-(113.7*B84)+(108.94)</f>
        <v>32.60098323199999</v>
      </c>
    </row>
    <row r="85" spans="1:3" x14ac:dyDescent="0.3">
      <c r="A85" s="27" t="s">
        <v>187</v>
      </c>
      <c r="B85" s="2">
        <v>0.41000000000000003</v>
      </c>
      <c r="C85" s="8">
        <f>(29.668*B85*B85)-(113.7*B85)+(108.94)</f>
        <v>67.310190799999987</v>
      </c>
    </row>
    <row r="86" spans="1:3" x14ac:dyDescent="0.3">
      <c r="A86" s="27" t="s">
        <v>188</v>
      </c>
      <c r="B86" s="2">
        <v>0.53500000000000003</v>
      </c>
      <c r="C86" s="8">
        <f>(29.668*B86*B86)-(113.7*B86)+(108.94)</f>
        <v>56.602223299999991</v>
      </c>
    </row>
    <row r="87" spans="1:3" x14ac:dyDescent="0.3">
      <c r="A87" s="27" t="s">
        <v>189</v>
      </c>
      <c r="B87" s="2">
        <v>0.51100000000000001</v>
      </c>
      <c r="C87" s="8">
        <f>(29.668*B87*B87)-(113.7*B87)+(108.94)</f>
        <v>58.586237827999994</v>
      </c>
    </row>
    <row r="88" spans="1:3" x14ac:dyDescent="0.3">
      <c r="A88" s="27" t="s">
        <v>190</v>
      </c>
      <c r="B88" s="2">
        <v>0.81400000000000006</v>
      </c>
      <c r="C88" s="8">
        <f>(29.668*B88*B88)-(113.7*B88)+(108.94)</f>
        <v>36.046098127999983</v>
      </c>
    </row>
    <row r="89" spans="1:3" x14ac:dyDescent="0.3">
      <c r="A89" s="27" t="s">
        <v>191</v>
      </c>
      <c r="B89" s="2">
        <v>0.311</v>
      </c>
      <c r="C89" s="8">
        <f>(29.668*B89*B89)-(113.7*B89)+(108.94)</f>
        <v>76.448818627999998</v>
      </c>
    </row>
    <row r="90" spans="1:3" x14ac:dyDescent="0.3">
      <c r="A90" s="27" t="s">
        <v>192</v>
      </c>
      <c r="B90" s="2">
        <v>0.46600000000000003</v>
      </c>
      <c r="C90" s="8">
        <f>(29.668*B90*B90)-(113.7*B90)+(108.94)</f>
        <v>62.398384207999996</v>
      </c>
    </row>
    <row r="91" spans="1:3" x14ac:dyDescent="0.3">
      <c r="A91" s="27" t="s">
        <v>193</v>
      </c>
      <c r="B91" s="2">
        <v>0.64500000000000002</v>
      </c>
      <c r="C91" s="8">
        <f>(29.668*B91*B91)-(113.7*B91)+(108.94)</f>
        <v>47.9461297</v>
      </c>
    </row>
    <row r="92" spans="1:3" x14ac:dyDescent="0.3">
      <c r="A92" s="27" t="s">
        <v>194</v>
      </c>
      <c r="B92" s="2">
        <v>0.38</v>
      </c>
      <c r="C92" s="8">
        <f>(29.668*B92*B92)-(113.7*B92)+(108.94)</f>
        <v>70.018059199999996</v>
      </c>
    </row>
    <row r="93" spans="1:3" x14ac:dyDescent="0.3">
      <c r="A93" s="27" t="s">
        <v>195</v>
      </c>
      <c r="B93" s="2">
        <v>0.20800000000000002</v>
      </c>
      <c r="C93" s="8">
        <f>(29.668*B93*B93)-(113.7*B93)+(108.94)</f>
        <v>86.573956351999996</v>
      </c>
    </row>
    <row r="94" spans="1:3" x14ac:dyDescent="0.3">
      <c r="A94" s="27" t="s">
        <v>196</v>
      </c>
      <c r="B94" s="2">
        <v>0.22600000000000001</v>
      </c>
      <c r="C94" s="8">
        <f>(29.668*B94*B94)-(113.7*B94)+(108.94)</f>
        <v>84.759122767999997</v>
      </c>
    </row>
    <row r="95" spans="1:3" x14ac:dyDescent="0.3">
      <c r="A95" s="27" t="s">
        <v>197</v>
      </c>
      <c r="B95" s="2">
        <v>0.63100000000000001</v>
      </c>
      <c r="C95" s="8">
        <f>(29.668*B95*B95)-(113.7*B95)+(108.94)</f>
        <v>49.007940547999986</v>
      </c>
    </row>
    <row r="96" spans="1:3" x14ac:dyDescent="0.3">
      <c r="A96" s="27" t="s">
        <v>198</v>
      </c>
      <c r="B96" s="2">
        <v>0.34300000000000003</v>
      </c>
      <c r="C96" s="8">
        <f>(29.668*B96*B96)-(113.7*B96)+(108.94)</f>
        <v>73.431310531999998</v>
      </c>
    </row>
    <row r="97" spans="1:3" x14ac:dyDescent="0.3">
      <c r="A97" s="27" t="s">
        <v>199</v>
      </c>
      <c r="B97" s="2">
        <v>0.20500000000000002</v>
      </c>
      <c r="C97" s="8">
        <f>(29.668*B97*B97)-(113.7*B97)+(108.94)</f>
        <v>86.87829769999999</v>
      </c>
    </row>
    <row r="98" spans="1:3" x14ac:dyDescent="0.3">
      <c r="A98" s="27" t="s">
        <v>200</v>
      </c>
      <c r="B98" s="2">
        <v>0.23400000000000001</v>
      </c>
      <c r="C98" s="8">
        <f>(29.668*B98*B98)-(113.7*B98)+(108.94)</f>
        <v>83.958701007999991</v>
      </c>
    </row>
    <row r="99" spans="1:3" x14ac:dyDescent="0.3">
      <c r="A99" s="27" t="s">
        <v>201</v>
      </c>
      <c r="B99" s="2">
        <v>0.34700000000000003</v>
      </c>
      <c r="C99" s="8">
        <f>(29.668*B99*B99)-(113.7*B99)+(108.94)</f>
        <v>73.058394211999996</v>
      </c>
    </row>
    <row r="100" spans="1:3" x14ac:dyDescent="0.3">
      <c r="A100" s="27" t="s">
        <v>202</v>
      </c>
      <c r="B100" s="2">
        <v>0.309</v>
      </c>
      <c r="C100" s="8">
        <f>(29.668*B100*B100)-(113.7*B100)+(108.94)</f>
        <v>76.639430308000001</v>
      </c>
    </row>
    <row r="101" spans="1:3" x14ac:dyDescent="0.3">
      <c r="A101" s="27" t="s">
        <v>203</v>
      </c>
      <c r="B101" s="2">
        <v>0.377</v>
      </c>
      <c r="C101" s="8">
        <f>(29.668*B101*B101)-(113.7*B101)+(108.94)</f>
        <v>70.291783171999995</v>
      </c>
    </row>
    <row r="102" spans="1:3" x14ac:dyDescent="0.3">
      <c r="A102" s="27" t="s">
        <v>204</v>
      </c>
      <c r="B102" s="2">
        <v>0.45800000000000002</v>
      </c>
      <c r="C102" s="8">
        <f>(29.668*B102*B102)-(113.7*B102)+(108.94)</f>
        <v>63.088678351999995</v>
      </c>
    </row>
    <row r="103" spans="1:3" x14ac:dyDescent="0.3">
      <c r="A103" s="27" t="s">
        <v>205</v>
      </c>
      <c r="B103" s="2">
        <v>0.316</v>
      </c>
      <c r="C103" s="8">
        <f>(29.668*B103*B103)-(113.7*B103)+(108.94)</f>
        <v>75.973327807999993</v>
      </c>
    </row>
    <row r="104" spans="1:3" x14ac:dyDescent="0.3">
      <c r="A104" s="27" t="s">
        <v>206</v>
      </c>
      <c r="B104" s="2">
        <v>0.26800000000000002</v>
      </c>
      <c r="C104" s="8">
        <f>(29.668*B104*B104)-(113.7*B104)+(108.94)</f>
        <v>80.599274431999987</v>
      </c>
    </row>
    <row r="105" spans="1:3" x14ac:dyDescent="0.3">
      <c r="A105" s="27" t="s">
        <v>207</v>
      </c>
      <c r="B105" s="2">
        <v>0.39</v>
      </c>
      <c r="C105" s="8">
        <f>(29.668*B105*B105)-(113.7*B105)+(108.94)</f>
        <v>69.109502800000001</v>
      </c>
    </row>
    <row r="106" spans="1:3" x14ac:dyDescent="0.3">
      <c r="A106" s="27" t="s">
        <v>208</v>
      </c>
      <c r="B106" s="2">
        <v>0.25900000000000001</v>
      </c>
      <c r="C106" s="8">
        <f>(29.668*B106*B106)-(113.7*B106)+(108.94)</f>
        <v>81.481859107999995</v>
      </c>
    </row>
    <row r="107" spans="1:3" x14ac:dyDescent="0.3">
      <c r="A107" s="27" t="s">
        <v>209</v>
      </c>
      <c r="B107" s="2">
        <v>0.91500000000000004</v>
      </c>
      <c r="C107" s="8">
        <f>(29.668*B107*B107)-(113.7*B107)+(108.94)</f>
        <v>29.743291299999981</v>
      </c>
    </row>
    <row r="108" spans="1:3" x14ac:dyDescent="0.3">
      <c r="A108" s="27" t="s">
        <v>210</v>
      </c>
      <c r="B108" s="2">
        <v>0.309</v>
      </c>
      <c r="C108" s="8">
        <f>(29.668*B108*B108)-(113.7*B108)+(108.94)</f>
        <v>76.639430308000001</v>
      </c>
    </row>
    <row r="109" spans="1:3" x14ac:dyDescent="0.3">
      <c r="A109" s="27" t="s">
        <v>211</v>
      </c>
      <c r="B109" s="2">
        <v>0.40100000000000002</v>
      </c>
      <c r="C109" s="8">
        <f>(29.668*B109*B109)-(113.7*B109)+(108.94)</f>
        <v>68.116944067999995</v>
      </c>
    </row>
    <row r="110" spans="1:3" x14ac:dyDescent="0.3">
      <c r="A110" s="27" t="s">
        <v>212</v>
      </c>
      <c r="B110" s="2">
        <v>0.34400000000000003</v>
      </c>
      <c r="C110" s="8">
        <f>(29.668*B110*B110)-(113.7*B110)+(108.94)</f>
        <v>73.337992447999994</v>
      </c>
    </row>
    <row r="111" spans="1:3" x14ac:dyDescent="0.3">
      <c r="A111" s="27" t="s">
        <v>213</v>
      </c>
      <c r="B111" s="2">
        <v>0.316</v>
      </c>
      <c r="C111" s="8">
        <f>(29.668*B111*B111)-(113.7*B111)+(108.94)</f>
        <v>75.973327807999993</v>
      </c>
    </row>
    <row r="112" spans="1:3" x14ac:dyDescent="0.3">
      <c r="A112" s="27" t="s">
        <v>214</v>
      </c>
      <c r="B112" s="2">
        <v>0.29799999999999999</v>
      </c>
      <c r="C112" s="8">
        <f>(29.668*B112*B112)-(113.7*B112)+(108.94)</f>
        <v>77.692037072000005</v>
      </c>
    </row>
    <row r="113" spans="1:3" x14ac:dyDescent="0.3">
      <c r="A113" s="27" t="s">
        <v>215</v>
      </c>
      <c r="B113" s="2">
        <v>0.49299999999999999</v>
      </c>
      <c r="C113" s="8">
        <f>(29.668*B113*B113)-(113.7*B113)+(108.94)</f>
        <v>60.096677732000003</v>
      </c>
    </row>
    <row r="114" spans="1:3" x14ac:dyDescent="0.3">
      <c r="A114" s="27" t="s">
        <v>216</v>
      </c>
      <c r="B114" s="2">
        <v>0.48</v>
      </c>
      <c r="C114" s="8">
        <f>(29.668*B114*B114)-(113.7*B114)+(108.94)</f>
        <v>61.199507199999999</v>
      </c>
    </row>
    <row r="115" spans="1:3" x14ac:dyDescent="0.3">
      <c r="A115" s="27" t="s">
        <v>217</v>
      </c>
      <c r="B115" s="2">
        <v>0.78200000000000003</v>
      </c>
      <c r="C115" s="8">
        <f>(29.668*B115*B115)-(113.7*B115)+(108.94)</f>
        <v>38.169294031999982</v>
      </c>
    </row>
    <row r="116" spans="1:3" x14ac:dyDescent="0.3">
      <c r="A116" s="27" t="s">
        <v>218</v>
      </c>
      <c r="B116" s="2">
        <v>0.64300000000000002</v>
      </c>
      <c r="C116" s="8">
        <f>(29.668*B116*B116)-(113.7*B116)+(108.94)</f>
        <v>48.097104932000001</v>
      </c>
    </row>
    <row r="117" spans="1:3" x14ac:dyDescent="0.3">
      <c r="A117" s="27" t="s">
        <v>219</v>
      </c>
      <c r="B117" s="2">
        <v>0.22900000000000001</v>
      </c>
      <c r="C117" s="8">
        <f>(29.668*B117*B117)-(113.7*B117)+(108.94)</f>
        <v>84.458519588000001</v>
      </c>
    </row>
    <row r="118" spans="1:3" x14ac:dyDescent="0.3">
      <c r="A118" s="27" t="s">
        <v>220</v>
      </c>
      <c r="B118" s="2">
        <v>0.623</v>
      </c>
      <c r="C118" s="8">
        <f>(29.668*B118*B118)-(113.7*B118)+(108.94)</f>
        <v>49.619911172000002</v>
      </c>
    </row>
    <row r="119" spans="1:3" x14ac:dyDescent="0.3">
      <c r="A119" s="27" t="s">
        <v>221</v>
      </c>
      <c r="B119" s="2">
        <v>0.433</v>
      </c>
      <c r="C119" s="8">
        <f>(29.668*B119*B119)-(113.7*B119)+(108.94)</f>
        <v>65.270323652000002</v>
      </c>
    </row>
    <row r="120" spans="1:3" x14ac:dyDescent="0.3">
      <c r="A120" s="27" t="s">
        <v>222</v>
      </c>
      <c r="B120" s="2">
        <v>0.42499999999999999</v>
      </c>
      <c r="C120" s="8">
        <f>(29.668*B120*B120)-(113.7*B120)+(108.94)</f>
        <v>65.976282499999996</v>
      </c>
    </row>
    <row r="121" spans="1:3" x14ac:dyDescent="0.3">
      <c r="A121" s="27" t="s">
        <v>223</v>
      </c>
      <c r="B121" s="2">
        <v>0.24099999999999999</v>
      </c>
      <c r="C121" s="8">
        <f>(29.668*B121*B121)-(113.7*B121)+(108.94)</f>
        <v>83.261447107999999</v>
      </c>
    </row>
    <row r="122" spans="1:3" x14ac:dyDescent="0.3">
      <c r="A122" s="27" t="s">
        <v>224</v>
      </c>
      <c r="B122" s="2">
        <v>0.54</v>
      </c>
      <c r="C122" s="8">
        <f>(29.668*B122*B122)-(113.7*B122)+(108.94)</f>
        <v>56.193188799999994</v>
      </c>
    </row>
    <row r="123" spans="1:3" x14ac:dyDescent="0.3">
      <c r="A123" s="27" t="s">
        <v>225</v>
      </c>
      <c r="B123" s="2">
        <v>0.41600000000000004</v>
      </c>
      <c r="C123" s="8">
        <f>(29.668*B123*B123)-(113.7*B123)+(108.94)</f>
        <v>66.775025407999991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24"/>
  <sheetViews>
    <sheetView workbookViewId="0">
      <selection activeCell="P5" sqref="P5"/>
    </sheetView>
  </sheetViews>
  <sheetFormatPr defaultRowHeight="14.4" x14ac:dyDescent="0.3"/>
  <cols>
    <col min="1" max="1" width="24.5546875" customWidth="1"/>
    <col min="2" max="3" width="11" customWidth="1"/>
    <col min="4" max="4" width="11.33203125" customWidth="1"/>
    <col min="5" max="5" width="20.44140625" customWidth="1"/>
  </cols>
  <sheetData>
    <row r="2" spans="1:12" x14ac:dyDescent="0.3">
      <c r="A2" s="4">
        <v>2.5379999999999998</v>
      </c>
      <c r="B2" s="2">
        <v>1.714</v>
      </c>
      <c r="C2" s="2">
        <v>1.405</v>
      </c>
      <c r="D2" s="2">
        <v>1.6120000000000001</v>
      </c>
      <c r="E2" s="2">
        <v>0.90800000000000003</v>
      </c>
      <c r="F2" s="2">
        <v>1.022</v>
      </c>
      <c r="G2" s="2">
        <v>0.96499999999999997</v>
      </c>
      <c r="H2" s="2">
        <v>1.7110000000000001</v>
      </c>
      <c r="I2" s="2">
        <v>1.2969999999999999</v>
      </c>
      <c r="J2" s="2">
        <v>1.391</v>
      </c>
      <c r="K2" s="2">
        <v>1.36</v>
      </c>
      <c r="L2" s="2">
        <v>1.296</v>
      </c>
    </row>
    <row r="3" spans="1:12" x14ac:dyDescent="0.3">
      <c r="A3" s="4">
        <v>1.514</v>
      </c>
      <c r="B3" s="2">
        <v>1.923</v>
      </c>
      <c r="C3" s="2">
        <v>1.2230000000000001</v>
      </c>
      <c r="D3" s="2">
        <v>1.492</v>
      </c>
      <c r="E3" s="2">
        <v>0.93700000000000006</v>
      </c>
      <c r="F3" s="2">
        <v>0.84199999999999997</v>
      </c>
      <c r="G3" s="2">
        <v>0.80700000000000005</v>
      </c>
      <c r="H3" s="2">
        <v>1.2370000000000001</v>
      </c>
      <c r="I3" s="2">
        <v>1.008</v>
      </c>
      <c r="J3" s="2">
        <v>0.871</v>
      </c>
      <c r="K3" s="2">
        <v>1.165</v>
      </c>
      <c r="L3" s="2">
        <v>1.458</v>
      </c>
    </row>
    <row r="4" spans="1:12" x14ac:dyDescent="0.3">
      <c r="A4" s="4">
        <v>1.0009999999999999</v>
      </c>
      <c r="B4" s="2">
        <v>1.4219999999999999</v>
      </c>
      <c r="C4" s="2">
        <v>1.5640000000000001</v>
      </c>
      <c r="D4" s="2">
        <v>0.88100000000000001</v>
      </c>
      <c r="E4" s="2">
        <v>0.98899999999999999</v>
      </c>
      <c r="F4" s="2">
        <v>1.1759999999999999</v>
      </c>
      <c r="G4" s="2">
        <v>1.635</v>
      </c>
      <c r="H4" s="2">
        <v>1.3440000000000001</v>
      </c>
      <c r="I4" s="2">
        <v>1.32</v>
      </c>
      <c r="J4" s="2">
        <v>1.1360000000000001</v>
      </c>
      <c r="K4" s="2">
        <v>0.995</v>
      </c>
      <c r="L4" s="2">
        <v>1.327</v>
      </c>
    </row>
    <row r="5" spans="1:12" x14ac:dyDescent="0.3">
      <c r="A5" s="4">
        <v>0.622</v>
      </c>
      <c r="B5" s="2">
        <v>1.25</v>
      </c>
      <c r="C5" s="2">
        <v>1.3220000000000001</v>
      </c>
      <c r="D5" s="2">
        <v>0.995</v>
      </c>
      <c r="E5" s="2">
        <v>0.81700000000000006</v>
      </c>
      <c r="F5" s="2">
        <v>1.262</v>
      </c>
      <c r="G5" s="2">
        <v>0.86099999999999999</v>
      </c>
      <c r="H5" s="2">
        <v>1.3169999999999999</v>
      </c>
      <c r="I5" s="2">
        <v>0.88900000000000001</v>
      </c>
      <c r="J5" s="2">
        <v>1.375</v>
      </c>
      <c r="K5" s="2">
        <v>0.93800000000000006</v>
      </c>
      <c r="L5" s="2">
        <v>1.514</v>
      </c>
    </row>
    <row r="6" spans="1:12" x14ac:dyDescent="0.3">
      <c r="A6" s="4">
        <v>0.35399999999999998</v>
      </c>
      <c r="B6" s="2">
        <v>1.264</v>
      </c>
      <c r="C6" s="2">
        <v>1.1460000000000001</v>
      </c>
      <c r="D6" s="2">
        <v>0.998</v>
      </c>
      <c r="E6" s="2">
        <v>1.0629999999999999</v>
      </c>
      <c r="F6" s="2">
        <v>1.383</v>
      </c>
      <c r="G6" s="2">
        <v>0.67100000000000004</v>
      </c>
      <c r="H6" s="2">
        <v>1.212</v>
      </c>
      <c r="I6" s="2">
        <v>1.1440000000000001</v>
      </c>
      <c r="J6" s="2">
        <v>1.419</v>
      </c>
      <c r="K6" s="2">
        <v>1.3620000000000001</v>
      </c>
      <c r="L6" s="2">
        <v>1.024</v>
      </c>
    </row>
    <row r="7" spans="1:12" x14ac:dyDescent="0.3">
      <c r="A7" s="5">
        <v>7.8E-2</v>
      </c>
      <c r="B7" s="2">
        <v>1.244</v>
      </c>
      <c r="C7" s="2">
        <v>1.0589999999999999</v>
      </c>
      <c r="D7" s="2">
        <v>0.82400000000000007</v>
      </c>
      <c r="E7" s="2">
        <v>0.89800000000000002</v>
      </c>
      <c r="F7" s="2">
        <v>0.97099999999999997</v>
      </c>
      <c r="G7" s="2">
        <v>0.69100000000000006</v>
      </c>
      <c r="H7" s="2">
        <v>0.90300000000000002</v>
      </c>
      <c r="I7" s="2">
        <v>1.6719999999999999</v>
      </c>
      <c r="J7" s="2">
        <v>1.1890000000000001</v>
      </c>
      <c r="K7" s="2">
        <v>0.996</v>
      </c>
      <c r="L7" s="2">
        <v>0.97699999999999998</v>
      </c>
    </row>
    <row r="8" spans="1:12" x14ac:dyDescent="0.3">
      <c r="A8" s="2">
        <v>1.524</v>
      </c>
      <c r="B8" s="2">
        <v>1.7190000000000001</v>
      </c>
      <c r="C8" s="2">
        <v>1.631</v>
      </c>
      <c r="D8" s="2">
        <v>1.1420000000000001</v>
      </c>
      <c r="E8" s="2">
        <v>1.089</v>
      </c>
      <c r="F8" s="2">
        <v>1.3640000000000001</v>
      </c>
      <c r="G8" s="2">
        <v>1.1020000000000001</v>
      </c>
      <c r="H8" s="2">
        <v>1.33</v>
      </c>
      <c r="I8" s="2">
        <v>1.681</v>
      </c>
      <c r="J8" s="2">
        <v>1.234</v>
      </c>
      <c r="K8" s="2">
        <v>1.3800000000000001</v>
      </c>
      <c r="L8" s="2">
        <v>1.0960000000000001</v>
      </c>
    </row>
    <row r="9" spans="1:12" x14ac:dyDescent="0.3">
      <c r="A9" s="2">
        <v>1.224</v>
      </c>
      <c r="B9" s="2">
        <v>1.82</v>
      </c>
      <c r="C9" s="2">
        <v>1.286</v>
      </c>
      <c r="D9" s="2">
        <v>1.1160000000000001</v>
      </c>
      <c r="E9" s="2">
        <v>1.4419999999999999</v>
      </c>
      <c r="F9" s="2">
        <v>1.1360000000000001</v>
      </c>
      <c r="G9" s="2">
        <v>1.3820000000000001</v>
      </c>
      <c r="H9" s="2">
        <v>1.099</v>
      </c>
      <c r="I9" s="2">
        <v>0.91500000000000004</v>
      </c>
      <c r="J9" s="2">
        <v>1.8160000000000001</v>
      </c>
      <c r="K9" s="2">
        <v>0.92</v>
      </c>
      <c r="L9" s="2">
        <v>1.4119999999999999</v>
      </c>
    </row>
    <row r="15" spans="1:12" x14ac:dyDescent="0.3">
      <c r="A15" s="15" t="s">
        <v>0</v>
      </c>
      <c r="B15" s="7" t="s">
        <v>1</v>
      </c>
      <c r="C15" s="7" t="s">
        <v>13</v>
      </c>
      <c r="D15" s="7" t="s">
        <v>2</v>
      </c>
      <c r="E15" s="7" t="s">
        <v>3</v>
      </c>
    </row>
    <row r="16" spans="1:12" x14ac:dyDescent="0.3">
      <c r="A16" s="15" t="s">
        <v>4</v>
      </c>
      <c r="B16" s="4">
        <v>2.5379999999999998</v>
      </c>
      <c r="C16" s="1">
        <f>B16-B21</f>
        <v>2.46</v>
      </c>
      <c r="D16" s="1">
        <v>64</v>
      </c>
      <c r="E16" s="8">
        <f>(4.7222*C16*C16)+(14.775*C16)-(0.5689)</f>
        <v>64.354465520000005</v>
      </c>
    </row>
    <row r="17" spans="1:11" x14ac:dyDescent="0.3">
      <c r="A17" s="15" t="s">
        <v>5</v>
      </c>
      <c r="B17" s="4">
        <v>1.514</v>
      </c>
      <c r="C17" s="1">
        <f>B17-B21</f>
        <v>1.4359999999999999</v>
      </c>
      <c r="D17" s="1">
        <v>32</v>
      </c>
      <c r="E17" s="8">
        <f t="shared" ref="E17:E80" si="0">(4.7222*C17*C17)+(14.775*C17)-(0.5689)</f>
        <v>30.385629731199998</v>
      </c>
    </row>
    <row r="18" spans="1:11" x14ac:dyDescent="0.3">
      <c r="A18" s="15" t="s">
        <v>6</v>
      </c>
      <c r="B18" s="4">
        <v>1.0009999999999999</v>
      </c>
      <c r="C18" s="1">
        <f>B18-B21</f>
        <v>0.92299999999999993</v>
      </c>
      <c r="D18" s="1">
        <v>16</v>
      </c>
      <c r="E18" s="8">
        <f t="shared" si="0"/>
        <v>17.091404123799997</v>
      </c>
    </row>
    <row r="19" spans="1:11" x14ac:dyDescent="0.3">
      <c r="A19" s="15" t="s">
        <v>7</v>
      </c>
      <c r="B19" s="4">
        <v>0.622</v>
      </c>
      <c r="C19" s="1">
        <f>B19-B21</f>
        <v>0.54400000000000004</v>
      </c>
      <c r="D19" s="1">
        <v>8</v>
      </c>
      <c r="E19" s="8">
        <f t="shared" si="0"/>
        <v>8.8661689792000011</v>
      </c>
    </row>
    <row r="20" spans="1:11" x14ac:dyDescent="0.3">
      <c r="A20" s="15" t="s">
        <v>8</v>
      </c>
      <c r="B20" s="4">
        <v>0.35399999999999998</v>
      </c>
      <c r="C20" s="1">
        <f>B20-B21</f>
        <v>0.27599999999999997</v>
      </c>
      <c r="D20" s="1">
        <v>4</v>
      </c>
      <c r="E20" s="8">
        <f t="shared" si="0"/>
        <v>3.8687183071999991</v>
      </c>
    </row>
    <row r="21" spans="1:11" x14ac:dyDescent="0.3">
      <c r="A21" s="15" t="s">
        <v>9</v>
      </c>
      <c r="B21" s="5">
        <v>7.8E-2</v>
      </c>
      <c r="C21" s="1">
        <f>B21-B21</f>
        <v>0</v>
      </c>
      <c r="D21" s="1">
        <v>0</v>
      </c>
      <c r="E21" s="8">
        <f t="shared" si="0"/>
        <v>-0.56889999999999996</v>
      </c>
    </row>
    <row r="29" spans="1:11" x14ac:dyDescent="0.3">
      <c r="J29" s="10" t="s">
        <v>14</v>
      </c>
      <c r="K29" s="10"/>
    </row>
    <row r="34" spans="1:5" x14ac:dyDescent="0.3">
      <c r="A34" s="12" t="s">
        <v>11</v>
      </c>
      <c r="B34" s="2" t="s">
        <v>12</v>
      </c>
      <c r="C34" s="3" t="s">
        <v>9</v>
      </c>
      <c r="D34" s="1" t="s">
        <v>13</v>
      </c>
      <c r="E34" s="11" t="s">
        <v>226</v>
      </c>
    </row>
    <row r="35" spans="1:5" x14ac:dyDescent="0.3">
      <c r="A35" s="27" t="s">
        <v>136</v>
      </c>
      <c r="B35" s="2">
        <v>1.524</v>
      </c>
      <c r="C35" s="5">
        <v>7.8E-2</v>
      </c>
      <c r="D35" s="1">
        <f>(B35-C35)</f>
        <v>1.446</v>
      </c>
      <c r="E35" s="8">
        <f>(4.7222*D35*D35)+(14.775*D35)-(0.5689)</f>
        <v>30.669473535199998</v>
      </c>
    </row>
    <row r="36" spans="1:5" x14ac:dyDescent="0.3">
      <c r="A36" s="27" t="s">
        <v>137</v>
      </c>
      <c r="B36" s="2">
        <v>1.224</v>
      </c>
      <c r="C36" s="5">
        <v>7.8E-2</v>
      </c>
      <c r="D36" s="1">
        <f>(B36-C36)</f>
        <v>1.1459999999999999</v>
      </c>
      <c r="E36" s="8">
        <f>(4.7222*D36*D36)+(14.775*D36)-(0.5689)</f>
        <v>22.564990815199998</v>
      </c>
    </row>
    <row r="37" spans="1:5" x14ac:dyDescent="0.3">
      <c r="A37" s="27" t="s">
        <v>138</v>
      </c>
      <c r="B37" s="2">
        <v>1.714</v>
      </c>
      <c r="C37" s="5">
        <v>7.8E-2</v>
      </c>
      <c r="D37" s="1">
        <f>(B37-C37)</f>
        <v>1.6359999999999999</v>
      </c>
      <c r="E37" s="8">
        <f>(4.7222*D37*D37)+(14.775*D37)-(0.5689)</f>
        <v>36.241949411199997</v>
      </c>
    </row>
    <row r="38" spans="1:5" x14ac:dyDescent="0.3">
      <c r="A38" s="27" t="s">
        <v>139</v>
      </c>
      <c r="B38" s="2">
        <v>1.923</v>
      </c>
      <c r="C38" s="5">
        <v>7.8E-2</v>
      </c>
      <c r="D38" s="1">
        <f>(B38-C38)</f>
        <v>1.845</v>
      </c>
      <c r="E38" s="8">
        <f>(4.7222*D38*D38)+(14.775*D38)-(0.5689)</f>
        <v>42.765461854999998</v>
      </c>
    </row>
    <row r="39" spans="1:5" x14ac:dyDescent="0.3">
      <c r="A39" s="27" t="s">
        <v>140</v>
      </c>
      <c r="B39" s="2">
        <v>1.4219999999999999</v>
      </c>
      <c r="C39" s="5">
        <v>7.8E-2</v>
      </c>
      <c r="D39" s="1">
        <f>(B39-C39)</f>
        <v>1.3439999999999999</v>
      </c>
      <c r="E39" s="8">
        <f>(4.7222*D39*D39)+(14.775*D39)-(0.5689)</f>
        <v>27.818579859199996</v>
      </c>
    </row>
    <row r="40" spans="1:5" x14ac:dyDescent="0.3">
      <c r="A40" s="27" t="s">
        <v>141</v>
      </c>
      <c r="B40" s="2">
        <v>1.25</v>
      </c>
      <c r="C40" s="5">
        <v>7.8E-2</v>
      </c>
      <c r="D40" s="1">
        <f>(B40-C40)</f>
        <v>1.1719999999999999</v>
      </c>
      <c r="E40" s="8">
        <f>(4.7222*D40*D40)+(14.775*D40)-(0.5689)</f>
        <v>23.233738364799997</v>
      </c>
    </row>
    <row r="41" spans="1:5" x14ac:dyDescent="0.3">
      <c r="A41" s="27" t="s">
        <v>142</v>
      </c>
      <c r="B41" s="2">
        <v>1.264</v>
      </c>
      <c r="C41" s="5">
        <v>7.8E-2</v>
      </c>
      <c r="D41" s="1">
        <f>(B41-C41)</f>
        <v>1.1859999999999999</v>
      </c>
      <c r="E41" s="8">
        <f>(4.7222*D41*D41)+(14.775*D41)-(0.5689)</f>
        <v>23.596477631200003</v>
      </c>
    </row>
    <row r="42" spans="1:5" x14ac:dyDescent="0.3">
      <c r="A42" s="27" t="s">
        <v>143</v>
      </c>
      <c r="B42" s="2">
        <v>1.244</v>
      </c>
      <c r="C42" s="5">
        <v>7.8E-2</v>
      </c>
      <c r="D42" s="1">
        <f>(B42-C42)</f>
        <v>1.1659999999999999</v>
      </c>
      <c r="E42" s="8">
        <f>(4.7222*D42*D42)+(14.775*D42)-(0.5689)</f>
        <v>23.078845343200001</v>
      </c>
    </row>
    <row r="43" spans="1:5" x14ac:dyDescent="0.3">
      <c r="A43" s="27" t="s">
        <v>144</v>
      </c>
      <c r="B43" s="2">
        <v>1.7190000000000001</v>
      </c>
      <c r="C43" s="5">
        <v>7.8E-2</v>
      </c>
      <c r="D43" s="1">
        <f>(B43-C43)</f>
        <v>1.641</v>
      </c>
      <c r="E43" s="8">
        <f>(4.7222*D43*D43)+(14.775*D43)-(0.5689)</f>
        <v>36.393197658200002</v>
      </c>
    </row>
    <row r="44" spans="1:5" x14ac:dyDescent="0.3">
      <c r="A44" s="27" t="s">
        <v>145</v>
      </c>
      <c r="B44" s="2">
        <v>1.82</v>
      </c>
      <c r="C44" s="5">
        <v>7.8E-2</v>
      </c>
      <c r="D44" s="1">
        <f>(B44-C44)</f>
        <v>1.742</v>
      </c>
      <c r="E44" s="8">
        <f>(4.7222*D44*D44)+(14.775*D44)-(0.5689)</f>
        <v>39.498968120800001</v>
      </c>
    </row>
    <row r="45" spans="1:5" x14ac:dyDescent="0.3">
      <c r="A45" s="27" t="s">
        <v>146</v>
      </c>
      <c r="B45" s="2">
        <v>1.405</v>
      </c>
      <c r="C45" s="5">
        <v>7.8E-2</v>
      </c>
      <c r="D45" s="1">
        <f>(B45-C45)</f>
        <v>1.327</v>
      </c>
      <c r="E45" s="8">
        <f>(4.7222*D45*D45)+(14.775*D45)-(0.5689)</f>
        <v>27.352983923800004</v>
      </c>
    </row>
    <row r="46" spans="1:5" x14ac:dyDescent="0.3">
      <c r="A46" s="27" t="s">
        <v>147</v>
      </c>
      <c r="B46" s="2">
        <v>1.2230000000000001</v>
      </c>
      <c r="C46" s="5">
        <v>7.8E-2</v>
      </c>
      <c r="D46" s="1">
        <f>(B46-C46)</f>
        <v>1.145</v>
      </c>
      <c r="E46" s="8">
        <f>(4.7222*D46*D46)+(14.775*D46)-(0.5689)</f>
        <v>22.539397255000001</v>
      </c>
    </row>
    <row r="47" spans="1:5" x14ac:dyDescent="0.3">
      <c r="A47" s="27" t="s">
        <v>148</v>
      </c>
      <c r="B47" s="2">
        <v>1.5640000000000001</v>
      </c>
      <c r="C47" s="5">
        <v>7.8E-2</v>
      </c>
      <c r="D47" s="1">
        <f>(B47-C47)</f>
        <v>1.486</v>
      </c>
      <c r="E47" s="8">
        <f>(4.7222*D47*D47)+(14.775*D47)-(0.5689)</f>
        <v>31.814293151200005</v>
      </c>
    </row>
    <row r="48" spans="1:5" x14ac:dyDescent="0.3">
      <c r="A48" s="27" t="s">
        <v>149</v>
      </c>
      <c r="B48" s="2">
        <v>1.3220000000000001</v>
      </c>
      <c r="C48" s="5">
        <v>7.8E-2</v>
      </c>
      <c r="D48" s="1">
        <f>(B48-C48)</f>
        <v>1.244</v>
      </c>
      <c r="E48" s="8">
        <f>(4.7222*D48*D48)+(14.775*D48)-(0.5689)</f>
        <v>25.1189744992</v>
      </c>
    </row>
    <row r="49" spans="1:5" x14ac:dyDescent="0.3">
      <c r="A49" s="27" t="s">
        <v>150</v>
      </c>
      <c r="B49" s="2">
        <v>1.1460000000000001</v>
      </c>
      <c r="C49" s="5">
        <v>7.8E-2</v>
      </c>
      <c r="D49" s="1">
        <f>(B49-C49)</f>
        <v>1.0680000000000001</v>
      </c>
      <c r="E49" s="8">
        <f>(4.7222*D49*D49)+(14.775*D49)-(0.5689)</f>
        <v>20.597054652800004</v>
      </c>
    </row>
    <row r="50" spans="1:5" x14ac:dyDescent="0.3">
      <c r="A50" s="27" t="s">
        <v>151</v>
      </c>
      <c r="B50" s="2">
        <v>1.0589999999999999</v>
      </c>
      <c r="C50" s="5">
        <v>7.8E-2</v>
      </c>
      <c r="D50" s="1">
        <f>(B50-C50)</f>
        <v>0.98099999999999998</v>
      </c>
      <c r="E50" s="8">
        <f>(4.7222*D50*D50)+(14.775*D50)-(0.5689)</f>
        <v>18.4698361142</v>
      </c>
    </row>
    <row r="51" spans="1:5" x14ac:dyDescent="0.3">
      <c r="A51" s="27" t="s">
        <v>152</v>
      </c>
      <c r="B51" s="2">
        <v>1.631</v>
      </c>
      <c r="C51" s="5">
        <v>7.8E-2</v>
      </c>
      <c r="D51" s="1">
        <f>(B51-C51)</f>
        <v>1.5529999999999999</v>
      </c>
      <c r="E51" s="8">
        <f>(4.7222*D51*D51)+(14.775*D51)-(0.5689)</f>
        <v>33.765719459799996</v>
      </c>
    </row>
    <row r="52" spans="1:5" x14ac:dyDescent="0.3">
      <c r="A52" s="27" t="s">
        <v>153</v>
      </c>
      <c r="B52" s="2">
        <v>1.286</v>
      </c>
      <c r="C52" s="5">
        <v>7.8E-2</v>
      </c>
      <c r="D52" s="1">
        <f>(B52-C52)</f>
        <v>1.208</v>
      </c>
      <c r="E52" s="8">
        <f>(4.7222*D52*D52)+(14.775*D52)-(0.5689)</f>
        <v>24.170236460799998</v>
      </c>
    </row>
    <row r="53" spans="1:5" x14ac:dyDescent="0.3">
      <c r="A53" s="27" t="s">
        <v>154</v>
      </c>
      <c r="B53" s="2">
        <v>1.6120000000000001</v>
      </c>
      <c r="C53" s="5">
        <v>7.8E-2</v>
      </c>
      <c r="D53" s="1">
        <f>(B53-C53)</f>
        <v>1.534</v>
      </c>
      <c r="E53" s="8">
        <f>(4.7222*D53*D53)+(14.775*D53)-(0.5689)</f>
        <v>33.208023263200005</v>
      </c>
    </row>
    <row r="54" spans="1:5" x14ac:dyDescent="0.3">
      <c r="A54" s="27" t="s">
        <v>155</v>
      </c>
      <c r="B54" s="2">
        <v>1.492</v>
      </c>
      <c r="C54" s="5">
        <v>7.8E-2</v>
      </c>
      <c r="D54" s="1">
        <f>(B54-C54)</f>
        <v>1.4139999999999999</v>
      </c>
      <c r="E54" s="8">
        <f>(4.7222*D54*D54)+(14.775*D54)-(0.5689)</f>
        <v>29.7644977912</v>
      </c>
    </row>
    <row r="55" spans="1:5" x14ac:dyDescent="0.3">
      <c r="A55" s="27" t="s">
        <v>156</v>
      </c>
      <c r="B55" s="2">
        <v>0.88100000000000001</v>
      </c>
      <c r="C55" s="5">
        <v>7.8E-2</v>
      </c>
      <c r="D55" s="1">
        <f>(B55-C55)</f>
        <v>0.80300000000000005</v>
      </c>
      <c r="E55" s="8">
        <f>(4.7222*D55*D55)+(14.775*D55)-(0.5689)</f>
        <v>14.340342059800001</v>
      </c>
    </row>
    <row r="56" spans="1:5" x14ac:dyDescent="0.3">
      <c r="A56" s="27" t="s">
        <v>157</v>
      </c>
      <c r="B56" s="2">
        <v>0.995</v>
      </c>
      <c r="C56" s="5">
        <v>7.8E-2</v>
      </c>
      <c r="D56" s="1">
        <f>(B56-C56)</f>
        <v>0.91700000000000004</v>
      </c>
      <c r="E56" s="8">
        <f>(4.7222*D56*D56)+(14.775*D56)-(0.5689)</f>
        <v>16.950621035800001</v>
      </c>
    </row>
    <row r="57" spans="1:5" x14ac:dyDescent="0.3">
      <c r="A57" s="27" t="s">
        <v>158</v>
      </c>
      <c r="B57" s="2">
        <v>0.998</v>
      </c>
      <c r="C57" s="5">
        <v>7.8E-2</v>
      </c>
      <c r="D57" s="1">
        <f>(B57-C57)</f>
        <v>0.92</v>
      </c>
      <c r="E57" s="8">
        <f>(4.7222*D57*D57)+(14.775*D57)-(0.5689)</f>
        <v>17.020970080000001</v>
      </c>
    </row>
    <row r="58" spans="1:5" x14ac:dyDescent="0.3">
      <c r="A58" s="27" t="s">
        <v>159</v>
      </c>
      <c r="B58" s="2">
        <v>0.82400000000000007</v>
      </c>
      <c r="C58" s="5">
        <v>7.8E-2</v>
      </c>
      <c r="D58" s="1">
        <f>(B58-C58)</f>
        <v>0.74600000000000011</v>
      </c>
      <c r="E58" s="8">
        <f>(4.7222*D58*D58)+(14.775*D58)-(0.5689)</f>
        <v>13.081229855200004</v>
      </c>
    </row>
    <row r="59" spans="1:5" x14ac:dyDescent="0.3">
      <c r="A59" s="27" t="s">
        <v>160</v>
      </c>
      <c r="B59" s="2">
        <v>1.1420000000000001</v>
      </c>
      <c r="C59" s="5">
        <v>7.8E-2</v>
      </c>
      <c r="D59" s="1">
        <f>(B59-C59)</f>
        <v>1.0640000000000001</v>
      </c>
      <c r="E59" s="8">
        <f>(4.7222*D59*D59)+(14.775*D59)-(0.5689)</f>
        <v>20.497683731200002</v>
      </c>
    </row>
    <row r="60" spans="1:5" x14ac:dyDescent="0.3">
      <c r="A60" s="27" t="s">
        <v>161</v>
      </c>
      <c r="B60" s="2">
        <v>1.1160000000000001</v>
      </c>
      <c r="C60" s="5">
        <v>7.8E-2</v>
      </c>
      <c r="D60" s="1">
        <f>(B60-C60)</f>
        <v>1.038</v>
      </c>
      <c r="E60" s="8">
        <f>(4.7222*D60*D60)+(14.775*D60)-(0.5689)</f>
        <v>19.855456056800001</v>
      </c>
    </row>
    <row r="61" spans="1:5" x14ac:dyDescent="0.3">
      <c r="A61" s="27" t="s">
        <v>162</v>
      </c>
      <c r="B61" s="2">
        <v>0.90800000000000003</v>
      </c>
      <c r="C61" s="5">
        <v>7.8E-2</v>
      </c>
      <c r="D61" s="1">
        <f>(B61-C61)</f>
        <v>0.83000000000000007</v>
      </c>
      <c r="E61" s="8">
        <f>(4.7222*D61*D61)+(14.775*D61)-(0.5689)</f>
        <v>14.947473580000002</v>
      </c>
    </row>
    <row r="62" spans="1:5" x14ac:dyDescent="0.3">
      <c r="A62" s="27" t="s">
        <v>163</v>
      </c>
      <c r="B62" s="2">
        <v>0.93700000000000006</v>
      </c>
      <c r="C62" s="5">
        <v>7.8E-2</v>
      </c>
      <c r="D62" s="1">
        <f>(B62-C62)</f>
        <v>0.8590000000000001</v>
      </c>
      <c r="E62" s="8">
        <f>(4.7222*D62*D62)+(14.775*D62)-(0.5689)</f>
        <v>15.607246658200005</v>
      </c>
    </row>
    <row r="63" spans="1:5" x14ac:dyDescent="0.3">
      <c r="A63" s="27" t="s">
        <v>164</v>
      </c>
      <c r="B63" s="2">
        <v>0.98899999999999999</v>
      </c>
      <c r="C63" s="5">
        <v>7.8E-2</v>
      </c>
      <c r="D63" s="1">
        <f>(B63-C63)</f>
        <v>0.91100000000000003</v>
      </c>
      <c r="E63" s="8">
        <f>(4.7222*D63*D63)+(14.775*D63)-(0.5689)</f>
        <v>16.810177946200003</v>
      </c>
    </row>
    <row r="64" spans="1:5" x14ac:dyDescent="0.3">
      <c r="A64" s="27" t="s">
        <v>165</v>
      </c>
      <c r="B64" s="2">
        <v>0.81700000000000006</v>
      </c>
      <c r="C64" s="5">
        <v>7.8E-2</v>
      </c>
      <c r="D64" s="1">
        <f>(B64-C64)</f>
        <v>0.7390000000000001</v>
      </c>
      <c r="E64" s="8">
        <f>(4.7222*D64*D64)+(14.775*D64)-(0.5689)</f>
        <v>12.928717586200003</v>
      </c>
    </row>
    <row r="65" spans="1:5" x14ac:dyDescent="0.3">
      <c r="A65" s="27" t="s">
        <v>166</v>
      </c>
      <c r="B65" s="2">
        <v>1.0629999999999999</v>
      </c>
      <c r="C65" s="5">
        <v>7.8E-2</v>
      </c>
      <c r="D65" s="1">
        <f>(B65-C65)</f>
        <v>0.98499999999999999</v>
      </c>
      <c r="E65" s="8">
        <f>(4.7222*D65*D65)+(14.775*D65)-(0.5689)</f>
        <v>18.566071495000003</v>
      </c>
    </row>
    <row r="66" spans="1:5" x14ac:dyDescent="0.3">
      <c r="A66" s="27" t="s">
        <v>167</v>
      </c>
      <c r="B66" s="2">
        <v>0.89800000000000002</v>
      </c>
      <c r="C66" s="5">
        <v>7.8E-2</v>
      </c>
      <c r="D66" s="1">
        <f>(B66-C66)</f>
        <v>0.82000000000000006</v>
      </c>
      <c r="E66" s="8">
        <f>(4.7222*D66*D66)+(14.775*D66)-(0.5689)</f>
        <v>14.721807280000002</v>
      </c>
    </row>
    <row r="67" spans="1:5" x14ac:dyDescent="0.3">
      <c r="A67" s="27" t="s">
        <v>168</v>
      </c>
      <c r="B67" s="2">
        <v>1.089</v>
      </c>
      <c r="C67" s="5">
        <v>7.8E-2</v>
      </c>
      <c r="D67" s="1">
        <f>(B67-C67)</f>
        <v>1.0109999999999999</v>
      </c>
      <c r="E67" s="8">
        <f>(4.7222*D67*D67)+(14.775*D67)-(0.5689)</f>
        <v>19.195284786199998</v>
      </c>
    </row>
    <row r="68" spans="1:5" x14ac:dyDescent="0.3">
      <c r="A68" s="27" t="s">
        <v>169</v>
      </c>
      <c r="B68" s="2">
        <v>1.4419999999999999</v>
      </c>
      <c r="C68" s="5">
        <v>7.8E-2</v>
      </c>
      <c r="D68" s="1">
        <f>(B68-C68)</f>
        <v>1.3639999999999999</v>
      </c>
      <c r="E68" s="8">
        <f>(4.7222*D68*D68)+(14.775*D68)-(0.5689)</f>
        <v>28.369834211199997</v>
      </c>
    </row>
    <row r="69" spans="1:5" x14ac:dyDescent="0.3">
      <c r="A69" s="27" t="s">
        <v>170</v>
      </c>
      <c r="B69" s="2">
        <v>1.022</v>
      </c>
      <c r="C69" s="5">
        <v>7.8E-2</v>
      </c>
      <c r="D69" s="1">
        <f>(B69-C69)</f>
        <v>0.94400000000000006</v>
      </c>
      <c r="E69" s="8">
        <f>(4.7222*D69*D69)+(14.775*D69)-(0.5689)</f>
        <v>17.586822419200004</v>
      </c>
    </row>
    <row r="70" spans="1:5" x14ac:dyDescent="0.3">
      <c r="A70" s="27" t="s">
        <v>171</v>
      </c>
      <c r="B70" s="2">
        <v>0.84199999999999997</v>
      </c>
      <c r="C70" s="5">
        <v>7.8E-2</v>
      </c>
      <c r="D70" s="1">
        <f>(B70-C70)</f>
        <v>0.76400000000000001</v>
      </c>
      <c r="E70" s="8">
        <f>(4.7222*D70*D70)+(14.775*D70)-(0.5689)</f>
        <v>13.475529251200001</v>
      </c>
    </row>
    <row r="71" spans="1:5" x14ac:dyDescent="0.3">
      <c r="A71" s="27" t="s">
        <v>172</v>
      </c>
      <c r="B71" s="2">
        <v>1.1759999999999999</v>
      </c>
      <c r="C71" s="5">
        <v>7.8E-2</v>
      </c>
      <c r="D71" s="1">
        <f>(B71-C71)</f>
        <v>1.0979999999999999</v>
      </c>
      <c r="E71" s="8">
        <f>(4.7222*D71*D71)+(14.775*D71)-(0.5689)</f>
        <v>21.347153208799995</v>
      </c>
    </row>
    <row r="72" spans="1:5" x14ac:dyDescent="0.3">
      <c r="A72" s="27" t="s">
        <v>173</v>
      </c>
      <c r="B72" s="2">
        <v>1.262</v>
      </c>
      <c r="C72" s="5">
        <v>7.8E-2</v>
      </c>
      <c r="D72" s="1">
        <f>(B72-C72)</f>
        <v>1.1839999999999999</v>
      </c>
      <c r="E72" s="8">
        <f>(4.7222*D72*D72)+(14.775*D72)-(0.5689)</f>
        <v>23.5445444032</v>
      </c>
    </row>
    <row r="73" spans="1:5" x14ac:dyDescent="0.3">
      <c r="A73" s="27" t="s">
        <v>174</v>
      </c>
      <c r="B73" s="2">
        <v>1.383</v>
      </c>
      <c r="C73" s="5">
        <v>7.8E-2</v>
      </c>
      <c r="D73" s="1">
        <f>(B73-C73)</f>
        <v>1.3049999999999999</v>
      </c>
      <c r="E73" s="8">
        <f>(4.7222*D73*D73)+(14.775*D73)-(0.5689)</f>
        <v>26.754499655000004</v>
      </c>
    </row>
    <row r="74" spans="1:5" x14ac:dyDescent="0.3">
      <c r="A74" s="27" t="s">
        <v>175</v>
      </c>
      <c r="B74" s="2">
        <v>0.97099999999999997</v>
      </c>
      <c r="C74" s="5">
        <v>7.8E-2</v>
      </c>
      <c r="D74" s="1">
        <f>(B74-C74)</f>
        <v>0.89300000000000002</v>
      </c>
      <c r="E74" s="8">
        <f>(4.7222*D74*D74)+(14.775*D74)-(0.5689)</f>
        <v>16.390888667800002</v>
      </c>
    </row>
    <row r="75" spans="1:5" x14ac:dyDescent="0.3">
      <c r="A75" s="27" t="s">
        <v>176</v>
      </c>
      <c r="B75" s="2">
        <v>1.3640000000000001</v>
      </c>
      <c r="C75" s="5">
        <v>7.8E-2</v>
      </c>
      <c r="D75" s="1">
        <f>(B75-C75)</f>
        <v>1.286</v>
      </c>
      <c r="E75" s="8">
        <f>(4.7222*D75*D75)+(14.775*D75)-(0.5689)</f>
        <v>26.2413054712</v>
      </c>
    </row>
    <row r="76" spans="1:5" x14ac:dyDescent="0.3">
      <c r="A76" s="27" t="s">
        <v>177</v>
      </c>
      <c r="B76" s="2">
        <v>1.1360000000000001</v>
      </c>
      <c r="C76" s="5">
        <v>7.8E-2</v>
      </c>
      <c r="D76" s="1">
        <f>(B76-C76)</f>
        <v>1.0580000000000001</v>
      </c>
      <c r="E76" s="8">
        <f>(4.7222*D76*D76)+(14.775*D76)-(0.5689)</f>
        <v>20.348910680800003</v>
      </c>
    </row>
    <row r="77" spans="1:5" x14ac:dyDescent="0.3">
      <c r="A77" s="27" t="s">
        <v>178</v>
      </c>
      <c r="B77" s="2">
        <v>0.96499999999999997</v>
      </c>
      <c r="C77" s="5">
        <v>7.8E-2</v>
      </c>
      <c r="D77" s="1">
        <f>(B77-C77)</f>
        <v>0.88700000000000001</v>
      </c>
      <c r="E77" s="8">
        <f>(4.7222*D77*D77)+(14.775*D77)-(0.5689)</f>
        <v>16.251805571800002</v>
      </c>
    </row>
    <row r="78" spans="1:5" x14ac:dyDescent="0.3">
      <c r="A78" s="27" t="s">
        <v>179</v>
      </c>
      <c r="B78" s="2">
        <v>0.80700000000000005</v>
      </c>
      <c r="C78" s="5">
        <v>7.8E-2</v>
      </c>
      <c r="D78" s="1">
        <f>(B78-C78)</f>
        <v>0.72900000000000009</v>
      </c>
      <c r="E78" s="8">
        <f>(4.7222*D78*D78)+(14.775*D78)-(0.5689)</f>
        <v>12.711645690200003</v>
      </c>
    </row>
    <row r="79" spans="1:5" x14ac:dyDescent="0.3">
      <c r="A79" s="27" t="s">
        <v>180</v>
      </c>
      <c r="B79" s="2">
        <v>1.635</v>
      </c>
      <c r="C79" s="5">
        <v>7.8E-2</v>
      </c>
      <c r="D79" s="1">
        <f>(B79-C79)</f>
        <v>1.5569999999999999</v>
      </c>
      <c r="E79" s="8">
        <f>(4.7222*D79*D79)+(14.775*D79)-(0.5689)</f>
        <v>33.883563627800001</v>
      </c>
    </row>
    <row r="80" spans="1:5" x14ac:dyDescent="0.3">
      <c r="A80" s="27" t="s">
        <v>181</v>
      </c>
      <c r="B80" s="2">
        <v>0.86099999999999999</v>
      </c>
      <c r="C80" s="5">
        <v>7.8E-2</v>
      </c>
      <c r="D80" s="1">
        <f>(B80-C80)</f>
        <v>0.78300000000000003</v>
      </c>
      <c r="E80" s="8">
        <f>(4.7222*D80*D80)+(14.775*D80)-(0.5689)</f>
        <v>13.895053875800002</v>
      </c>
    </row>
    <row r="81" spans="1:5" x14ac:dyDescent="0.3">
      <c r="A81" s="27" t="s">
        <v>182</v>
      </c>
      <c r="B81" s="2">
        <v>0.67100000000000004</v>
      </c>
      <c r="C81" s="5">
        <v>7.8E-2</v>
      </c>
      <c r="D81" s="1">
        <f>(B81-C81)</f>
        <v>0.59300000000000008</v>
      </c>
      <c r="E81" s="8">
        <f>(4.7222*D81*D81)+(14.775*D81)-(0.5689)</f>
        <v>9.8532319078000015</v>
      </c>
    </row>
    <row r="82" spans="1:5" x14ac:dyDescent="0.3">
      <c r="A82" s="27" t="s">
        <v>183</v>
      </c>
      <c r="B82" s="2">
        <v>0.69100000000000006</v>
      </c>
      <c r="C82" s="5">
        <v>7.8E-2</v>
      </c>
      <c r="D82" s="1">
        <f>(B82-C82)</f>
        <v>0.6130000000000001</v>
      </c>
      <c r="E82" s="8">
        <f>(4.7222*D82*D82)+(14.775*D82)-(0.5689)</f>
        <v>10.262631371800003</v>
      </c>
    </row>
    <row r="83" spans="1:5" x14ac:dyDescent="0.3">
      <c r="A83" s="27" t="s">
        <v>184</v>
      </c>
      <c r="B83" s="2">
        <v>1.1020000000000001</v>
      </c>
      <c r="C83" s="5">
        <v>7.8E-2</v>
      </c>
      <c r="D83" s="1">
        <f>(B83-C83)</f>
        <v>1.024</v>
      </c>
      <c r="E83" s="8">
        <f>(4.7222*D83*D83)+(14.775*D83)-(0.5689)</f>
        <v>19.512285587200001</v>
      </c>
    </row>
    <row r="84" spans="1:5" x14ac:dyDescent="0.3">
      <c r="A84" s="27" t="s">
        <v>185</v>
      </c>
      <c r="B84" s="2">
        <v>1.3820000000000001</v>
      </c>
      <c r="C84" s="5">
        <v>7.8E-2</v>
      </c>
      <c r="D84" s="1">
        <f>(B84-C84)</f>
        <v>1.304</v>
      </c>
      <c r="E84" s="8">
        <f>(4.7222*D84*D84)+(14.775*D84)-(0.5689)</f>
        <v>26.7274044352</v>
      </c>
    </row>
    <row r="85" spans="1:5" x14ac:dyDescent="0.3">
      <c r="A85" s="27" t="s">
        <v>186</v>
      </c>
      <c r="B85" s="2">
        <v>1.7110000000000001</v>
      </c>
      <c r="C85" s="5">
        <v>7.8E-2</v>
      </c>
      <c r="D85" s="1">
        <f>(B85-C85)</f>
        <v>1.633</v>
      </c>
      <c r="E85" s="8">
        <f>(4.7222*D85*D85)+(14.775*D85)-(0.5689)</f>
        <v>36.1513137958</v>
      </c>
    </row>
    <row r="86" spans="1:5" x14ac:dyDescent="0.3">
      <c r="A86" s="27" t="s">
        <v>187</v>
      </c>
      <c r="B86" s="2">
        <v>1.2370000000000001</v>
      </c>
      <c r="C86" s="5">
        <v>7.8E-2</v>
      </c>
      <c r="D86" s="1">
        <f>(B86-C86)</f>
        <v>1.159</v>
      </c>
      <c r="E86" s="8">
        <f>(4.7222*D86*D86)+(14.775*D86)-(0.5689)</f>
        <v>22.898566538200001</v>
      </c>
    </row>
    <row r="87" spans="1:5" x14ac:dyDescent="0.3">
      <c r="A87" s="27" t="s">
        <v>188</v>
      </c>
      <c r="B87" s="2">
        <v>1.3440000000000001</v>
      </c>
      <c r="C87" s="5">
        <v>7.8E-2</v>
      </c>
      <c r="D87" s="1">
        <f>(B87-C87)</f>
        <v>1.266</v>
      </c>
      <c r="E87" s="8">
        <f>(4.7222*D87*D87)+(14.775*D87)-(0.5689)</f>
        <v>25.7047843832</v>
      </c>
    </row>
    <row r="88" spans="1:5" x14ac:dyDescent="0.3">
      <c r="A88" s="27" t="s">
        <v>189</v>
      </c>
      <c r="B88" s="2">
        <v>1.3169999999999999</v>
      </c>
      <c r="C88" s="5">
        <v>7.8E-2</v>
      </c>
      <c r="D88" s="1">
        <f>(B88-C88)</f>
        <v>1.2389999999999999</v>
      </c>
      <c r="E88" s="8">
        <f>(4.7222*D88*D88)+(14.775*D88)-(0.5689)</f>
        <v>24.986473386199997</v>
      </c>
    </row>
    <row r="89" spans="1:5" x14ac:dyDescent="0.3">
      <c r="A89" s="27" t="s">
        <v>190</v>
      </c>
      <c r="B89" s="2">
        <v>1.212</v>
      </c>
      <c r="C89" s="5">
        <v>7.8E-2</v>
      </c>
      <c r="D89" s="1">
        <f>(B89-C89)</f>
        <v>1.1339999999999999</v>
      </c>
      <c r="E89" s="8">
        <f>(4.7222*D89*D89)+(14.775*D89)-(0.5689)</f>
        <v>22.258491423199999</v>
      </c>
    </row>
    <row r="90" spans="1:5" x14ac:dyDescent="0.3">
      <c r="A90" s="27" t="s">
        <v>191</v>
      </c>
      <c r="B90" s="2">
        <v>0.90300000000000002</v>
      </c>
      <c r="C90" s="5">
        <v>7.8E-2</v>
      </c>
      <c r="D90" s="1">
        <f>(B90-C90)</f>
        <v>0.82500000000000007</v>
      </c>
      <c r="E90" s="8">
        <f>(4.7222*D90*D90)+(14.775*D90)-(0.5689)</f>
        <v>14.834522375000002</v>
      </c>
    </row>
    <row r="91" spans="1:5" x14ac:dyDescent="0.3">
      <c r="A91" s="27" t="s">
        <v>192</v>
      </c>
      <c r="B91" s="2">
        <v>1.33</v>
      </c>
      <c r="C91" s="5">
        <v>7.8E-2</v>
      </c>
      <c r="D91" s="1">
        <f>(B91-C91)</f>
        <v>1.252</v>
      </c>
      <c r="E91" s="8">
        <f>(4.7222*D91*D91)+(14.775*D91)-(0.5689)</f>
        <v>25.3314673888</v>
      </c>
    </row>
    <row r="92" spans="1:5" x14ac:dyDescent="0.3">
      <c r="A92" s="27" t="s">
        <v>193</v>
      </c>
      <c r="B92" s="2">
        <v>1.099</v>
      </c>
      <c r="C92" s="5">
        <v>7.8E-2</v>
      </c>
      <c r="D92" s="1">
        <f>(B92-C92)</f>
        <v>1.0209999999999999</v>
      </c>
      <c r="E92" s="8">
        <f>(4.7222*D92*D92)+(14.775*D92)-(0.5689)</f>
        <v>19.438989890199998</v>
      </c>
    </row>
    <row r="93" spans="1:5" x14ac:dyDescent="0.3">
      <c r="A93" s="27" t="s">
        <v>194</v>
      </c>
      <c r="B93" s="2">
        <v>1.2969999999999999</v>
      </c>
      <c r="C93" s="5">
        <v>7.8E-2</v>
      </c>
      <c r="D93" s="1">
        <f>(B93-C93)</f>
        <v>1.2189999999999999</v>
      </c>
      <c r="E93" s="8">
        <f>(4.7222*D93*D93)+(14.775*D93)-(0.5689)</f>
        <v>24.458830034199998</v>
      </c>
    </row>
    <row r="94" spans="1:5" x14ac:dyDescent="0.3">
      <c r="A94" s="27" t="s">
        <v>195</v>
      </c>
      <c r="B94" s="2">
        <v>1.008</v>
      </c>
      <c r="C94" s="5">
        <v>7.8E-2</v>
      </c>
      <c r="D94" s="1">
        <f>(B94-C94)</f>
        <v>0.93</v>
      </c>
      <c r="E94" s="8">
        <f>(4.7222*D94*D94)+(14.775*D94)-(0.5689)</f>
        <v>17.256080780000001</v>
      </c>
    </row>
    <row r="95" spans="1:5" x14ac:dyDescent="0.3">
      <c r="A95" s="27" t="s">
        <v>196</v>
      </c>
      <c r="B95" s="2">
        <v>1.32</v>
      </c>
      <c r="C95" s="5">
        <v>7.8E-2</v>
      </c>
      <c r="D95" s="1">
        <f>(B95-C95)</f>
        <v>1.242</v>
      </c>
      <c r="E95" s="8">
        <f>(4.7222*D95*D95)+(14.775*D95)-(0.5689)</f>
        <v>25.065945720800002</v>
      </c>
    </row>
    <row r="96" spans="1:5" x14ac:dyDescent="0.3">
      <c r="A96" s="27" t="s">
        <v>197</v>
      </c>
      <c r="B96" s="2">
        <v>0.88900000000000001</v>
      </c>
      <c r="C96" s="5">
        <v>7.8E-2</v>
      </c>
      <c r="D96" s="1">
        <f>(B96-C96)</f>
        <v>0.81100000000000005</v>
      </c>
      <c r="E96" s="8">
        <f>(4.7222*D96*D96)+(14.775*D96)-(0.5689)</f>
        <v>14.519515106200002</v>
      </c>
    </row>
    <row r="97" spans="1:5" x14ac:dyDescent="0.3">
      <c r="A97" s="27" t="s">
        <v>198</v>
      </c>
      <c r="B97" s="2">
        <v>1.1440000000000001</v>
      </c>
      <c r="C97" s="5">
        <v>7.8E-2</v>
      </c>
      <c r="D97" s="1">
        <f>(B97-C97)</f>
        <v>1.0660000000000001</v>
      </c>
      <c r="E97" s="8">
        <f>(4.7222*D97*D97)+(14.775*D97)-(0.5689)</f>
        <v>20.547350303200002</v>
      </c>
    </row>
    <row r="98" spans="1:5" x14ac:dyDescent="0.3">
      <c r="A98" s="27" t="s">
        <v>199</v>
      </c>
      <c r="B98" s="2">
        <v>1.6719999999999999</v>
      </c>
      <c r="C98" s="5">
        <v>7.8E-2</v>
      </c>
      <c r="D98" s="1">
        <f>(B98-C98)</f>
        <v>1.5939999999999999</v>
      </c>
      <c r="E98" s="8">
        <f>(4.7222*D98*D98)+(14.775*D98)-(0.5689)</f>
        <v>34.980785759199996</v>
      </c>
    </row>
    <row r="99" spans="1:5" x14ac:dyDescent="0.3">
      <c r="A99" s="27" t="s">
        <v>200</v>
      </c>
      <c r="B99" s="2">
        <v>1.681</v>
      </c>
      <c r="C99" s="5">
        <v>7.8E-2</v>
      </c>
      <c r="D99" s="1">
        <f>(B99-C99)</f>
        <v>1.603</v>
      </c>
      <c r="E99" s="8">
        <f>(4.7222*D99*D99)+(14.775*D99)-(0.5689)</f>
        <v>35.249632619800003</v>
      </c>
    </row>
    <row r="100" spans="1:5" x14ac:dyDescent="0.3">
      <c r="A100" s="27" t="s">
        <v>201</v>
      </c>
      <c r="B100" s="2">
        <v>0.91500000000000004</v>
      </c>
      <c r="C100" s="5">
        <v>7.8E-2</v>
      </c>
      <c r="D100" s="1">
        <f>(B100-C100)</f>
        <v>0.83700000000000008</v>
      </c>
      <c r="E100" s="8">
        <f>(4.7222*D100*D100)+(14.775*D100)-(0.5689)</f>
        <v>15.106001931800002</v>
      </c>
    </row>
    <row r="101" spans="1:5" x14ac:dyDescent="0.3">
      <c r="A101" s="27" t="s">
        <v>202</v>
      </c>
      <c r="B101" s="2">
        <v>1.391</v>
      </c>
      <c r="C101" s="5">
        <v>7.8E-2</v>
      </c>
      <c r="D101" s="1">
        <f>(B101-C101)</f>
        <v>1.3129999999999999</v>
      </c>
      <c r="E101" s="8">
        <f>(4.7222*D101*D101)+(14.775*D101)-(0.5689)</f>
        <v>26.971601411800002</v>
      </c>
    </row>
    <row r="102" spans="1:5" x14ac:dyDescent="0.3">
      <c r="A102" s="27" t="s">
        <v>203</v>
      </c>
      <c r="B102" s="2">
        <v>0.871</v>
      </c>
      <c r="C102" s="5">
        <v>7.8E-2</v>
      </c>
      <c r="D102" s="1">
        <f>(B102-C102)</f>
        <v>0.79300000000000004</v>
      </c>
      <c r="E102" s="8">
        <f>(4.7222*D102*D102)+(14.775*D102)-(0.5689)</f>
        <v>14.117225747800001</v>
      </c>
    </row>
    <row r="103" spans="1:5" x14ac:dyDescent="0.3">
      <c r="A103" s="27" t="s">
        <v>204</v>
      </c>
      <c r="B103" s="2">
        <v>1.1360000000000001</v>
      </c>
      <c r="C103" s="5">
        <v>7.8E-2</v>
      </c>
      <c r="D103" s="1">
        <f>(B103-C103)</f>
        <v>1.0580000000000001</v>
      </c>
      <c r="E103" s="8">
        <f>(4.7222*D103*D103)+(14.775*D103)-(0.5689)</f>
        <v>20.348910680800003</v>
      </c>
    </row>
    <row r="104" spans="1:5" x14ac:dyDescent="0.3">
      <c r="A104" s="27" t="s">
        <v>205</v>
      </c>
      <c r="B104" s="2">
        <v>1.375</v>
      </c>
      <c r="C104" s="5">
        <v>7.8E-2</v>
      </c>
      <c r="D104" s="1">
        <f>(B104-C104)</f>
        <v>1.2969999999999999</v>
      </c>
      <c r="E104" s="8">
        <f>(4.7222*D104*D104)+(14.775*D104)-(0.5689)</f>
        <v>26.538002339799998</v>
      </c>
    </row>
    <row r="105" spans="1:5" x14ac:dyDescent="0.3">
      <c r="A105" s="27" t="s">
        <v>206</v>
      </c>
      <c r="B105" s="2">
        <v>1.419</v>
      </c>
      <c r="C105" s="5">
        <v>7.8E-2</v>
      </c>
      <c r="D105" s="1">
        <f>(B105-C105)</f>
        <v>1.341</v>
      </c>
      <c r="E105" s="8">
        <f>(4.7222*D105*D105)+(14.775*D105)-(0.5689)</f>
        <v>27.736217538200002</v>
      </c>
    </row>
    <row r="106" spans="1:5" x14ac:dyDescent="0.3">
      <c r="A106" s="27" t="s">
        <v>207</v>
      </c>
      <c r="B106" s="2">
        <v>1.1890000000000001</v>
      </c>
      <c r="C106" s="5">
        <v>7.8E-2</v>
      </c>
      <c r="D106" s="1">
        <f>(B106-C106)</f>
        <v>1.111</v>
      </c>
      <c r="E106" s="8">
        <f>(4.7222*D106*D106)+(14.775*D106)-(0.5689)</f>
        <v>21.6748356262</v>
      </c>
    </row>
    <row r="107" spans="1:5" x14ac:dyDescent="0.3">
      <c r="A107" s="27" t="s">
        <v>208</v>
      </c>
      <c r="B107" s="2">
        <v>1.234</v>
      </c>
      <c r="C107" s="5">
        <v>7.8E-2</v>
      </c>
      <c r="D107" s="1">
        <f>(B107-C107)</f>
        <v>1.1559999999999999</v>
      </c>
      <c r="E107" s="8">
        <f>(4.7222*D107*D107)+(14.775*D107)-(0.5689)</f>
        <v>22.821445859199997</v>
      </c>
    </row>
    <row r="108" spans="1:5" x14ac:dyDescent="0.3">
      <c r="A108" s="27" t="s">
        <v>209</v>
      </c>
      <c r="B108" s="2">
        <v>1.8160000000000001</v>
      </c>
      <c r="C108" s="5">
        <v>7.8E-2</v>
      </c>
      <c r="D108" s="1">
        <f>(B108-C108)</f>
        <v>1.738</v>
      </c>
      <c r="E108" s="8">
        <f>(4.7222*D108*D108)+(14.775*D108)-(0.5689)</f>
        <v>39.374135096800003</v>
      </c>
    </row>
    <row r="109" spans="1:5" x14ac:dyDescent="0.3">
      <c r="A109" s="27" t="s">
        <v>210</v>
      </c>
      <c r="B109" s="2">
        <v>1.36</v>
      </c>
      <c r="C109" s="5">
        <v>7.8E-2</v>
      </c>
      <c r="D109" s="1">
        <f>(B109-C109)</f>
        <v>1.282</v>
      </c>
      <c r="E109" s="8">
        <f>(4.7222*D109*D109)+(14.775*D109)-(0.5689)</f>
        <v>26.133699032800003</v>
      </c>
    </row>
    <row r="110" spans="1:5" x14ac:dyDescent="0.3">
      <c r="A110" s="27" t="s">
        <v>211</v>
      </c>
      <c r="B110" s="2">
        <v>1.165</v>
      </c>
      <c r="C110" s="5">
        <v>7.8E-2</v>
      </c>
      <c r="D110" s="1">
        <f>(B110-C110)</f>
        <v>1.087</v>
      </c>
      <c r="E110" s="8">
        <f>(4.7222*D110*D110)+(14.775*D110)-(0.5689)</f>
        <v>21.0711301318</v>
      </c>
    </row>
    <row r="111" spans="1:5" x14ac:dyDescent="0.3">
      <c r="A111" s="27" t="s">
        <v>212</v>
      </c>
      <c r="B111" s="2">
        <v>0.995</v>
      </c>
      <c r="C111" s="5">
        <v>7.8E-2</v>
      </c>
      <c r="D111" s="1">
        <f>(B111-C111)</f>
        <v>0.91700000000000004</v>
      </c>
      <c r="E111" s="8">
        <f>(4.7222*D111*D111)+(14.775*D111)-(0.5689)</f>
        <v>16.950621035800001</v>
      </c>
    </row>
    <row r="112" spans="1:5" x14ac:dyDescent="0.3">
      <c r="A112" s="27" t="s">
        <v>213</v>
      </c>
      <c r="B112" s="2">
        <v>0.93800000000000006</v>
      </c>
      <c r="C112" s="5">
        <v>7.8E-2</v>
      </c>
      <c r="D112" s="1">
        <f>(B112-C112)</f>
        <v>0.8600000000000001</v>
      </c>
      <c r="E112" s="8">
        <f>(4.7222*D112*D112)+(14.775*D112)-(0.5689)</f>
        <v>15.630139120000003</v>
      </c>
    </row>
    <row r="113" spans="1:5" x14ac:dyDescent="0.3">
      <c r="A113" s="27" t="s">
        <v>214</v>
      </c>
      <c r="B113" s="2">
        <v>1.3620000000000001</v>
      </c>
      <c r="C113" s="5">
        <v>7.8E-2</v>
      </c>
      <c r="D113" s="1">
        <f>(B113-C113)</f>
        <v>1.284</v>
      </c>
      <c r="E113" s="8">
        <f>(4.7222*D113*D113)+(14.775*D113)-(0.5689)</f>
        <v>26.187483363200002</v>
      </c>
    </row>
    <row r="114" spans="1:5" x14ac:dyDescent="0.3">
      <c r="A114" s="27" t="s">
        <v>215</v>
      </c>
      <c r="B114" s="2">
        <v>0.996</v>
      </c>
      <c r="C114" s="5">
        <v>7.8E-2</v>
      </c>
      <c r="D114" s="1">
        <f>(B114-C114)</f>
        <v>0.91800000000000004</v>
      </c>
      <c r="E114" s="8">
        <f>(4.7222*D114*D114)+(14.775*D114)-(0.5689)</f>
        <v>16.974061272800004</v>
      </c>
    </row>
    <row r="115" spans="1:5" x14ac:dyDescent="0.3">
      <c r="A115" s="27" t="s">
        <v>216</v>
      </c>
      <c r="B115" s="2">
        <v>1.3800000000000001</v>
      </c>
      <c r="C115" s="5">
        <v>7.8E-2</v>
      </c>
      <c r="D115" s="1">
        <f>(B115-C115)</f>
        <v>1.302</v>
      </c>
      <c r="E115" s="8">
        <f>(4.7222*D115*D115)+(14.775*D115)-(0.5689)</f>
        <v>26.673242328800001</v>
      </c>
    </row>
    <row r="116" spans="1:5" x14ac:dyDescent="0.3">
      <c r="A116" s="27" t="s">
        <v>217</v>
      </c>
      <c r="B116" s="2">
        <v>0.92</v>
      </c>
      <c r="C116" s="5">
        <v>7.8E-2</v>
      </c>
      <c r="D116" s="1">
        <f>(B116-C116)</f>
        <v>0.84200000000000008</v>
      </c>
      <c r="E116" s="8">
        <f>(4.7222*D116*D116)+(14.775*D116)-(0.5689)</f>
        <v>15.219519800800002</v>
      </c>
    </row>
    <row r="117" spans="1:5" x14ac:dyDescent="0.3">
      <c r="A117" s="27" t="s">
        <v>218</v>
      </c>
      <c r="B117" s="2">
        <v>1.296</v>
      </c>
      <c r="C117" s="5">
        <v>7.8E-2</v>
      </c>
      <c r="D117" s="1">
        <f>(B117-C117)</f>
        <v>1.218</v>
      </c>
      <c r="E117" s="8">
        <f>(4.7222*D117*D117)+(14.775*D117)-(0.5689)</f>
        <v>24.432547032800002</v>
      </c>
    </row>
    <row r="118" spans="1:5" x14ac:dyDescent="0.3">
      <c r="A118" s="27" t="s">
        <v>219</v>
      </c>
      <c r="B118" s="2">
        <v>1.458</v>
      </c>
      <c r="C118" s="5">
        <v>7.8E-2</v>
      </c>
      <c r="D118" s="1">
        <f>(B118-C118)</f>
        <v>1.38</v>
      </c>
      <c r="E118" s="8">
        <f>(4.7222*D118*D118)+(14.775*D118)-(0.5689)</f>
        <v>28.813557679999995</v>
      </c>
    </row>
    <row r="119" spans="1:5" x14ac:dyDescent="0.3">
      <c r="A119" s="27" t="s">
        <v>220</v>
      </c>
      <c r="B119" s="2">
        <v>1.327</v>
      </c>
      <c r="C119" s="5">
        <v>7.8E-2</v>
      </c>
      <c r="D119" s="1">
        <f>(B119-C119)</f>
        <v>1.2489999999999999</v>
      </c>
      <c r="E119" s="8">
        <f>(4.7222*D119*D119)+(14.775*D119)-(0.5689)</f>
        <v>25.2517117222</v>
      </c>
    </row>
    <row r="120" spans="1:5" x14ac:dyDescent="0.3">
      <c r="A120" s="27" t="s">
        <v>221</v>
      </c>
      <c r="B120" s="2">
        <v>1.514</v>
      </c>
      <c r="C120" s="5">
        <v>7.8E-2</v>
      </c>
      <c r="D120" s="1">
        <f>(B120-C120)</f>
        <v>1.4359999999999999</v>
      </c>
      <c r="E120" s="8">
        <f>(4.7222*D120*D120)+(14.775*D120)-(0.5689)</f>
        <v>30.385629731199998</v>
      </c>
    </row>
    <row r="121" spans="1:5" x14ac:dyDescent="0.3">
      <c r="A121" s="27" t="s">
        <v>222</v>
      </c>
      <c r="B121" s="2">
        <v>1.024</v>
      </c>
      <c r="C121" s="5">
        <v>7.8E-2</v>
      </c>
      <c r="D121" s="1">
        <f>(B121-C121)</f>
        <v>0.94600000000000006</v>
      </c>
      <c r="E121" s="8">
        <f>(4.7222*D121*D121)+(14.775*D121)-(0.5689)</f>
        <v>17.6342223352</v>
      </c>
    </row>
    <row r="122" spans="1:5" x14ac:dyDescent="0.3">
      <c r="A122" s="27" t="s">
        <v>223</v>
      </c>
      <c r="B122" s="2">
        <v>0.97699999999999998</v>
      </c>
      <c r="C122" s="5">
        <v>7.8E-2</v>
      </c>
      <c r="D122" s="1">
        <f>(B122-C122)</f>
        <v>0.89900000000000002</v>
      </c>
      <c r="E122" s="8">
        <f>(4.7222*D122*D122)+(14.775*D122)-(0.5689)</f>
        <v>16.5303117622</v>
      </c>
    </row>
    <row r="123" spans="1:5" x14ac:dyDescent="0.3">
      <c r="A123" s="27" t="s">
        <v>224</v>
      </c>
      <c r="B123" s="2">
        <v>1.0960000000000001</v>
      </c>
      <c r="C123" s="5">
        <v>7.8E-2</v>
      </c>
      <c r="D123" s="1">
        <f>(B123-C123)</f>
        <v>1.018</v>
      </c>
      <c r="E123" s="8">
        <f>(4.7222*D123*D123)+(14.775*D123)-(0.5689)</f>
        <v>19.365779192800002</v>
      </c>
    </row>
    <row r="124" spans="1:5" x14ac:dyDescent="0.3">
      <c r="A124" s="27" t="s">
        <v>225</v>
      </c>
      <c r="B124" s="2">
        <v>1.4119999999999999</v>
      </c>
      <c r="C124" s="5">
        <v>7.8E-2</v>
      </c>
      <c r="D124" s="1">
        <f>(B124-C124)</f>
        <v>1.3339999999999999</v>
      </c>
      <c r="E124" s="8">
        <f>(4.7222*D124*D124)+(14.775*D124)-(0.5689)</f>
        <v>27.544369343199996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1"/>
  <sheetViews>
    <sheetView workbookViewId="0">
      <selection activeCell="K10" sqref="K10"/>
    </sheetView>
  </sheetViews>
  <sheetFormatPr defaultRowHeight="14.4" x14ac:dyDescent="0.3"/>
  <cols>
    <col min="1" max="1" width="30" customWidth="1"/>
    <col min="2" max="2" width="14.44140625" customWidth="1"/>
    <col min="3" max="3" width="14.5546875" customWidth="1"/>
    <col min="4" max="4" width="14.21875" customWidth="1"/>
    <col min="5" max="5" width="16.5546875" customWidth="1"/>
    <col min="6" max="6" width="16.109375" customWidth="1"/>
    <col min="7" max="7" width="17.33203125" customWidth="1"/>
    <col min="8" max="8" width="14.33203125" customWidth="1"/>
    <col min="9" max="9" width="15.33203125" customWidth="1"/>
    <col min="10" max="10" width="15.44140625" customWidth="1"/>
    <col min="11" max="11" width="15.21875" customWidth="1"/>
  </cols>
  <sheetData>
    <row r="1" spans="1:10" x14ac:dyDescent="0.3">
      <c r="A1" s="7" t="s">
        <v>15</v>
      </c>
      <c r="B1" s="7" t="s">
        <v>16</v>
      </c>
      <c r="C1" s="7" t="s">
        <v>17</v>
      </c>
      <c r="D1" s="7" t="s">
        <v>18</v>
      </c>
      <c r="E1" s="7" t="s">
        <v>19</v>
      </c>
      <c r="F1" s="7" t="s">
        <v>20</v>
      </c>
      <c r="G1" s="7" t="s">
        <v>21</v>
      </c>
      <c r="H1" s="7" t="s">
        <v>22</v>
      </c>
      <c r="I1" s="7" t="s">
        <v>23</v>
      </c>
      <c r="J1" s="7" t="s">
        <v>24</v>
      </c>
    </row>
    <row r="2" spans="1:10" x14ac:dyDescent="0.3">
      <c r="A2" s="27" t="s">
        <v>136</v>
      </c>
      <c r="B2" s="14">
        <v>1.46</v>
      </c>
      <c r="C2" s="14">
        <v>4.75</v>
      </c>
      <c r="D2" s="16">
        <f t="shared" ref="D2:D91" si="0">(C2/(B2*1000))*100</f>
        <v>0.32534246575342468</v>
      </c>
      <c r="E2" s="14">
        <v>115</v>
      </c>
      <c r="F2" s="14">
        <v>24</v>
      </c>
      <c r="G2" s="14">
        <v>5.05</v>
      </c>
      <c r="H2" s="14">
        <v>1.52</v>
      </c>
      <c r="I2" s="14">
        <v>18.2</v>
      </c>
      <c r="J2" s="14">
        <v>4.62</v>
      </c>
    </row>
    <row r="3" spans="1:10" x14ac:dyDescent="0.3">
      <c r="A3" s="27" t="s">
        <v>137</v>
      </c>
      <c r="B3" s="14">
        <v>1.37</v>
      </c>
      <c r="C3" s="14">
        <v>3.83</v>
      </c>
      <c r="D3" s="16">
        <f t="shared" si="0"/>
        <v>0.27956204379562044</v>
      </c>
      <c r="E3" s="14">
        <v>110</v>
      </c>
      <c r="F3" s="14">
        <v>29</v>
      </c>
      <c r="G3" s="14">
        <v>5.15</v>
      </c>
      <c r="H3" s="14">
        <v>1.61</v>
      </c>
      <c r="I3" s="14">
        <v>16.07</v>
      </c>
      <c r="J3" s="14">
        <v>1.85</v>
      </c>
    </row>
    <row r="4" spans="1:10" x14ac:dyDescent="0.3">
      <c r="A4" s="27" t="s">
        <v>138</v>
      </c>
      <c r="B4" s="14">
        <v>1.21</v>
      </c>
      <c r="C4" s="14">
        <v>8.2100000000000009</v>
      </c>
      <c r="D4" s="16">
        <f t="shared" si="0"/>
        <v>0.67851239669421493</v>
      </c>
      <c r="E4" s="14">
        <v>100</v>
      </c>
      <c r="F4" s="14">
        <v>35</v>
      </c>
      <c r="G4" s="14">
        <v>4.6100000000000003</v>
      </c>
      <c r="H4" s="14">
        <v>1.24</v>
      </c>
      <c r="I4" s="14">
        <v>14.9</v>
      </c>
      <c r="J4" s="14">
        <v>7.87</v>
      </c>
    </row>
    <row r="5" spans="1:10" x14ac:dyDescent="0.3">
      <c r="A5" s="27" t="s">
        <v>139</v>
      </c>
      <c r="B5" s="14">
        <v>1.33</v>
      </c>
      <c r="C5" s="14">
        <v>3.23</v>
      </c>
      <c r="D5" s="16">
        <f t="shared" si="0"/>
        <v>0.24285714285714283</v>
      </c>
      <c r="E5" s="14">
        <v>110</v>
      </c>
      <c r="F5" s="14">
        <v>52</v>
      </c>
      <c r="G5" s="14">
        <v>4.5199999999999996</v>
      </c>
      <c r="H5" s="14">
        <v>1.39</v>
      </c>
      <c r="I5" s="14">
        <v>18.100000000000001</v>
      </c>
      <c r="J5" s="14">
        <v>4.59</v>
      </c>
    </row>
    <row r="6" spans="1:10" x14ac:dyDescent="0.3">
      <c r="A6" s="27" t="s">
        <v>140</v>
      </c>
      <c r="B6" s="14">
        <v>1.18</v>
      </c>
      <c r="C6" s="14">
        <v>2.58</v>
      </c>
      <c r="D6" s="16">
        <f t="shared" si="0"/>
        <v>0.21864406779661016</v>
      </c>
      <c r="E6" s="14">
        <v>101</v>
      </c>
      <c r="F6" s="14">
        <v>41</v>
      </c>
      <c r="G6" s="14">
        <v>4.71</v>
      </c>
      <c r="H6" s="14">
        <v>1.36</v>
      </c>
      <c r="I6" s="14">
        <v>87.2</v>
      </c>
      <c r="J6" s="14">
        <v>4.71</v>
      </c>
    </row>
    <row r="7" spans="1:10" x14ac:dyDescent="0.3">
      <c r="A7" s="27" t="s">
        <v>141</v>
      </c>
      <c r="B7" s="14">
        <v>1.38</v>
      </c>
      <c r="C7" s="14">
        <v>3.54</v>
      </c>
      <c r="D7" s="16">
        <f t="shared" si="0"/>
        <v>0.25652173913043474</v>
      </c>
      <c r="E7" s="14">
        <v>88</v>
      </c>
      <c r="F7" s="14">
        <v>25</v>
      </c>
      <c r="G7" s="14">
        <v>4.74</v>
      </c>
      <c r="H7" s="14">
        <v>1.28</v>
      </c>
      <c r="I7" s="14">
        <v>19.399999999999999</v>
      </c>
      <c r="J7" s="14">
        <v>3.15</v>
      </c>
    </row>
    <row r="8" spans="1:10" x14ac:dyDescent="0.3">
      <c r="A8" s="27" t="s">
        <v>142</v>
      </c>
      <c r="B8" s="14">
        <v>0.79</v>
      </c>
      <c r="C8" s="14">
        <v>1.87</v>
      </c>
      <c r="D8" s="16">
        <f t="shared" si="0"/>
        <v>0.23670886075949368</v>
      </c>
      <c r="E8" s="14">
        <v>105</v>
      </c>
      <c r="F8" s="14">
        <v>14</v>
      </c>
      <c r="G8" s="14">
        <v>4.43</v>
      </c>
      <c r="H8" s="14">
        <v>1.28</v>
      </c>
      <c r="I8" s="14">
        <v>20.04</v>
      </c>
      <c r="J8" s="14">
        <v>3.61</v>
      </c>
    </row>
    <row r="9" spans="1:10" x14ac:dyDescent="0.3">
      <c r="A9" s="27" t="s">
        <v>143</v>
      </c>
      <c r="B9" s="14">
        <v>0.98</v>
      </c>
      <c r="C9" s="14">
        <v>1.78</v>
      </c>
      <c r="D9" s="16">
        <f t="shared" si="0"/>
        <v>0.1816326530612245</v>
      </c>
      <c r="E9" s="14">
        <v>118</v>
      </c>
      <c r="F9" s="14">
        <v>15</v>
      </c>
      <c r="G9" s="14">
        <v>6.05</v>
      </c>
      <c r="H9" s="14">
        <v>1.42</v>
      </c>
      <c r="I9" s="14">
        <v>53.4</v>
      </c>
      <c r="J9" s="14">
        <v>12.05</v>
      </c>
    </row>
    <row r="10" spans="1:10" x14ac:dyDescent="0.3">
      <c r="A10" s="27" t="s">
        <v>144</v>
      </c>
      <c r="B10" s="14">
        <v>1.24</v>
      </c>
      <c r="C10" s="14">
        <v>3.24</v>
      </c>
      <c r="D10" s="16">
        <f t="shared" si="0"/>
        <v>0.26129032258064516</v>
      </c>
      <c r="E10" s="14">
        <v>95</v>
      </c>
      <c r="F10" s="14">
        <v>46</v>
      </c>
      <c r="G10" s="14">
        <v>4.84</v>
      </c>
      <c r="H10" s="14">
        <v>1.28</v>
      </c>
      <c r="I10" s="14">
        <v>23.8</v>
      </c>
      <c r="J10" s="14">
        <v>6.77</v>
      </c>
    </row>
    <row r="11" spans="1:10" x14ac:dyDescent="0.3">
      <c r="A11" s="27" t="s">
        <v>145</v>
      </c>
      <c r="B11" s="14">
        <v>1.1200000000000001</v>
      </c>
      <c r="C11" s="14">
        <v>1.21</v>
      </c>
      <c r="D11" s="16">
        <f t="shared" si="0"/>
        <v>0.10803571428571429</v>
      </c>
      <c r="E11" s="14">
        <v>117</v>
      </c>
      <c r="F11" s="14">
        <v>64</v>
      </c>
      <c r="G11" s="14">
        <v>5.05</v>
      </c>
      <c r="H11" s="14">
        <v>1.6</v>
      </c>
      <c r="I11" s="14">
        <v>19.600000000000001</v>
      </c>
      <c r="J11" s="14">
        <v>1.9</v>
      </c>
    </row>
    <row r="12" spans="1:10" x14ac:dyDescent="0.3">
      <c r="A12" s="27" t="s">
        <v>146</v>
      </c>
      <c r="B12" s="14">
        <v>1.05</v>
      </c>
      <c r="C12" s="14">
        <v>7.42</v>
      </c>
      <c r="D12" s="16">
        <f t="shared" si="0"/>
        <v>0.70666666666666667</v>
      </c>
      <c r="E12" s="14">
        <v>115</v>
      </c>
      <c r="F12" s="14">
        <v>16</v>
      </c>
      <c r="G12" s="14">
        <v>4.33</v>
      </c>
      <c r="H12" s="14">
        <v>1.37</v>
      </c>
      <c r="I12" s="14">
        <v>22.7</v>
      </c>
      <c r="J12" s="14">
        <v>13.4</v>
      </c>
    </row>
    <row r="13" spans="1:10" x14ac:dyDescent="0.3">
      <c r="A13" s="27" t="s">
        <v>147</v>
      </c>
      <c r="B13" s="14">
        <v>1.47</v>
      </c>
      <c r="C13" s="14">
        <v>3.36</v>
      </c>
      <c r="D13" s="16">
        <f t="shared" si="0"/>
        <v>0.22857142857142854</v>
      </c>
      <c r="E13" s="14">
        <v>124</v>
      </c>
      <c r="F13" s="14">
        <v>51</v>
      </c>
      <c r="G13" s="14">
        <v>4.6900000000000004</v>
      </c>
      <c r="H13" s="14">
        <v>1.53</v>
      </c>
      <c r="I13" s="14">
        <v>24.02</v>
      </c>
      <c r="J13" s="14">
        <v>1.21</v>
      </c>
    </row>
    <row r="14" spans="1:10" x14ac:dyDescent="0.3">
      <c r="A14" s="27" t="s">
        <v>148</v>
      </c>
      <c r="B14" s="14">
        <v>1.38</v>
      </c>
      <c r="C14" s="14">
        <v>2.4900000000000002</v>
      </c>
      <c r="D14" s="16">
        <f t="shared" si="0"/>
        <v>0.18043478260869567</v>
      </c>
      <c r="E14" s="14">
        <v>114</v>
      </c>
      <c r="F14" s="14">
        <v>32</v>
      </c>
      <c r="G14" s="14">
        <v>6.2</v>
      </c>
      <c r="H14" s="14">
        <v>1.57</v>
      </c>
      <c r="I14" s="14">
        <v>56.1</v>
      </c>
      <c r="J14" s="14">
        <v>2.0699999999999998</v>
      </c>
    </row>
    <row r="15" spans="1:10" x14ac:dyDescent="0.3">
      <c r="A15" s="27" t="s">
        <v>149</v>
      </c>
      <c r="B15" s="14">
        <v>2.04</v>
      </c>
      <c r="C15" s="14">
        <v>4.74</v>
      </c>
      <c r="D15" s="16">
        <f t="shared" si="0"/>
        <v>0.2323529411764706</v>
      </c>
      <c r="E15" s="14">
        <v>125</v>
      </c>
      <c r="F15" s="14">
        <v>32</v>
      </c>
      <c r="G15" s="14">
        <v>4.75</v>
      </c>
      <c r="H15" s="14">
        <v>1.44</v>
      </c>
      <c r="I15" s="14">
        <v>25.3</v>
      </c>
      <c r="J15" s="14">
        <v>1.83</v>
      </c>
    </row>
    <row r="16" spans="1:10" x14ac:dyDescent="0.3">
      <c r="A16" s="27" t="s">
        <v>150</v>
      </c>
      <c r="B16" s="14">
        <v>1.29</v>
      </c>
      <c r="C16" s="14">
        <v>2.0699999999999998</v>
      </c>
      <c r="D16" s="16">
        <f t="shared" si="0"/>
        <v>0.16046511627906976</v>
      </c>
      <c r="E16" s="14">
        <v>107</v>
      </c>
      <c r="F16" s="14">
        <v>28</v>
      </c>
      <c r="G16" s="14">
        <v>4.5599999999999996</v>
      </c>
      <c r="H16" s="14">
        <v>1.22</v>
      </c>
      <c r="I16" s="14">
        <v>22.08</v>
      </c>
      <c r="J16" s="14">
        <v>5.03</v>
      </c>
    </row>
    <row r="17" spans="1:10" x14ac:dyDescent="0.3">
      <c r="A17" s="27" t="s">
        <v>151</v>
      </c>
      <c r="B17" s="14">
        <v>1.47</v>
      </c>
      <c r="C17" s="14">
        <v>2.96</v>
      </c>
      <c r="D17" s="16">
        <f t="shared" si="0"/>
        <v>0.20136054421768707</v>
      </c>
      <c r="E17" s="14">
        <v>119</v>
      </c>
      <c r="F17" s="14">
        <v>34</v>
      </c>
      <c r="G17" s="14">
        <v>4.9400000000000004</v>
      </c>
      <c r="H17" s="14">
        <v>1.54</v>
      </c>
      <c r="I17" s="14">
        <v>52.6</v>
      </c>
      <c r="J17" s="14">
        <v>9.06</v>
      </c>
    </row>
    <row r="18" spans="1:10" x14ac:dyDescent="0.3">
      <c r="A18" s="27" t="s">
        <v>152</v>
      </c>
      <c r="B18" s="14">
        <v>1.36</v>
      </c>
      <c r="C18" s="14">
        <v>3.544</v>
      </c>
      <c r="D18" s="16">
        <f t="shared" si="0"/>
        <v>0.26058823529411768</v>
      </c>
      <c r="E18" s="14">
        <v>117</v>
      </c>
      <c r="F18" s="14">
        <v>54</v>
      </c>
      <c r="G18" s="14">
        <v>5.32</v>
      </c>
      <c r="H18" s="14">
        <v>1.54</v>
      </c>
      <c r="I18" s="14">
        <v>23.7</v>
      </c>
      <c r="J18" s="14">
        <v>2.29</v>
      </c>
    </row>
    <row r="19" spans="1:10" x14ac:dyDescent="0.3">
      <c r="A19" s="27" t="s">
        <v>153</v>
      </c>
      <c r="B19" s="14">
        <v>1.53</v>
      </c>
      <c r="C19" s="14">
        <v>2.65</v>
      </c>
      <c r="D19" s="16">
        <f t="shared" si="0"/>
        <v>0.17320261437908496</v>
      </c>
      <c r="E19" s="14">
        <v>108</v>
      </c>
      <c r="F19" s="14">
        <v>25</v>
      </c>
      <c r="G19" s="14">
        <v>5.0199999999999996</v>
      </c>
      <c r="H19" s="14">
        <v>1.39</v>
      </c>
      <c r="I19" s="14">
        <v>18.399999999999999</v>
      </c>
      <c r="J19" s="14">
        <v>7.38</v>
      </c>
    </row>
    <row r="20" spans="1:10" x14ac:dyDescent="0.3">
      <c r="A20" s="27" t="s">
        <v>154</v>
      </c>
      <c r="B20" s="14">
        <v>1.75</v>
      </c>
      <c r="C20" s="14">
        <v>8.65</v>
      </c>
      <c r="D20" s="16">
        <f t="shared" si="0"/>
        <v>0.49428571428571427</v>
      </c>
      <c r="E20" s="14">
        <v>94</v>
      </c>
      <c r="F20" s="14">
        <v>52</v>
      </c>
      <c r="G20" s="14">
        <v>4.4000000000000004</v>
      </c>
      <c r="H20" s="14">
        <v>1.39</v>
      </c>
      <c r="I20" s="14">
        <v>22.9</v>
      </c>
      <c r="J20" s="14">
        <v>1.99</v>
      </c>
    </row>
    <row r="21" spans="1:10" x14ac:dyDescent="0.3">
      <c r="A21" s="27" t="s">
        <v>155</v>
      </c>
      <c r="B21" s="14">
        <v>1.1000000000000001</v>
      </c>
      <c r="C21" s="14">
        <v>3.24</v>
      </c>
      <c r="D21" s="16">
        <f t="shared" si="0"/>
        <v>0.29454545454545455</v>
      </c>
      <c r="E21" s="14">
        <v>116</v>
      </c>
      <c r="F21" s="14">
        <v>21</v>
      </c>
      <c r="G21" s="14">
        <v>4.74</v>
      </c>
      <c r="H21" s="14">
        <v>1.33</v>
      </c>
      <c r="I21" s="14">
        <v>19.7</v>
      </c>
      <c r="J21" s="14">
        <v>1.0900000000000001</v>
      </c>
    </row>
    <row r="22" spans="1:10" x14ac:dyDescent="0.3">
      <c r="A22" s="27" t="s">
        <v>156</v>
      </c>
      <c r="B22" s="14">
        <v>1.49</v>
      </c>
      <c r="C22" s="14">
        <v>3.19</v>
      </c>
      <c r="D22" s="16">
        <f t="shared" si="0"/>
        <v>0.21409395973154363</v>
      </c>
      <c r="E22" s="14">
        <v>115</v>
      </c>
      <c r="F22" s="14">
        <v>33</v>
      </c>
      <c r="G22" s="14">
        <v>4.75</v>
      </c>
      <c r="H22" s="14">
        <v>1.46</v>
      </c>
      <c r="I22" s="14">
        <v>54.8</v>
      </c>
      <c r="J22" s="14">
        <v>6.47</v>
      </c>
    </row>
    <row r="23" spans="1:10" x14ac:dyDescent="0.3">
      <c r="A23" s="27" t="s">
        <v>157</v>
      </c>
      <c r="B23" s="14">
        <v>1.8</v>
      </c>
      <c r="C23" s="14">
        <v>3.5</v>
      </c>
      <c r="D23" s="16">
        <f t="shared" si="0"/>
        <v>0.19444444444444445</v>
      </c>
      <c r="E23" s="14">
        <v>119</v>
      </c>
      <c r="F23" s="14">
        <v>43</v>
      </c>
      <c r="G23" s="14">
        <v>5.09</v>
      </c>
      <c r="H23" s="14">
        <v>1.58</v>
      </c>
      <c r="I23" s="14">
        <v>19.399999999999999</v>
      </c>
      <c r="J23" s="14">
        <v>7.86</v>
      </c>
    </row>
    <row r="24" spans="1:10" x14ac:dyDescent="0.3">
      <c r="A24" s="27" t="s">
        <v>158</v>
      </c>
      <c r="B24" s="14">
        <v>0.86</v>
      </c>
      <c r="C24" s="14">
        <v>2.89</v>
      </c>
      <c r="D24" s="16">
        <f t="shared" si="0"/>
        <v>0.336046511627907</v>
      </c>
      <c r="E24" s="14">
        <v>109</v>
      </c>
      <c r="F24" s="14">
        <v>18</v>
      </c>
      <c r="G24" s="14">
        <v>4.68</v>
      </c>
      <c r="H24" s="14">
        <v>1.43</v>
      </c>
      <c r="I24" s="14">
        <v>21.4</v>
      </c>
      <c r="J24" s="14">
        <v>4.08</v>
      </c>
    </row>
    <row r="25" spans="1:10" x14ac:dyDescent="0.3">
      <c r="A25" s="27" t="s">
        <v>159</v>
      </c>
      <c r="B25" s="14">
        <v>1.26</v>
      </c>
      <c r="C25" s="14">
        <v>2.36</v>
      </c>
      <c r="D25" s="16">
        <f t="shared" si="0"/>
        <v>0.1873015873015873</v>
      </c>
      <c r="E25" s="14">
        <v>104</v>
      </c>
      <c r="F25" s="14">
        <v>36</v>
      </c>
      <c r="G25" s="14">
        <v>5.3</v>
      </c>
      <c r="H25" s="14">
        <v>1.67</v>
      </c>
      <c r="I25" s="14">
        <v>52.6</v>
      </c>
      <c r="J25" s="14">
        <v>4.76</v>
      </c>
    </row>
    <row r="26" spans="1:10" x14ac:dyDescent="0.3">
      <c r="A26" s="27" t="s">
        <v>160</v>
      </c>
      <c r="B26" s="14">
        <v>0.87</v>
      </c>
      <c r="C26" s="14">
        <v>1.93</v>
      </c>
      <c r="D26" s="16">
        <f t="shared" si="0"/>
        <v>0.2218390804597701</v>
      </c>
      <c r="E26" s="14">
        <v>107</v>
      </c>
      <c r="F26" s="14">
        <v>15</v>
      </c>
      <c r="G26" s="14">
        <v>4.21</v>
      </c>
      <c r="H26" s="14">
        <v>1.27</v>
      </c>
      <c r="I26" s="14">
        <v>27.8</v>
      </c>
      <c r="J26" s="14">
        <v>2.92</v>
      </c>
    </row>
    <row r="27" spans="1:10" x14ac:dyDescent="0.3">
      <c r="A27" s="27" t="s">
        <v>161</v>
      </c>
      <c r="B27" s="14">
        <v>1.4</v>
      </c>
      <c r="C27" s="14">
        <v>3.91</v>
      </c>
      <c r="D27" s="16">
        <f t="shared" si="0"/>
        <v>0.2792857142857143</v>
      </c>
      <c r="E27" s="14">
        <v>130</v>
      </c>
      <c r="F27" s="14">
        <v>37</v>
      </c>
      <c r="G27" s="14">
        <v>4.63</v>
      </c>
      <c r="H27" s="14">
        <v>1.34</v>
      </c>
      <c r="I27" s="14">
        <v>18.2</v>
      </c>
      <c r="J27" s="14">
        <v>2.0499999999999998</v>
      </c>
    </row>
    <row r="28" spans="1:10" x14ac:dyDescent="0.3">
      <c r="A28" s="27" t="s">
        <v>162</v>
      </c>
      <c r="B28" s="14">
        <v>1.58</v>
      </c>
      <c r="C28" s="14">
        <v>8.27</v>
      </c>
      <c r="D28" s="16">
        <f t="shared" si="0"/>
        <v>0.52341772151898736</v>
      </c>
      <c r="E28" s="14">
        <v>99</v>
      </c>
      <c r="F28" s="14">
        <v>27</v>
      </c>
      <c r="G28" s="14">
        <v>4.32</v>
      </c>
      <c r="H28" s="14">
        <v>1.31</v>
      </c>
      <c r="I28" s="14">
        <v>21.9</v>
      </c>
      <c r="J28" s="14">
        <v>0.23</v>
      </c>
    </row>
    <row r="29" spans="1:10" x14ac:dyDescent="0.3">
      <c r="A29" s="27" t="s">
        <v>163</v>
      </c>
      <c r="B29" s="14">
        <v>1.42</v>
      </c>
      <c r="C29" s="14">
        <v>2.77</v>
      </c>
      <c r="D29" s="16">
        <f t="shared" si="0"/>
        <v>0.19507042253521129</v>
      </c>
      <c r="E29" s="14">
        <v>105</v>
      </c>
      <c r="F29" s="14">
        <v>44</v>
      </c>
      <c r="G29" s="14">
        <v>4.7</v>
      </c>
      <c r="H29" s="14">
        <v>1.45</v>
      </c>
      <c r="I29" s="14">
        <v>22.1</v>
      </c>
      <c r="J29" s="14">
        <v>4.04</v>
      </c>
    </row>
    <row r="30" spans="1:10" x14ac:dyDescent="0.3">
      <c r="A30" s="27" t="s">
        <v>164</v>
      </c>
      <c r="B30" s="14">
        <v>1.1100000000000001</v>
      </c>
      <c r="C30" s="14">
        <v>3.07</v>
      </c>
      <c r="D30" s="16">
        <f t="shared" si="0"/>
        <v>0.27657657657657658</v>
      </c>
      <c r="E30" s="14">
        <v>100</v>
      </c>
      <c r="F30" s="14">
        <v>17</v>
      </c>
      <c r="G30" s="14">
        <v>4.53</v>
      </c>
      <c r="H30" s="14">
        <v>1.4</v>
      </c>
      <c r="I30" s="14">
        <v>19.3</v>
      </c>
      <c r="J30" s="14">
        <v>1.28</v>
      </c>
    </row>
    <row r="31" spans="1:10" x14ac:dyDescent="0.3">
      <c r="A31" s="27" t="s">
        <v>165</v>
      </c>
      <c r="B31" s="14">
        <v>1.27</v>
      </c>
      <c r="C31" s="14">
        <v>2.93</v>
      </c>
      <c r="D31" s="16">
        <f t="shared" si="0"/>
        <v>0.23070866141732285</v>
      </c>
      <c r="E31" s="14">
        <v>120</v>
      </c>
      <c r="F31" s="14">
        <v>45</v>
      </c>
      <c r="G31" s="14">
        <v>5.54</v>
      </c>
      <c r="H31" s="14">
        <v>1.59</v>
      </c>
      <c r="I31" s="14">
        <v>60.2</v>
      </c>
      <c r="J31" s="14">
        <v>0.89</v>
      </c>
    </row>
    <row r="32" spans="1:10" x14ac:dyDescent="0.3">
      <c r="A32" s="27" t="s">
        <v>166</v>
      </c>
      <c r="B32" s="14">
        <v>1.42</v>
      </c>
      <c r="C32" s="14">
        <v>3.75</v>
      </c>
      <c r="D32" s="16">
        <f t="shared" si="0"/>
        <v>0.2640845070422535</v>
      </c>
      <c r="E32" s="14">
        <v>93</v>
      </c>
      <c r="F32" s="14">
        <v>43</v>
      </c>
      <c r="G32" s="14">
        <v>4.29</v>
      </c>
      <c r="H32" s="14">
        <v>1.31</v>
      </c>
      <c r="I32" s="14">
        <v>20.5</v>
      </c>
      <c r="J32" s="14">
        <v>4.01</v>
      </c>
    </row>
    <row r="33" spans="1:10" x14ac:dyDescent="0.3">
      <c r="A33" s="27" t="s">
        <v>167</v>
      </c>
      <c r="B33" s="14">
        <v>1.23</v>
      </c>
      <c r="C33" s="14">
        <v>2.02</v>
      </c>
      <c r="D33" s="16">
        <f t="shared" si="0"/>
        <v>0.16422764227642278</v>
      </c>
      <c r="E33" s="14">
        <v>107</v>
      </c>
      <c r="F33" s="14">
        <v>21</v>
      </c>
      <c r="G33" s="14">
        <v>4.6500000000000004</v>
      </c>
      <c r="H33" s="14">
        <v>1.4</v>
      </c>
      <c r="I33" s="14">
        <v>21.7</v>
      </c>
      <c r="J33" s="14">
        <v>1.81</v>
      </c>
    </row>
    <row r="34" spans="1:10" x14ac:dyDescent="0.3">
      <c r="A34" s="27" t="s">
        <v>168</v>
      </c>
      <c r="B34" s="14">
        <v>0.97</v>
      </c>
      <c r="C34" s="14">
        <v>2.21</v>
      </c>
      <c r="D34" s="16">
        <f t="shared" si="0"/>
        <v>0.22783505154639175</v>
      </c>
      <c r="E34" s="14">
        <v>101</v>
      </c>
      <c r="F34" s="14">
        <v>14</v>
      </c>
      <c r="G34" s="14">
        <v>4.58</v>
      </c>
      <c r="H34" s="14">
        <v>1.32</v>
      </c>
      <c r="I34" s="14">
        <v>20.7</v>
      </c>
      <c r="J34" s="14">
        <v>7.36</v>
      </c>
    </row>
    <row r="35" spans="1:10" x14ac:dyDescent="0.3">
      <c r="A35" s="27" t="s">
        <v>169</v>
      </c>
      <c r="B35" s="14">
        <v>1.25</v>
      </c>
      <c r="C35" s="14">
        <v>3.93</v>
      </c>
      <c r="D35" s="16">
        <f t="shared" si="0"/>
        <v>0.31440000000000001</v>
      </c>
      <c r="E35" s="14">
        <v>78</v>
      </c>
      <c r="F35" s="14">
        <v>49</v>
      </c>
      <c r="G35" s="14">
        <v>3.99</v>
      </c>
      <c r="H35" s="14">
        <v>1.1299999999999999</v>
      </c>
      <c r="I35" s="14">
        <v>19.399999999999999</v>
      </c>
      <c r="J35" s="14">
        <v>4.16</v>
      </c>
    </row>
    <row r="36" spans="1:10" x14ac:dyDescent="0.3">
      <c r="A36" s="27" t="s">
        <v>170</v>
      </c>
      <c r="B36" s="14">
        <v>1.32</v>
      </c>
      <c r="C36" s="14">
        <v>2.6</v>
      </c>
      <c r="D36" s="16">
        <f t="shared" si="0"/>
        <v>0.19696969696969699</v>
      </c>
      <c r="E36" s="14">
        <v>129</v>
      </c>
      <c r="F36" s="14">
        <v>61</v>
      </c>
      <c r="G36" s="14">
        <v>5.07</v>
      </c>
      <c r="H36" s="14">
        <v>1.64</v>
      </c>
      <c r="I36" s="14">
        <v>20.8</v>
      </c>
      <c r="J36" s="14">
        <v>2.4300000000000002</v>
      </c>
    </row>
    <row r="37" spans="1:10" x14ac:dyDescent="0.3">
      <c r="A37" s="27" t="s">
        <v>171</v>
      </c>
      <c r="B37" s="14">
        <v>1.47</v>
      </c>
      <c r="C37" s="14">
        <v>2.73</v>
      </c>
      <c r="D37" s="16">
        <f t="shared" si="0"/>
        <v>0.18571428571428572</v>
      </c>
      <c r="E37" s="14">
        <v>103</v>
      </c>
      <c r="F37" s="14">
        <v>32</v>
      </c>
      <c r="G37" s="14">
        <v>4.76</v>
      </c>
      <c r="H37" s="14">
        <v>1.37</v>
      </c>
      <c r="I37" s="14">
        <v>21.2</v>
      </c>
      <c r="J37" s="14">
        <v>3.88</v>
      </c>
    </row>
    <row r="38" spans="1:10" x14ac:dyDescent="0.3">
      <c r="A38" s="27" t="s">
        <v>172</v>
      </c>
      <c r="B38" s="14">
        <v>0.73</v>
      </c>
      <c r="C38" s="14">
        <v>1.1100000000000001</v>
      </c>
      <c r="D38" s="16">
        <f t="shared" si="0"/>
        <v>0.15205479452054796</v>
      </c>
      <c r="E38" s="14">
        <v>95</v>
      </c>
      <c r="F38" s="14">
        <v>17</v>
      </c>
      <c r="G38" s="14">
        <v>4.22</v>
      </c>
      <c r="H38" s="14">
        <v>1.24</v>
      </c>
      <c r="I38" s="14">
        <v>44.7</v>
      </c>
      <c r="J38" s="14">
        <v>0.43</v>
      </c>
    </row>
    <row r="39" spans="1:10" x14ac:dyDescent="0.3">
      <c r="A39" s="27" t="s">
        <v>173</v>
      </c>
      <c r="B39" s="14">
        <v>0.76</v>
      </c>
      <c r="C39" s="14">
        <v>3.56</v>
      </c>
      <c r="D39" s="16">
        <f t="shared" si="0"/>
        <v>0.46842105263157896</v>
      </c>
      <c r="E39" s="14">
        <v>94</v>
      </c>
      <c r="F39" s="14">
        <v>13</v>
      </c>
      <c r="G39" s="14">
        <v>4.57</v>
      </c>
      <c r="H39" s="14">
        <v>1.36</v>
      </c>
      <c r="I39" s="14">
        <v>20.9</v>
      </c>
      <c r="J39" s="14">
        <v>5.52</v>
      </c>
    </row>
    <row r="40" spans="1:10" x14ac:dyDescent="0.3">
      <c r="A40" s="27" t="s">
        <v>174</v>
      </c>
      <c r="B40" s="14">
        <v>0.87</v>
      </c>
      <c r="C40" s="14">
        <v>1.69</v>
      </c>
      <c r="D40" s="16">
        <f t="shared" si="0"/>
        <v>0.19425287356321838</v>
      </c>
      <c r="E40" s="14">
        <v>101</v>
      </c>
      <c r="F40" s="14">
        <v>14</v>
      </c>
      <c r="G40" s="14">
        <v>5.1100000000000003</v>
      </c>
      <c r="H40" s="14">
        <v>1.59</v>
      </c>
      <c r="I40" s="14">
        <v>32.03</v>
      </c>
      <c r="J40" s="14">
        <v>0.94</v>
      </c>
    </row>
    <row r="41" spans="1:10" x14ac:dyDescent="0.3">
      <c r="A41" s="27" t="s">
        <v>175</v>
      </c>
      <c r="B41" s="14">
        <v>1.45</v>
      </c>
      <c r="C41" s="14">
        <v>2.7</v>
      </c>
      <c r="D41" s="16">
        <f t="shared" si="0"/>
        <v>0.18620689655172415</v>
      </c>
      <c r="E41" s="14">
        <v>118</v>
      </c>
      <c r="F41" s="14">
        <v>24</v>
      </c>
      <c r="G41" s="14">
        <v>5.07</v>
      </c>
      <c r="H41" s="14">
        <v>1.54</v>
      </c>
      <c r="I41" s="14">
        <v>20.399999999999999</v>
      </c>
      <c r="J41" s="14">
        <v>0.46</v>
      </c>
    </row>
    <row r="42" spans="1:10" x14ac:dyDescent="0.3">
      <c r="A42" s="27" t="s">
        <v>176</v>
      </c>
      <c r="B42" s="14">
        <v>1.1599999999999999</v>
      </c>
      <c r="C42" s="14">
        <v>4.3</v>
      </c>
      <c r="D42" s="16">
        <f t="shared" si="0"/>
        <v>0.37068965517241376</v>
      </c>
      <c r="E42" s="14">
        <v>44</v>
      </c>
      <c r="F42" s="14">
        <v>180</v>
      </c>
      <c r="G42" s="14">
        <v>6.23</v>
      </c>
      <c r="H42" s="14">
        <v>1.94</v>
      </c>
      <c r="I42" s="14">
        <v>4.78</v>
      </c>
      <c r="J42" s="14">
        <v>12.9</v>
      </c>
    </row>
    <row r="43" spans="1:10" x14ac:dyDescent="0.3">
      <c r="A43" s="27" t="s">
        <v>177</v>
      </c>
      <c r="B43" s="14">
        <v>1.35</v>
      </c>
      <c r="C43" s="14">
        <v>3.88</v>
      </c>
      <c r="D43" s="16">
        <f t="shared" si="0"/>
        <v>0.28740740740740739</v>
      </c>
      <c r="E43" s="14">
        <v>41</v>
      </c>
      <c r="F43" s="14">
        <v>143</v>
      </c>
      <c r="G43" s="14">
        <v>8.94</v>
      </c>
      <c r="H43" s="14">
        <v>1.69</v>
      </c>
      <c r="I43" s="14">
        <v>5.42</v>
      </c>
      <c r="J43" s="14">
        <v>9.48</v>
      </c>
    </row>
    <row r="44" spans="1:10" x14ac:dyDescent="0.3">
      <c r="A44" s="27" t="s">
        <v>178</v>
      </c>
      <c r="B44" s="14">
        <v>1.28</v>
      </c>
      <c r="C44" s="14">
        <v>3.25</v>
      </c>
      <c r="D44" s="16">
        <f t="shared" si="0"/>
        <v>0.25390625</v>
      </c>
      <c r="E44" s="14">
        <v>44</v>
      </c>
      <c r="F44" s="14">
        <v>181</v>
      </c>
      <c r="G44" s="14">
        <v>7.06</v>
      </c>
      <c r="H44" s="14">
        <v>1.78</v>
      </c>
      <c r="I44" s="14">
        <v>3.69</v>
      </c>
      <c r="J44" s="14">
        <v>18.600000000000001</v>
      </c>
    </row>
    <row r="45" spans="1:10" x14ac:dyDescent="0.3">
      <c r="A45" s="27" t="s">
        <v>179</v>
      </c>
      <c r="B45" s="14">
        <v>1.43</v>
      </c>
      <c r="C45" s="14">
        <v>3.87</v>
      </c>
      <c r="D45" s="16">
        <f t="shared" si="0"/>
        <v>0.27062937062937065</v>
      </c>
      <c r="E45" s="14">
        <v>74</v>
      </c>
      <c r="F45" s="14">
        <v>189</v>
      </c>
      <c r="G45" s="14">
        <v>7.14</v>
      </c>
      <c r="H45" s="14">
        <v>1.85</v>
      </c>
      <c r="I45" s="14">
        <v>4.2699999999999996</v>
      </c>
      <c r="J45" s="14">
        <v>3.34</v>
      </c>
    </row>
    <row r="46" spans="1:10" x14ac:dyDescent="0.3">
      <c r="A46" s="27" t="s">
        <v>180</v>
      </c>
      <c r="B46" s="14">
        <v>1.31</v>
      </c>
      <c r="C46" s="14">
        <v>4.0999999999999996</v>
      </c>
      <c r="D46" s="16">
        <f t="shared" si="0"/>
        <v>0.31297709923664119</v>
      </c>
      <c r="E46" s="14">
        <v>63</v>
      </c>
      <c r="F46" s="14">
        <v>311</v>
      </c>
      <c r="G46" s="14">
        <v>7.36</v>
      </c>
      <c r="H46" s="14">
        <v>2.14</v>
      </c>
      <c r="I46" s="14">
        <v>25.8</v>
      </c>
      <c r="J46" s="14">
        <v>13.6</v>
      </c>
    </row>
    <row r="47" spans="1:10" x14ac:dyDescent="0.3">
      <c r="A47" s="27" t="s">
        <v>181</v>
      </c>
      <c r="B47" s="14">
        <v>1.34</v>
      </c>
      <c r="C47" s="14">
        <v>13.5</v>
      </c>
      <c r="D47" s="16">
        <f t="shared" si="0"/>
        <v>1.0074626865671641</v>
      </c>
      <c r="E47" s="14">
        <v>45</v>
      </c>
      <c r="F47" s="14">
        <v>232</v>
      </c>
      <c r="G47" s="14">
        <v>7.13</v>
      </c>
      <c r="H47" s="14">
        <v>2.42</v>
      </c>
      <c r="I47" s="14">
        <v>9.5399999999999991</v>
      </c>
      <c r="J47" s="14">
        <v>23.1</v>
      </c>
    </row>
    <row r="48" spans="1:10" x14ac:dyDescent="0.3">
      <c r="A48" s="27" t="s">
        <v>182</v>
      </c>
      <c r="B48" s="14">
        <v>1.27</v>
      </c>
      <c r="C48" s="14">
        <v>5.51</v>
      </c>
      <c r="D48" s="16">
        <f t="shared" si="0"/>
        <v>0.43385826771653541</v>
      </c>
      <c r="E48" s="14">
        <v>120</v>
      </c>
      <c r="F48" s="14">
        <v>151</v>
      </c>
      <c r="G48" s="14">
        <v>8.77</v>
      </c>
      <c r="H48" s="14">
        <v>2.67</v>
      </c>
      <c r="I48" s="14">
        <v>4.34</v>
      </c>
      <c r="J48" s="14">
        <v>10.8</v>
      </c>
    </row>
    <row r="49" spans="1:10" x14ac:dyDescent="0.3">
      <c r="A49" s="27" t="s">
        <v>183</v>
      </c>
      <c r="B49" s="14">
        <v>1.28</v>
      </c>
      <c r="C49" s="14">
        <v>4.82</v>
      </c>
      <c r="D49" s="16">
        <f t="shared" si="0"/>
        <v>0.37656250000000002</v>
      </c>
      <c r="E49" s="14">
        <v>121</v>
      </c>
      <c r="F49" s="14">
        <v>67</v>
      </c>
      <c r="G49" s="14">
        <v>8.1199999999999992</v>
      </c>
      <c r="H49" s="14">
        <v>2.2400000000000002</v>
      </c>
      <c r="I49" s="14">
        <v>2.7</v>
      </c>
      <c r="J49" s="14">
        <v>13.8</v>
      </c>
    </row>
    <row r="50" spans="1:10" x14ac:dyDescent="0.3">
      <c r="A50" s="27" t="s">
        <v>184</v>
      </c>
      <c r="B50" s="14">
        <v>1.44</v>
      </c>
      <c r="C50" s="14">
        <v>2.77</v>
      </c>
      <c r="D50" s="16">
        <f t="shared" si="0"/>
        <v>0.19236111111111112</v>
      </c>
      <c r="E50" s="14">
        <v>61</v>
      </c>
      <c r="F50" s="14">
        <v>351</v>
      </c>
      <c r="G50" s="14">
        <v>7.85</v>
      </c>
      <c r="H50" s="14">
        <v>2.33</v>
      </c>
      <c r="I50" s="14">
        <v>4.63</v>
      </c>
      <c r="J50" s="14">
        <v>6.75</v>
      </c>
    </row>
    <row r="51" spans="1:10" x14ac:dyDescent="0.3">
      <c r="A51" s="27" t="s">
        <v>185</v>
      </c>
      <c r="B51" s="14">
        <v>1.64</v>
      </c>
      <c r="C51" s="14">
        <v>15.3</v>
      </c>
      <c r="D51" s="16">
        <f t="shared" si="0"/>
        <v>0.93292682926829262</v>
      </c>
      <c r="E51" s="14">
        <v>66</v>
      </c>
      <c r="F51" s="14">
        <v>315</v>
      </c>
      <c r="G51" s="14">
        <v>7.98</v>
      </c>
      <c r="H51" s="14">
        <v>3.09</v>
      </c>
      <c r="I51" s="14">
        <v>4.84</v>
      </c>
      <c r="J51" s="14">
        <v>17.399999999999999</v>
      </c>
    </row>
    <row r="52" spans="1:10" x14ac:dyDescent="0.3">
      <c r="A52" s="27" t="s">
        <v>186</v>
      </c>
      <c r="B52" s="14">
        <v>0.95</v>
      </c>
      <c r="C52" s="14">
        <v>17.100000000000001</v>
      </c>
      <c r="D52" s="16">
        <f t="shared" si="0"/>
        <v>1.8000000000000003</v>
      </c>
      <c r="E52" s="14">
        <v>45</v>
      </c>
      <c r="F52" s="14">
        <v>174</v>
      </c>
      <c r="G52" s="14">
        <v>7.14</v>
      </c>
      <c r="H52" s="14">
        <v>2.72</v>
      </c>
      <c r="I52" s="14">
        <v>2.72</v>
      </c>
      <c r="J52" s="14">
        <v>24.5</v>
      </c>
    </row>
    <row r="53" spans="1:10" x14ac:dyDescent="0.3">
      <c r="A53" s="27" t="s">
        <v>187</v>
      </c>
      <c r="B53" s="14">
        <v>1.56</v>
      </c>
      <c r="C53" s="14">
        <v>5.66</v>
      </c>
      <c r="D53" s="16">
        <f t="shared" si="0"/>
        <v>0.36282051282051281</v>
      </c>
      <c r="E53" s="14">
        <v>41</v>
      </c>
      <c r="F53" s="14">
        <v>84</v>
      </c>
      <c r="G53" s="14">
        <v>9.16</v>
      </c>
      <c r="H53" s="14">
        <v>2.3199999999999998</v>
      </c>
      <c r="I53" s="14">
        <v>4.6500000000000004</v>
      </c>
      <c r="J53" s="14">
        <v>12</v>
      </c>
    </row>
    <row r="54" spans="1:10" x14ac:dyDescent="0.3">
      <c r="A54" s="27" t="s">
        <v>188</v>
      </c>
      <c r="B54" s="14">
        <v>1.49</v>
      </c>
      <c r="C54" s="14">
        <v>4.87</v>
      </c>
      <c r="D54" s="16">
        <f t="shared" si="0"/>
        <v>0.32684563758389262</v>
      </c>
      <c r="E54" s="14">
        <v>41</v>
      </c>
      <c r="F54" s="14">
        <v>103</v>
      </c>
      <c r="G54" s="14">
        <v>7.09</v>
      </c>
      <c r="H54" s="14">
        <v>2.21</v>
      </c>
      <c r="I54" s="14">
        <v>4.67</v>
      </c>
      <c r="J54" s="14">
        <v>19.5</v>
      </c>
    </row>
    <row r="55" spans="1:10" x14ac:dyDescent="0.3">
      <c r="A55" s="27" t="s">
        <v>189</v>
      </c>
      <c r="B55" s="14">
        <v>1.55</v>
      </c>
      <c r="C55" s="14">
        <v>6.26</v>
      </c>
      <c r="D55" s="16">
        <f t="shared" si="0"/>
        <v>0.40387096774193548</v>
      </c>
      <c r="E55" s="14">
        <v>33</v>
      </c>
      <c r="F55" s="14">
        <v>105</v>
      </c>
      <c r="G55" s="14">
        <v>7.22</v>
      </c>
      <c r="H55" s="14">
        <v>2.31</v>
      </c>
      <c r="I55" s="14">
        <v>0.88</v>
      </c>
      <c r="J55" s="14">
        <v>14.8</v>
      </c>
    </row>
    <row r="56" spans="1:10" x14ac:dyDescent="0.3">
      <c r="A56" s="27" t="s">
        <v>190</v>
      </c>
      <c r="B56" s="14">
        <v>1.03</v>
      </c>
      <c r="C56" s="14">
        <v>13.78</v>
      </c>
      <c r="D56" s="16">
        <f t="shared" si="0"/>
        <v>1.3378640776699029</v>
      </c>
      <c r="E56" s="14">
        <v>39</v>
      </c>
      <c r="F56" s="14">
        <v>177</v>
      </c>
      <c r="G56" s="14">
        <v>7.26</v>
      </c>
      <c r="H56" s="14">
        <v>2.5499999999999998</v>
      </c>
      <c r="I56" s="14">
        <v>8.65</v>
      </c>
      <c r="J56" s="14">
        <v>20.2</v>
      </c>
    </row>
    <row r="57" spans="1:10" x14ac:dyDescent="0.3">
      <c r="A57" s="27" t="s">
        <v>191</v>
      </c>
      <c r="B57" s="14">
        <v>1.69</v>
      </c>
      <c r="C57" s="14">
        <v>4.28</v>
      </c>
      <c r="D57" s="16">
        <f t="shared" si="0"/>
        <v>0.25325443786982249</v>
      </c>
      <c r="E57" s="14">
        <v>118</v>
      </c>
      <c r="F57" s="14">
        <v>107</v>
      </c>
      <c r="G57" s="14">
        <v>7.58</v>
      </c>
      <c r="H57" s="14">
        <v>1.89</v>
      </c>
      <c r="I57" s="14">
        <v>2.97</v>
      </c>
      <c r="J57" s="14">
        <v>21.7</v>
      </c>
    </row>
    <row r="58" spans="1:10" x14ac:dyDescent="0.3">
      <c r="A58" s="27" t="s">
        <v>192</v>
      </c>
      <c r="B58" s="14">
        <v>1.1100000000000001</v>
      </c>
      <c r="C58" s="14">
        <v>4.66</v>
      </c>
      <c r="D58" s="16">
        <f t="shared" si="0"/>
        <v>0.41981981981981986</v>
      </c>
      <c r="E58" s="14">
        <v>45</v>
      </c>
      <c r="F58" s="14">
        <v>114</v>
      </c>
      <c r="G58" s="14">
        <v>7.02</v>
      </c>
      <c r="H58" s="14">
        <v>2.1</v>
      </c>
      <c r="I58" s="14">
        <v>3.85</v>
      </c>
      <c r="J58" s="14">
        <v>8.2899999999999991</v>
      </c>
    </row>
    <row r="59" spans="1:10" x14ac:dyDescent="0.3">
      <c r="A59" s="27" t="s">
        <v>193</v>
      </c>
      <c r="B59" s="14">
        <v>1.58</v>
      </c>
      <c r="C59" s="14">
        <v>11.2</v>
      </c>
      <c r="D59" s="16">
        <f t="shared" si="0"/>
        <v>0.70886075949367089</v>
      </c>
      <c r="E59" s="14">
        <v>57</v>
      </c>
      <c r="F59" s="14">
        <v>162</v>
      </c>
      <c r="G59" s="14">
        <v>9.36</v>
      </c>
      <c r="H59" s="14">
        <v>2.54</v>
      </c>
      <c r="I59" s="14">
        <v>7.92</v>
      </c>
      <c r="J59" s="14">
        <v>14.9</v>
      </c>
    </row>
    <row r="60" spans="1:10" x14ac:dyDescent="0.3">
      <c r="A60" s="27" t="s">
        <v>194</v>
      </c>
      <c r="B60" s="14">
        <v>1.29</v>
      </c>
      <c r="C60" s="14">
        <v>3.72</v>
      </c>
      <c r="D60" s="16">
        <f t="shared" si="0"/>
        <v>0.28837209302325584</v>
      </c>
      <c r="E60" s="14">
        <v>59</v>
      </c>
      <c r="F60" s="14">
        <v>250</v>
      </c>
      <c r="G60" s="14">
        <v>8.01</v>
      </c>
      <c r="H60" s="14">
        <v>2.2999999999999998</v>
      </c>
      <c r="I60" s="14">
        <v>2.68</v>
      </c>
      <c r="J60" s="14">
        <v>8.5399999999999991</v>
      </c>
    </row>
    <row r="61" spans="1:10" x14ac:dyDescent="0.3">
      <c r="A61" s="27" t="s">
        <v>195</v>
      </c>
      <c r="B61" s="14">
        <v>1.52</v>
      </c>
      <c r="C61" s="14">
        <v>6.43</v>
      </c>
      <c r="D61" s="16">
        <f t="shared" si="0"/>
        <v>0.42302631578947369</v>
      </c>
      <c r="E61" s="14">
        <v>79</v>
      </c>
      <c r="F61" s="14">
        <v>383</v>
      </c>
      <c r="G61" s="14">
        <v>7.9</v>
      </c>
      <c r="H61" s="14">
        <v>2.2999999999999998</v>
      </c>
      <c r="I61" s="14">
        <v>4.57</v>
      </c>
      <c r="J61" s="14">
        <v>16.100000000000001</v>
      </c>
    </row>
    <row r="62" spans="1:10" x14ac:dyDescent="0.3">
      <c r="A62" s="27" t="s">
        <v>196</v>
      </c>
      <c r="B62" s="14">
        <v>1.62</v>
      </c>
      <c r="C62" s="14">
        <v>3.76</v>
      </c>
      <c r="D62" s="16">
        <f t="shared" si="0"/>
        <v>0.23209876543209876</v>
      </c>
      <c r="E62" s="14">
        <v>62</v>
      </c>
      <c r="F62" s="14">
        <v>142</v>
      </c>
      <c r="G62" s="14">
        <v>6.79</v>
      </c>
      <c r="H62" s="14">
        <v>1.66</v>
      </c>
      <c r="I62" s="14">
        <v>15.6</v>
      </c>
      <c r="J62" s="14">
        <v>23.9</v>
      </c>
    </row>
    <row r="63" spans="1:10" x14ac:dyDescent="0.3">
      <c r="A63" s="27" t="s">
        <v>197</v>
      </c>
      <c r="B63" s="14">
        <v>1.88</v>
      </c>
      <c r="C63" s="14">
        <v>6.53</v>
      </c>
      <c r="D63" s="16">
        <f t="shared" si="0"/>
        <v>0.34734042553191491</v>
      </c>
      <c r="E63" s="14">
        <v>52</v>
      </c>
      <c r="F63" s="14">
        <v>75</v>
      </c>
      <c r="G63" s="14">
        <v>7.65</v>
      </c>
      <c r="H63" s="14">
        <v>2.4900000000000002</v>
      </c>
      <c r="I63" s="14">
        <v>4.3</v>
      </c>
      <c r="J63" s="14">
        <v>20.7</v>
      </c>
    </row>
    <row r="64" spans="1:10" x14ac:dyDescent="0.3">
      <c r="A64" s="27" t="s">
        <v>198</v>
      </c>
      <c r="B64" s="14">
        <v>1.45</v>
      </c>
      <c r="C64" s="14">
        <v>4.28</v>
      </c>
      <c r="D64" s="16">
        <f t="shared" si="0"/>
        <v>0.29517241379310349</v>
      </c>
      <c r="E64" s="14">
        <v>92</v>
      </c>
      <c r="F64" s="14">
        <v>147</v>
      </c>
      <c r="G64" s="14">
        <v>7.9</v>
      </c>
      <c r="H64" s="14">
        <v>2.58</v>
      </c>
      <c r="I64" s="14">
        <v>3.79</v>
      </c>
      <c r="J64" s="14">
        <v>6.5</v>
      </c>
    </row>
    <row r="65" spans="1:10" x14ac:dyDescent="0.3">
      <c r="A65" s="27" t="s">
        <v>199</v>
      </c>
      <c r="B65" s="14">
        <v>1.36</v>
      </c>
      <c r="C65" s="14">
        <v>4.88</v>
      </c>
      <c r="D65" s="16">
        <f t="shared" si="0"/>
        <v>0.35882352941176471</v>
      </c>
      <c r="E65" s="14">
        <v>48</v>
      </c>
      <c r="F65" s="14">
        <v>146</v>
      </c>
      <c r="G65" s="14">
        <v>8.9499999999999993</v>
      </c>
      <c r="H65" s="14">
        <v>2.25</v>
      </c>
      <c r="I65" s="14">
        <v>2.56</v>
      </c>
      <c r="J65" s="14">
        <v>12.9</v>
      </c>
    </row>
    <row r="66" spans="1:10" x14ac:dyDescent="0.3">
      <c r="A66" s="27" t="s">
        <v>200</v>
      </c>
      <c r="B66" s="14">
        <v>1.54</v>
      </c>
      <c r="C66" s="14">
        <v>5.25</v>
      </c>
      <c r="D66" s="16">
        <f t="shared" si="0"/>
        <v>0.34090909090909088</v>
      </c>
      <c r="E66" s="14">
        <v>42</v>
      </c>
      <c r="F66" s="14">
        <v>158</v>
      </c>
      <c r="G66" s="14">
        <v>7.55</v>
      </c>
      <c r="H66" s="14">
        <v>2.42</v>
      </c>
      <c r="I66" s="14">
        <v>4.9800000000000004</v>
      </c>
      <c r="J66" s="14">
        <v>5.75</v>
      </c>
    </row>
    <row r="67" spans="1:10" x14ac:dyDescent="0.3">
      <c r="A67" s="27" t="s">
        <v>201</v>
      </c>
      <c r="B67" s="14">
        <v>1.81</v>
      </c>
      <c r="C67" s="14">
        <v>5.3</v>
      </c>
      <c r="D67" s="16">
        <f t="shared" si="0"/>
        <v>0.29281767955801102</v>
      </c>
      <c r="E67" s="14">
        <v>32</v>
      </c>
      <c r="F67" s="14">
        <v>118</v>
      </c>
      <c r="G67" s="14">
        <v>7.88</v>
      </c>
      <c r="H67" s="14">
        <v>2.12</v>
      </c>
      <c r="I67" s="14">
        <v>5.48</v>
      </c>
      <c r="J67" s="14">
        <v>12.7</v>
      </c>
    </row>
    <row r="68" spans="1:10" x14ac:dyDescent="0.3">
      <c r="A68" s="27" t="s">
        <v>202</v>
      </c>
      <c r="B68" s="14">
        <v>1.46</v>
      </c>
      <c r="C68" s="14">
        <v>5.0599999999999996</v>
      </c>
      <c r="D68" s="16">
        <f t="shared" si="0"/>
        <v>0.34657534246575339</v>
      </c>
      <c r="E68" s="14">
        <v>65</v>
      </c>
      <c r="F68" s="14">
        <v>278</v>
      </c>
      <c r="G68" s="14">
        <v>10.07</v>
      </c>
      <c r="H68" s="14">
        <v>2.11</v>
      </c>
      <c r="I68" s="14">
        <v>8.48</v>
      </c>
      <c r="J68" s="14">
        <v>9.98</v>
      </c>
    </row>
    <row r="69" spans="1:10" x14ac:dyDescent="0.3">
      <c r="A69" s="27" t="s">
        <v>203</v>
      </c>
      <c r="B69" s="14">
        <v>1.38</v>
      </c>
      <c r="C69" s="14">
        <v>4.4000000000000004</v>
      </c>
      <c r="D69" s="16">
        <f t="shared" si="0"/>
        <v>0.31884057971014496</v>
      </c>
      <c r="E69" s="14">
        <v>54</v>
      </c>
      <c r="F69" s="14">
        <v>116</v>
      </c>
      <c r="G69" s="14">
        <v>11.4</v>
      </c>
      <c r="H69" s="14">
        <v>1.89</v>
      </c>
      <c r="I69" s="14">
        <v>4.79</v>
      </c>
      <c r="J69" s="14">
        <v>12.8</v>
      </c>
    </row>
    <row r="70" spans="1:10" x14ac:dyDescent="0.3">
      <c r="A70" s="27" t="s">
        <v>204</v>
      </c>
      <c r="B70" s="14">
        <v>1.46</v>
      </c>
      <c r="C70" s="14">
        <v>4.8</v>
      </c>
      <c r="D70" s="16">
        <f t="shared" si="0"/>
        <v>0.32876712328767121</v>
      </c>
      <c r="E70" s="14">
        <v>67</v>
      </c>
      <c r="F70" s="14">
        <v>215</v>
      </c>
      <c r="G70" s="14">
        <v>9.1199999999999992</v>
      </c>
      <c r="H70" s="14">
        <v>2.1</v>
      </c>
      <c r="I70" s="14">
        <v>19.7</v>
      </c>
      <c r="J70" s="14">
        <v>22.4</v>
      </c>
    </row>
    <row r="71" spans="1:10" x14ac:dyDescent="0.3">
      <c r="A71" s="27" t="s">
        <v>205</v>
      </c>
      <c r="B71" s="14">
        <v>1.44</v>
      </c>
      <c r="C71" s="14">
        <v>5.05</v>
      </c>
      <c r="D71" s="16">
        <f t="shared" si="0"/>
        <v>0.35069444444444442</v>
      </c>
      <c r="E71" s="14">
        <v>73</v>
      </c>
      <c r="F71" s="14">
        <v>327</v>
      </c>
      <c r="G71" s="14">
        <v>8.73</v>
      </c>
      <c r="H71" s="14">
        <v>2.1800000000000002</v>
      </c>
      <c r="I71" s="14">
        <v>9.33</v>
      </c>
      <c r="J71" s="14">
        <v>15.6</v>
      </c>
    </row>
    <row r="72" spans="1:10" x14ac:dyDescent="0.3">
      <c r="A72" s="27" t="s">
        <v>206</v>
      </c>
      <c r="B72" s="14">
        <v>1.2</v>
      </c>
      <c r="C72" s="14">
        <v>4.2699999999999996</v>
      </c>
      <c r="D72" s="16">
        <f t="shared" si="0"/>
        <v>0.35583333333333328</v>
      </c>
      <c r="E72" s="14">
        <v>58</v>
      </c>
      <c r="F72" s="14">
        <v>122</v>
      </c>
      <c r="G72" s="14">
        <v>9.4700000000000006</v>
      </c>
      <c r="H72" s="14">
        <v>2.13</v>
      </c>
      <c r="I72" s="14">
        <v>6.68</v>
      </c>
      <c r="J72" s="14">
        <v>20.5</v>
      </c>
    </row>
    <row r="73" spans="1:10" x14ac:dyDescent="0.3">
      <c r="A73" s="27" t="s">
        <v>207</v>
      </c>
      <c r="B73" s="14">
        <v>1.5</v>
      </c>
      <c r="C73" s="14">
        <v>3.69</v>
      </c>
      <c r="D73" s="16">
        <f t="shared" si="0"/>
        <v>0.246</v>
      </c>
      <c r="E73" s="14">
        <v>69</v>
      </c>
      <c r="F73" s="14">
        <v>404</v>
      </c>
      <c r="G73" s="14">
        <v>10.1</v>
      </c>
      <c r="H73" s="14">
        <v>2.0099999999999998</v>
      </c>
      <c r="I73" s="14">
        <v>4.63</v>
      </c>
      <c r="J73" s="14">
        <v>14.7</v>
      </c>
    </row>
    <row r="74" spans="1:10" x14ac:dyDescent="0.3">
      <c r="A74" s="27" t="s">
        <v>208</v>
      </c>
      <c r="B74" s="14">
        <v>1.19</v>
      </c>
      <c r="C74" s="14">
        <v>3.23</v>
      </c>
      <c r="D74" s="16">
        <f t="shared" si="0"/>
        <v>0.27142857142857141</v>
      </c>
      <c r="E74" s="14">
        <v>40</v>
      </c>
      <c r="F74" s="14">
        <v>99</v>
      </c>
      <c r="G74" s="14">
        <v>7.26</v>
      </c>
      <c r="H74" s="14">
        <v>1.76</v>
      </c>
      <c r="I74" s="14">
        <v>8.69</v>
      </c>
      <c r="J74" s="14">
        <v>4.34</v>
      </c>
    </row>
    <row r="75" spans="1:10" x14ac:dyDescent="0.3">
      <c r="A75" s="27" t="s">
        <v>209</v>
      </c>
      <c r="B75" s="14">
        <v>1.18</v>
      </c>
      <c r="C75" s="14">
        <v>3.27</v>
      </c>
      <c r="D75" s="16">
        <f t="shared" si="0"/>
        <v>0.27711864406779663</v>
      </c>
      <c r="E75" s="14">
        <v>70</v>
      </c>
      <c r="F75" s="14">
        <v>484</v>
      </c>
      <c r="G75" s="14">
        <v>8.0299999999999994</v>
      </c>
      <c r="H75" s="14">
        <v>2.33</v>
      </c>
      <c r="I75" s="14">
        <v>5.81</v>
      </c>
      <c r="J75" s="14">
        <v>14.5</v>
      </c>
    </row>
    <row r="76" spans="1:10" x14ac:dyDescent="0.3">
      <c r="A76" s="27" t="s">
        <v>210</v>
      </c>
      <c r="B76" s="14">
        <v>1.35</v>
      </c>
      <c r="C76" s="14">
        <v>4.08</v>
      </c>
      <c r="D76" s="16">
        <f t="shared" si="0"/>
        <v>0.30222222222222223</v>
      </c>
      <c r="E76" s="14">
        <v>52</v>
      </c>
      <c r="F76" s="14">
        <v>113</v>
      </c>
      <c r="G76" s="14">
        <v>7.05</v>
      </c>
      <c r="H76" s="14">
        <v>2.16</v>
      </c>
      <c r="I76" s="14">
        <v>5.26</v>
      </c>
      <c r="J76" s="14">
        <v>2.19</v>
      </c>
    </row>
    <row r="77" spans="1:10" x14ac:dyDescent="0.3">
      <c r="A77" s="27" t="s">
        <v>211</v>
      </c>
      <c r="B77" s="14">
        <v>1.74</v>
      </c>
      <c r="C77" s="14">
        <v>2.54</v>
      </c>
      <c r="D77" s="16">
        <f t="shared" si="0"/>
        <v>0.14597701149425288</v>
      </c>
      <c r="E77" s="14">
        <v>45</v>
      </c>
      <c r="F77" s="14">
        <v>128</v>
      </c>
      <c r="G77" s="14">
        <v>7.43</v>
      </c>
      <c r="H77" s="14">
        <v>2.08</v>
      </c>
      <c r="I77" s="14">
        <v>6.82</v>
      </c>
      <c r="J77" s="14">
        <v>15.5</v>
      </c>
    </row>
    <row r="78" spans="1:10" x14ac:dyDescent="0.3">
      <c r="A78" s="27" t="s">
        <v>212</v>
      </c>
      <c r="B78" s="14">
        <v>1.53</v>
      </c>
      <c r="C78" s="14">
        <v>2.6</v>
      </c>
      <c r="D78" s="16">
        <f t="shared" si="0"/>
        <v>0.16993464052287582</v>
      </c>
      <c r="E78" s="14">
        <v>46</v>
      </c>
      <c r="F78" s="14">
        <v>131</v>
      </c>
      <c r="G78" s="14">
        <v>7.59</v>
      </c>
      <c r="H78" s="14">
        <v>2.17</v>
      </c>
      <c r="I78" s="14">
        <v>5.78</v>
      </c>
      <c r="J78" s="14">
        <v>1.26</v>
      </c>
    </row>
    <row r="79" spans="1:10" x14ac:dyDescent="0.3">
      <c r="A79" s="27" t="s">
        <v>213</v>
      </c>
      <c r="B79" s="14">
        <v>1.0900000000000001</v>
      </c>
      <c r="C79" s="14">
        <v>2.74</v>
      </c>
      <c r="D79" s="16">
        <f t="shared" si="0"/>
        <v>0.25137614678899084</v>
      </c>
      <c r="E79" s="14">
        <v>48</v>
      </c>
      <c r="F79" s="14">
        <v>126</v>
      </c>
      <c r="G79" s="14">
        <v>6.94</v>
      </c>
      <c r="H79" s="14">
        <v>1.98</v>
      </c>
      <c r="I79" s="14">
        <v>4.96</v>
      </c>
      <c r="J79" s="14">
        <v>3.2</v>
      </c>
    </row>
    <row r="80" spans="1:10" x14ac:dyDescent="0.3">
      <c r="A80" s="27" t="s">
        <v>214</v>
      </c>
      <c r="B80" s="14">
        <v>1.19</v>
      </c>
      <c r="C80" s="14">
        <v>3.37</v>
      </c>
      <c r="D80" s="16">
        <f t="shared" si="0"/>
        <v>0.28319327731092436</v>
      </c>
      <c r="E80" s="14">
        <v>55</v>
      </c>
      <c r="F80" s="14">
        <v>128</v>
      </c>
      <c r="G80" s="14">
        <v>7.24</v>
      </c>
      <c r="H80" s="14">
        <v>2.08</v>
      </c>
      <c r="I80" s="14">
        <v>8.35</v>
      </c>
      <c r="J80" s="14">
        <v>4.57</v>
      </c>
    </row>
    <row r="81" spans="1:10" x14ac:dyDescent="0.3">
      <c r="A81" s="27" t="s">
        <v>215</v>
      </c>
      <c r="B81" s="14">
        <v>1.26</v>
      </c>
      <c r="C81" s="14">
        <v>3.12</v>
      </c>
      <c r="D81" s="16">
        <f t="shared" si="0"/>
        <v>0.24761904761904766</v>
      </c>
      <c r="E81" s="14">
        <v>43</v>
      </c>
      <c r="F81" s="14">
        <v>117</v>
      </c>
      <c r="G81" s="14">
        <v>6.95</v>
      </c>
      <c r="H81" s="14">
        <v>1.96</v>
      </c>
      <c r="I81" s="14">
        <v>2.94</v>
      </c>
      <c r="J81" s="14">
        <v>5.43</v>
      </c>
    </row>
    <row r="82" spans="1:10" x14ac:dyDescent="0.3">
      <c r="A82" s="27" t="s">
        <v>216</v>
      </c>
      <c r="B82" s="14">
        <v>1.55</v>
      </c>
      <c r="C82" s="14">
        <v>11.5</v>
      </c>
      <c r="D82" s="16">
        <f t="shared" si="0"/>
        <v>0.74193548387096775</v>
      </c>
      <c r="E82" s="14">
        <v>85</v>
      </c>
      <c r="F82" s="14">
        <v>501</v>
      </c>
      <c r="G82" s="14">
        <v>7.9</v>
      </c>
      <c r="H82" s="14">
        <v>2.68</v>
      </c>
      <c r="I82" s="14">
        <v>5.46</v>
      </c>
      <c r="J82" s="14">
        <v>7.55</v>
      </c>
    </row>
    <row r="83" spans="1:10" x14ac:dyDescent="0.3">
      <c r="A83" s="27" t="s">
        <v>217</v>
      </c>
      <c r="B83" s="14">
        <v>1.28</v>
      </c>
      <c r="C83" s="14">
        <v>3.54</v>
      </c>
      <c r="D83" s="16">
        <f t="shared" si="0"/>
        <v>0.27656249999999999</v>
      </c>
      <c r="E83" s="14">
        <v>61</v>
      </c>
      <c r="F83" s="14">
        <v>197</v>
      </c>
      <c r="G83" s="14">
        <v>8.7200000000000006</v>
      </c>
      <c r="H83" s="14">
        <v>2.35</v>
      </c>
      <c r="I83" s="14">
        <v>1.41</v>
      </c>
      <c r="J83" s="14">
        <v>16.100000000000001</v>
      </c>
    </row>
    <row r="84" spans="1:10" x14ac:dyDescent="0.3">
      <c r="A84" s="27" t="s">
        <v>218</v>
      </c>
      <c r="B84" s="14">
        <v>1.67</v>
      </c>
      <c r="C84" s="14">
        <v>10.9</v>
      </c>
      <c r="D84" s="16">
        <f t="shared" si="0"/>
        <v>0.65269461077844315</v>
      </c>
      <c r="E84" s="14">
        <v>80</v>
      </c>
      <c r="F84" s="14">
        <v>494</v>
      </c>
      <c r="G84" s="14">
        <v>7.67</v>
      </c>
      <c r="H84" s="14">
        <v>2.61</v>
      </c>
      <c r="I84" s="14">
        <v>5.71</v>
      </c>
      <c r="J84" s="14">
        <v>13.3</v>
      </c>
    </row>
    <row r="85" spans="1:10" x14ac:dyDescent="0.3">
      <c r="A85" s="27" t="s">
        <v>219</v>
      </c>
      <c r="B85" s="14">
        <v>1.1100000000000001</v>
      </c>
      <c r="C85" s="14">
        <v>7.66</v>
      </c>
      <c r="D85" s="16">
        <f t="shared" si="0"/>
        <v>0.69009009009009015</v>
      </c>
      <c r="E85" s="14">
        <v>34</v>
      </c>
      <c r="F85" s="14">
        <v>78</v>
      </c>
      <c r="G85" s="14">
        <v>6.79</v>
      </c>
      <c r="H85" s="14">
        <v>2.2799999999999998</v>
      </c>
      <c r="I85" s="14">
        <v>4.88</v>
      </c>
      <c r="J85" s="14">
        <v>14.7</v>
      </c>
    </row>
    <row r="86" spans="1:10" x14ac:dyDescent="0.3">
      <c r="A86" s="27" t="s">
        <v>220</v>
      </c>
      <c r="B86" s="14">
        <v>1.17</v>
      </c>
      <c r="C86" s="14">
        <v>6.24</v>
      </c>
      <c r="D86" s="16">
        <f t="shared" si="0"/>
        <v>0.53333333333333333</v>
      </c>
      <c r="E86" s="14">
        <v>48</v>
      </c>
      <c r="F86" s="14">
        <v>156</v>
      </c>
      <c r="G86" s="14">
        <v>7.81</v>
      </c>
      <c r="H86" s="14">
        <v>2.4300000000000002</v>
      </c>
      <c r="I86" s="14">
        <v>4.5999999999999996</v>
      </c>
      <c r="J86" s="14">
        <v>13.9</v>
      </c>
    </row>
    <row r="87" spans="1:10" x14ac:dyDescent="0.3">
      <c r="A87" s="27" t="s">
        <v>221</v>
      </c>
      <c r="B87" s="14">
        <v>1.7</v>
      </c>
      <c r="C87" s="14">
        <v>8.49</v>
      </c>
      <c r="D87" s="16">
        <f t="shared" si="0"/>
        <v>0.49941176470588233</v>
      </c>
      <c r="E87" s="14">
        <v>50</v>
      </c>
      <c r="F87" s="14">
        <v>103</v>
      </c>
      <c r="G87" s="14">
        <v>7.22</v>
      </c>
      <c r="H87" s="14">
        <v>2.38</v>
      </c>
      <c r="I87" s="14">
        <v>4.3499999999999996</v>
      </c>
      <c r="J87" s="14">
        <v>14.8</v>
      </c>
    </row>
    <row r="88" spans="1:10" x14ac:dyDescent="0.3">
      <c r="A88" s="27" t="s">
        <v>222</v>
      </c>
      <c r="B88" s="14">
        <v>1.48</v>
      </c>
      <c r="C88" s="14">
        <v>5.01</v>
      </c>
      <c r="D88" s="16">
        <f t="shared" si="0"/>
        <v>0.3385135135135135</v>
      </c>
      <c r="E88" s="14">
        <v>49</v>
      </c>
      <c r="F88" s="14">
        <v>198</v>
      </c>
      <c r="G88" s="14">
        <v>7.01</v>
      </c>
      <c r="H88" s="14">
        <v>2.1800000000000002</v>
      </c>
      <c r="I88" s="14">
        <v>10.4</v>
      </c>
      <c r="J88" s="14">
        <v>19.600000000000001</v>
      </c>
    </row>
    <row r="89" spans="1:10" x14ac:dyDescent="0.3">
      <c r="A89" s="27" t="s">
        <v>223</v>
      </c>
      <c r="B89" s="14">
        <v>1.05</v>
      </c>
      <c r="C89" s="14">
        <v>5.34</v>
      </c>
      <c r="D89" s="16">
        <f t="shared" si="0"/>
        <v>0.50857142857142856</v>
      </c>
      <c r="E89" s="14">
        <v>46</v>
      </c>
      <c r="F89" s="14">
        <v>187</v>
      </c>
      <c r="G89" s="14">
        <v>6.75</v>
      </c>
      <c r="H89" s="14">
        <v>2.0299999999999998</v>
      </c>
      <c r="I89" s="14">
        <v>6.47</v>
      </c>
      <c r="J89" s="14">
        <v>13.7</v>
      </c>
    </row>
    <row r="90" spans="1:10" x14ac:dyDescent="0.3">
      <c r="A90" s="27" t="s">
        <v>224</v>
      </c>
      <c r="B90" s="14">
        <v>2.08</v>
      </c>
      <c r="C90" s="14">
        <v>11.5</v>
      </c>
      <c r="D90" s="16">
        <f t="shared" si="0"/>
        <v>0.55288461538461542</v>
      </c>
      <c r="E90" s="14">
        <v>90</v>
      </c>
      <c r="F90" s="14">
        <v>435</v>
      </c>
      <c r="G90" s="14">
        <v>8.34</v>
      </c>
      <c r="H90" s="14">
        <v>3.53</v>
      </c>
      <c r="I90" s="14">
        <v>4.99</v>
      </c>
      <c r="J90" s="14">
        <v>24.03</v>
      </c>
    </row>
    <row r="91" spans="1:10" x14ac:dyDescent="0.3">
      <c r="A91" s="27" t="s">
        <v>225</v>
      </c>
      <c r="B91" s="14">
        <v>1.72</v>
      </c>
      <c r="C91" s="14">
        <v>10.3</v>
      </c>
      <c r="D91" s="16">
        <f t="shared" si="0"/>
        <v>0.59883720930232565</v>
      </c>
      <c r="E91" s="14">
        <v>64</v>
      </c>
      <c r="F91" s="14">
        <v>349</v>
      </c>
      <c r="G91" s="14">
        <v>8.1199999999999992</v>
      </c>
      <c r="H91" s="14">
        <v>2.97</v>
      </c>
      <c r="I91" s="14">
        <v>5.9</v>
      </c>
      <c r="J91" s="14">
        <v>10.9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8"/>
  <sheetViews>
    <sheetView workbookViewId="0">
      <selection activeCell="I2" sqref="I2"/>
    </sheetView>
  </sheetViews>
  <sheetFormatPr defaultRowHeight="14.4" x14ac:dyDescent="0.3"/>
  <cols>
    <col min="1" max="1" width="28.88671875" customWidth="1"/>
    <col min="2" max="2" width="16.5546875" customWidth="1"/>
    <col min="3" max="3" width="14.88671875" customWidth="1"/>
    <col min="4" max="4" width="15.5546875" customWidth="1"/>
    <col min="5" max="5" width="16" customWidth="1"/>
    <col min="6" max="6" width="18.77734375" customWidth="1"/>
    <col min="7" max="7" width="68.5546875" customWidth="1"/>
  </cols>
  <sheetData>
    <row r="1" spans="1:7" ht="15.6" thickTop="1" thickBot="1" x14ac:dyDescent="0.35">
      <c r="A1" s="17" t="s">
        <v>25</v>
      </c>
      <c r="B1" s="17" t="s">
        <v>26</v>
      </c>
      <c r="C1" s="17" t="s">
        <v>232</v>
      </c>
      <c r="D1" s="17" t="s">
        <v>27</v>
      </c>
      <c r="E1" s="17" t="s">
        <v>28</v>
      </c>
      <c r="F1" s="17" t="s">
        <v>29</v>
      </c>
      <c r="G1" s="17" t="s">
        <v>30</v>
      </c>
    </row>
    <row r="2" spans="1:7" ht="15.6" thickTop="1" thickBot="1" x14ac:dyDescent="0.35">
      <c r="A2" s="20" t="s">
        <v>39</v>
      </c>
      <c r="B2" s="18" t="s">
        <v>32</v>
      </c>
      <c r="C2" s="19" t="s">
        <v>233</v>
      </c>
      <c r="D2" s="19" t="s">
        <v>227</v>
      </c>
      <c r="E2" s="19" t="s">
        <v>228</v>
      </c>
      <c r="F2" s="19" t="s">
        <v>35</v>
      </c>
      <c r="G2" s="19" t="s">
        <v>36</v>
      </c>
    </row>
    <row r="3" spans="1:7" ht="15.6" thickTop="1" thickBot="1" x14ac:dyDescent="0.35">
      <c r="A3" s="20" t="s">
        <v>40</v>
      </c>
      <c r="B3" s="18" t="s">
        <v>32</v>
      </c>
      <c r="C3" s="19" t="s">
        <v>233</v>
      </c>
      <c r="D3" s="19" t="s">
        <v>227</v>
      </c>
      <c r="E3" s="19" t="s">
        <v>229</v>
      </c>
      <c r="F3" s="19" t="s">
        <v>35</v>
      </c>
      <c r="G3" s="19" t="s">
        <v>36</v>
      </c>
    </row>
    <row r="4" spans="1:7" ht="15.6" thickTop="1" thickBot="1" x14ac:dyDescent="0.35">
      <c r="A4" s="20" t="s">
        <v>41</v>
      </c>
      <c r="B4" s="18" t="s">
        <v>32</v>
      </c>
      <c r="C4" s="19" t="s">
        <v>233</v>
      </c>
      <c r="D4" s="19" t="s">
        <v>227</v>
      </c>
      <c r="E4" s="19" t="s">
        <v>230</v>
      </c>
      <c r="F4" s="19" t="s">
        <v>35</v>
      </c>
      <c r="G4" s="19" t="s">
        <v>36</v>
      </c>
    </row>
    <row r="5" spans="1:7" ht="15.6" thickTop="1" thickBot="1" x14ac:dyDescent="0.35">
      <c r="A5" s="20" t="s">
        <v>47</v>
      </c>
      <c r="B5" s="18" t="s">
        <v>32</v>
      </c>
      <c r="C5" s="19" t="s">
        <v>233</v>
      </c>
      <c r="D5" s="19" t="s">
        <v>227</v>
      </c>
      <c r="E5" s="19" t="s">
        <v>231</v>
      </c>
      <c r="F5" s="19" t="s">
        <v>35</v>
      </c>
      <c r="G5" s="19" t="s">
        <v>36</v>
      </c>
    </row>
    <row r="6" spans="1:7" ht="15.6" thickTop="1" thickBot="1" x14ac:dyDescent="0.35">
      <c r="A6" s="18" t="s">
        <v>31</v>
      </c>
      <c r="B6" s="18" t="s">
        <v>32</v>
      </c>
      <c r="C6" s="19" t="s">
        <v>233</v>
      </c>
      <c r="D6" s="19" t="s">
        <v>33</v>
      </c>
      <c r="E6" s="19" t="s">
        <v>34</v>
      </c>
      <c r="F6" s="19" t="s">
        <v>35</v>
      </c>
      <c r="G6" s="19" t="s">
        <v>36</v>
      </c>
    </row>
    <row r="7" spans="1:7" ht="15.6" thickTop="1" thickBot="1" x14ac:dyDescent="0.35">
      <c r="A7" s="18" t="s">
        <v>37</v>
      </c>
      <c r="B7" s="18" t="s">
        <v>32</v>
      </c>
      <c r="C7" s="19" t="s">
        <v>233</v>
      </c>
      <c r="D7" s="19" t="s">
        <v>33</v>
      </c>
      <c r="E7" s="19" t="s">
        <v>38</v>
      </c>
      <c r="F7" s="19" t="s">
        <v>35</v>
      </c>
      <c r="G7" s="19" t="s">
        <v>36</v>
      </c>
    </row>
    <row r="8" spans="1:7" ht="15.6" thickTop="1" thickBot="1" x14ac:dyDescent="0.35">
      <c r="A8" s="20" t="s">
        <v>234</v>
      </c>
      <c r="B8" s="18" t="s">
        <v>32</v>
      </c>
      <c r="C8" s="19" t="s">
        <v>233</v>
      </c>
      <c r="D8" s="19" t="s">
        <v>50</v>
      </c>
      <c r="E8" s="19" t="s">
        <v>51</v>
      </c>
      <c r="F8" s="19" t="s">
        <v>45</v>
      </c>
      <c r="G8" s="19" t="s">
        <v>46</v>
      </c>
    </row>
    <row r="9" spans="1:7" ht="15.6" thickTop="1" thickBot="1" x14ac:dyDescent="0.35">
      <c r="A9" s="20" t="s">
        <v>235</v>
      </c>
      <c r="B9" s="18" t="s">
        <v>32</v>
      </c>
      <c r="C9" s="19" t="s">
        <v>233</v>
      </c>
      <c r="D9" s="19" t="s">
        <v>50</v>
      </c>
      <c r="E9" s="19" t="s">
        <v>52</v>
      </c>
      <c r="F9" s="19" t="s">
        <v>45</v>
      </c>
      <c r="G9" s="19" t="s">
        <v>46</v>
      </c>
    </row>
    <row r="10" spans="1:7" ht="15.6" thickTop="1" thickBot="1" x14ac:dyDescent="0.35">
      <c r="A10" s="20" t="s">
        <v>42</v>
      </c>
      <c r="B10" s="18" t="s">
        <v>43</v>
      </c>
      <c r="C10" s="19" t="s">
        <v>233</v>
      </c>
      <c r="D10" s="19" t="s">
        <v>238</v>
      </c>
      <c r="E10" s="19" t="s">
        <v>44</v>
      </c>
      <c r="F10" s="19" t="s">
        <v>45</v>
      </c>
      <c r="G10" s="19" t="s">
        <v>46</v>
      </c>
    </row>
    <row r="11" spans="1:7" ht="15.6" thickTop="1" thickBot="1" x14ac:dyDescent="0.35">
      <c r="A11" s="20" t="s">
        <v>48</v>
      </c>
      <c r="B11" s="18" t="s">
        <v>32</v>
      </c>
      <c r="C11" s="19" t="s">
        <v>233</v>
      </c>
      <c r="D11" s="19" t="s">
        <v>227</v>
      </c>
      <c r="E11" s="19" t="s">
        <v>236</v>
      </c>
      <c r="F11" s="19" t="s">
        <v>35</v>
      </c>
      <c r="G11" s="19" t="s">
        <v>36</v>
      </c>
    </row>
    <row r="12" spans="1:7" ht="15.6" thickTop="1" thickBot="1" x14ac:dyDescent="0.35">
      <c r="A12" s="20" t="s">
        <v>49</v>
      </c>
      <c r="B12" s="18" t="s">
        <v>32</v>
      </c>
      <c r="C12" s="19" t="s">
        <v>233</v>
      </c>
      <c r="D12" s="19" t="s">
        <v>227</v>
      </c>
      <c r="E12" s="19" t="s">
        <v>237</v>
      </c>
      <c r="F12" s="19" t="s">
        <v>35</v>
      </c>
      <c r="G12" s="19" t="s">
        <v>36</v>
      </c>
    </row>
    <row r="13" spans="1:7" ht="15" thickTop="1" x14ac:dyDescent="0.3"/>
    <row r="64" spans="8:8" x14ac:dyDescent="0.3">
      <c r="H64" s="15"/>
    </row>
    <row r="65" spans="8:8" x14ac:dyDescent="0.3">
      <c r="H65" s="15"/>
    </row>
    <row r="66" spans="8:8" x14ac:dyDescent="0.3">
      <c r="H66" s="15"/>
    </row>
    <row r="67" spans="8:8" x14ac:dyDescent="0.3">
      <c r="H67" s="15"/>
    </row>
    <row r="68" spans="8:8" x14ac:dyDescent="0.3">
      <c r="H68" s="15"/>
    </row>
    <row r="69" spans="8:8" x14ac:dyDescent="0.3">
      <c r="H69" s="15"/>
    </row>
    <row r="70" spans="8:8" x14ac:dyDescent="0.3">
      <c r="H70" s="15"/>
    </row>
    <row r="95" spans="1:7" ht="15.6" x14ac:dyDescent="0.3">
      <c r="A95" s="21" t="s">
        <v>53</v>
      </c>
      <c r="B95" s="21"/>
      <c r="C95" s="21"/>
      <c r="D95" s="21"/>
      <c r="E95" s="21"/>
      <c r="F95" s="21"/>
      <c r="G95" s="21"/>
    </row>
    <row r="96" spans="1:7" ht="15.6" x14ac:dyDescent="0.3">
      <c r="A96" s="21" t="s">
        <v>54</v>
      </c>
      <c r="B96" s="21"/>
      <c r="C96" s="21"/>
      <c r="D96" s="21"/>
      <c r="E96" s="21"/>
      <c r="F96" s="21"/>
      <c r="G96" s="21"/>
    </row>
    <row r="97" spans="1:7" ht="15.6" x14ac:dyDescent="0.3">
      <c r="A97" s="21" t="s">
        <v>55</v>
      </c>
      <c r="B97" s="21"/>
      <c r="C97" s="21"/>
      <c r="D97" s="21"/>
      <c r="E97" s="21"/>
      <c r="F97" s="21"/>
      <c r="G97" s="21"/>
    </row>
    <row r="98" spans="1:7" ht="15.6" x14ac:dyDescent="0.3">
      <c r="A98" s="21" t="s">
        <v>56</v>
      </c>
      <c r="B98" s="21"/>
      <c r="C98" s="21"/>
      <c r="D98" s="21"/>
      <c r="E98" s="21"/>
      <c r="F98" s="21"/>
      <c r="G98" s="21"/>
    </row>
    <row r="99" spans="1:7" ht="15.6" x14ac:dyDescent="0.3">
      <c r="A99" s="21" t="s">
        <v>57</v>
      </c>
      <c r="B99" s="21"/>
      <c r="C99" s="21"/>
      <c r="D99" s="21"/>
      <c r="E99" s="21"/>
      <c r="F99" s="21"/>
      <c r="G99" s="21"/>
    </row>
    <row r="100" spans="1:7" x14ac:dyDescent="0.3">
      <c r="A100" s="15"/>
      <c r="B100" s="15"/>
      <c r="C100" s="15"/>
      <c r="D100" s="15"/>
      <c r="E100" s="15"/>
      <c r="F100" s="15"/>
      <c r="G100" s="15"/>
    </row>
    <row r="101" spans="1:7" ht="15.6" x14ac:dyDescent="0.3">
      <c r="A101" s="22" t="s">
        <v>58</v>
      </c>
      <c r="B101" s="21"/>
      <c r="C101" s="21"/>
      <c r="D101" s="21"/>
      <c r="E101" s="21"/>
      <c r="F101" s="21"/>
      <c r="G101" s="21"/>
    </row>
    <row r="102" spans="1:7" ht="15.6" x14ac:dyDescent="0.3">
      <c r="A102" s="21" t="s">
        <v>59</v>
      </c>
      <c r="B102" s="21"/>
      <c r="C102" s="21"/>
      <c r="D102" s="21"/>
      <c r="E102" s="21"/>
      <c r="F102" s="21"/>
      <c r="G102" s="21"/>
    </row>
    <row r="103" spans="1:7" ht="15.6" x14ac:dyDescent="0.3">
      <c r="A103" s="21" t="s">
        <v>60</v>
      </c>
      <c r="B103" s="21"/>
      <c r="C103" s="21"/>
      <c r="D103" s="21"/>
      <c r="E103" s="21"/>
      <c r="F103" s="21"/>
      <c r="G103" s="21"/>
    </row>
    <row r="104" spans="1:7" ht="15.6" x14ac:dyDescent="0.3">
      <c r="A104" s="21" t="s">
        <v>61</v>
      </c>
      <c r="B104" s="21"/>
      <c r="C104" s="21"/>
      <c r="D104" s="21"/>
      <c r="E104" s="21"/>
      <c r="F104" s="21"/>
      <c r="G104" s="21"/>
    </row>
    <row r="105" spans="1:7" ht="15.6" x14ac:dyDescent="0.3">
      <c r="A105" s="21" t="s">
        <v>62</v>
      </c>
      <c r="B105" s="21"/>
      <c r="C105" s="21"/>
      <c r="D105" s="21"/>
      <c r="E105" s="21"/>
      <c r="F105" s="21"/>
      <c r="G105" s="21"/>
    </row>
    <row r="106" spans="1:7" ht="15.6" x14ac:dyDescent="0.3">
      <c r="A106" s="21" t="s">
        <v>63</v>
      </c>
      <c r="B106" s="21"/>
      <c r="C106" s="21"/>
      <c r="D106" s="21"/>
      <c r="E106" s="21"/>
      <c r="F106" s="21"/>
      <c r="G106" s="21"/>
    </row>
    <row r="107" spans="1:7" ht="15.6" x14ac:dyDescent="0.3">
      <c r="A107" s="21" t="s">
        <v>64</v>
      </c>
      <c r="B107" s="21"/>
      <c r="C107" s="21"/>
      <c r="D107" s="21"/>
      <c r="E107" s="21"/>
      <c r="F107" s="21"/>
      <c r="G107" s="21"/>
    </row>
    <row r="109" spans="1:7" ht="15.6" x14ac:dyDescent="0.3">
      <c r="A109" s="21" t="s">
        <v>134</v>
      </c>
      <c r="B109" s="21"/>
      <c r="C109" s="21"/>
      <c r="D109" s="21"/>
      <c r="E109" s="15"/>
      <c r="F109" s="15"/>
      <c r="G109" s="15"/>
    </row>
    <row r="110" spans="1:7" ht="15.6" x14ac:dyDescent="0.3">
      <c r="A110" s="21" t="s">
        <v>65</v>
      </c>
      <c r="B110" s="21"/>
      <c r="C110" s="21"/>
      <c r="D110" s="21"/>
      <c r="E110" s="21"/>
      <c r="F110" s="21"/>
      <c r="G110" s="15"/>
    </row>
    <row r="111" spans="1:7" ht="15.6" x14ac:dyDescent="0.3">
      <c r="A111" s="21" t="s">
        <v>66</v>
      </c>
      <c r="B111" s="21"/>
      <c r="C111" s="21"/>
      <c r="D111" s="21"/>
      <c r="E111" s="21"/>
      <c r="F111" s="21"/>
      <c r="G111" s="15"/>
    </row>
    <row r="112" spans="1:7" ht="15.6" x14ac:dyDescent="0.3">
      <c r="A112" s="21" t="s">
        <v>67</v>
      </c>
      <c r="B112" s="21"/>
      <c r="C112" s="21"/>
      <c r="D112" s="21"/>
      <c r="E112" s="21"/>
      <c r="F112" s="21"/>
      <c r="G112" s="15"/>
    </row>
    <row r="113" spans="1:7" ht="15.6" x14ac:dyDescent="0.3">
      <c r="A113" s="21" t="s">
        <v>68</v>
      </c>
      <c r="B113" s="21"/>
      <c r="C113" s="21"/>
      <c r="D113" s="21"/>
      <c r="E113" s="21"/>
      <c r="F113" s="21"/>
      <c r="G113" s="21"/>
    </row>
    <row r="114" spans="1:7" ht="15.6" x14ac:dyDescent="0.3">
      <c r="A114" s="21" t="s">
        <v>69</v>
      </c>
      <c r="B114" s="21"/>
      <c r="C114" s="21"/>
      <c r="D114" s="21"/>
      <c r="E114" s="21"/>
      <c r="F114" s="21"/>
      <c r="G114" s="21"/>
    </row>
    <row r="115" spans="1:7" ht="15.6" x14ac:dyDescent="0.3">
      <c r="A115" s="21" t="s">
        <v>70</v>
      </c>
      <c r="B115" s="21"/>
      <c r="C115" s="21"/>
      <c r="D115" s="21"/>
      <c r="E115" s="21"/>
      <c r="F115" s="21"/>
      <c r="G115" s="21"/>
    </row>
    <row r="116" spans="1:7" ht="15.6" x14ac:dyDescent="0.3">
      <c r="A116" s="21" t="s">
        <v>71</v>
      </c>
      <c r="B116" s="21"/>
      <c r="C116" s="21"/>
      <c r="D116" s="21"/>
      <c r="E116" s="21"/>
      <c r="F116" s="21"/>
      <c r="G116" s="21"/>
    </row>
    <row r="117" spans="1:7" ht="15.6" x14ac:dyDescent="0.3">
      <c r="A117" s="21" t="s">
        <v>72</v>
      </c>
      <c r="B117" s="21"/>
      <c r="C117" s="21"/>
      <c r="D117" s="21"/>
      <c r="E117" s="21"/>
      <c r="F117" s="21"/>
      <c r="G117" s="21"/>
    </row>
    <row r="119" spans="1:7" ht="15.6" x14ac:dyDescent="0.3">
      <c r="A119" s="21" t="s">
        <v>73</v>
      </c>
      <c r="B119" s="21"/>
      <c r="C119" s="21"/>
      <c r="D119" s="21"/>
      <c r="E119" s="21"/>
      <c r="F119" s="21"/>
      <c r="G119" s="21"/>
    </row>
    <row r="120" spans="1:7" ht="15.6" x14ac:dyDescent="0.3">
      <c r="A120" s="21" t="s">
        <v>74</v>
      </c>
      <c r="B120" s="21"/>
      <c r="C120" s="21"/>
      <c r="D120" s="21"/>
      <c r="E120" s="15"/>
      <c r="F120" s="15"/>
      <c r="G120" s="21"/>
    </row>
    <row r="121" spans="1:7" ht="15.6" x14ac:dyDescent="0.3">
      <c r="A121" s="21" t="s">
        <v>75</v>
      </c>
      <c r="B121" s="21"/>
      <c r="C121" s="21"/>
      <c r="D121" s="21"/>
      <c r="E121" s="21"/>
      <c r="F121" s="21"/>
      <c r="G121" s="21"/>
    </row>
    <row r="122" spans="1:7" ht="15.6" x14ac:dyDescent="0.3">
      <c r="A122" s="21" t="s">
        <v>76</v>
      </c>
      <c r="B122" s="21"/>
      <c r="C122" s="21"/>
      <c r="D122" s="21"/>
      <c r="E122" s="21"/>
      <c r="F122" s="21"/>
      <c r="G122" s="21"/>
    </row>
    <row r="123" spans="1:7" ht="15.6" x14ac:dyDescent="0.3">
      <c r="A123" s="21" t="s">
        <v>77</v>
      </c>
      <c r="B123" s="21"/>
      <c r="C123" s="21"/>
      <c r="D123" s="21"/>
      <c r="E123" s="21"/>
      <c r="F123" s="21"/>
      <c r="G123" s="15"/>
    </row>
    <row r="124" spans="1:7" ht="15.6" x14ac:dyDescent="0.3">
      <c r="A124" s="21" t="s">
        <v>78</v>
      </c>
      <c r="B124" s="21"/>
      <c r="C124" s="21"/>
      <c r="D124" s="21"/>
      <c r="E124" s="21"/>
      <c r="F124" s="21"/>
      <c r="G124" s="21"/>
    </row>
    <row r="126" spans="1:7" x14ac:dyDescent="0.3">
      <c r="A126" s="10" t="s">
        <v>79</v>
      </c>
      <c r="B126" s="15"/>
      <c r="C126" s="15"/>
      <c r="D126" s="15"/>
      <c r="E126" s="15"/>
      <c r="F126" s="15"/>
      <c r="G126" s="15"/>
    </row>
    <row r="127" spans="1:7" x14ac:dyDescent="0.3">
      <c r="A127" s="15" t="s">
        <v>80</v>
      </c>
      <c r="B127" s="15"/>
      <c r="C127" s="15"/>
      <c r="D127" s="15"/>
      <c r="E127" s="15"/>
      <c r="F127" s="15"/>
      <c r="G127" s="15"/>
    </row>
    <row r="128" spans="1:7" x14ac:dyDescent="0.3">
      <c r="A128" s="15" t="s">
        <v>81</v>
      </c>
      <c r="B128" s="15"/>
      <c r="C128" s="15"/>
      <c r="D128" s="15"/>
      <c r="E128" s="15"/>
      <c r="F128" s="15"/>
      <c r="G128" s="15"/>
    </row>
    <row r="129" spans="1:7" x14ac:dyDescent="0.3">
      <c r="A129" s="15" t="s">
        <v>82</v>
      </c>
      <c r="B129" s="15"/>
      <c r="C129" s="15"/>
      <c r="D129" s="15"/>
      <c r="E129" s="15"/>
      <c r="F129" s="15"/>
      <c r="G129" s="15"/>
    </row>
    <row r="130" spans="1:7" x14ac:dyDescent="0.3">
      <c r="A130" s="15" t="s">
        <v>83</v>
      </c>
      <c r="B130" s="15"/>
      <c r="C130" s="15"/>
      <c r="D130" s="15"/>
      <c r="E130" s="15"/>
      <c r="F130" s="15"/>
      <c r="G130" s="15"/>
    </row>
    <row r="131" spans="1:7" x14ac:dyDescent="0.3">
      <c r="A131" s="15" t="s">
        <v>84</v>
      </c>
      <c r="B131" s="15"/>
      <c r="C131" s="15"/>
      <c r="D131" s="15"/>
      <c r="E131" s="15"/>
      <c r="F131" s="15"/>
      <c r="G131" s="15"/>
    </row>
    <row r="132" spans="1:7" ht="15.6" x14ac:dyDescent="0.3">
      <c r="A132" s="21"/>
      <c r="B132" s="21"/>
      <c r="C132" s="21"/>
      <c r="D132" s="21"/>
      <c r="E132" s="21"/>
      <c r="F132" s="21"/>
      <c r="G132" s="21"/>
    </row>
    <row r="133" spans="1:7" ht="15.6" x14ac:dyDescent="0.3">
      <c r="A133" s="25" t="s">
        <v>85</v>
      </c>
      <c r="B133" s="26"/>
      <c r="C133" s="26"/>
      <c r="D133" s="26"/>
      <c r="E133" s="26"/>
      <c r="F133" s="26"/>
      <c r="G133" s="26"/>
    </row>
    <row r="134" spans="1:7" ht="15.6" x14ac:dyDescent="0.3">
      <c r="A134" s="26" t="s">
        <v>86</v>
      </c>
      <c r="B134" s="26"/>
      <c r="C134" s="26"/>
      <c r="D134" s="26"/>
      <c r="E134" s="26"/>
      <c r="F134" s="26"/>
      <c r="G134" s="26"/>
    </row>
    <row r="135" spans="1:7" ht="15.6" x14ac:dyDescent="0.3">
      <c r="A135" s="26" t="s">
        <v>87</v>
      </c>
      <c r="B135" s="26"/>
      <c r="C135" s="26"/>
      <c r="D135" s="26"/>
      <c r="E135" s="26"/>
      <c r="F135" s="26"/>
      <c r="G135" s="26"/>
    </row>
    <row r="136" spans="1:7" ht="15.6" x14ac:dyDescent="0.3">
      <c r="A136" s="26" t="s">
        <v>88</v>
      </c>
      <c r="B136" s="26"/>
      <c r="C136" s="26"/>
      <c r="D136" s="26"/>
      <c r="E136" s="26"/>
      <c r="F136" s="26"/>
      <c r="G136" s="26"/>
    </row>
    <row r="137" spans="1:7" ht="15.6" x14ac:dyDescent="0.3">
      <c r="A137" s="26" t="s">
        <v>89</v>
      </c>
      <c r="B137" s="26"/>
      <c r="C137" s="26"/>
      <c r="D137" s="26"/>
      <c r="E137" s="26"/>
      <c r="F137" s="26"/>
      <c r="G137" s="26"/>
    </row>
    <row r="138" spans="1:7" ht="15.6" x14ac:dyDescent="0.3">
      <c r="A138" s="26" t="s">
        <v>90</v>
      </c>
      <c r="B138" s="26"/>
      <c r="C138" s="26"/>
      <c r="D138" s="26"/>
      <c r="E138" s="26"/>
      <c r="F138" s="26"/>
      <c r="G138" s="26"/>
    </row>
    <row r="139" spans="1:7" ht="15.6" x14ac:dyDescent="0.3">
      <c r="A139" s="26"/>
      <c r="B139" s="26"/>
      <c r="C139" s="26"/>
      <c r="D139" s="26"/>
      <c r="E139" s="26"/>
      <c r="F139" s="26"/>
      <c r="G139" s="26"/>
    </row>
    <row r="140" spans="1:7" ht="15.6" x14ac:dyDescent="0.3">
      <c r="A140" s="25" t="s">
        <v>91</v>
      </c>
      <c r="B140" s="26"/>
      <c r="C140" s="26"/>
      <c r="D140" s="26"/>
      <c r="E140" s="26"/>
      <c r="F140" s="26"/>
      <c r="G140" s="26"/>
    </row>
    <row r="141" spans="1:7" ht="15.6" x14ac:dyDescent="0.3">
      <c r="A141" s="26" t="s">
        <v>92</v>
      </c>
      <c r="B141" s="26"/>
      <c r="C141" s="26"/>
      <c r="D141" s="26"/>
      <c r="E141" s="26"/>
      <c r="F141" s="26"/>
      <c r="G141" s="26"/>
    </row>
    <row r="142" spans="1:7" ht="15.6" x14ac:dyDescent="0.3">
      <c r="A142" s="26" t="s">
        <v>93</v>
      </c>
      <c r="B142" s="26"/>
      <c r="C142" s="26"/>
      <c r="D142" s="26"/>
      <c r="E142" s="26"/>
      <c r="F142" s="26"/>
      <c r="G142" s="26"/>
    </row>
    <row r="143" spans="1:7" ht="15.6" x14ac:dyDescent="0.3">
      <c r="A143" s="26" t="s">
        <v>94</v>
      </c>
      <c r="B143" s="26"/>
      <c r="C143" s="26"/>
      <c r="D143" s="26"/>
      <c r="E143" s="26"/>
      <c r="F143" s="26"/>
      <c r="G143" s="26"/>
    </row>
    <row r="144" spans="1:7" ht="15.6" x14ac:dyDescent="0.3">
      <c r="A144" s="26" t="s">
        <v>95</v>
      </c>
      <c r="B144" s="26"/>
      <c r="C144" s="26"/>
      <c r="D144" s="26"/>
      <c r="E144" s="26"/>
      <c r="F144" s="26"/>
      <c r="G144" s="26"/>
    </row>
    <row r="146" spans="1:6" ht="15.6" x14ac:dyDescent="0.3">
      <c r="A146" s="23" t="s">
        <v>128</v>
      </c>
    </row>
    <row r="147" spans="1:6" ht="15.6" x14ac:dyDescent="0.3">
      <c r="A147" s="23" t="s">
        <v>129</v>
      </c>
    </row>
    <row r="148" spans="1:6" ht="15.6" x14ac:dyDescent="0.3">
      <c r="A148" s="23" t="s">
        <v>130</v>
      </c>
    </row>
    <row r="150" spans="1:6" ht="15.6" x14ac:dyDescent="0.3">
      <c r="A150" s="26" t="s">
        <v>131</v>
      </c>
    </row>
    <row r="151" spans="1:6" ht="15.6" x14ac:dyDescent="0.3">
      <c r="A151" s="26" t="s">
        <v>132</v>
      </c>
    </row>
    <row r="152" spans="1:6" ht="15.6" x14ac:dyDescent="0.3">
      <c r="A152" s="26" t="s">
        <v>133</v>
      </c>
    </row>
    <row r="154" spans="1:6" ht="15.6" x14ac:dyDescent="0.3">
      <c r="A154" s="25" t="s">
        <v>96</v>
      </c>
      <c r="B154" s="26"/>
      <c r="C154" s="26"/>
      <c r="D154" s="26"/>
      <c r="E154" s="24"/>
      <c r="F154" s="24"/>
    </row>
    <row r="155" spans="1:6" ht="15.6" x14ac:dyDescent="0.3">
      <c r="A155" s="26" t="s">
        <v>97</v>
      </c>
      <c r="B155" s="26"/>
      <c r="C155" s="26"/>
      <c r="D155" s="26"/>
      <c r="E155" s="24"/>
      <c r="F155" s="24"/>
    </row>
    <row r="156" spans="1:6" ht="15.6" x14ac:dyDescent="0.3">
      <c r="A156" s="26" t="s">
        <v>98</v>
      </c>
      <c r="B156" s="26"/>
      <c r="C156" s="26"/>
      <c r="D156" s="26"/>
      <c r="E156" s="24"/>
      <c r="F156" s="24"/>
    </row>
    <row r="157" spans="1:6" ht="15.6" x14ac:dyDescent="0.3">
      <c r="A157" s="26" t="s">
        <v>99</v>
      </c>
      <c r="B157" s="26"/>
      <c r="C157" s="26"/>
      <c r="D157" s="26"/>
      <c r="E157" s="24"/>
      <c r="F157" s="24"/>
    </row>
    <row r="158" spans="1:6" ht="15.6" x14ac:dyDescent="0.3">
      <c r="A158" s="26" t="s">
        <v>100</v>
      </c>
      <c r="B158" s="26"/>
      <c r="C158" s="26"/>
      <c r="D158" s="26"/>
      <c r="E158" s="24"/>
      <c r="F158" s="24"/>
    </row>
    <row r="159" spans="1:6" ht="15.6" x14ac:dyDescent="0.3">
      <c r="A159" s="26" t="s">
        <v>101</v>
      </c>
      <c r="B159" s="26"/>
      <c r="C159" s="26"/>
      <c r="D159" s="26"/>
      <c r="E159" s="24"/>
      <c r="F159" s="24"/>
    </row>
    <row r="160" spans="1:6" ht="15.6" x14ac:dyDescent="0.3">
      <c r="A160" s="26" t="s">
        <v>102</v>
      </c>
      <c r="B160" s="26"/>
      <c r="C160" s="26"/>
      <c r="D160" s="26"/>
      <c r="E160" s="24"/>
      <c r="F160" s="24"/>
    </row>
    <row r="161" spans="1:6" ht="15.6" x14ac:dyDescent="0.3">
      <c r="A161" s="26" t="s">
        <v>103</v>
      </c>
      <c r="B161" s="26"/>
      <c r="C161" s="26"/>
      <c r="D161" s="26"/>
      <c r="E161" s="24"/>
      <c r="F161" s="24"/>
    </row>
    <row r="162" spans="1:6" ht="15.6" x14ac:dyDescent="0.3">
      <c r="A162" s="26" t="s">
        <v>104</v>
      </c>
      <c r="B162" s="26"/>
      <c r="C162" s="26"/>
      <c r="D162" s="26"/>
      <c r="E162" s="24"/>
      <c r="F162" s="24"/>
    </row>
    <row r="164" spans="1:6" ht="15.6" x14ac:dyDescent="0.3">
      <c r="A164" s="25" t="s">
        <v>105</v>
      </c>
      <c r="B164" s="26"/>
      <c r="C164" s="26"/>
      <c r="D164" s="26"/>
      <c r="E164" s="24"/>
      <c r="F164" s="24"/>
    </row>
    <row r="165" spans="1:6" ht="15.6" x14ac:dyDescent="0.3">
      <c r="A165" s="26" t="s">
        <v>106</v>
      </c>
      <c r="B165" s="26"/>
      <c r="C165" s="26"/>
      <c r="D165" s="26"/>
      <c r="E165" s="24"/>
      <c r="F165" s="24"/>
    </row>
    <row r="166" spans="1:6" ht="15.6" x14ac:dyDescent="0.3">
      <c r="A166" s="26" t="s">
        <v>107</v>
      </c>
      <c r="B166" s="26"/>
      <c r="C166" s="26"/>
      <c r="D166" s="26"/>
      <c r="E166" s="24"/>
      <c r="F166" s="24"/>
    </row>
    <row r="167" spans="1:6" ht="15.6" x14ac:dyDescent="0.3">
      <c r="A167" s="26" t="s">
        <v>108</v>
      </c>
      <c r="B167" s="26"/>
      <c r="C167" s="26"/>
      <c r="D167" s="26"/>
      <c r="E167" s="24"/>
      <c r="F167" s="24"/>
    </row>
    <row r="168" spans="1:6" ht="15.6" x14ac:dyDescent="0.3">
      <c r="A168" s="26" t="s">
        <v>109</v>
      </c>
      <c r="B168" s="26"/>
      <c r="C168" s="26"/>
      <c r="D168" s="26"/>
      <c r="E168" s="24"/>
      <c r="F168" s="24"/>
    </row>
    <row r="169" spans="1:6" ht="15.6" x14ac:dyDescent="0.3">
      <c r="A169" s="26" t="s">
        <v>110</v>
      </c>
      <c r="B169" s="26"/>
      <c r="C169" s="26"/>
      <c r="D169" s="26"/>
      <c r="E169" s="24"/>
      <c r="F169" s="24"/>
    </row>
    <row r="170" spans="1:6" ht="15.6" x14ac:dyDescent="0.3">
      <c r="A170" s="26" t="s">
        <v>111</v>
      </c>
      <c r="B170" s="26"/>
      <c r="C170" s="26"/>
      <c r="D170" s="26"/>
      <c r="E170" s="24"/>
      <c r="F170" s="24"/>
    </row>
    <row r="171" spans="1:6" ht="15.6" x14ac:dyDescent="0.3">
      <c r="A171" s="26" t="s">
        <v>112</v>
      </c>
      <c r="B171" s="26"/>
      <c r="C171" s="26"/>
      <c r="D171" s="26"/>
      <c r="E171" s="24"/>
      <c r="F171" s="24"/>
    </row>
    <row r="172" spans="1:6" ht="15.6" x14ac:dyDescent="0.3">
      <c r="A172" s="26" t="s">
        <v>113</v>
      </c>
      <c r="B172" s="26"/>
      <c r="C172" s="26"/>
      <c r="D172" s="26"/>
      <c r="E172" s="24"/>
      <c r="F172" s="24"/>
    </row>
    <row r="173" spans="1:6" ht="15.6" x14ac:dyDescent="0.3">
      <c r="A173" s="26" t="s">
        <v>114</v>
      </c>
      <c r="B173" s="26"/>
      <c r="C173" s="26"/>
      <c r="D173" s="26"/>
      <c r="E173" s="24"/>
      <c r="F173" s="24"/>
    </row>
    <row r="174" spans="1:6" ht="15.6" x14ac:dyDescent="0.3">
      <c r="A174" s="26" t="s">
        <v>115</v>
      </c>
      <c r="B174" s="26"/>
      <c r="C174" s="26"/>
      <c r="D174" s="26"/>
      <c r="E174" s="24"/>
      <c r="F174" s="24"/>
    </row>
    <row r="175" spans="1:6" ht="15.6" x14ac:dyDescent="0.3">
      <c r="A175" s="26" t="s">
        <v>104</v>
      </c>
      <c r="B175" s="26"/>
      <c r="C175" s="26"/>
      <c r="D175" s="26"/>
      <c r="E175" s="24"/>
      <c r="F175" s="24"/>
    </row>
    <row r="177" spans="1:6" ht="15.6" x14ac:dyDescent="0.3">
      <c r="A177" s="25" t="s">
        <v>116</v>
      </c>
      <c r="B177" s="26"/>
      <c r="C177" s="26"/>
      <c r="D177" s="26"/>
      <c r="E177" s="24"/>
      <c r="F177" s="24"/>
    </row>
    <row r="178" spans="1:6" ht="15.6" x14ac:dyDescent="0.3">
      <c r="A178" s="26" t="s">
        <v>117</v>
      </c>
      <c r="B178" s="26"/>
      <c r="C178" s="26"/>
      <c r="D178" s="26"/>
      <c r="E178" s="24"/>
      <c r="F178" s="24"/>
    </row>
    <row r="179" spans="1:6" ht="15.6" x14ac:dyDescent="0.3">
      <c r="A179" s="26" t="s">
        <v>118</v>
      </c>
      <c r="B179" s="26"/>
      <c r="C179" s="26"/>
      <c r="D179" s="26"/>
      <c r="E179" s="24"/>
      <c r="F179" s="24"/>
    </row>
    <row r="180" spans="1:6" ht="15.6" x14ac:dyDescent="0.3">
      <c r="A180" s="26" t="s">
        <v>119</v>
      </c>
      <c r="B180" s="26"/>
      <c r="C180" s="26"/>
      <c r="D180" s="26"/>
      <c r="E180" s="24"/>
      <c r="F180" s="24"/>
    </row>
    <row r="181" spans="1:6" ht="15.6" x14ac:dyDescent="0.3">
      <c r="A181" s="26" t="s">
        <v>120</v>
      </c>
      <c r="B181" s="26"/>
      <c r="C181" s="26"/>
      <c r="D181" s="26"/>
      <c r="E181" s="24"/>
      <c r="F181" s="24"/>
    </row>
    <row r="182" spans="1:6" ht="15.6" x14ac:dyDescent="0.3">
      <c r="A182" s="26" t="s">
        <v>121</v>
      </c>
      <c r="B182" s="26"/>
      <c r="C182" s="26"/>
      <c r="D182" s="26"/>
      <c r="E182" s="24"/>
      <c r="F182" s="24"/>
    </row>
    <row r="183" spans="1:6" ht="15.6" x14ac:dyDescent="0.3">
      <c r="A183" s="26" t="s">
        <v>122</v>
      </c>
      <c r="B183" s="26"/>
      <c r="C183" s="26"/>
      <c r="D183" s="26"/>
      <c r="E183" s="24"/>
      <c r="F183" s="24"/>
    </row>
    <row r="184" spans="1:6" ht="15.6" x14ac:dyDescent="0.3">
      <c r="A184" s="26" t="s">
        <v>123</v>
      </c>
      <c r="B184" s="26"/>
      <c r="C184" s="26"/>
      <c r="D184" s="26"/>
      <c r="E184" s="24"/>
      <c r="F184" s="24"/>
    </row>
    <row r="185" spans="1:6" ht="15.6" x14ac:dyDescent="0.3">
      <c r="A185" s="26" t="s">
        <v>124</v>
      </c>
      <c r="B185" s="26"/>
      <c r="C185" s="26"/>
      <c r="D185" s="26"/>
      <c r="E185" s="24"/>
      <c r="F185" s="24"/>
    </row>
    <row r="186" spans="1:6" ht="15.6" x14ac:dyDescent="0.3">
      <c r="A186" s="26" t="s">
        <v>125</v>
      </c>
      <c r="B186" s="26"/>
      <c r="C186" s="26"/>
      <c r="D186" s="26"/>
      <c r="E186" s="24"/>
      <c r="F186" s="24"/>
    </row>
    <row r="187" spans="1:6" ht="15.6" x14ac:dyDescent="0.3">
      <c r="A187" s="26" t="s">
        <v>126</v>
      </c>
      <c r="B187" s="26"/>
      <c r="C187" s="26"/>
      <c r="D187" s="26"/>
      <c r="E187" s="24"/>
      <c r="F187" s="24"/>
    </row>
    <row r="188" spans="1:6" ht="15.6" x14ac:dyDescent="0.3">
      <c r="A188" s="26" t="s">
        <v>127</v>
      </c>
      <c r="B188" s="26"/>
      <c r="C188" s="26"/>
      <c r="D188" s="26"/>
      <c r="E188" s="24"/>
      <c r="F188" s="2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5</vt:i4>
      </vt:variant>
    </vt:vector>
  </HeadingPairs>
  <TitlesOfParts>
    <vt:vector size="5" baseType="lpstr">
      <vt:lpstr>fT3</vt:lpstr>
      <vt:lpstr>fT4</vt:lpstr>
      <vt:lpstr>IgG</vt:lpstr>
      <vt:lpstr>Colorimetric</vt:lpstr>
      <vt:lpstr>Materyal-metod</vt:lpstr>
    </vt:vector>
  </TitlesOfParts>
  <Company>NouS/TncTR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info@baranmedikal.com.tr</cp:lastModifiedBy>
  <dcterms:created xsi:type="dcterms:W3CDTF">2021-12-23T12:24:13Z</dcterms:created>
  <dcterms:modified xsi:type="dcterms:W3CDTF">2022-11-30T12:52:24Z</dcterms:modified>
</cp:coreProperties>
</file>