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erkan Özkaya\19.06.2021\"/>
    </mc:Choice>
  </mc:AlternateContent>
  <xr:revisionPtr revIDLastSave="0" documentId="13_ncr:1_{9FC9D65C-CB17-4DE8-89A6-253C61D6B5F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  <sheet name="MDA" sheetId="2" r:id="rId2"/>
    <sheet name="IgG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3" l="1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<sst xmlns="http://schemas.openxmlformats.org/spreadsheetml/2006/main" count="128" uniqueCount="64">
  <si>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</si>
  <si>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</si>
  <si>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</si>
  <si>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</si>
  <si>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</si>
  <si>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</si>
  <si>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CAT (U/L)</t>
  </si>
  <si>
    <t>SOD (U/ml)</t>
  </si>
  <si>
    <t>GPX (U/L)</t>
  </si>
  <si>
    <t>IgA mg/dl)</t>
  </si>
  <si>
    <t>IgM (mg/dl)</t>
  </si>
  <si>
    <t>SOD: Super Oxıde Dismutase</t>
  </si>
  <si>
    <t>CAT: Catalase</t>
  </si>
  <si>
    <t>GPx: Glutathione Peroxidase</t>
  </si>
  <si>
    <t>TAS: Total Antıoxıdant Status</t>
  </si>
  <si>
    <t>TOS: Total Oxıdant Status</t>
  </si>
  <si>
    <t>OSI: Oxıdatıve Stress Index</t>
  </si>
  <si>
    <t>MDA: Malondialdehit</t>
  </si>
  <si>
    <t>PON: Paraoxanase</t>
  </si>
  <si>
    <t>IgA: Immunoglobulin A</t>
  </si>
  <si>
    <t>IgM: Immunoglobulin M</t>
  </si>
  <si>
    <t>IgG: Immunoglobulin G</t>
  </si>
  <si>
    <t>52(0)</t>
  </si>
  <si>
    <t>52(1)</t>
  </si>
  <si>
    <t>54(0)</t>
  </si>
  <si>
    <t>54(1)</t>
  </si>
  <si>
    <t>55(0)</t>
  </si>
  <si>
    <t>55(1)</t>
  </si>
  <si>
    <t>56(0)</t>
  </si>
  <si>
    <t>56(1)</t>
  </si>
  <si>
    <t>57(0)</t>
  </si>
  <si>
    <t>57(1)</t>
  </si>
  <si>
    <t>58(0)</t>
  </si>
  <si>
    <t>58(1)</t>
  </si>
  <si>
    <t>59(0)</t>
  </si>
  <si>
    <t>59(1)</t>
  </si>
  <si>
    <t>60(0)</t>
  </si>
  <si>
    <t>60(1)</t>
  </si>
  <si>
    <t>61(0)</t>
  </si>
  <si>
    <t>61(1)</t>
  </si>
  <si>
    <t>63(0)</t>
  </si>
  <si>
    <t>63(1)</t>
  </si>
  <si>
    <t>65(0)</t>
  </si>
  <si>
    <t>65(1)</t>
  </si>
  <si>
    <t>67(0)</t>
  </si>
  <si>
    <t>67(1)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</si>
  <si>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</si>
  <si>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</si>
  <si>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</si>
  <si>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</si>
  <si>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</si>
  <si>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</si>
  <si>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</si>
  <si>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</si>
  <si>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</si>
  <si>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</si>
  <si>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</si>
  <si>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</si>
  <si>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abs</t>
  </si>
  <si>
    <t>concentratıon (ug/ml)</t>
  </si>
  <si>
    <t>Centrifuge: HETTICH Mıcro 200-R</t>
  </si>
  <si>
    <t>Microplate Reader: BIO-TEK EL X 800</t>
  </si>
  <si>
    <t>Auto Strip Washer: BIO-TEK EL X 50</t>
  </si>
  <si>
    <t>PON-1(U/L)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</si>
</sst>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2" fillId="2" borderId="1" xfId="0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165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7-45E6-B750-6B01285B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769903762029748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[2]Sayfa1!$C$13:$C$18</c:f>
              <c:numCache>
                <c:formatCode>General</c:formatCode>
                <c:ptCount val="6"/>
                <c:pt idx="0">
                  <c:v>2.1350000000000002</c:v>
                </c:pt>
                <c:pt idx="1">
                  <c:v>1.0270000000000001</c:v>
                </c:pt>
                <c:pt idx="2">
                  <c:v>0.56999999999999995</c:v>
                </c:pt>
                <c:pt idx="3">
                  <c:v>0.26700000000000002</c:v>
                </c:pt>
                <c:pt idx="4">
                  <c:v>0.113</c:v>
                </c:pt>
                <c:pt idx="5">
                  <c:v>0</c:v>
                </c:pt>
              </c:numCache>
            </c:numRef>
          </c:xVal>
          <c:yVal>
            <c:numRef>
              <c:f>[2]Sayfa1!$D$13:$D$18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4-4339-B3BA-0464DE1E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31488"/>
        <c:axId val="1193731904"/>
      </c:scatterChart>
      <c:valAx>
        <c:axId val="11937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3731904"/>
        <c:crosses val="autoZero"/>
        <c:crossBetween val="midCat"/>
      </c:valAx>
      <c:valAx>
        <c:axId val="11937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37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7</xdr:col>
      <xdr:colOff>494241</xdr:colOff>
      <xdr:row>79</xdr:row>
      <xdr:rowOff>152400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6333066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104775</xdr:rowOff>
    </xdr:from>
    <xdr:to>
      <xdr:col>14</xdr:col>
      <xdr:colOff>590550</xdr:colOff>
      <xdr:row>18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Serkan%20&#214;zkaya-&#305;g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13">
          <cell r="C13">
            <v>2.1350000000000002</v>
          </cell>
          <cell r="D13">
            <v>320</v>
          </cell>
        </row>
        <row r="14">
          <cell r="C14">
            <v>1.0270000000000001</v>
          </cell>
          <cell r="D14">
            <v>160</v>
          </cell>
        </row>
        <row r="15">
          <cell r="C15">
            <v>0.56999999999999995</v>
          </cell>
          <cell r="D15">
            <v>80</v>
          </cell>
        </row>
        <row r="16">
          <cell r="C16">
            <v>0.26700000000000002</v>
          </cell>
          <cell r="D16">
            <v>40</v>
          </cell>
        </row>
        <row r="17">
          <cell r="C17">
            <v>0.113</v>
          </cell>
          <cell r="D17">
            <v>20</v>
          </cell>
        </row>
        <row r="18">
          <cell r="C18">
            <v>0</v>
          </cell>
          <cell r="D18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selection activeCell="L20" sqref="L20"/>
    </sheetView>
  </sheetViews>
  <sheetFormatPr defaultRowHeight="14.5" x14ac:dyDescent="0.35"/>
  <cols>
    <col min="1" max="1" width="13.26953125" customWidth="1"/>
    <col min="2" max="2" width="12.81640625" style="1" customWidth="1"/>
    <col min="3" max="3" width="13.81640625" style="1" customWidth="1"/>
    <col min="4" max="4" width="8.7265625" style="1"/>
    <col min="5" max="5" width="11.26953125" style="1" customWidth="1"/>
    <col min="6" max="6" width="12.54296875" style="1" customWidth="1"/>
    <col min="7" max="7" width="15" style="1" customWidth="1"/>
    <col min="8" max="8" width="12.1796875" style="1" customWidth="1"/>
    <col min="9" max="9" width="14.54296875" style="1" customWidth="1"/>
    <col min="10" max="10" width="12.7265625" style="1" customWidth="1"/>
    <col min="11" max="11" width="8.7265625" style="1"/>
  </cols>
  <sheetData>
    <row r="1" spans="1:14" x14ac:dyDescent="0.35">
      <c r="A1" s="7" t="s">
        <v>0</v>
      </c>
      <c r="B1" s="4" t="s">
        <v>2</v>
      </c>
      <c r="C1" s="4" t="s">
        <v>3</v>
      </c>
      <c r="D1" s="4" t="s">
        <v>1</v>
      </c>
      <c r="E1" s="4" t="s">
        <v>63</v>
      </c>
      <c r="F1" s="4" t="s">
        <v>6</v>
      </c>
      <c r="G1" s="4" t="s">
        <v>7</v>
      </c>
      <c r="H1" s="4" t="s">
        <v>9</v>
      </c>
      <c r="I1" s="4" t="s">
        <v>8</v>
      </c>
      <c r="J1" s="4" t="s">
        <v>10</v>
      </c>
    </row>
    <row r="2" spans="1:14" x14ac:dyDescent="0.35">
      <c r="A2" s="6" t="s">
        <v>22</v>
      </c>
      <c r="B2" s="8">
        <v>1.21</v>
      </c>
      <c r="C2" s="8">
        <v>3.52</v>
      </c>
      <c r="D2" s="9">
        <f t="shared" ref="D2:D25" si="0">(C2/(B2*1000))*100</f>
        <v>0.29090909090909089</v>
      </c>
      <c r="E2" s="8">
        <v>42</v>
      </c>
      <c r="F2" s="8">
        <v>168.8</v>
      </c>
      <c r="G2" s="8">
        <v>288</v>
      </c>
      <c r="H2" s="8">
        <v>1.5</v>
      </c>
      <c r="I2" s="8">
        <v>806</v>
      </c>
      <c r="J2" s="8">
        <v>14.2</v>
      </c>
    </row>
    <row r="3" spans="1:14" x14ac:dyDescent="0.35">
      <c r="A3" s="6" t="s">
        <v>23</v>
      </c>
      <c r="B3" s="8">
        <v>1.1200000000000001</v>
      </c>
      <c r="C3" s="8">
        <v>0.42</v>
      </c>
      <c r="D3" s="9">
        <f t="shared" si="0"/>
        <v>3.7499999999999999E-2</v>
      </c>
      <c r="E3" s="8">
        <v>498</v>
      </c>
      <c r="F3" s="8">
        <v>80.86</v>
      </c>
      <c r="G3" s="8">
        <v>291.8</v>
      </c>
      <c r="H3" s="8">
        <v>0.19</v>
      </c>
      <c r="I3" s="8">
        <v>560</v>
      </c>
      <c r="J3" s="8">
        <v>8.31</v>
      </c>
      <c r="L3" t="s">
        <v>5</v>
      </c>
    </row>
    <row r="4" spans="1:14" x14ac:dyDescent="0.35">
      <c r="A4" s="6" t="s">
        <v>24</v>
      </c>
      <c r="B4" s="8">
        <v>0.76</v>
      </c>
      <c r="C4" s="8">
        <v>3.94</v>
      </c>
      <c r="D4" s="9">
        <f t="shared" si="0"/>
        <v>0.51842105263157889</v>
      </c>
      <c r="E4" s="8">
        <v>36</v>
      </c>
      <c r="F4" s="8">
        <v>297.3</v>
      </c>
      <c r="G4" s="8">
        <v>300.8</v>
      </c>
      <c r="H4" s="8">
        <v>6.94</v>
      </c>
      <c r="I4" s="8">
        <v>384</v>
      </c>
      <c r="J4" s="8">
        <v>5.24</v>
      </c>
      <c r="L4" t="s">
        <v>11</v>
      </c>
    </row>
    <row r="5" spans="1:14" x14ac:dyDescent="0.35">
      <c r="A5" s="6" t="s">
        <v>25</v>
      </c>
      <c r="B5" s="8">
        <v>0.72</v>
      </c>
      <c r="C5" s="8">
        <v>0.38</v>
      </c>
      <c r="D5" s="9">
        <f t="shared" si="0"/>
        <v>5.2777777777777785E-2</v>
      </c>
      <c r="E5" s="8">
        <v>588</v>
      </c>
      <c r="F5" s="8">
        <v>68.81</v>
      </c>
      <c r="G5" s="8">
        <v>323.7</v>
      </c>
      <c r="H5" s="8">
        <v>0.12</v>
      </c>
      <c r="I5" s="8">
        <v>559</v>
      </c>
      <c r="J5" s="8">
        <v>2.99</v>
      </c>
      <c r="L5" t="s">
        <v>12</v>
      </c>
    </row>
    <row r="6" spans="1:14" x14ac:dyDescent="0.35">
      <c r="A6" s="6" t="s">
        <v>26</v>
      </c>
      <c r="B6" s="8">
        <v>0.98</v>
      </c>
      <c r="C6" s="8">
        <v>0.99</v>
      </c>
      <c r="D6" s="9">
        <f t="shared" si="0"/>
        <v>0.10102040816326531</v>
      </c>
      <c r="E6" s="8">
        <v>43</v>
      </c>
      <c r="F6" s="8">
        <v>42.2</v>
      </c>
      <c r="G6" s="8">
        <v>264.5</v>
      </c>
      <c r="H6" s="8">
        <v>0.14000000000000001</v>
      </c>
      <c r="I6" s="8">
        <v>519</v>
      </c>
      <c r="J6" s="8">
        <v>6.21</v>
      </c>
      <c r="L6" s="5" t="s">
        <v>13</v>
      </c>
      <c r="M6" s="5"/>
      <c r="N6" s="5"/>
    </row>
    <row r="7" spans="1:14" x14ac:dyDescent="0.35">
      <c r="A7" s="6" t="s">
        <v>27</v>
      </c>
      <c r="B7" s="8">
        <v>1.0900000000000001</v>
      </c>
      <c r="C7" s="8">
        <v>0.28999999999999998</v>
      </c>
      <c r="D7" s="9">
        <f t="shared" si="0"/>
        <v>2.6605504587155961E-2</v>
      </c>
      <c r="E7" s="8">
        <v>223</v>
      </c>
      <c r="F7" s="8">
        <v>117.6</v>
      </c>
      <c r="G7" s="8">
        <v>306.39999999999998</v>
      </c>
      <c r="H7" s="8">
        <v>0.04</v>
      </c>
      <c r="I7" s="8">
        <v>516</v>
      </c>
      <c r="J7" s="8">
        <v>7.68</v>
      </c>
      <c r="L7" s="5" t="s">
        <v>14</v>
      </c>
      <c r="M7" s="5"/>
      <c r="N7" s="5"/>
    </row>
    <row r="8" spans="1:14" x14ac:dyDescent="0.35">
      <c r="A8" s="6" t="s">
        <v>28</v>
      </c>
      <c r="B8" s="8">
        <v>1.1000000000000001</v>
      </c>
      <c r="C8" s="8">
        <v>0.88</v>
      </c>
      <c r="D8" s="9">
        <f t="shared" si="0"/>
        <v>0.08</v>
      </c>
      <c r="E8" s="8">
        <v>33</v>
      </c>
      <c r="F8" s="8">
        <v>109.8</v>
      </c>
      <c r="G8" s="8">
        <v>274.3</v>
      </c>
      <c r="H8" s="8">
        <v>0.21</v>
      </c>
      <c r="I8" s="8">
        <v>418</v>
      </c>
      <c r="J8" s="8">
        <v>9.9499999999999993</v>
      </c>
      <c r="L8" s="5" t="s">
        <v>15</v>
      </c>
      <c r="M8" s="5"/>
      <c r="N8" s="5"/>
    </row>
    <row r="9" spans="1:14" x14ac:dyDescent="0.35">
      <c r="A9" s="6" t="s">
        <v>29</v>
      </c>
      <c r="B9" s="8">
        <v>1.08</v>
      </c>
      <c r="C9" s="8">
        <v>0.92</v>
      </c>
      <c r="D9" s="9">
        <f t="shared" si="0"/>
        <v>8.5185185185185197E-2</v>
      </c>
      <c r="E9" s="8">
        <v>575</v>
      </c>
      <c r="F9" s="8">
        <v>70.91</v>
      </c>
      <c r="G9" s="8">
        <v>273.60000000000002</v>
      </c>
      <c r="H9" s="8">
        <v>0.1</v>
      </c>
      <c r="I9" s="8">
        <v>541</v>
      </c>
      <c r="J9" s="8">
        <v>10.42</v>
      </c>
      <c r="L9" s="5" t="s">
        <v>16</v>
      </c>
      <c r="M9" s="5"/>
      <c r="N9" s="5"/>
    </row>
    <row r="10" spans="1:14" x14ac:dyDescent="0.35">
      <c r="A10" s="6" t="s">
        <v>30</v>
      </c>
      <c r="B10" s="8">
        <v>1.1000000000000001</v>
      </c>
      <c r="C10" s="8">
        <v>4.76</v>
      </c>
      <c r="D10" s="9">
        <f t="shared" si="0"/>
        <v>0.43272727272727274</v>
      </c>
      <c r="E10" s="8">
        <v>21</v>
      </c>
      <c r="F10" s="8">
        <v>106.8</v>
      </c>
      <c r="G10" s="8">
        <v>186.9</v>
      </c>
      <c r="H10" s="8">
        <v>0.2</v>
      </c>
      <c r="I10" s="8">
        <v>782</v>
      </c>
      <c r="J10" s="8">
        <v>10.72</v>
      </c>
      <c r="L10" s="5" t="s">
        <v>17</v>
      </c>
      <c r="M10" s="5"/>
      <c r="N10" s="5"/>
    </row>
    <row r="11" spans="1:14" x14ac:dyDescent="0.35">
      <c r="A11" s="6" t="s">
        <v>31</v>
      </c>
      <c r="B11" s="8">
        <v>1.17</v>
      </c>
      <c r="C11" s="8">
        <v>9.43</v>
      </c>
      <c r="D11" s="9">
        <f t="shared" si="0"/>
        <v>0.8059829059829059</v>
      </c>
      <c r="E11" s="8">
        <v>253</v>
      </c>
      <c r="F11" s="8">
        <v>178.9</v>
      </c>
      <c r="G11" s="8">
        <v>138</v>
      </c>
      <c r="H11" s="8">
        <v>0.85</v>
      </c>
      <c r="I11" s="8">
        <v>411</v>
      </c>
      <c r="J11" s="8">
        <v>15.24</v>
      </c>
      <c r="L11" t="s">
        <v>18</v>
      </c>
    </row>
    <row r="12" spans="1:14" x14ac:dyDescent="0.35">
      <c r="A12" s="6" t="s">
        <v>32</v>
      </c>
      <c r="B12" s="8">
        <v>1.06</v>
      </c>
      <c r="C12" s="8">
        <v>3.64</v>
      </c>
      <c r="D12" s="9">
        <f t="shared" si="0"/>
        <v>0.34339622641509432</v>
      </c>
      <c r="E12" s="8">
        <v>23</v>
      </c>
      <c r="F12" s="8">
        <v>93.83</v>
      </c>
      <c r="G12" s="8">
        <v>329.6</v>
      </c>
      <c r="H12" s="8">
        <v>0.91</v>
      </c>
      <c r="I12" s="8">
        <v>844</v>
      </c>
      <c r="J12" s="8">
        <v>5.67</v>
      </c>
      <c r="L12" t="s">
        <v>19</v>
      </c>
    </row>
    <row r="13" spans="1:14" x14ac:dyDescent="0.35">
      <c r="A13" s="6" t="s">
        <v>33</v>
      </c>
      <c r="B13" s="8">
        <v>1.07</v>
      </c>
      <c r="C13" s="8">
        <v>0.95</v>
      </c>
      <c r="D13" s="9">
        <f t="shared" si="0"/>
        <v>8.8785046728971959E-2</v>
      </c>
      <c r="E13" s="8">
        <v>326</v>
      </c>
      <c r="F13" s="8">
        <v>103.3</v>
      </c>
      <c r="G13" s="8">
        <v>377.7</v>
      </c>
      <c r="H13" s="8">
        <v>0.18</v>
      </c>
      <c r="I13" s="8">
        <v>572</v>
      </c>
      <c r="J13" s="8">
        <v>3.68</v>
      </c>
      <c r="L13" t="s">
        <v>20</v>
      </c>
    </row>
    <row r="14" spans="1:14" x14ac:dyDescent="0.35">
      <c r="A14" s="6" t="s">
        <v>34</v>
      </c>
      <c r="B14" s="8">
        <v>0.84</v>
      </c>
      <c r="C14" s="8">
        <v>4.76</v>
      </c>
      <c r="D14" s="9">
        <f t="shared" si="0"/>
        <v>0.56666666666666665</v>
      </c>
      <c r="E14" s="8">
        <v>44</v>
      </c>
      <c r="F14" s="8">
        <v>147.9</v>
      </c>
      <c r="G14" s="8">
        <v>241</v>
      </c>
      <c r="H14" s="8">
        <v>0.5</v>
      </c>
      <c r="I14" s="8">
        <v>363</v>
      </c>
      <c r="J14" s="8">
        <v>3.1</v>
      </c>
      <c r="L14" t="s">
        <v>21</v>
      </c>
    </row>
    <row r="15" spans="1:14" x14ac:dyDescent="0.35">
      <c r="A15" s="6" t="s">
        <v>35</v>
      </c>
      <c r="B15" s="8">
        <v>0.85</v>
      </c>
      <c r="C15" s="8">
        <v>0.2</v>
      </c>
      <c r="D15" s="9">
        <f t="shared" si="0"/>
        <v>2.3529411764705882E-2</v>
      </c>
      <c r="E15" s="8">
        <v>322</v>
      </c>
      <c r="F15" s="8">
        <v>37.42</v>
      </c>
      <c r="G15" s="8">
        <v>265.5</v>
      </c>
      <c r="H15" s="8">
        <v>0.22</v>
      </c>
      <c r="I15" s="8">
        <v>515</v>
      </c>
      <c r="J15" s="8">
        <v>2.8</v>
      </c>
    </row>
    <row r="16" spans="1:14" x14ac:dyDescent="0.35">
      <c r="A16" s="6" t="s">
        <v>36</v>
      </c>
      <c r="B16" s="8">
        <v>1.06</v>
      </c>
      <c r="C16" s="8">
        <v>1.98</v>
      </c>
      <c r="D16" s="9">
        <f t="shared" si="0"/>
        <v>0.18679245283018869</v>
      </c>
      <c r="E16" s="8">
        <v>28</v>
      </c>
      <c r="F16" s="8">
        <v>47.81</v>
      </c>
      <c r="G16" s="8">
        <v>235.6</v>
      </c>
      <c r="H16" s="8">
        <v>0.33</v>
      </c>
      <c r="I16" s="8">
        <v>1048</v>
      </c>
      <c r="J16" s="8">
        <v>3.45</v>
      </c>
    </row>
    <row r="17" spans="1:10" x14ac:dyDescent="0.35">
      <c r="A17" s="6" t="s">
        <v>37</v>
      </c>
      <c r="B17" s="8">
        <v>0.98</v>
      </c>
      <c r="C17" s="8">
        <v>0.48</v>
      </c>
      <c r="D17" s="9">
        <f t="shared" si="0"/>
        <v>4.8979591836734691E-2</v>
      </c>
      <c r="E17" s="8">
        <v>312</v>
      </c>
      <c r="F17" s="8">
        <v>49.5</v>
      </c>
      <c r="G17" s="8">
        <v>303.8</v>
      </c>
      <c r="H17" s="8">
        <v>0.16</v>
      </c>
      <c r="I17" s="8">
        <v>602</v>
      </c>
      <c r="J17" s="8">
        <v>4.5</v>
      </c>
    </row>
    <row r="18" spans="1:10" x14ac:dyDescent="0.35">
      <c r="A18" s="6" t="s">
        <v>38</v>
      </c>
      <c r="B18" s="8">
        <v>0.94</v>
      </c>
      <c r="C18" s="8">
        <v>9.64</v>
      </c>
      <c r="D18" s="9">
        <f t="shared" si="0"/>
        <v>1.0255319148936171</v>
      </c>
      <c r="E18" s="8">
        <v>19</v>
      </c>
      <c r="F18" s="8">
        <v>319.2</v>
      </c>
      <c r="G18" s="8">
        <v>253.3</v>
      </c>
      <c r="H18" s="8">
        <v>4.3</v>
      </c>
      <c r="I18" s="8">
        <v>420</v>
      </c>
      <c r="J18" s="8">
        <v>11.2</v>
      </c>
    </row>
    <row r="19" spans="1:10" x14ac:dyDescent="0.35">
      <c r="A19" s="6" t="s">
        <v>39</v>
      </c>
      <c r="B19" s="8">
        <v>0.72</v>
      </c>
      <c r="C19" s="8">
        <v>0.37</v>
      </c>
      <c r="D19" s="9">
        <f t="shared" si="0"/>
        <v>5.1388888888888894E-2</v>
      </c>
      <c r="E19" s="8">
        <v>484</v>
      </c>
      <c r="F19" s="8">
        <v>243.7</v>
      </c>
      <c r="G19" s="8">
        <v>410.7</v>
      </c>
      <c r="H19" s="8">
        <v>6.7</v>
      </c>
      <c r="I19" s="8">
        <v>509</v>
      </c>
      <c r="J19" s="8">
        <v>12.51</v>
      </c>
    </row>
    <row r="20" spans="1:10" x14ac:dyDescent="0.35">
      <c r="A20" s="6" t="s">
        <v>40</v>
      </c>
      <c r="B20" s="8">
        <v>0.98</v>
      </c>
      <c r="C20" s="8">
        <v>3.99</v>
      </c>
      <c r="D20" s="9">
        <f t="shared" si="0"/>
        <v>0.40714285714285714</v>
      </c>
      <c r="E20" s="8">
        <v>45</v>
      </c>
      <c r="F20" s="8">
        <v>158.30000000000001</v>
      </c>
      <c r="G20" s="8">
        <v>308.39999999999998</v>
      </c>
      <c r="H20" s="8">
        <v>2.78</v>
      </c>
      <c r="I20" s="8">
        <v>600</v>
      </c>
      <c r="J20" s="8">
        <v>8.16</v>
      </c>
    </row>
    <row r="21" spans="1:10" x14ac:dyDescent="0.35">
      <c r="A21" s="6" t="s">
        <v>41</v>
      </c>
      <c r="B21" s="8">
        <v>1.1599999999999999</v>
      </c>
      <c r="C21" s="8">
        <v>7.12</v>
      </c>
      <c r="D21" s="9">
        <f t="shared" si="0"/>
        <v>0.61379310344827587</v>
      </c>
      <c r="E21" s="8">
        <v>261</v>
      </c>
      <c r="F21" s="8">
        <v>120.6</v>
      </c>
      <c r="G21" s="8">
        <v>240.8</v>
      </c>
      <c r="H21" s="8">
        <v>0.2</v>
      </c>
      <c r="I21" s="8">
        <v>495</v>
      </c>
      <c r="J21" s="8">
        <v>9.19</v>
      </c>
    </row>
    <row r="22" spans="1:10" x14ac:dyDescent="0.35">
      <c r="A22" s="6" t="s">
        <v>42</v>
      </c>
      <c r="B22" s="8">
        <v>1.05</v>
      </c>
      <c r="C22" s="8">
        <v>6.15</v>
      </c>
      <c r="D22" s="9">
        <f t="shared" si="0"/>
        <v>0.58571428571428574</v>
      </c>
      <c r="E22" s="8">
        <v>40</v>
      </c>
      <c r="F22" s="8">
        <v>185.4</v>
      </c>
      <c r="G22" s="8">
        <v>285.39999999999998</v>
      </c>
      <c r="H22" s="8">
        <v>1.65</v>
      </c>
      <c r="I22" s="8">
        <v>573</v>
      </c>
      <c r="J22" s="8">
        <v>4.67</v>
      </c>
    </row>
    <row r="23" spans="1:10" x14ac:dyDescent="0.35">
      <c r="A23" s="6" t="s">
        <v>43</v>
      </c>
      <c r="B23" s="8">
        <v>1.07</v>
      </c>
      <c r="C23" s="8">
        <v>1.48</v>
      </c>
      <c r="D23" s="9">
        <f t="shared" si="0"/>
        <v>0.13831775700934579</v>
      </c>
      <c r="E23" s="8">
        <v>443</v>
      </c>
      <c r="F23" s="8">
        <v>127.2</v>
      </c>
      <c r="G23" s="8">
        <v>242.1</v>
      </c>
      <c r="H23" s="8">
        <v>0.03</v>
      </c>
      <c r="I23" s="8">
        <v>596</v>
      </c>
      <c r="J23" s="8">
        <v>2.23</v>
      </c>
    </row>
    <row r="24" spans="1:10" x14ac:dyDescent="0.35">
      <c r="A24" s="6" t="s">
        <v>44</v>
      </c>
      <c r="B24" s="8">
        <v>0.98</v>
      </c>
      <c r="C24" s="8">
        <v>6.81</v>
      </c>
      <c r="D24" s="9">
        <f t="shared" si="0"/>
        <v>0.69489795918367347</v>
      </c>
      <c r="E24" s="8">
        <v>37</v>
      </c>
      <c r="F24" s="8">
        <v>214.7</v>
      </c>
      <c r="G24" s="8">
        <v>248.3</v>
      </c>
      <c r="H24" s="8">
        <v>2.38</v>
      </c>
      <c r="I24" s="8">
        <v>720</v>
      </c>
      <c r="J24" s="8">
        <v>3.76</v>
      </c>
    </row>
    <row r="25" spans="1:10" x14ac:dyDescent="0.35">
      <c r="A25" s="6" t="s">
        <v>45</v>
      </c>
      <c r="B25" s="8">
        <v>0.67</v>
      </c>
      <c r="C25" s="8">
        <v>1.62</v>
      </c>
      <c r="D25" s="9">
        <f t="shared" si="0"/>
        <v>0.2417910447761194</v>
      </c>
      <c r="E25" s="8">
        <v>432</v>
      </c>
      <c r="F25" s="8">
        <v>154.5</v>
      </c>
      <c r="G25" s="8">
        <v>275.7</v>
      </c>
      <c r="H25" s="8">
        <v>3.78</v>
      </c>
      <c r="I25" s="8">
        <v>655</v>
      </c>
      <c r="J25" s="8">
        <v>1.1499999999999999</v>
      </c>
    </row>
    <row r="27" spans="1:10" x14ac:dyDescent="0.35">
      <c r="D27" s="3"/>
    </row>
    <row r="28" spans="1:10" x14ac:dyDescent="0.35">
      <c r="D28" s="3"/>
    </row>
    <row r="29" spans="1:10" x14ac:dyDescent="0.35">
      <c r="D29" s="3"/>
    </row>
    <row r="30" spans="1:10" x14ac:dyDescent="0.35">
      <c r="D30" s="3"/>
    </row>
    <row r="31" spans="1:10" x14ac:dyDescent="0.35">
      <c r="D31" s="3"/>
    </row>
    <row r="32" spans="1:10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44"/>
  <sheetViews>
    <sheetView workbookViewId="0">
      <selection activeCell="R13" sqref="R13"/>
    </sheetView>
  </sheetViews>
  <sheetFormatPr defaultRowHeight="14.5" x14ac:dyDescent="0.35"/>
  <cols>
    <col min="1" max="2" width="11.1796875" customWidth="1"/>
    <col min="3" max="3" width="11.7265625" customWidth="1"/>
  </cols>
  <sheetData>
    <row r="2" spans="1:12" x14ac:dyDescent="0.35">
      <c r="B2" s="1" t="s">
        <v>46</v>
      </c>
      <c r="C2" s="1" t="s">
        <v>47</v>
      </c>
      <c r="D2" s="1" t="s">
        <v>48</v>
      </c>
      <c r="E2" s="1" t="s">
        <v>49</v>
      </c>
    </row>
    <row r="3" spans="1:12" x14ac:dyDescent="0.35">
      <c r="A3" t="s">
        <v>50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2" x14ac:dyDescent="0.35">
      <c r="A4" t="s">
        <v>51</v>
      </c>
      <c r="B4" s="1">
        <v>1.7030000000000001</v>
      </c>
      <c r="C4" s="1">
        <f>B4-B9</f>
        <v>1.673</v>
      </c>
      <c r="D4" s="1">
        <v>50</v>
      </c>
      <c r="E4" s="1">
        <f t="shared" ref="E4:E9" si="0">(11.04*C4*C4)+(11.948*C4)+(1.5134)</f>
        <v>52.402580159999992</v>
      </c>
    </row>
    <row r="5" spans="1:12" x14ac:dyDescent="0.35">
      <c r="A5" t="s">
        <v>52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35">
      <c r="A6" t="s">
        <v>53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35">
      <c r="A7" t="s">
        <v>54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35">
      <c r="A8" t="s">
        <v>55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35">
      <c r="A9" t="s">
        <v>56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35">
      <c r="E10" s="1"/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</row>
    <row r="15" spans="1:12" x14ac:dyDescent="0.35">
      <c r="E15" s="1"/>
      <c r="J15" s="10" t="s">
        <v>57</v>
      </c>
      <c r="K15" s="10"/>
      <c r="L15" s="10"/>
    </row>
    <row r="16" spans="1:12" x14ac:dyDescent="0.35">
      <c r="E16" s="1"/>
    </row>
    <row r="17" spans="1:5" x14ac:dyDescent="0.35">
      <c r="E17" s="1"/>
    </row>
    <row r="18" spans="1:5" x14ac:dyDescent="0.35">
      <c r="E18" s="1"/>
    </row>
    <row r="19" spans="1:5" x14ac:dyDescent="0.35">
      <c r="E19" s="1"/>
    </row>
    <row r="20" spans="1:5" x14ac:dyDescent="0.35">
      <c r="A20" s="4" t="s">
        <v>4</v>
      </c>
      <c r="B20" s="4" t="s">
        <v>46</v>
      </c>
      <c r="C20" s="4" t="s">
        <v>47</v>
      </c>
      <c r="D20" s="4" t="s">
        <v>49</v>
      </c>
      <c r="E20" s="1"/>
    </row>
    <row r="21" spans="1:5" x14ac:dyDescent="0.35">
      <c r="A21" s="6" t="s">
        <v>22</v>
      </c>
      <c r="B21" s="8">
        <v>0.438</v>
      </c>
      <c r="C21" s="8">
        <f>B21-B9</f>
        <v>0.40800000000000003</v>
      </c>
      <c r="D21" s="11">
        <f t="shared" ref="D21:D44" si="1">(11.04*C21*C21)+(11.948*C21)+(1.5134)</f>
        <v>8.2259465600000006</v>
      </c>
    </row>
    <row r="22" spans="1:5" x14ac:dyDescent="0.35">
      <c r="A22" s="6" t="s">
        <v>23</v>
      </c>
      <c r="B22" s="8">
        <v>0.11</v>
      </c>
      <c r="C22" s="8">
        <f>B22-B9</f>
        <v>0.08</v>
      </c>
      <c r="D22" s="11">
        <f t="shared" si="1"/>
        <v>2.5398960000000002</v>
      </c>
    </row>
    <row r="23" spans="1:5" x14ac:dyDescent="0.35">
      <c r="A23" s="6" t="s">
        <v>24</v>
      </c>
      <c r="B23" s="8">
        <v>0.42699999999999999</v>
      </c>
      <c r="C23" s="8">
        <f>B23-B9</f>
        <v>0.39700000000000002</v>
      </c>
      <c r="D23" s="11">
        <f t="shared" si="1"/>
        <v>7.9967593600000004</v>
      </c>
    </row>
    <row r="24" spans="1:5" x14ac:dyDescent="0.35">
      <c r="A24" s="6" t="s">
        <v>25</v>
      </c>
      <c r="B24" s="8">
        <v>0.126</v>
      </c>
      <c r="C24" s="8">
        <f>B24-B9</f>
        <v>9.6000000000000002E-2</v>
      </c>
      <c r="D24" s="11">
        <f t="shared" si="1"/>
        <v>2.76215264</v>
      </c>
    </row>
    <row r="25" spans="1:5" x14ac:dyDescent="0.35">
      <c r="A25" s="6" t="s">
        <v>26</v>
      </c>
      <c r="B25" s="8">
        <v>0.23300000000000001</v>
      </c>
      <c r="C25" s="8">
        <f>B25-B9</f>
        <v>0.20300000000000001</v>
      </c>
      <c r="D25" s="11">
        <f t="shared" si="1"/>
        <v>4.3937913599999998</v>
      </c>
    </row>
    <row r="26" spans="1:5" x14ac:dyDescent="0.35">
      <c r="A26" s="6" t="s">
        <v>27</v>
      </c>
      <c r="B26" s="8">
        <v>0.10299999999999999</v>
      </c>
      <c r="C26" s="8">
        <f>B26-B9</f>
        <v>7.2999999999999995E-2</v>
      </c>
      <c r="D26" s="11">
        <f t="shared" si="1"/>
        <v>2.44443616</v>
      </c>
    </row>
    <row r="27" spans="1:5" x14ac:dyDescent="0.35">
      <c r="A27" s="6" t="s">
        <v>28</v>
      </c>
      <c r="B27" s="8">
        <v>0.28699999999999998</v>
      </c>
      <c r="C27" s="8">
        <f>B27-B9</f>
        <v>0.25700000000000001</v>
      </c>
      <c r="D27" s="11">
        <f t="shared" si="1"/>
        <v>5.3132169600000001</v>
      </c>
    </row>
    <row r="28" spans="1:5" x14ac:dyDescent="0.35">
      <c r="A28" s="6" t="s">
        <v>29</v>
      </c>
      <c r="B28" s="8">
        <v>0.128</v>
      </c>
      <c r="C28" s="8">
        <f>B28-B9</f>
        <v>9.8000000000000004E-2</v>
      </c>
      <c r="D28" s="11">
        <f t="shared" si="1"/>
        <v>2.7903321600000002</v>
      </c>
    </row>
    <row r="29" spans="1:5" x14ac:dyDescent="0.35">
      <c r="A29" s="6" t="s">
        <v>30</v>
      </c>
      <c r="B29" s="8">
        <v>0.29499999999999998</v>
      </c>
      <c r="C29" s="8">
        <f>B29-B9</f>
        <v>0.26500000000000001</v>
      </c>
      <c r="D29" s="11">
        <f t="shared" si="1"/>
        <v>5.4549040000000009</v>
      </c>
    </row>
    <row r="30" spans="1:5" x14ac:dyDescent="0.35">
      <c r="A30" s="6" t="s">
        <v>31</v>
      </c>
      <c r="B30" s="8">
        <v>0.157</v>
      </c>
      <c r="C30" s="8">
        <f>B30-B9</f>
        <v>0.127</v>
      </c>
      <c r="D30" s="11">
        <f t="shared" si="1"/>
        <v>3.20886016</v>
      </c>
    </row>
    <row r="31" spans="1:5" x14ac:dyDescent="0.35">
      <c r="A31" s="6" t="s">
        <v>32</v>
      </c>
      <c r="B31" s="8">
        <v>0.38700000000000001</v>
      </c>
      <c r="C31" s="8">
        <f>B31-B9</f>
        <v>0.35699999999999998</v>
      </c>
      <c r="D31" s="11">
        <f t="shared" si="1"/>
        <v>7.1858729600000002</v>
      </c>
    </row>
    <row r="32" spans="1:5" x14ac:dyDescent="0.35">
      <c r="A32" s="6" t="s">
        <v>33</v>
      </c>
      <c r="B32" s="8">
        <v>0.155</v>
      </c>
      <c r="C32" s="8">
        <f>B32-B9</f>
        <v>0.125</v>
      </c>
      <c r="D32" s="11">
        <f t="shared" si="1"/>
        <v>3.1794000000000002</v>
      </c>
    </row>
    <row r="33" spans="1:4" x14ac:dyDescent="0.35">
      <c r="A33" s="6" t="s">
        <v>34</v>
      </c>
      <c r="B33" s="8">
        <v>0.24099999999999999</v>
      </c>
      <c r="C33" s="8">
        <f>B33-B9</f>
        <v>0.21099999999999999</v>
      </c>
      <c r="D33" s="11">
        <f t="shared" si="1"/>
        <v>4.5259398399999995</v>
      </c>
    </row>
    <row r="34" spans="1:4" x14ac:dyDescent="0.35">
      <c r="A34" s="6" t="s">
        <v>35</v>
      </c>
      <c r="B34" s="8">
        <v>8.3000000000000004E-2</v>
      </c>
      <c r="C34" s="8">
        <f>B34-B9</f>
        <v>5.3000000000000005E-2</v>
      </c>
      <c r="D34" s="11">
        <f t="shared" si="1"/>
        <v>2.1776553600000002</v>
      </c>
    </row>
    <row r="35" spans="1:4" x14ac:dyDescent="0.35">
      <c r="A35" s="6" t="s">
        <v>36</v>
      </c>
      <c r="B35" s="8">
        <v>0.13900000000000001</v>
      </c>
      <c r="C35" s="8">
        <f>B35-B9</f>
        <v>0.10900000000000001</v>
      </c>
      <c r="D35" s="11">
        <f t="shared" si="1"/>
        <v>2.9468982400000003</v>
      </c>
    </row>
    <row r="36" spans="1:4" x14ac:dyDescent="0.35">
      <c r="A36" s="6" t="s">
        <v>37</v>
      </c>
      <c r="B36" s="8">
        <v>0.95</v>
      </c>
      <c r="C36" s="8">
        <f>B36-B9</f>
        <v>0.91999999999999993</v>
      </c>
      <c r="D36" s="11">
        <f t="shared" si="1"/>
        <v>21.849816000000001</v>
      </c>
    </row>
    <row r="37" spans="1:4" x14ac:dyDescent="0.35">
      <c r="A37" s="6" t="s">
        <v>38</v>
      </c>
      <c r="B37" s="8">
        <v>0.47199999999999998</v>
      </c>
      <c r="C37" s="8">
        <f>B37-B9</f>
        <v>0.44199999999999995</v>
      </c>
      <c r="D37" s="11">
        <f t="shared" si="1"/>
        <v>8.9512345599999996</v>
      </c>
    </row>
    <row r="38" spans="1:4" x14ac:dyDescent="0.35">
      <c r="A38" s="6" t="s">
        <v>39</v>
      </c>
      <c r="B38" s="8">
        <v>0.26900000000000002</v>
      </c>
      <c r="C38" s="8">
        <f>B38-B9</f>
        <v>0.23900000000000002</v>
      </c>
      <c r="D38" s="11">
        <f t="shared" si="1"/>
        <v>4.9995878400000002</v>
      </c>
    </row>
    <row r="39" spans="1:4" x14ac:dyDescent="0.35">
      <c r="A39" s="6" t="s">
        <v>40</v>
      </c>
      <c r="B39" s="8">
        <v>0.24</v>
      </c>
      <c r="C39" s="8">
        <f>B39-B9</f>
        <v>0.21</v>
      </c>
      <c r="D39" s="11">
        <f t="shared" si="1"/>
        <v>4.5093439999999996</v>
      </c>
    </row>
    <row r="40" spans="1:4" x14ac:dyDescent="0.35">
      <c r="A40" s="6" t="s">
        <v>41</v>
      </c>
      <c r="B40" s="8">
        <v>0.122</v>
      </c>
      <c r="C40" s="8">
        <f>B40-B9</f>
        <v>9.1999999999999998E-2</v>
      </c>
      <c r="D40" s="11">
        <f t="shared" si="1"/>
        <v>2.7060585599999998</v>
      </c>
    </row>
    <row r="41" spans="1:4" x14ac:dyDescent="0.35">
      <c r="A41" s="6" t="s">
        <v>42</v>
      </c>
      <c r="B41" s="8">
        <v>0.434</v>
      </c>
      <c r="C41" s="8">
        <f>B41-B9</f>
        <v>0.40400000000000003</v>
      </c>
      <c r="D41" s="11">
        <f t="shared" si="1"/>
        <v>8.1422966400000014</v>
      </c>
    </row>
    <row r="42" spans="1:4" x14ac:dyDescent="0.35">
      <c r="A42" s="6" t="s">
        <v>43</v>
      </c>
      <c r="B42" s="8">
        <v>0.18099999999999999</v>
      </c>
      <c r="C42" s="8">
        <f>B42-B9</f>
        <v>0.151</v>
      </c>
      <c r="D42" s="11">
        <f t="shared" si="1"/>
        <v>3.5692710400000003</v>
      </c>
    </row>
    <row r="43" spans="1:4" x14ac:dyDescent="0.35">
      <c r="A43" s="6" t="s">
        <v>44</v>
      </c>
      <c r="B43" s="8">
        <v>0.309</v>
      </c>
      <c r="C43" s="8">
        <f>B43-B9</f>
        <v>0.27900000000000003</v>
      </c>
      <c r="D43" s="11">
        <f t="shared" si="1"/>
        <v>5.7062566400000003</v>
      </c>
    </row>
    <row r="44" spans="1:4" x14ac:dyDescent="0.35">
      <c r="A44" s="6" t="s">
        <v>45</v>
      </c>
      <c r="B44" s="8">
        <v>0.19800000000000001</v>
      </c>
      <c r="C44" s="8">
        <f>B44-B9</f>
        <v>0.16800000000000001</v>
      </c>
      <c r="D44" s="11">
        <f t="shared" si="1"/>
        <v>3.8322569600000005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54"/>
  <sheetViews>
    <sheetView workbookViewId="0">
      <selection activeCell="G52" sqref="G52"/>
    </sheetView>
  </sheetViews>
  <sheetFormatPr defaultRowHeight="14.5" x14ac:dyDescent="0.35"/>
  <cols>
    <col min="1" max="1" width="9.54296875" customWidth="1"/>
    <col min="2" max="2" width="10.453125" customWidth="1"/>
    <col min="3" max="3" width="10.1796875" customWidth="1"/>
  </cols>
  <sheetData>
    <row r="2" spans="1:7" x14ac:dyDescent="0.35">
      <c r="A2" s="1">
        <v>1.0920000000000001</v>
      </c>
      <c r="B2" s="1">
        <v>0.45800000000000002</v>
      </c>
      <c r="C2" s="1">
        <v>0.45</v>
      </c>
      <c r="D2" s="1">
        <v>0.55800000000000005</v>
      </c>
    </row>
    <row r="3" spans="1:7" x14ac:dyDescent="0.35">
      <c r="A3" s="1">
        <v>1.071</v>
      </c>
      <c r="B3" s="1">
        <v>0.51</v>
      </c>
      <c r="C3" s="1">
        <v>0.439</v>
      </c>
      <c r="D3" s="1">
        <v>0.69700000000000006</v>
      </c>
    </row>
    <row r="4" spans="1:7" x14ac:dyDescent="0.35">
      <c r="A4" s="1">
        <v>1.284</v>
      </c>
      <c r="B4" s="1">
        <v>0.55100000000000005</v>
      </c>
      <c r="C4" s="1">
        <v>0.44900000000000001</v>
      </c>
      <c r="D4" s="1">
        <v>0.51200000000000001</v>
      </c>
    </row>
    <row r="5" spans="1:7" x14ac:dyDescent="0.35">
      <c r="A5" s="1">
        <v>0.88200000000000001</v>
      </c>
      <c r="B5" s="1">
        <v>0.59799999999999998</v>
      </c>
      <c r="C5" s="1">
        <v>0.57999999999999996</v>
      </c>
      <c r="D5" s="1">
        <v>0.61499999999999999</v>
      </c>
    </row>
    <row r="6" spans="1:7" x14ac:dyDescent="0.35">
      <c r="A6" s="1">
        <v>0.61499999999999999</v>
      </c>
      <c r="B6" s="1">
        <v>0.47100000000000003</v>
      </c>
      <c r="C6" s="1">
        <v>0.51200000000000001</v>
      </c>
      <c r="D6" s="1">
        <v>0.60899999999999999</v>
      </c>
    </row>
    <row r="7" spans="1:7" x14ac:dyDescent="0.35">
      <c r="A7" s="1">
        <v>4.4999999999999998E-2</v>
      </c>
      <c r="B7" s="1">
        <v>0.48299999999999998</v>
      </c>
      <c r="C7" s="1">
        <v>0.52</v>
      </c>
      <c r="D7" s="1">
        <v>0.70300000000000007</v>
      </c>
    </row>
    <row r="8" spans="1:7" x14ac:dyDescent="0.35">
      <c r="A8" s="1"/>
      <c r="B8" s="1">
        <v>0.42</v>
      </c>
      <c r="C8" s="1">
        <v>0.34400000000000003</v>
      </c>
      <c r="D8" s="1">
        <v>0.48499999999999999</v>
      </c>
    </row>
    <row r="9" spans="1:7" x14ac:dyDescent="0.35">
      <c r="A9" s="1"/>
      <c r="B9" s="1">
        <v>0.57699999999999996</v>
      </c>
      <c r="C9" s="1">
        <v>0.54100000000000004</v>
      </c>
      <c r="D9" s="1">
        <v>0.72199999999999998</v>
      </c>
    </row>
    <row r="12" spans="1:7" x14ac:dyDescent="0.35">
      <c r="B12" s="1" t="s">
        <v>58</v>
      </c>
      <c r="C12" s="1" t="s">
        <v>47</v>
      </c>
      <c r="D12" s="1" t="s">
        <v>48</v>
      </c>
      <c r="E12" s="1" t="s">
        <v>49</v>
      </c>
    </row>
    <row r="13" spans="1:7" x14ac:dyDescent="0.35">
      <c r="A13" t="s">
        <v>50</v>
      </c>
      <c r="B13" s="1">
        <v>2.1800000000000002</v>
      </c>
      <c r="C13" s="1">
        <f>B13-B18</f>
        <v>2.1350000000000002</v>
      </c>
      <c r="D13" s="1">
        <v>320</v>
      </c>
      <c r="E13" s="12">
        <f>(-0.9571*C13*C13)+(152.24*C13)-(0.0415)</f>
        <v>320.62822285250007</v>
      </c>
      <c r="G13" s="1"/>
    </row>
    <row r="14" spans="1:7" x14ac:dyDescent="0.35">
      <c r="A14" t="s">
        <v>51</v>
      </c>
      <c r="B14" s="1">
        <v>1.0720000000000001</v>
      </c>
      <c r="C14" s="1">
        <f>B14-B18</f>
        <v>1.0270000000000001</v>
      </c>
      <c r="D14" s="1">
        <v>160</v>
      </c>
      <c r="E14" s="12">
        <f t="shared" ref="E14:E18" si="0">(-0.9571*C14*C14)+(152.24*C14)-(0.0415)</f>
        <v>155.29949887410001</v>
      </c>
      <c r="G14" s="1"/>
    </row>
    <row r="15" spans="1:7" x14ac:dyDescent="0.35">
      <c r="A15" t="s">
        <v>52</v>
      </c>
      <c r="B15" s="1">
        <v>0.61499999999999999</v>
      </c>
      <c r="C15" s="1">
        <f>B15-B18</f>
        <v>0.56999999999999995</v>
      </c>
      <c r="D15" s="1">
        <v>80</v>
      </c>
      <c r="E15" s="12">
        <f t="shared" si="0"/>
        <v>86.424338210000002</v>
      </c>
      <c r="G15" s="1"/>
    </row>
    <row r="16" spans="1:7" x14ac:dyDescent="0.35">
      <c r="A16" t="s">
        <v>53</v>
      </c>
      <c r="B16" s="1">
        <v>0.312</v>
      </c>
      <c r="C16" s="1">
        <f>B16-B18</f>
        <v>0.26700000000000002</v>
      </c>
      <c r="D16" s="1">
        <v>40</v>
      </c>
      <c r="E16" s="12">
        <f t="shared" si="0"/>
        <v>40.538349298100009</v>
      </c>
      <c r="G16" s="1"/>
    </row>
    <row r="17" spans="1:13" x14ac:dyDescent="0.35">
      <c r="A17" t="s">
        <v>54</v>
      </c>
      <c r="B17" s="1">
        <v>0.158</v>
      </c>
      <c r="C17" s="1">
        <f>B17-B18</f>
        <v>0.113</v>
      </c>
      <c r="D17" s="1">
        <v>20</v>
      </c>
      <c r="E17" s="12">
        <f t="shared" si="0"/>
        <v>17.149398790100001</v>
      </c>
      <c r="G17" s="1"/>
    </row>
    <row r="18" spans="1:13" x14ac:dyDescent="0.35">
      <c r="A18" t="s">
        <v>56</v>
      </c>
      <c r="B18" s="1">
        <v>4.4999999999999998E-2</v>
      </c>
      <c r="C18" s="1">
        <f>B18-B18</f>
        <v>0</v>
      </c>
      <c r="D18" s="1">
        <v>0</v>
      </c>
      <c r="E18" s="12">
        <f t="shared" si="0"/>
        <v>-4.1500000000000002E-2</v>
      </c>
      <c r="G18" s="1"/>
    </row>
    <row r="19" spans="1:13" x14ac:dyDescent="0.35">
      <c r="E19" s="12"/>
    </row>
    <row r="20" spans="1:13" x14ac:dyDescent="0.35">
      <c r="E20" s="12"/>
      <c r="J20" s="10"/>
      <c r="K20" s="10" t="s">
        <v>59</v>
      </c>
      <c r="L20" s="10"/>
      <c r="M20" s="10"/>
    </row>
    <row r="21" spans="1:13" x14ac:dyDescent="0.35">
      <c r="E21" s="12"/>
    </row>
    <row r="22" spans="1:13" x14ac:dyDescent="0.35">
      <c r="E22" s="12"/>
    </row>
    <row r="23" spans="1:13" x14ac:dyDescent="0.35">
      <c r="E23" s="12"/>
    </row>
    <row r="24" spans="1:13" x14ac:dyDescent="0.35">
      <c r="E24" s="12"/>
    </row>
    <row r="25" spans="1:13" x14ac:dyDescent="0.35">
      <c r="A25" s="4" t="s">
        <v>4</v>
      </c>
      <c r="B25" s="4" t="s">
        <v>46</v>
      </c>
      <c r="C25" s="4" t="s">
        <v>47</v>
      </c>
      <c r="D25" s="4" t="s">
        <v>49</v>
      </c>
      <c r="E25" s="12"/>
    </row>
    <row r="26" spans="1:13" x14ac:dyDescent="0.35">
      <c r="A26" s="6" t="s">
        <v>22</v>
      </c>
      <c r="B26" s="8">
        <v>0.45800000000000002</v>
      </c>
      <c r="C26" s="8">
        <f>B26-B18</f>
        <v>0.41300000000000003</v>
      </c>
      <c r="D26" s="13">
        <f t="shared" ref="D26:D49" si="1">(-0.9571*C26*C26)+(152.24*C26)-(0.0415)</f>
        <v>62.670368410100011</v>
      </c>
    </row>
    <row r="27" spans="1:13" x14ac:dyDescent="0.35">
      <c r="A27" s="6" t="s">
        <v>23</v>
      </c>
      <c r="B27" s="8">
        <v>0.51</v>
      </c>
      <c r="C27" s="8">
        <f>B27-B18</f>
        <v>0.46500000000000002</v>
      </c>
      <c r="D27" s="13">
        <f t="shared" si="1"/>
        <v>70.543151052500008</v>
      </c>
    </row>
    <row r="28" spans="1:13" x14ac:dyDescent="0.35">
      <c r="A28" s="6" t="s">
        <v>24</v>
      </c>
      <c r="B28" s="8">
        <v>0.55100000000000005</v>
      </c>
      <c r="C28" s="8">
        <f>B28-B18</f>
        <v>0.50600000000000001</v>
      </c>
      <c r="D28" s="13">
        <f t="shared" si="1"/>
        <v>76.746887944400001</v>
      </c>
    </row>
    <row r="29" spans="1:13" x14ac:dyDescent="0.35">
      <c r="A29" s="6" t="s">
        <v>25</v>
      </c>
      <c r="B29" s="8">
        <v>0.59799999999999998</v>
      </c>
      <c r="C29" s="8">
        <f>B29-B18</f>
        <v>0.55299999999999994</v>
      </c>
      <c r="D29" s="13">
        <f t="shared" si="1"/>
        <v>83.854530206099994</v>
      </c>
    </row>
    <row r="30" spans="1:13" x14ac:dyDescent="0.35">
      <c r="A30" s="6" t="s">
        <v>26</v>
      </c>
      <c r="B30" s="8">
        <v>0.47100000000000003</v>
      </c>
      <c r="C30" s="8">
        <f>B30-B18</f>
        <v>0.42600000000000005</v>
      </c>
      <c r="D30" s="13">
        <f t="shared" si="1"/>
        <v>64.639049320400005</v>
      </c>
    </row>
    <row r="31" spans="1:13" x14ac:dyDescent="0.35">
      <c r="A31" s="6" t="s">
        <v>27</v>
      </c>
      <c r="B31" s="8">
        <v>0.48299999999999998</v>
      </c>
      <c r="C31" s="8">
        <f>B31-B18</f>
        <v>0.438</v>
      </c>
      <c r="D31" s="13">
        <f t="shared" si="1"/>
        <v>66.456006107600004</v>
      </c>
    </row>
    <row r="32" spans="1:13" x14ac:dyDescent="0.35">
      <c r="A32" s="6" t="s">
        <v>28</v>
      </c>
      <c r="B32" s="8">
        <v>0.42</v>
      </c>
      <c r="C32" s="8">
        <f>B32-B18</f>
        <v>0.375</v>
      </c>
      <c r="D32" s="13">
        <f t="shared" si="1"/>
        <v>56.913907812500007</v>
      </c>
    </row>
    <row r="33" spans="1:4" x14ac:dyDescent="0.35">
      <c r="A33" s="6" t="s">
        <v>29</v>
      </c>
      <c r="B33" s="8">
        <v>0.57699999999999996</v>
      </c>
      <c r="C33" s="8">
        <f>B33-B18</f>
        <v>0.53199999999999992</v>
      </c>
      <c r="D33" s="13">
        <f t="shared" si="1"/>
        <v>80.679297729599995</v>
      </c>
    </row>
    <row r="34" spans="1:4" x14ac:dyDescent="0.35">
      <c r="A34" s="6" t="s">
        <v>30</v>
      </c>
      <c r="B34" s="8">
        <v>0.45</v>
      </c>
      <c r="C34" s="8">
        <f>B34-B18</f>
        <v>0.40500000000000003</v>
      </c>
      <c r="D34" s="13">
        <f t="shared" si="1"/>
        <v>61.458711672500009</v>
      </c>
    </row>
    <row r="35" spans="1:4" x14ac:dyDescent="0.35">
      <c r="A35" s="6" t="s">
        <v>31</v>
      </c>
      <c r="B35" s="8">
        <v>0.439</v>
      </c>
      <c r="C35" s="8">
        <f>B35-B18</f>
        <v>0.39400000000000002</v>
      </c>
      <c r="D35" s="13">
        <f t="shared" si="1"/>
        <v>59.792483624400006</v>
      </c>
    </row>
    <row r="36" spans="1:4" x14ac:dyDescent="0.35">
      <c r="A36" s="6" t="s">
        <v>32</v>
      </c>
      <c r="B36" s="8">
        <v>0.44900000000000001</v>
      </c>
      <c r="C36" s="8">
        <f>B36-B18</f>
        <v>0.40400000000000003</v>
      </c>
      <c r="D36" s="13">
        <f t="shared" si="1"/>
        <v>61.307245966400004</v>
      </c>
    </row>
    <row r="37" spans="1:4" x14ac:dyDescent="0.35">
      <c r="A37" s="6" t="s">
        <v>33</v>
      </c>
      <c r="B37" s="8">
        <v>0.57999999999999996</v>
      </c>
      <c r="C37" s="8">
        <f>B37-B18</f>
        <v>0.53499999999999992</v>
      </c>
      <c r="D37" s="13">
        <f t="shared" si="1"/>
        <v>81.132954052499997</v>
      </c>
    </row>
    <row r="38" spans="1:4" x14ac:dyDescent="0.35">
      <c r="A38" s="6" t="s">
        <v>34</v>
      </c>
      <c r="B38" s="8">
        <v>0.51200000000000001</v>
      </c>
      <c r="C38" s="8">
        <f>B38-B18</f>
        <v>0.46700000000000003</v>
      </c>
      <c r="D38" s="13">
        <f t="shared" si="1"/>
        <v>70.845847018100017</v>
      </c>
    </row>
    <row r="39" spans="1:4" x14ac:dyDescent="0.35">
      <c r="A39" s="6" t="s">
        <v>35</v>
      </c>
      <c r="B39" s="8">
        <v>0.52</v>
      </c>
      <c r="C39" s="8">
        <f>B39-B18</f>
        <v>0.47500000000000003</v>
      </c>
      <c r="D39" s="13">
        <f t="shared" si="1"/>
        <v>72.056554312500012</v>
      </c>
    </row>
    <row r="40" spans="1:4" x14ac:dyDescent="0.35">
      <c r="A40" s="6" t="s">
        <v>36</v>
      </c>
      <c r="B40" s="8">
        <v>0.34400000000000003</v>
      </c>
      <c r="C40" s="8">
        <f>B40-B18</f>
        <v>0.29900000000000004</v>
      </c>
      <c r="D40" s="13">
        <f t="shared" si="1"/>
        <v>45.392694302900011</v>
      </c>
    </row>
    <row r="41" spans="1:4" x14ac:dyDescent="0.35">
      <c r="A41" s="6" t="s">
        <v>37</v>
      </c>
      <c r="B41" s="8">
        <v>0.54100000000000004</v>
      </c>
      <c r="C41" s="8">
        <f>B41-B18</f>
        <v>0.49600000000000005</v>
      </c>
      <c r="D41" s="13">
        <f t="shared" si="1"/>
        <v>75.234078086400004</v>
      </c>
    </row>
    <row r="42" spans="1:4" x14ac:dyDescent="0.35">
      <c r="A42" s="6" t="s">
        <v>38</v>
      </c>
      <c r="B42" s="8">
        <v>0.55800000000000005</v>
      </c>
      <c r="C42" s="8">
        <f>B42-B18</f>
        <v>0.51300000000000001</v>
      </c>
      <c r="D42" s="13">
        <f t="shared" si="1"/>
        <v>77.805740950100017</v>
      </c>
    </row>
    <row r="43" spans="1:4" x14ac:dyDescent="0.35">
      <c r="A43" s="6" t="s">
        <v>39</v>
      </c>
      <c r="B43" s="8">
        <v>0.69700000000000006</v>
      </c>
      <c r="C43" s="8">
        <f>B43-B18</f>
        <v>0.65200000000000002</v>
      </c>
      <c r="D43" s="13">
        <f t="shared" si="1"/>
        <v>98.812112961600022</v>
      </c>
    </row>
    <row r="44" spans="1:4" x14ac:dyDescent="0.35">
      <c r="A44" s="6" t="s">
        <v>40</v>
      </c>
      <c r="B44" s="8">
        <v>0.51200000000000001</v>
      </c>
      <c r="C44" s="8">
        <f>B44-B18</f>
        <v>0.46700000000000003</v>
      </c>
      <c r="D44" s="13">
        <f t="shared" si="1"/>
        <v>70.845847018100017</v>
      </c>
    </row>
    <row r="45" spans="1:4" x14ac:dyDescent="0.35">
      <c r="A45" s="6" t="s">
        <v>41</v>
      </c>
      <c r="B45" s="8">
        <v>0.61499999999999999</v>
      </c>
      <c r="C45" s="8">
        <f>B45-B18</f>
        <v>0.56999999999999995</v>
      </c>
      <c r="D45" s="13">
        <f t="shared" si="1"/>
        <v>86.424338210000002</v>
      </c>
    </row>
    <row r="46" spans="1:4" x14ac:dyDescent="0.35">
      <c r="A46" s="6" t="s">
        <v>42</v>
      </c>
      <c r="B46" s="8">
        <v>0.60899999999999999</v>
      </c>
      <c r="C46" s="8">
        <f>B46-B18</f>
        <v>0.56399999999999995</v>
      </c>
      <c r="D46" s="13">
        <f t="shared" si="1"/>
        <v>85.517410318399996</v>
      </c>
    </row>
    <row r="47" spans="1:4" x14ac:dyDescent="0.35">
      <c r="A47" s="6" t="s">
        <v>43</v>
      </c>
      <c r="B47" s="8">
        <v>0.70300000000000007</v>
      </c>
      <c r="C47" s="8">
        <f>B47-B18</f>
        <v>0.65800000000000003</v>
      </c>
      <c r="D47" s="13">
        <f t="shared" si="1"/>
        <v>99.718030155600005</v>
      </c>
    </row>
    <row r="48" spans="1:4" x14ac:dyDescent="0.35">
      <c r="A48" s="6" t="s">
        <v>44</v>
      </c>
      <c r="B48" s="8">
        <v>0.48499999999999999</v>
      </c>
      <c r="C48" s="8">
        <f>B48-B18</f>
        <v>0.44</v>
      </c>
      <c r="D48" s="13">
        <f t="shared" si="1"/>
        <v>66.758805440000003</v>
      </c>
    </row>
    <row r="49" spans="1:4" x14ac:dyDescent="0.35">
      <c r="A49" s="6" t="s">
        <v>45</v>
      </c>
      <c r="B49" s="8">
        <v>0.72199999999999998</v>
      </c>
      <c r="C49" s="8">
        <f>B49-B18</f>
        <v>0.67699999999999994</v>
      </c>
      <c r="D49" s="13">
        <f t="shared" si="1"/>
        <v>102.5863133141</v>
      </c>
    </row>
    <row r="52" spans="1:4" x14ac:dyDescent="0.35">
      <c r="A52" s="14" t="s">
        <v>60</v>
      </c>
      <c r="B52" s="14"/>
      <c r="C52" s="14"/>
      <c r="D52" s="15"/>
    </row>
    <row r="53" spans="1:4" x14ac:dyDescent="0.35">
      <c r="A53" s="14" t="s">
        <v>61</v>
      </c>
      <c r="B53" s="14"/>
      <c r="C53" s="14"/>
      <c r="D53" s="15"/>
    </row>
    <row r="54" spans="1:4" x14ac:dyDescent="0.35">
      <c r="A54" s="14" t="s">
        <v>62</v>
      </c>
      <c r="B54" s="14"/>
      <c r="C54" s="14"/>
      <c r="D54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Biyokimya</vt:lpstr>
      <vt:lpstr>MDA</vt:lpstr>
      <vt:lpstr>IgG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2021-06-19T11:57:20Z</dcterms:modified>
</cp:coreProperties>
</file>