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Google Drive\2020\Hizmet alımları\webe yüklenenler\Meryem Akpolat\11.02.2020\"/>
    </mc:Choice>
  </mc:AlternateContent>
  <xr:revisionPtr revIDLastSave="0" documentId="13_ncr:1_{DB8B5693-FB66-44D9-9EC0-015A71FAF082}" xr6:coauthVersionLast="45" xr6:coauthVersionMax="45" xr10:uidLastSave="{00000000-0000-0000-0000-000000000000}"/>
  <bookViews>
    <workbookView xWindow="-110" yWindow="-110" windowWidth="21820" windowHeight="14020" xr2:uid="{00000000-000D-0000-FFFF-FFFF00000000}"/>
  </bookViews>
  <sheets>
    <sheet name="Kolorimetrik" sheetId="4" r:id="rId1"/>
    <sheet name="FSH" sheetId="1" r:id="rId2"/>
    <sheet name="LH" sheetId="2" r:id="rId3"/>
    <sheet name="AMH" sheetId="3" r:id="rId4"/>
    <sheet name="8-OHdG" sheetId="5" r:id="rId5"/>
    <sheet name="Estradio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0" i="2" l="1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19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37" i="3"/>
  <c r="D37" i="3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100" i="5"/>
  <c r="C101" i="5"/>
  <c r="C102" i="5"/>
  <c r="C104" i="5"/>
  <c r="C105" i="5"/>
  <c r="C106" i="5"/>
  <c r="C107" i="5"/>
  <c r="C108" i="5"/>
  <c r="C109" i="5"/>
  <c r="D14" i="6"/>
  <c r="D15" i="6"/>
  <c r="D16" i="6"/>
  <c r="D17" i="6"/>
  <c r="D18" i="6"/>
  <c r="D13" i="6"/>
  <c r="D12" i="5"/>
  <c r="D13" i="5"/>
  <c r="D14" i="5"/>
  <c r="D15" i="5"/>
  <c r="D17" i="5"/>
  <c r="D11" i="5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C103" i="3"/>
  <c r="D103" i="3"/>
  <c r="C104" i="3"/>
  <c r="D104" i="3"/>
  <c r="C105" i="3"/>
  <c r="D105" i="3"/>
  <c r="C106" i="3"/>
  <c r="D106" i="3"/>
  <c r="C107" i="3"/>
  <c r="D107" i="3"/>
  <c r="C108" i="3"/>
  <c r="D108" i="3"/>
  <c r="C14" i="3"/>
  <c r="E14" i="3"/>
  <c r="C15" i="3"/>
  <c r="E15" i="3"/>
  <c r="C16" i="3"/>
  <c r="E16" i="3"/>
  <c r="C17" i="3"/>
  <c r="E17" i="3"/>
  <c r="C18" i="3"/>
  <c r="E18" i="3"/>
  <c r="C13" i="3"/>
  <c r="E13" i="3"/>
  <c r="C19" i="3"/>
  <c r="C12" i="3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99" i="2"/>
  <c r="D99" i="2"/>
  <c r="C98" i="2"/>
  <c r="D98" i="2"/>
  <c r="C97" i="2"/>
  <c r="D97" i="2"/>
  <c r="C96" i="2"/>
  <c r="D96" i="2"/>
  <c r="C95" i="2"/>
  <c r="D95" i="2"/>
  <c r="C94" i="2"/>
  <c r="D94" i="2"/>
  <c r="C93" i="2"/>
  <c r="D93" i="2"/>
  <c r="C12" i="2"/>
  <c r="E12" i="2"/>
  <c r="C13" i="2"/>
  <c r="C14" i="2"/>
  <c r="C15" i="2"/>
  <c r="C16" i="2"/>
  <c r="E16" i="2"/>
  <c r="C17" i="2"/>
  <c r="C18" i="2"/>
  <c r="E13" i="2"/>
  <c r="E15" i="2"/>
  <c r="E14" i="2"/>
  <c r="C11" i="2"/>
  <c r="E11" i="2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14" i="1"/>
  <c r="E14" i="1"/>
  <c r="C15" i="1"/>
  <c r="E15" i="1"/>
  <c r="C16" i="1"/>
  <c r="E16" i="1"/>
  <c r="C17" i="1"/>
  <c r="E17" i="1"/>
  <c r="C18" i="1"/>
  <c r="E18" i="1"/>
  <c r="C21" i="1"/>
  <c r="D21" i="1"/>
  <c r="C13" i="1"/>
  <c r="E13" i="1"/>
  <c r="C19" i="1"/>
  <c r="C12" i="1"/>
</calcChain>
</file>

<file path=xl/sharedStrings.xml><?xml version="1.0" encoding="utf-8"?>
<sst xmlns="http://schemas.openxmlformats.org/spreadsheetml/2006/main" count="174" uniqueCount="85">
  <si>
    <t>std1</t>
  </si>
  <si>
    <t>std2</t>
  </si>
  <si>
    <t>std3</t>
  </si>
  <si>
    <t>std4</t>
  </si>
  <si>
    <t>std5</t>
  </si>
  <si>
    <t>std6</t>
  </si>
  <si>
    <t>std7</t>
  </si>
  <si>
    <t>blank</t>
  </si>
  <si>
    <t>abs</t>
  </si>
  <si>
    <t>expected</t>
  </si>
  <si>
    <t>observed</t>
  </si>
  <si>
    <t>abs-blnk</t>
  </si>
  <si>
    <t>(1-31)arası numunler zonguldaktan gelen grup</t>
  </si>
  <si>
    <t>(32-87) arası numuneler Adanadan gelen grup</t>
  </si>
  <si>
    <t>Toplamda 87 numune çalıştık.</t>
  </si>
  <si>
    <t>*</t>
  </si>
  <si>
    <t>Y.N</t>
  </si>
  <si>
    <t>(1-31) arası Zonguldaktan gelen grup</t>
  </si>
  <si>
    <t>(32-87) arası Adanadan gelen grup</t>
  </si>
  <si>
    <t>Y.N: Yetersiz numune</t>
  </si>
  <si>
    <t>Toplam 86 numune çalıştık</t>
  </si>
  <si>
    <t>not: zonguldaktan gelen grupta 32 değil 31 numune vardı.</t>
  </si>
  <si>
    <t>Toplam 83 numune çalıştık.</t>
  </si>
  <si>
    <t>(32-64) arası Adanadan gelen grup</t>
  </si>
  <si>
    <t>Toplam 64 numune çalıştık.</t>
  </si>
  <si>
    <t>numune</t>
  </si>
  <si>
    <t>Numune Adı</t>
  </si>
  <si>
    <t>TAS(mmol/L)</t>
  </si>
  <si>
    <t>TOS (µmol/L)</t>
  </si>
  <si>
    <t>OSI</t>
  </si>
  <si>
    <t>Bu çalışmada "Relassay" marka kitler kullanılmıştır.</t>
  </si>
  <si>
    <t>Kullanılan cihaz: Mindray marka BS300 model tam otomatik biyokimya cihazı</t>
  </si>
  <si>
    <t>TTL(µmol/L)</t>
  </si>
  <si>
    <t>NTL(µmol/L)</t>
  </si>
  <si>
    <t>kontrol(105-1)</t>
  </si>
  <si>
    <t>kontrol(106-2)</t>
  </si>
  <si>
    <t>kontrol(107-3)</t>
  </si>
  <si>
    <t>kontrol(108-4)</t>
  </si>
  <si>
    <t>kontrol(109-5)</t>
  </si>
  <si>
    <t>kontrol(110-6)</t>
  </si>
  <si>
    <t>kontrol(111-7)</t>
  </si>
  <si>
    <t>kontrol(112-8)</t>
  </si>
  <si>
    <t>capseisin(121-1)</t>
  </si>
  <si>
    <t>capseisin(122-2)</t>
  </si>
  <si>
    <t>capseisin(123-3)</t>
  </si>
  <si>
    <t>capseisin(124-4)</t>
  </si>
  <si>
    <t>capseisin(125-5)</t>
  </si>
  <si>
    <t>capseisin(126-6)</t>
  </si>
  <si>
    <t>capseisin(127-7)</t>
  </si>
  <si>
    <t>capseisin(128-8)</t>
  </si>
  <si>
    <t>radyasyon(113-1)</t>
  </si>
  <si>
    <t>radyasyon(114-2)</t>
  </si>
  <si>
    <t>radyasyon(115-3)</t>
  </si>
  <si>
    <t>radyasyon(116-4)</t>
  </si>
  <si>
    <t>radyasyon(117-5)</t>
  </si>
  <si>
    <t>radyasyon(118-6)</t>
  </si>
  <si>
    <t>radyasyon(119-7)</t>
  </si>
  <si>
    <t>radyasyon(120-8)</t>
  </si>
  <si>
    <t>rad+cap(129-1)</t>
  </si>
  <si>
    <t>rad+cap(130-2)</t>
  </si>
  <si>
    <t>rad+cap(131-3)</t>
  </si>
  <si>
    <t>rad+cap(132-4)</t>
  </si>
  <si>
    <t>rad+cap(133-5)</t>
  </si>
  <si>
    <t>rad+cap(134-6)</t>
  </si>
  <si>
    <t>rad+cap(136-8)</t>
  </si>
  <si>
    <t>yüksek hemolizli</t>
  </si>
  <si>
    <t>hafif lipemi</t>
  </si>
  <si>
    <t>lipemi</t>
  </si>
  <si>
    <t>hemolizli</t>
  </si>
  <si>
    <t>Y.N: yetersiz numune</t>
  </si>
  <si>
    <t>TAS: Total Antioxidant Status</t>
  </si>
  <si>
    <t>TOS: Total Oxidant Status</t>
  </si>
  <si>
    <t>PON1: Paraoxanase1</t>
  </si>
  <si>
    <t>TTL: Total Thıol</t>
  </si>
  <si>
    <t>NTL: Native Thıol</t>
  </si>
  <si>
    <t>OSI: Oxidative Stress Index</t>
  </si>
  <si>
    <t>MDA: Malondialdehyde</t>
  </si>
  <si>
    <t>not</t>
  </si>
  <si>
    <t>concentration(ng/ml)</t>
  </si>
  <si>
    <t>concentration(mlU/ml)</t>
  </si>
  <si>
    <t>concentration(pg/ml)</t>
  </si>
  <si>
    <t>PON-1(U/L)</t>
  </si>
  <si>
    <t>Disülfit (µmol/L)</t>
  </si>
  <si>
    <t>Result (ng/ml)</t>
  </si>
  <si>
    <t>MDA (nmol/ml)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</si>
</sst>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/>
    <xf numFmtId="0" fontId="3" fillId="0" borderId="0" xfId="0" applyFont="1"/>
    <xf numFmtId="0" fontId="0" fillId="4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1" xfId="0" applyFont="1" applyFill="1" applyBorder="1"/>
    <xf numFmtId="0" fontId="0" fillId="4" borderId="4" xfId="0" applyFont="1" applyFill="1" applyBorder="1"/>
    <xf numFmtId="0" fontId="0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FSH!$C$13:$C$18</c:f>
              <c:numCache>
                <c:formatCode>General</c:formatCode>
                <c:ptCount val="6"/>
                <c:pt idx="0">
                  <c:v>2.5913000000000004</c:v>
                </c:pt>
                <c:pt idx="1">
                  <c:v>1.9608000000000001</c:v>
                </c:pt>
                <c:pt idx="2">
                  <c:v>1.2605</c:v>
                </c:pt>
                <c:pt idx="3">
                  <c:v>0.84670000000000001</c:v>
                </c:pt>
                <c:pt idx="4">
                  <c:v>0.56519999999999992</c:v>
                </c:pt>
                <c:pt idx="5">
                  <c:v>0.26050000000000001</c:v>
                </c:pt>
              </c:numCache>
            </c:numRef>
          </c:xVal>
          <c:yVal>
            <c:numRef>
              <c:f>FSH!$D$13:$D$18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B1-4611-958A-F987A3A42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85312"/>
        <c:axId val="420986488"/>
      </c:scatterChart>
      <c:valAx>
        <c:axId val="42098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6488"/>
        <c:crosses val="autoZero"/>
        <c:crossBetween val="midCat"/>
      </c:valAx>
      <c:valAx>
        <c:axId val="42098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LH!$C$11:$C$17</c:f>
              <c:numCache>
                <c:formatCode>General</c:formatCode>
                <c:ptCount val="7"/>
                <c:pt idx="0">
                  <c:v>0.7853</c:v>
                </c:pt>
                <c:pt idx="1">
                  <c:v>0.44630000000000003</c:v>
                </c:pt>
                <c:pt idx="2">
                  <c:v>0.1986</c:v>
                </c:pt>
                <c:pt idx="3">
                  <c:v>9.3899999999999983E-2</c:v>
                </c:pt>
                <c:pt idx="4">
                  <c:v>4.6899999999999997E-2</c:v>
                </c:pt>
                <c:pt idx="5">
                  <c:v>2.3299999999999994E-2</c:v>
                </c:pt>
                <c:pt idx="6">
                  <c:v>9.999999999999995E-3</c:v>
                </c:pt>
              </c:numCache>
            </c:numRef>
          </c:xVal>
          <c:yVal>
            <c:numRef>
              <c:f>LH!$D$11:$D$17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34-4EF3-A6FE-D96F658B4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80608"/>
        <c:axId val="420981392"/>
      </c:scatterChart>
      <c:valAx>
        <c:axId val="42098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1392"/>
        <c:crosses val="autoZero"/>
        <c:crossBetween val="midCat"/>
      </c:valAx>
      <c:valAx>
        <c:axId val="4209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2098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AMH!$C$12:$C$18</c:f>
              <c:numCache>
                <c:formatCode>General</c:formatCode>
                <c:ptCount val="7"/>
                <c:pt idx="0">
                  <c:v>3.0054999999999996</c:v>
                </c:pt>
                <c:pt idx="1">
                  <c:v>2.7675999999999998</c:v>
                </c:pt>
                <c:pt idx="2">
                  <c:v>1.8901999999999999</c:v>
                </c:pt>
                <c:pt idx="3">
                  <c:v>1.3446</c:v>
                </c:pt>
                <c:pt idx="4">
                  <c:v>0.83020000000000005</c:v>
                </c:pt>
                <c:pt idx="5">
                  <c:v>0.44590000000000002</c:v>
                </c:pt>
                <c:pt idx="6">
                  <c:v>4.5899999999999996E-2</c:v>
                </c:pt>
              </c:numCache>
            </c:numRef>
          </c:xVal>
          <c:yVal>
            <c:numRef>
              <c:f>AMH!$D$12:$D$18</c:f>
              <c:numCache>
                <c:formatCode>General</c:formatCode>
                <c:ptCount val="7"/>
                <c:pt idx="1">
                  <c:v>2000</c:v>
                </c:pt>
                <c:pt idx="2">
                  <c:v>1000</c:v>
                </c:pt>
                <c:pt idx="3">
                  <c:v>500</c:v>
                </c:pt>
                <c:pt idx="4">
                  <c:v>250</c:v>
                </c:pt>
                <c:pt idx="5">
                  <c:v>125</c:v>
                </c:pt>
                <c:pt idx="6">
                  <c:v>62.5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4C-4DF8-B792-81B60C0C4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74424"/>
        <c:axId val="491778344"/>
      </c:scatterChart>
      <c:valAx>
        <c:axId val="491774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8344"/>
        <c:crosses val="autoZero"/>
        <c:crossBetween val="midCat"/>
      </c:valAx>
      <c:valAx>
        <c:axId val="4917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4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  <a:r>
              <a:rPr lang="tr-TR"/>
              <a:t>-</a:t>
            </a:r>
            <a:r>
              <a:rPr lang="en-US"/>
              <a:t>0HdG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553258967629047E-2"/>
                  <c:y val="-0.723320574511519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'8-OHdG'!$B$11:$B$17</c:f>
              <c:numCache>
                <c:formatCode>General</c:formatCode>
                <c:ptCount val="7"/>
                <c:pt idx="0">
                  <c:v>9.8599999999999993E-2</c:v>
                </c:pt>
                <c:pt idx="1">
                  <c:v>0.48980000000000001</c:v>
                </c:pt>
                <c:pt idx="2">
                  <c:v>0.72089999999999999</c:v>
                </c:pt>
                <c:pt idx="3">
                  <c:v>1.0177</c:v>
                </c:pt>
                <c:pt idx="4">
                  <c:v>1.3077000000000001</c:v>
                </c:pt>
                <c:pt idx="5">
                  <c:v>1.7555000000000001</c:v>
                </c:pt>
                <c:pt idx="6">
                  <c:v>1.9036</c:v>
                </c:pt>
              </c:numCache>
            </c:numRef>
          </c:xVal>
          <c:yVal>
            <c:numRef>
              <c:f>'8-OHdG'!$C$11:$C$17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6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86-45CD-9779-69AC13A6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80304"/>
        <c:axId val="491774816"/>
      </c:scatterChart>
      <c:valAx>
        <c:axId val="49178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4816"/>
        <c:crosses val="autoZero"/>
        <c:crossBetween val="midCat"/>
      </c:valAx>
      <c:valAx>
        <c:axId val="4917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8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estradiol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1407895888013998"/>
                  <c:y val="-0.73070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Estradiol!$B$13:$B$18</c:f>
              <c:numCache>
                <c:formatCode>General</c:formatCode>
                <c:ptCount val="6"/>
                <c:pt idx="0">
                  <c:v>0.24540000000000001</c:v>
                </c:pt>
                <c:pt idx="1">
                  <c:v>0.65900000000000003</c:v>
                </c:pt>
                <c:pt idx="2">
                  <c:v>0.96799999999999997</c:v>
                </c:pt>
                <c:pt idx="3">
                  <c:v>1.2662</c:v>
                </c:pt>
                <c:pt idx="4">
                  <c:v>1.4581999999999999</c:v>
                </c:pt>
                <c:pt idx="5">
                  <c:v>1.7807999999999999</c:v>
                </c:pt>
              </c:numCache>
            </c:numRef>
          </c:xVal>
          <c:yVal>
            <c:numRef>
              <c:f>Estradiol!$C$13:$C$18</c:f>
              <c:numCache>
                <c:formatCode>General</c:formatCode>
                <c:ptCount val="6"/>
                <c:pt idx="0">
                  <c:v>50</c:v>
                </c:pt>
                <c:pt idx="1">
                  <c:v>25</c:v>
                </c:pt>
                <c:pt idx="2">
                  <c:v>12.5</c:v>
                </c:pt>
                <c:pt idx="3">
                  <c:v>6.25</c:v>
                </c:pt>
                <c:pt idx="4">
                  <c:v>3.12</c:v>
                </c:pt>
                <c:pt idx="5">
                  <c:v>1.56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23-4DC9-9DC6-57BBBC574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75208"/>
        <c:axId val="491775992"/>
      </c:scatterChart>
      <c:valAx>
        <c:axId val="491775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5992"/>
        <c:crosses val="autoZero"/>
        <c:crossBetween val="midCat"/>
      </c:valAx>
      <c:valAx>
        <c:axId val="49177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91775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66674</xdr:rowOff>
    </xdr:from>
    <xdr:to>
      <xdr:col>7</xdr:col>
      <xdr:colOff>643512</xdr:colOff>
      <xdr:row>62</xdr:row>
      <xdr:rowOff>19049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53174"/>
          <a:ext cx="6415662" cy="5476875"/>
        </a:xfrm>
        <a:prstGeom prst="rect">
          <a:avLst/>
        </a:prstGeom>
      </xdr:spPr>
    </xdr:pic>
    <xdr:clientData/>
  </xdr:twoCellAnchor>
  <xdr:twoCellAnchor editAs="oneCell">
    <xdr:from>
      <xdr:col>8</xdr:col>
      <xdr:colOff>76199</xdr:colOff>
      <xdr:row>33</xdr:row>
      <xdr:rowOff>70978</xdr:rowOff>
    </xdr:from>
    <xdr:to>
      <xdr:col>15</xdr:col>
      <xdr:colOff>565102</xdr:colOff>
      <xdr:row>62</xdr:row>
      <xdr:rowOff>38099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57949" y="6357478"/>
          <a:ext cx="5845128" cy="5491621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62</xdr:row>
      <xdr:rowOff>38100</xdr:rowOff>
    </xdr:from>
    <xdr:to>
      <xdr:col>8</xdr:col>
      <xdr:colOff>800262</xdr:colOff>
      <xdr:row>89</xdr:row>
      <xdr:rowOff>133350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11849100"/>
          <a:ext cx="5642137" cy="5238750"/>
        </a:xfrm>
        <a:prstGeom prst="rect">
          <a:avLst/>
        </a:prstGeom>
      </xdr:spPr>
    </xdr:pic>
    <xdr:clientData/>
  </xdr:twoCellAnchor>
  <xdr:twoCellAnchor editAs="oneCell">
    <xdr:from>
      <xdr:col>9</xdr:col>
      <xdr:colOff>549963</xdr:colOff>
      <xdr:row>62</xdr:row>
      <xdr:rowOff>19050</xdr:rowOff>
    </xdr:from>
    <xdr:to>
      <xdr:col>16</xdr:col>
      <xdr:colOff>546865</xdr:colOff>
      <xdr:row>96</xdr:row>
      <xdr:rowOff>9524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7038" y="11830050"/>
          <a:ext cx="4816552" cy="64674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8</xdr:row>
      <xdr:rowOff>161925</xdr:rowOff>
    </xdr:from>
    <xdr:to>
      <xdr:col>14</xdr:col>
      <xdr:colOff>495300</xdr:colOff>
      <xdr:row>23</xdr:row>
      <xdr:rowOff>47625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9</xdr:row>
      <xdr:rowOff>133350</xdr:rowOff>
    </xdr:from>
    <xdr:to>
      <xdr:col>14</xdr:col>
      <xdr:colOff>333375</xdr:colOff>
      <xdr:row>24</xdr:row>
      <xdr:rowOff>19050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10</xdr:row>
      <xdr:rowOff>9525</xdr:rowOff>
    </xdr:from>
    <xdr:to>
      <xdr:col>13</xdr:col>
      <xdr:colOff>295275</xdr:colOff>
      <xdr:row>24</xdr:row>
      <xdr:rowOff>85725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8</xdr:row>
      <xdr:rowOff>180975</xdr:rowOff>
    </xdr:from>
    <xdr:to>
      <xdr:col>12</xdr:col>
      <xdr:colOff>290512</xdr:colOff>
      <xdr:row>23</xdr:row>
      <xdr:rowOff>66675</xdr:rowOff>
    </xdr:to>
    <xdr:graphicFrame macro="">
      <xdr:nvGraphicFramePr>
        <xdr:cNvPr id="12" name="Grafik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9</xdr:row>
      <xdr:rowOff>180975</xdr:rowOff>
    </xdr:from>
    <xdr:to>
      <xdr:col>12</xdr:col>
      <xdr:colOff>290512</xdr:colOff>
      <xdr:row>24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I1" sqref="I1"/>
    </sheetView>
  </sheetViews>
  <sheetFormatPr defaultRowHeight="14.5" x14ac:dyDescent="0.35"/>
  <cols>
    <col min="1" max="1" width="18" customWidth="1"/>
    <col min="2" max="2" width="11.81640625" customWidth="1"/>
    <col min="3" max="3" width="13.1796875" customWidth="1"/>
    <col min="5" max="5" width="11" customWidth="1"/>
    <col min="6" max="7" width="11.7265625" customWidth="1"/>
    <col min="8" max="8" width="15.81640625" style="1" customWidth="1"/>
    <col min="9" max="9" width="16.90625" customWidth="1"/>
    <col min="10" max="10" width="17.453125" customWidth="1"/>
  </cols>
  <sheetData>
    <row r="1" spans="1:12" x14ac:dyDescent="0.35">
      <c r="A1" s="6" t="s">
        <v>26</v>
      </c>
      <c r="B1" s="7" t="s">
        <v>27</v>
      </c>
      <c r="C1" s="7" t="s">
        <v>28</v>
      </c>
      <c r="D1" s="7" t="s">
        <v>29</v>
      </c>
      <c r="E1" s="7" t="s">
        <v>81</v>
      </c>
      <c r="F1" s="8" t="s">
        <v>32</v>
      </c>
      <c r="G1" s="8" t="s">
        <v>33</v>
      </c>
      <c r="H1" s="7" t="s">
        <v>82</v>
      </c>
      <c r="I1" s="7" t="s">
        <v>84</v>
      </c>
      <c r="J1" s="9" t="s">
        <v>77</v>
      </c>
    </row>
    <row r="2" spans="1:12" x14ac:dyDescent="0.35">
      <c r="A2" s="10" t="s">
        <v>34</v>
      </c>
      <c r="B2" s="11">
        <v>1.44</v>
      </c>
      <c r="C2" s="11">
        <v>10.08</v>
      </c>
      <c r="D2" s="12">
        <f t="shared" ref="D2:D32" si="0">(C2/(B2*1000))*100</f>
        <v>0.70000000000000007</v>
      </c>
      <c r="E2" s="11">
        <v>555</v>
      </c>
      <c r="F2" s="11">
        <v>272</v>
      </c>
      <c r="G2" s="11">
        <v>227</v>
      </c>
      <c r="H2" s="11">
        <f>(F2-G2)/2</f>
        <v>22.5</v>
      </c>
      <c r="I2" s="11">
        <v>0.09</v>
      </c>
      <c r="J2" s="14"/>
    </row>
    <row r="3" spans="1:12" x14ac:dyDescent="0.35">
      <c r="A3" s="10" t="s">
        <v>35</v>
      </c>
      <c r="B3" s="11">
        <v>1.38</v>
      </c>
      <c r="C3" s="11">
        <v>8.07</v>
      </c>
      <c r="D3" s="12">
        <f t="shared" si="0"/>
        <v>0.58478260869565224</v>
      </c>
      <c r="E3" s="11">
        <v>60</v>
      </c>
      <c r="F3" s="11">
        <v>249</v>
      </c>
      <c r="G3" s="11">
        <v>221</v>
      </c>
      <c r="H3" s="11">
        <f t="shared" ref="H3:H32" si="1">(F3-G3)/2</f>
        <v>14</v>
      </c>
      <c r="I3" s="11">
        <v>7.0000000000000007E-2</v>
      </c>
      <c r="J3" s="14"/>
    </row>
    <row r="4" spans="1:12" x14ac:dyDescent="0.35">
      <c r="A4" s="10" t="s">
        <v>36</v>
      </c>
      <c r="B4" s="11">
        <v>1.21</v>
      </c>
      <c r="C4" s="11">
        <v>12.74</v>
      </c>
      <c r="D4" s="12">
        <f t="shared" si="0"/>
        <v>1.052892561983471</v>
      </c>
      <c r="E4" s="11">
        <v>45</v>
      </c>
      <c r="F4" s="11">
        <v>280</v>
      </c>
      <c r="G4" s="11">
        <v>244</v>
      </c>
      <c r="H4" s="11">
        <f t="shared" si="1"/>
        <v>18</v>
      </c>
      <c r="I4" s="11">
        <v>0.13</v>
      </c>
      <c r="J4" s="14"/>
      <c r="L4" t="s">
        <v>30</v>
      </c>
    </row>
    <row r="5" spans="1:12" x14ac:dyDescent="0.35">
      <c r="A5" s="10" t="s">
        <v>37</v>
      </c>
      <c r="B5" s="11">
        <v>1.53</v>
      </c>
      <c r="C5" s="11">
        <v>32.67</v>
      </c>
      <c r="D5" s="12">
        <f t="shared" si="0"/>
        <v>2.1352941176470588</v>
      </c>
      <c r="E5" s="11">
        <v>919</v>
      </c>
      <c r="F5" s="11">
        <v>530</v>
      </c>
      <c r="G5" s="11">
        <v>506</v>
      </c>
      <c r="H5" s="11">
        <f t="shared" si="1"/>
        <v>12</v>
      </c>
      <c r="I5" s="11">
        <v>0.24</v>
      </c>
      <c r="J5" s="14" t="s">
        <v>65</v>
      </c>
      <c r="L5" t="s">
        <v>31</v>
      </c>
    </row>
    <row r="6" spans="1:12" x14ac:dyDescent="0.35">
      <c r="A6" s="10" t="s">
        <v>38</v>
      </c>
      <c r="B6" s="11">
        <v>1.26</v>
      </c>
      <c r="C6" s="11">
        <v>7.77</v>
      </c>
      <c r="D6" s="12">
        <f t="shared" si="0"/>
        <v>0.6166666666666667</v>
      </c>
      <c r="E6" s="11">
        <v>50</v>
      </c>
      <c r="F6" s="11">
        <v>288</v>
      </c>
      <c r="G6" s="11">
        <v>253</v>
      </c>
      <c r="H6" s="11">
        <f t="shared" si="1"/>
        <v>17.5</v>
      </c>
      <c r="I6" s="11">
        <v>7.0000000000000007E-2</v>
      </c>
      <c r="J6" s="14"/>
    </row>
    <row r="7" spans="1:12" x14ac:dyDescent="0.35">
      <c r="A7" s="10" t="s">
        <v>39</v>
      </c>
      <c r="B7" s="11">
        <v>1.44</v>
      </c>
      <c r="C7" s="11">
        <v>6.47</v>
      </c>
      <c r="D7" s="12">
        <f t="shared" si="0"/>
        <v>0.44930555555555557</v>
      </c>
      <c r="E7" s="11">
        <v>81</v>
      </c>
      <c r="F7" s="11">
        <v>360</v>
      </c>
      <c r="G7" s="11">
        <v>290</v>
      </c>
      <c r="H7" s="11">
        <f t="shared" si="1"/>
        <v>35</v>
      </c>
      <c r="I7" s="11">
        <v>0.21</v>
      </c>
      <c r="J7" s="14" t="s">
        <v>66</v>
      </c>
    </row>
    <row r="8" spans="1:12" x14ac:dyDescent="0.35">
      <c r="A8" s="10" t="s">
        <v>40</v>
      </c>
      <c r="B8" s="11">
        <v>1.29</v>
      </c>
      <c r="C8" s="11">
        <v>9.27</v>
      </c>
      <c r="D8" s="12">
        <f t="shared" si="0"/>
        <v>0.7186046511627906</v>
      </c>
      <c r="E8" s="11">
        <v>744</v>
      </c>
      <c r="F8" s="11">
        <v>249</v>
      </c>
      <c r="G8" s="11">
        <v>226</v>
      </c>
      <c r="H8" s="11">
        <f t="shared" si="1"/>
        <v>11.5</v>
      </c>
      <c r="I8" s="11">
        <v>7.0000000000000007E-2</v>
      </c>
      <c r="J8" s="14"/>
    </row>
    <row r="9" spans="1:12" x14ac:dyDescent="0.35">
      <c r="A9" s="10" t="s">
        <v>41</v>
      </c>
      <c r="B9" s="11">
        <v>1.25</v>
      </c>
      <c r="C9" s="11">
        <v>7.05</v>
      </c>
      <c r="D9" s="12">
        <f t="shared" si="0"/>
        <v>0.56400000000000006</v>
      </c>
      <c r="E9" s="11">
        <v>53</v>
      </c>
      <c r="F9" s="11">
        <v>245</v>
      </c>
      <c r="G9" s="11">
        <v>213</v>
      </c>
      <c r="H9" s="11">
        <f t="shared" si="1"/>
        <v>16</v>
      </c>
      <c r="I9" s="11">
        <v>0.06</v>
      </c>
      <c r="J9" s="14"/>
    </row>
    <row r="10" spans="1:12" x14ac:dyDescent="0.35">
      <c r="A10" s="10" t="s">
        <v>42</v>
      </c>
      <c r="B10" s="11">
        <v>1.0900000000000001</v>
      </c>
      <c r="C10" s="11">
        <v>7.25</v>
      </c>
      <c r="D10" s="12">
        <f t="shared" si="0"/>
        <v>0.66513761467889909</v>
      </c>
      <c r="E10" s="11">
        <v>466</v>
      </c>
      <c r="F10" s="11">
        <v>309</v>
      </c>
      <c r="G10" s="11">
        <v>244</v>
      </c>
      <c r="H10" s="11">
        <f t="shared" si="1"/>
        <v>32.5</v>
      </c>
      <c r="I10" s="11">
        <v>7.0000000000000007E-2</v>
      </c>
      <c r="J10" s="14"/>
    </row>
    <row r="11" spans="1:12" x14ac:dyDescent="0.35">
      <c r="A11" s="10" t="s">
        <v>43</v>
      </c>
      <c r="B11" s="11">
        <v>1.01</v>
      </c>
      <c r="C11" s="11">
        <v>10.71</v>
      </c>
      <c r="D11" s="12">
        <f t="shared" si="0"/>
        <v>1.0603960396039604</v>
      </c>
      <c r="E11" s="11">
        <v>580</v>
      </c>
      <c r="F11" s="11">
        <v>280</v>
      </c>
      <c r="G11" s="11">
        <v>176</v>
      </c>
      <c r="H11" s="11">
        <f t="shared" si="1"/>
        <v>52</v>
      </c>
      <c r="I11" s="11">
        <v>0.03</v>
      </c>
      <c r="J11" s="14"/>
    </row>
    <row r="12" spans="1:12" x14ac:dyDescent="0.35">
      <c r="A12" s="10" t="s">
        <v>44</v>
      </c>
      <c r="B12" s="11">
        <v>1.52</v>
      </c>
      <c r="C12" s="11">
        <v>10.23</v>
      </c>
      <c r="D12" s="12">
        <f t="shared" si="0"/>
        <v>0.67302631578947369</v>
      </c>
      <c r="E12" s="11">
        <v>870</v>
      </c>
      <c r="F12" s="11">
        <v>351</v>
      </c>
      <c r="G12" s="11">
        <v>207</v>
      </c>
      <c r="H12" s="11">
        <f t="shared" si="1"/>
        <v>72</v>
      </c>
      <c r="I12" s="11">
        <v>0.1</v>
      </c>
      <c r="J12" s="14"/>
      <c r="L12" t="s">
        <v>21</v>
      </c>
    </row>
    <row r="13" spans="1:12" x14ac:dyDescent="0.35">
      <c r="A13" s="10" t="s">
        <v>45</v>
      </c>
      <c r="B13" s="11">
        <v>1.24</v>
      </c>
      <c r="C13" s="11">
        <v>16.02</v>
      </c>
      <c r="D13" s="12">
        <f t="shared" si="0"/>
        <v>1.2919354838709678</v>
      </c>
      <c r="E13" s="11">
        <v>497</v>
      </c>
      <c r="F13" s="11">
        <v>352</v>
      </c>
      <c r="G13" s="11">
        <v>213</v>
      </c>
      <c r="H13" s="11">
        <f t="shared" si="1"/>
        <v>69.5</v>
      </c>
      <c r="I13" s="11">
        <v>0.08</v>
      </c>
      <c r="J13" s="14"/>
      <c r="L13" t="s">
        <v>69</v>
      </c>
    </row>
    <row r="14" spans="1:12" x14ac:dyDescent="0.35">
      <c r="A14" s="10" t="s">
        <v>46</v>
      </c>
      <c r="B14" s="11">
        <v>1.29</v>
      </c>
      <c r="C14" s="11">
        <v>12.15</v>
      </c>
      <c r="D14" s="12">
        <f t="shared" si="0"/>
        <v>0.94186046511627908</v>
      </c>
      <c r="E14" s="11">
        <v>499</v>
      </c>
      <c r="F14" s="11">
        <v>296</v>
      </c>
      <c r="G14" s="11">
        <v>181</v>
      </c>
      <c r="H14" s="11">
        <f t="shared" si="1"/>
        <v>57.5</v>
      </c>
      <c r="I14" s="11">
        <v>0.08</v>
      </c>
      <c r="J14" s="14"/>
      <c r="L14" t="s">
        <v>70</v>
      </c>
    </row>
    <row r="15" spans="1:12" x14ac:dyDescent="0.35">
      <c r="A15" s="10" t="s">
        <v>47</v>
      </c>
      <c r="B15" s="11">
        <v>1.1100000000000001</v>
      </c>
      <c r="C15" s="11">
        <v>13.75</v>
      </c>
      <c r="D15" s="12">
        <f t="shared" si="0"/>
        <v>1.2387387387387387</v>
      </c>
      <c r="E15" s="11">
        <v>984</v>
      </c>
      <c r="F15" s="11">
        <v>296</v>
      </c>
      <c r="G15" s="11">
        <v>135</v>
      </c>
      <c r="H15" s="11">
        <f t="shared" si="1"/>
        <v>80.5</v>
      </c>
      <c r="I15" s="11">
        <v>0.17</v>
      </c>
      <c r="J15" s="14" t="s">
        <v>67</v>
      </c>
      <c r="L15" t="s">
        <v>71</v>
      </c>
    </row>
    <row r="16" spans="1:12" x14ac:dyDescent="0.35">
      <c r="A16" s="10" t="s">
        <v>48</v>
      </c>
      <c r="B16" s="11">
        <v>1.49</v>
      </c>
      <c r="C16" s="11">
        <v>11.67</v>
      </c>
      <c r="D16" s="12">
        <f t="shared" si="0"/>
        <v>0.78322147651006713</v>
      </c>
      <c r="E16" s="11">
        <v>573</v>
      </c>
      <c r="F16" s="11">
        <v>441</v>
      </c>
      <c r="G16" s="11">
        <v>290</v>
      </c>
      <c r="H16" s="11">
        <f t="shared" si="1"/>
        <v>75.5</v>
      </c>
      <c r="I16" s="11">
        <v>0.16</v>
      </c>
      <c r="J16" s="14" t="s">
        <v>67</v>
      </c>
      <c r="L16" t="s">
        <v>72</v>
      </c>
    </row>
    <row r="17" spans="1:12" x14ac:dyDescent="0.35">
      <c r="A17" s="10" t="s">
        <v>49</v>
      </c>
      <c r="B17" s="11">
        <v>1.46</v>
      </c>
      <c r="C17" s="11">
        <v>27.25</v>
      </c>
      <c r="D17" s="12">
        <f t="shared" si="0"/>
        <v>1.8664383561643836</v>
      </c>
      <c r="E17" s="11">
        <v>60</v>
      </c>
      <c r="F17" s="11">
        <v>536</v>
      </c>
      <c r="G17" s="11">
        <v>373</v>
      </c>
      <c r="H17" s="11">
        <f t="shared" si="1"/>
        <v>81.5</v>
      </c>
      <c r="I17" s="11">
        <v>0.3</v>
      </c>
      <c r="J17" s="14" t="s">
        <v>68</v>
      </c>
      <c r="L17" t="s">
        <v>73</v>
      </c>
    </row>
    <row r="18" spans="1:12" x14ac:dyDescent="0.35">
      <c r="A18" s="10" t="s">
        <v>50</v>
      </c>
      <c r="B18" s="11">
        <v>1.1299999999999999</v>
      </c>
      <c r="C18" s="11">
        <v>10.55</v>
      </c>
      <c r="D18" s="12">
        <f t="shared" si="0"/>
        <v>0.9336283185840708</v>
      </c>
      <c r="E18" s="11">
        <v>66</v>
      </c>
      <c r="F18" s="11">
        <v>335</v>
      </c>
      <c r="G18" s="11">
        <v>184</v>
      </c>
      <c r="H18" s="11">
        <f t="shared" si="1"/>
        <v>75.5</v>
      </c>
      <c r="I18" s="11">
        <v>0.06</v>
      </c>
      <c r="J18" s="14"/>
      <c r="L18" t="s">
        <v>74</v>
      </c>
    </row>
    <row r="19" spans="1:12" x14ac:dyDescent="0.35">
      <c r="A19" s="10" t="s">
        <v>51</v>
      </c>
      <c r="B19" s="11">
        <v>1.1100000000000001</v>
      </c>
      <c r="C19" s="11">
        <v>23.93</v>
      </c>
      <c r="D19" s="12">
        <f t="shared" si="0"/>
        <v>2.1558558558558558</v>
      </c>
      <c r="E19" s="11">
        <v>1146</v>
      </c>
      <c r="F19" s="11">
        <v>318</v>
      </c>
      <c r="G19" s="11">
        <v>157</v>
      </c>
      <c r="H19" s="11">
        <f t="shared" si="1"/>
        <v>80.5</v>
      </c>
      <c r="I19" s="11">
        <v>0.14000000000000001</v>
      </c>
      <c r="J19" s="14"/>
      <c r="L19" t="s">
        <v>75</v>
      </c>
    </row>
    <row r="20" spans="1:12" x14ac:dyDescent="0.35">
      <c r="A20" s="10" t="s">
        <v>52</v>
      </c>
      <c r="B20" s="11">
        <v>1.17</v>
      </c>
      <c r="C20" s="11">
        <v>6.84</v>
      </c>
      <c r="D20" s="12">
        <f t="shared" si="0"/>
        <v>0.58461538461538465</v>
      </c>
      <c r="E20" s="11">
        <v>51</v>
      </c>
      <c r="F20" s="11">
        <v>349</v>
      </c>
      <c r="G20" s="11">
        <v>203</v>
      </c>
      <c r="H20" s="11">
        <f t="shared" si="1"/>
        <v>73</v>
      </c>
      <c r="I20" s="11">
        <v>0.05</v>
      </c>
      <c r="J20" s="14"/>
      <c r="L20" t="s">
        <v>76</v>
      </c>
    </row>
    <row r="21" spans="1:12" x14ac:dyDescent="0.35">
      <c r="A21" s="10" t="s">
        <v>53</v>
      </c>
      <c r="B21" s="11">
        <v>1.1000000000000001</v>
      </c>
      <c r="C21" s="11">
        <v>10.4</v>
      </c>
      <c r="D21" s="12">
        <f t="shared" si="0"/>
        <v>0.94545454545454555</v>
      </c>
      <c r="E21" s="11">
        <v>574</v>
      </c>
      <c r="F21" s="11">
        <v>311</v>
      </c>
      <c r="G21" s="11">
        <v>214</v>
      </c>
      <c r="H21" s="11">
        <f t="shared" si="1"/>
        <v>48.5</v>
      </c>
      <c r="I21" s="11">
        <v>0.05</v>
      </c>
      <c r="J21" s="14"/>
    </row>
    <row r="22" spans="1:12" x14ac:dyDescent="0.35">
      <c r="A22" s="10" t="s">
        <v>54</v>
      </c>
      <c r="B22" s="11">
        <v>0.98</v>
      </c>
      <c r="C22" s="11">
        <v>11.9</v>
      </c>
      <c r="D22" s="12">
        <f t="shared" si="0"/>
        <v>1.2142857142857142</v>
      </c>
      <c r="E22" s="11">
        <v>963</v>
      </c>
      <c r="F22" s="11">
        <v>266</v>
      </c>
      <c r="G22" s="11">
        <v>104</v>
      </c>
      <c r="H22" s="11">
        <f t="shared" si="1"/>
        <v>81</v>
      </c>
      <c r="I22" s="11">
        <v>0.06</v>
      </c>
      <c r="J22" s="14"/>
    </row>
    <row r="23" spans="1:12" x14ac:dyDescent="0.35">
      <c r="A23" s="10" t="s">
        <v>55</v>
      </c>
      <c r="B23" s="11">
        <v>0.9</v>
      </c>
      <c r="C23" s="11">
        <v>8.64</v>
      </c>
      <c r="D23" s="12">
        <f t="shared" si="0"/>
        <v>0.96000000000000008</v>
      </c>
      <c r="E23" s="11">
        <v>1016</v>
      </c>
      <c r="F23" s="11">
        <v>382</v>
      </c>
      <c r="G23" s="11">
        <v>71</v>
      </c>
      <c r="H23" s="11">
        <f t="shared" si="1"/>
        <v>155.5</v>
      </c>
      <c r="I23" s="11">
        <v>0.04</v>
      </c>
      <c r="J23" s="14"/>
    </row>
    <row r="24" spans="1:12" x14ac:dyDescent="0.35">
      <c r="A24" s="10" t="s">
        <v>56</v>
      </c>
      <c r="B24" s="11">
        <v>1.07</v>
      </c>
      <c r="C24" s="11">
        <v>14.52</v>
      </c>
      <c r="D24" s="12">
        <f t="shared" si="0"/>
        <v>1.3570093457943924</v>
      </c>
      <c r="E24" s="11">
        <v>1187</v>
      </c>
      <c r="F24" s="11">
        <v>459</v>
      </c>
      <c r="G24" s="11">
        <v>189</v>
      </c>
      <c r="H24" s="11">
        <f t="shared" si="1"/>
        <v>135</v>
      </c>
      <c r="I24" s="11">
        <v>0.15</v>
      </c>
      <c r="J24" s="14"/>
    </row>
    <row r="25" spans="1:12" x14ac:dyDescent="0.35">
      <c r="A25" s="10" t="s">
        <v>57</v>
      </c>
      <c r="B25" s="11">
        <v>0.77</v>
      </c>
      <c r="C25" s="11">
        <v>10.84</v>
      </c>
      <c r="D25" s="12">
        <f t="shared" si="0"/>
        <v>1.4077922077922078</v>
      </c>
      <c r="E25" s="11">
        <v>496</v>
      </c>
      <c r="F25" s="11">
        <v>537</v>
      </c>
      <c r="G25" s="11">
        <v>66</v>
      </c>
      <c r="H25" s="11">
        <f t="shared" si="1"/>
        <v>235.5</v>
      </c>
      <c r="I25" s="11">
        <v>0.09</v>
      </c>
      <c r="J25" s="14" t="s">
        <v>67</v>
      </c>
    </row>
    <row r="26" spans="1:12" x14ac:dyDescent="0.35">
      <c r="A26" s="10" t="s">
        <v>58</v>
      </c>
      <c r="B26" s="11">
        <v>1.27</v>
      </c>
      <c r="C26" s="11">
        <v>24.48</v>
      </c>
      <c r="D26" s="12">
        <f t="shared" si="0"/>
        <v>1.9275590551181103</v>
      </c>
      <c r="E26" s="11">
        <v>17</v>
      </c>
      <c r="F26" s="11">
        <v>744</v>
      </c>
      <c r="G26" s="11">
        <v>332</v>
      </c>
      <c r="H26" s="11">
        <f t="shared" si="1"/>
        <v>206</v>
      </c>
      <c r="I26" s="11">
        <v>0.02</v>
      </c>
      <c r="J26" s="14" t="s">
        <v>68</v>
      </c>
    </row>
    <row r="27" spans="1:12" x14ac:dyDescent="0.35">
      <c r="A27" s="10" t="s">
        <v>59</v>
      </c>
      <c r="B27" s="11">
        <v>0.83</v>
      </c>
      <c r="C27" s="11">
        <v>5.49</v>
      </c>
      <c r="D27" s="12">
        <f t="shared" si="0"/>
        <v>0.66144578313253022</v>
      </c>
      <c r="E27" s="11">
        <v>449</v>
      </c>
      <c r="F27" s="11">
        <v>227</v>
      </c>
      <c r="G27" s="11">
        <v>110</v>
      </c>
      <c r="H27" s="11">
        <f t="shared" si="1"/>
        <v>58.5</v>
      </c>
      <c r="I27" s="13" t="s">
        <v>16</v>
      </c>
      <c r="J27" s="14"/>
    </row>
    <row r="28" spans="1:12" x14ac:dyDescent="0.35">
      <c r="A28" s="10" t="s">
        <v>60</v>
      </c>
      <c r="B28" s="11">
        <v>1.1399999999999999</v>
      </c>
      <c r="C28" s="11">
        <v>24.94</v>
      </c>
      <c r="D28" s="12">
        <f t="shared" si="0"/>
        <v>2.187719298245614</v>
      </c>
      <c r="E28" s="11">
        <v>955</v>
      </c>
      <c r="F28" s="11">
        <v>516</v>
      </c>
      <c r="G28" s="11">
        <v>233</v>
      </c>
      <c r="H28" s="11">
        <f t="shared" si="1"/>
        <v>141.5</v>
      </c>
      <c r="I28" s="11">
        <v>0.18</v>
      </c>
      <c r="J28" s="14" t="s">
        <v>68</v>
      </c>
    </row>
    <row r="29" spans="1:12" x14ac:dyDescent="0.35">
      <c r="A29" s="10" t="s">
        <v>61</v>
      </c>
      <c r="B29" s="11">
        <v>0.81</v>
      </c>
      <c r="C29" s="11">
        <v>6.18</v>
      </c>
      <c r="D29" s="12">
        <f t="shared" si="0"/>
        <v>0.76296296296296295</v>
      </c>
      <c r="E29" s="11">
        <v>485</v>
      </c>
      <c r="F29" s="11">
        <v>238</v>
      </c>
      <c r="G29" s="11">
        <v>40</v>
      </c>
      <c r="H29" s="11">
        <f t="shared" si="1"/>
        <v>99</v>
      </c>
      <c r="I29" s="11">
        <v>0.04</v>
      </c>
      <c r="J29" s="14"/>
    </row>
    <row r="30" spans="1:12" x14ac:dyDescent="0.35">
      <c r="A30" s="10" t="s">
        <v>62</v>
      </c>
      <c r="B30" s="11">
        <v>0.86</v>
      </c>
      <c r="C30" s="11">
        <v>4.96</v>
      </c>
      <c r="D30" s="12">
        <f t="shared" si="0"/>
        <v>0.57674418604651168</v>
      </c>
      <c r="E30" s="11">
        <v>456</v>
      </c>
      <c r="F30" s="11">
        <v>207</v>
      </c>
      <c r="G30" s="11">
        <v>97</v>
      </c>
      <c r="H30" s="11">
        <f t="shared" si="1"/>
        <v>55</v>
      </c>
      <c r="I30" s="11">
        <v>0.04</v>
      </c>
      <c r="J30" s="14"/>
    </row>
    <row r="31" spans="1:12" x14ac:dyDescent="0.35">
      <c r="A31" s="10" t="s">
        <v>63</v>
      </c>
      <c r="B31" s="11">
        <v>1.05</v>
      </c>
      <c r="C31" s="11">
        <v>23.88</v>
      </c>
      <c r="D31" s="12">
        <f t="shared" si="0"/>
        <v>2.274285714285714</v>
      </c>
      <c r="E31" s="11">
        <v>465</v>
      </c>
      <c r="F31" s="11">
        <v>536</v>
      </c>
      <c r="G31" s="11">
        <v>295</v>
      </c>
      <c r="H31" s="11">
        <f t="shared" si="1"/>
        <v>120.5</v>
      </c>
      <c r="I31" s="11">
        <v>0.18</v>
      </c>
      <c r="J31" s="14" t="s">
        <v>68</v>
      </c>
    </row>
    <row r="32" spans="1:12" x14ac:dyDescent="0.35">
      <c r="A32" s="15" t="s">
        <v>64</v>
      </c>
      <c r="B32" s="16">
        <v>0.98</v>
      </c>
      <c r="C32" s="16">
        <v>10.34</v>
      </c>
      <c r="D32" s="17">
        <f t="shared" si="0"/>
        <v>1.0551020408163265</v>
      </c>
      <c r="E32" s="16">
        <v>1035</v>
      </c>
      <c r="F32" s="16">
        <v>242</v>
      </c>
      <c r="G32" s="16">
        <v>108</v>
      </c>
      <c r="H32" s="16">
        <f t="shared" si="1"/>
        <v>67</v>
      </c>
      <c r="I32" s="16">
        <v>0.08</v>
      </c>
      <c r="J32" s="1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7"/>
  <sheetViews>
    <sheetView topLeftCell="A5" workbookViewId="0">
      <selection activeCell="E24" sqref="E24"/>
    </sheetView>
  </sheetViews>
  <sheetFormatPr defaultRowHeight="14.5" x14ac:dyDescent="0.35"/>
  <cols>
    <col min="2" max="2" width="8.453125" customWidth="1"/>
    <col min="3" max="3" width="9.1796875" customWidth="1"/>
    <col min="4" max="4" width="13.08984375" customWidth="1"/>
  </cols>
  <sheetData>
    <row r="1" spans="1:12" x14ac:dyDescent="0.35">
      <c r="A1">
        <v>3.3496000000000001</v>
      </c>
      <c r="B1">
        <v>1.587</v>
      </c>
      <c r="C1">
        <v>1.7505999999999999</v>
      </c>
      <c r="D1">
        <v>1.7585</v>
      </c>
      <c r="E1">
        <v>0.36780000000000002</v>
      </c>
      <c r="F1">
        <v>1.806</v>
      </c>
      <c r="G1">
        <v>1.8725000000000001</v>
      </c>
      <c r="H1">
        <v>2.3877000000000002</v>
      </c>
      <c r="I1">
        <v>2.0663</v>
      </c>
      <c r="J1">
        <v>0.88080000000000003</v>
      </c>
      <c r="K1">
        <v>1.5315000000000001</v>
      </c>
      <c r="L1">
        <v>1.3937999999999999</v>
      </c>
    </row>
    <row r="2" spans="1:12" x14ac:dyDescent="0.35">
      <c r="A2">
        <v>2.8974000000000002</v>
      </c>
      <c r="B2">
        <v>1.2605999999999999</v>
      </c>
      <c r="C2">
        <v>1.6132</v>
      </c>
      <c r="D2">
        <v>1.8931</v>
      </c>
      <c r="E2">
        <v>0.79620000000000002</v>
      </c>
      <c r="F2">
        <v>2.0013999999999998</v>
      </c>
      <c r="G2">
        <v>2.0621999999999998</v>
      </c>
      <c r="H2">
        <v>2.5411000000000001</v>
      </c>
      <c r="I2">
        <v>1.2917000000000001</v>
      </c>
      <c r="J2">
        <v>1.069</v>
      </c>
      <c r="K2">
        <v>0.94089999999999996</v>
      </c>
      <c r="L2">
        <v>0.92369999999999997</v>
      </c>
    </row>
    <row r="3" spans="1:12" x14ac:dyDescent="0.35">
      <c r="A3">
        <v>2.2669000000000001</v>
      </c>
      <c r="B3">
        <v>1.7474000000000001</v>
      </c>
      <c r="C3">
        <v>1.5264</v>
      </c>
      <c r="D3">
        <v>0.94640000000000002</v>
      </c>
      <c r="E3">
        <v>1.5793999999999999</v>
      </c>
      <c r="F3">
        <v>2.1997</v>
      </c>
      <c r="G3">
        <v>2.0558999999999998</v>
      </c>
      <c r="H3">
        <v>1.8956</v>
      </c>
      <c r="I3">
        <v>0.34210000000000002</v>
      </c>
      <c r="J3">
        <v>0.81240000000000001</v>
      </c>
      <c r="K3">
        <v>1.0884</v>
      </c>
      <c r="L3">
        <v>1.4490000000000001</v>
      </c>
    </row>
    <row r="4" spans="1:12" x14ac:dyDescent="0.35">
      <c r="A4">
        <v>1.5666</v>
      </c>
      <c r="B4">
        <v>2.0686</v>
      </c>
      <c r="C4">
        <v>1.3310999999999999</v>
      </c>
      <c r="D4">
        <v>1.2817000000000001</v>
      </c>
      <c r="E4">
        <v>1.1318999999999999</v>
      </c>
      <c r="F4">
        <v>2.6762000000000001</v>
      </c>
      <c r="G4">
        <v>2.1953</v>
      </c>
      <c r="H4">
        <v>2.4550999999999998</v>
      </c>
      <c r="I4">
        <v>1.7265999999999999</v>
      </c>
      <c r="J4">
        <v>0.86370000000000002</v>
      </c>
      <c r="K4">
        <v>0.75339999999999996</v>
      </c>
      <c r="L4">
        <v>0.9698</v>
      </c>
    </row>
    <row r="5" spans="1:12" x14ac:dyDescent="0.35">
      <c r="A5">
        <v>1.1528</v>
      </c>
      <c r="B5">
        <v>1.8652</v>
      </c>
      <c r="C5">
        <v>2.3031999999999999</v>
      </c>
      <c r="D5">
        <v>1.5317000000000001</v>
      </c>
      <c r="E5">
        <v>1.9488000000000001</v>
      </c>
      <c r="F5">
        <v>1.6295999999999999</v>
      </c>
      <c r="G5">
        <v>1.8126</v>
      </c>
      <c r="H5">
        <v>1.833</v>
      </c>
      <c r="I5">
        <v>1.5681</v>
      </c>
      <c r="J5">
        <v>0.70299999999999996</v>
      </c>
      <c r="K5">
        <v>0.77800000000000002</v>
      </c>
      <c r="L5">
        <v>1.7159</v>
      </c>
    </row>
    <row r="6" spans="1:12" x14ac:dyDescent="0.35">
      <c r="A6">
        <v>0.87129999999999996</v>
      </c>
      <c r="B6">
        <v>1.7391000000000001</v>
      </c>
      <c r="C6">
        <v>1.4723999999999999</v>
      </c>
      <c r="D6">
        <v>1.2574000000000001</v>
      </c>
      <c r="E6">
        <v>1.1299999999999999</v>
      </c>
      <c r="F6">
        <v>2.1926000000000001</v>
      </c>
      <c r="G6">
        <v>1.7796000000000001</v>
      </c>
      <c r="H6">
        <v>2.4862000000000002</v>
      </c>
      <c r="I6">
        <v>1.8070999999999999</v>
      </c>
      <c r="J6">
        <v>0.92059999999999997</v>
      </c>
      <c r="K6">
        <v>1.5549999999999999</v>
      </c>
      <c r="L6">
        <v>1.5305</v>
      </c>
    </row>
    <row r="7" spans="1:12" x14ac:dyDescent="0.35">
      <c r="A7">
        <v>0.56659999999999999</v>
      </c>
      <c r="B7">
        <v>1.7067000000000001</v>
      </c>
      <c r="C7">
        <v>1.675</v>
      </c>
      <c r="D7">
        <v>1.9904999999999999</v>
      </c>
      <c r="E7">
        <v>1.1628000000000001</v>
      </c>
      <c r="F7">
        <v>2.3906999999999998</v>
      </c>
      <c r="G7">
        <v>2.2595000000000001</v>
      </c>
      <c r="H7">
        <v>2.3662000000000001</v>
      </c>
      <c r="I7">
        <v>1.8775999999999999</v>
      </c>
      <c r="J7">
        <v>0.91239999999999999</v>
      </c>
      <c r="K7">
        <v>1.179</v>
      </c>
      <c r="L7">
        <v>1.4699</v>
      </c>
    </row>
    <row r="8" spans="1:12" x14ac:dyDescent="0.35">
      <c r="A8">
        <v>0.30609999999999998</v>
      </c>
      <c r="B8">
        <v>1.7741</v>
      </c>
      <c r="C8">
        <v>1.8720000000000001</v>
      </c>
      <c r="D8">
        <v>1.2789999999999999</v>
      </c>
      <c r="E8">
        <v>2.427</v>
      </c>
      <c r="F8">
        <v>2.3611</v>
      </c>
      <c r="G8">
        <v>2.0026999999999999</v>
      </c>
      <c r="H8">
        <v>1.3661000000000001</v>
      </c>
      <c r="I8">
        <v>2.0629</v>
      </c>
      <c r="J8">
        <v>0.82599999999999996</v>
      </c>
      <c r="K8">
        <v>0.81510000000000005</v>
      </c>
      <c r="L8">
        <v>0.2271</v>
      </c>
    </row>
    <row r="11" spans="1:12" x14ac:dyDescent="0.35">
      <c r="B11" t="s">
        <v>8</v>
      </c>
      <c r="C11" t="s">
        <v>11</v>
      </c>
      <c r="D11" t="s">
        <v>9</v>
      </c>
      <c r="E11" t="s">
        <v>10</v>
      </c>
    </row>
    <row r="12" spans="1:12" x14ac:dyDescent="0.35">
      <c r="A12" t="s">
        <v>0</v>
      </c>
      <c r="B12">
        <v>3.3496000000000001</v>
      </c>
      <c r="C12" s="1">
        <f>B12-B19</f>
        <v>3.0435000000000003</v>
      </c>
      <c r="D12" s="1">
        <v>200</v>
      </c>
    </row>
    <row r="13" spans="1:12" x14ac:dyDescent="0.35">
      <c r="A13" t="s">
        <v>1</v>
      </c>
      <c r="B13">
        <v>2.8974000000000002</v>
      </c>
      <c r="C13" s="1">
        <f>B13-B19</f>
        <v>2.5913000000000004</v>
      </c>
      <c r="D13" s="1">
        <v>100</v>
      </c>
      <c r="E13">
        <f>(16.741*C13*C13)-(7.595*C13)+(5.3102)</f>
        <v>98.042340786290026</v>
      </c>
    </row>
    <row r="14" spans="1:12" x14ac:dyDescent="0.35">
      <c r="A14" t="s">
        <v>2</v>
      </c>
      <c r="B14">
        <v>2.2669000000000001</v>
      </c>
      <c r="C14" s="1">
        <f>B14-B19</f>
        <v>1.9608000000000001</v>
      </c>
      <c r="D14" s="1">
        <v>50</v>
      </c>
      <c r="E14">
        <f t="shared" ref="E14:E18" si="0">(16.741*C14*C14)-(7.595*C14)+(5.3102)</f>
        <v>54.782660090240014</v>
      </c>
    </row>
    <row r="15" spans="1:12" x14ac:dyDescent="0.35">
      <c r="A15" t="s">
        <v>3</v>
      </c>
      <c r="B15">
        <v>1.5666</v>
      </c>
      <c r="C15" s="1">
        <f>B15-B19</f>
        <v>1.2605</v>
      </c>
      <c r="D15" s="1">
        <v>25</v>
      </c>
      <c r="E15">
        <f t="shared" si="0"/>
        <v>22.335811945250001</v>
      </c>
    </row>
    <row r="16" spans="1:12" x14ac:dyDescent="0.35">
      <c r="A16" t="s">
        <v>4</v>
      </c>
      <c r="B16">
        <v>1.1528</v>
      </c>
      <c r="C16" s="1">
        <f>B16-B19</f>
        <v>0.84670000000000001</v>
      </c>
      <c r="D16" s="1">
        <v>12.5</v>
      </c>
      <c r="E16">
        <f t="shared" si="0"/>
        <v>10.88115129949</v>
      </c>
    </row>
    <row r="17" spans="1:13" x14ac:dyDescent="0.35">
      <c r="A17" t="s">
        <v>5</v>
      </c>
      <c r="B17">
        <v>0.87129999999999996</v>
      </c>
      <c r="C17" s="1">
        <f>B17-B19</f>
        <v>0.56519999999999992</v>
      </c>
      <c r="D17" s="1">
        <v>6.25</v>
      </c>
      <c r="E17">
        <f t="shared" si="0"/>
        <v>6.365435860639999</v>
      </c>
    </row>
    <row r="18" spans="1:13" x14ac:dyDescent="0.35">
      <c r="A18" t="s">
        <v>6</v>
      </c>
      <c r="B18">
        <v>0.56659999999999999</v>
      </c>
      <c r="C18" s="1">
        <f>B18-B19</f>
        <v>0.26050000000000001</v>
      </c>
      <c r="D18" s="1">
        <v>3.13</v>
      </c>
      <c r="E18">
        <f t="shared" si="0"/>
        <v>4.4677509452499997</v>
      </c>
    </row>
    <row r="19" spans="1:13" x14ac:dyDescent="0.35">
      <c r="A19" t="s">
        <v>7</v>
      </c>
      <c r="B19">
        <v>0.30609999999999998</v>
      </c>
      <c r="C19" s="1">
        <f>B19-B19</f>
        <v>0</v>
      </c>
    </row>
    <row r="20" spans="1:13" x14ac:dyDescent="0.35">
      <c r="A20" s="2" t="s">
        <v>25</v>
      </c>
      <c r="B20" s="3" t="s">
        <v>8</v>
      </c>
      <c r="C20" s="2" t="s">
        <v>11</v>
      </c>
      <c r="D20" s="2" t="s">
        <v>83</v>
      </c>
    </row>
    <row r="21" spans="1:13" x14ac:dyDescent="0.35">
      <c r="A21" s="21">
        <v>1</v>
      </c>
      <c r="B21" s="22">
        <v>1.587</v>
      </c>
      <c r="C21" s="22">
        <f>B21-B19</f>
        <v>1.2808999999999999</v>
      </c>
      <c r="D21" s="23">
        <f t="shared" ref="D21:D52" si="1">(16.741*C21*C21)-(7.595*C21)+(5.3102)</f>
        <v>23.048803724209996</v>
      </c>
    </row>
    <row r="22" spans="1:13" x14ac:dyDescent="0.35">
      <c r="A22" s="10">
        <v>2</v>
      </c>
      <c r="B22" s="13">
        <v>1.2605999999999999</v>
      </c>
      <c r="C22" s="13">
        <f>B22-B19</f>
        <v>0.9544999999999999</v>
      </c>
      <c r="D22" s="14">
        <f t="shared" si="1"/>
        <v>13.312999555249998</v>
      </c>
    </row>
    <row r="23" spans="1:13" x14ac:dyDescent="0.35">
      <c r="A23" s="10">
        <v>3</v>
      </c>
      <c r="B23" s="13">
        <v>1.7474000000000001</v>
      </c>
      <c r="C23" s="13">
        <f>(B23-B19)</f>
        <v>1.4413</v>
      </c>
      <c r="D23" s="14">
        <f t="shared" si="1"/>
        <v>29.140370696289999</v>
      </c>
    </row>
    <row r="24" spans="1:13" x14ac:dyDescent="0.35">
      <c r="A24" s="10">
        <v>4</v>
      </c>
      <c r="B24" s="13">
        <v>2.0686</v>
      </c>
      <c r="C24" s="13">
        <f>B24-B19</f>
        <v>1.7625</v>
      </c>
      <c r="D24" s="14">
        <f t="shared" si="1"/>
        <v>43.928359531249995</v>
      </c>
      <c r="K24" s="20" t="s">
        <v>78</v>
      </c>
      <c r="L24" s="20"/>
      <c r="M24" s="20"/>
    </row>
    <row r="25" spans="1:13" x14ac:dyDescent="0.35">
      <c r="A25" s="10">
        <v>5</v>
      </c>
      <c r="B25" s="13">
        <v>1.8652</v>
      </c>
      <c r="C25" s="13">
        <f>B25-B19</f>
        <v>1.5590999999999999</v>
      </c>
      <c r="D25" s="14">
        <f t="shared" si="1"/>
        <v>34.16273793221</v>
      </c>
    </row>
    <row r="26" spans="1:13" x14ac:dyDescent="0.35">
      <c r="A26" s="10">
        <v>6</v>
      </c>
      <c r="B26" s="13">
        <v>1.7391000000000001</v>
      </c>
      <c r="C26" s="13">
        <f>B26-B19</f>
        <v>1.4330000000000001</v>
      </c>
      <c r="D26" s="14">
        <f t="shared" si="1"/>
        <v>28.804024349000002</v>
      </c>
    </row>
    <row r="27" spans="1:13" x14ac:dyDescent="0.35">
      <c r="A27" s="10">
        <v>7</v>
      </c>
      <c r="B27" s="13">
        <v>1.7067000000000001</v>
      </c>
      <c r="C27" s="13">
        <f>B27-B19</f>
        <v>1.4006000000000001</v>
      </c>
      <c r="D27" s="14">
        <f t="shared" si="1"/>
        <v>27.513133906760004</v>
      </c>
    </row>
    <row r="28" spans="1:13" x14ac:dyDescent="0.35">
      <c r="A28" s="10">
        <v>8</v>
      </c>
      <c r="B28" s="13">
        <v>1.7741</v>
      </c>
      <c r="C28" s="13">
        <f>B28-B19</f>
        <v>1.468</v>
      </c>
      <c r="D28" s="14">
        <f t="shared" si="1"/>
        <v>30.237996784000003</v>
      </c>
    </row>
    <row r="29" spans="1:13" x14ac:dyDescent="0.35">
      <c r="A29" s="10">
        <v>9</v>
      </c>
      <c r="B29" s="13">
        <v>1.7505999999999999</v>
      </c>
      <c r="C29" s="13">
        <f>B29-B19</f>
        <v>1.4444999999999999</v>
      </c>
      <c r="D29" s="14">
        <f t="shared" si="1"/>
        <v>29.270662465249998</v>
      </c>
      <c r="H29" t="s">
        <v>12</v>
      </c>
    </row>
    <row r="30" spans="1:13" x14ac:dyDescent="0.35">
      <c r="A30" s="10">
        <v>10</v>
      </c>
      <c r="B30" s="13">
        <v>1.6132</v>
      </c>
      <c r="C30" s="13">
        <f>B30-B19</f>
        <v>1.3070999999999999</v>
      </c>
      <c r="D30" s="14">
        <f t="shared" si="1"/>
        <v>23.984948273809998</v>
      </c>
      <c r="H30" t="s">
        <v>13</v>
      </c>
    </row>
    <row r="31" spans="1:13" x14ac:dyDescent="0.35">
      <c r="A31" s="10">
        <v>11</v>
      </c>
      <c r="B31" s="13">
        <v>1.5264</v>
      </c>
      <c r="C31" s="13">
        <f>B31-B19</f>
        <v>1.2202999999999999</v>
      </c>
      <c r="D31" s="14">
        <f t="shared" si="1"/>
        <v>20.971581818689998</v>
      </c>
      <c r="H31" t="s">
        <v>14</v>
      </c>
    </row>
    <row r="32" spans="1:13" x14ac:dyDescent="0.35">
      <c r="A32" s="10">
        <v>12</v>
      </c>
      <c r="B32" s="13">
        <v>1.3310999999999999</v>
      </c>
      <c r="C32" s="13">
        <f>B32-B19</f>
        <v>1.0249999999999999</v>
      </c>
      <c r="D32" s="14">
        <f t="shared" si="1"/>
        <v>15.113838124999999</v>
      </c>
    </row>
    <row r="33" spans="1:8" x14ac:dyDescent="0.35">
      <c r="A33" s="10">
        <v>13</v>
      </c>
      <c r="B33" s="13">
        <v>2.3031999999999999</v>
      </c>
      <c r="C33" s="13">
        <f>B33-B19</f>
        <v>1.9970999999999999</v>
      </c>
      <c r="D33" s="14">
        <f t="shared" si="1"/>
        <v>56.912170691809997</v>
      </c>
      <c r="H33" t="s">
        <v>21</v>
      </c>
    </row>
    <row r="34" spans="1:8" x14ac:dyDescent="0.35">
      <c r="A34" s="10">
        <v>14</v>
      </c>
      <c r="B34" s="13">
        <v>1.4723999999999999</v>
      </c>
      <c r="C34" s="13">
        <f>B34-B19</f>
        <v>1.1662999999999999</v>
      </c>
      <c r="D34" s="14">
        <f t="shared" si="1"/>
        <v>19.224192006289996</v>
      </c>
    </row>
    <row r="35" spans="1:8" x14ac:dyDescent="0.35">
      <c r="A35" s="10">
        <v>15</v>
      </c>
      <c r="B35" s="13">
        <v>1.675</v>
      </c>
      <c r="C35" s="13">
        <f>B35-B19</f>
        <v>1.3689</v>
      </c>
      <c r="D35" s="14">
        <f t="shared" si="1"/>
        <v>26.28415028261</v>
      </c>
    </row>
    <row r="36" spans="1:8" x14ac:dyDescent="0.35">
      <c r="A36" s="10">
        <v>16</v>
      </c>
      <c r="B36" s="13">
        <v>1.8720000000000001</v>
      </c>
      <c r="C36" s="13">
        <f>B36-B19</f>
        <v>1.5659000000000001</v>
      </c>
      <c r="D36" s="14">
        <f t="shared" si="1"/>
        <v>34.466838182210005</v>
      </c>
    </row>
    <row r="37" spans="1:8" x14ac:dyDescent="0.35">
      <c r="A37" s="10">
        <v>17</v>
      </c>
      <c r="B37" s="13">
        <v>1.7585</v>
      </c>
      <c r="C37" s="13">
        <f>B37-B19</f>
        <v>1.4523999999999999</v>
      </c>
      <c r="D37" s="14">
        <f t="shared" si="1"/>
        <v>29.593788288159999</v>
      </c>
    </row>
    <row r="38" spans="1:8" x14ac:dyDescent="0.35">
      <c r="A38" s="10">
        <v>18</v>
      </c>
      <c r="B38" s="13">
        <v>1.8931</v>
      </c>
      <c r="C38" s="13">
        <f>B38-B19</f>
        <v>1.587</v>
      </c>
      <c r="D38" s="14">
        <f t="shared" si="1"/>
        <v>35.420298628999994</v>
      </c>
    </row>
    <row r="39" spans="1:8" x14ac:dyDescent="0.35">
      <c r="A39" s="10">
        <v>19</v>
      </c>
      <c r="B39" s="13">
        <v>0.94640000000000002</v>
      </c>
      <c r="C39" s="13">
        <f>B39-B19</f>
        <v>0.64030000000000009</v>
      </c>
      <c r="D39" s="14">
        <f t="shared" si="1"/>
        <v>7.3106651506900011</v>
      </c>
    </row>
    <row r="40" spans="1:8" x14ac:dyDescent="0.35">
      <c r="A40" s="10">
        <v>20</v>
      </c>
      <c r="B40" s="13">
        <v>1.2817000000000001</v>
      </c>
      <c r="C40" s="13">
        <f>B40-B19</f>
        <v>0.97560000000000002</v>
      </c>
      <c r="D40" s="14">
        <f t="shared" si="1"/>
        <v>13.834524121760001</v>
      </c>
    </row>
    <row r="41" spans="1:8" x14ac:dyDescent="0.35">
      <c r="A41" s="10">
        <v>21</v>
      </c>
      <c r="B41" s="13">
        <v>1.5317000000000001</v>
      </c>
      <c r="C41" s="13">
        <f>B41-B19</f>
        <v>1.2256</v>
      </c>
      <c r="D41" s="14">
        <f t="shared" si="1"/>
        <v>21.148346421760003</v>
      </c>
    </row>
    <row r="42" spans="1:8" x14ac:dyDescent="0.35">
      <c r="A42" s="10">
        <v>22</v>
      </c>
      <c r="B42" s="13">
        <v>1.2574000000000001</v>
      </c>
      <c r="C42" s="13">
        <f>B42-B19</f>
        <v>0.95130000000000003</v>
      </c>
      <c r="D42" s="14">
        <f t="shared" si="1"/>
        <v>13.23520756229</v>
      </c>
    </row>
    <row r="43" spans="1:8" x14ac:dyDescent="0.35">
      <c r="A43" s="10">
        <v>23</v>
      </c>
      <c r="B43" s="13">
        <v>1.9904999999999999</v>
      </c>
      <c r="C43" s="13">
        <f>B43-B19</f>
        <v>1.6843999999999999</v>
      </c>
      <c r="D43" s="14">
        <f t="shared" si="1"/>
        <v>40.014803449760002</v>
      </c>
    </row>
    <row r="44" spans="1:8" x14ac:dyDescent="0.35">
      <c r="A44" s="10">
        <v>24</v>
      </c>
      <c r="B44" s="13">
        <v>1.2789999999999999</v>
      </c>
      <c r="C44" s="13">
        <f>B44-B19</f>
        <v>0.97289999999999988</v>
      </c>
      <c r="D44" s="14">
        <f t="shared" si="1"/>
        <v>13.766957057809998</v>
      </c>
    </row>
    <row r="45" spans="1:8" x14ac:dyDescent="0.35">
      <c r="A45" s="10">
        <v>25</v>
      </c>
      <c r="B45" s="13">
        <v>0.36780000000000002</v>
      </c>
      <c r="C45" s="11">
        <f>(B45)-(B19)</f>
        <v>6.1700000000000033E-2</v>
      </c>
      <c r="D45" s="14">
        <f t="shared" si="1"/>
        <v>4.9053196454899997</v>
      </c>
    </row>
    <row r="46" spans="1:8" x14ac:dyDescent="0.35">
      <c r="A46" s="10">
        <v>26</v>
      </c>
      <c r="B46" s="13">
        <v>0.79620000000000002</v>
      </c>
      <c r="C46" s="13">
        <f>B46-B19</f>
        <v>0.49010000000000004</v>
      </c>
      <c r="D46" s="14">
        <f t="shared" si="1"/>
        <v>5.6090453854100009</v>
      </c>
    </row>
    <row r="47" spans="1:8" x14ac:dyDescent="0.35">
      <c r="A47" s="10">
        <v>27</v>
      </c>
      <c r="B47" s="13">
        <v>1.5793999999999999</v>
      </c>
      <c r="C47" s="13">
        <f>B47-B19</f>
        <v>1.2732999999999999</v>
      </c>
      <c r="D47" s="14">
        <f t="shared" si="1"/>
        <v>22.781550771489997</v>
      </c>
    </row>
    <row r="48" spans="1:8" x14ac:dyDescent="0.35">
      <c r="A48" s="10">
        <v>28</v>
      </c>
      <c r="B48" s="13">
        <v>1.1318999999999999</v>
      </c>
      <c r="C48" s="13">
        <f>B48-B19</f>
        <v>0.82579999999999987</v>
      </c>
      <c r="D48" s="14">
        <f t="shared" si="1"/>
        <v>10.454700959239997</v>
      </c>
    </row>
    <row r="49" spans="1:4" x14ac:dyDescent="0.35">
      <c r="A49" s="10">
        <v>29</v>
      </c>
      <c r="B49" s="13">
        <v>1.9488000000000001</v>
      </c>
      <c r="C49" s="13">
        <f>B49-B19</f>
        <v>1.6427</v>
      </c>
      <c r="D49" s="14">
        <f t="shared" si="1"/>
        <v>38.008867437890004</v>
      </c>
    </row>
    <row r="50" spans="1:4" x14ac:dyDescent="0.35">
      <c r="A50" s="10">
        <v>30</v>
      </c>
      <c r="B50" s="13">
        <v>1.1299999999999999</v>
      </c>
      <c r="C50" s="13">
        <f>B50-B19</f>
        <v>0.82389999999999985</v>
      </c>
      <c r="D50" s="14">
        <f t="shared" si="1"/>
        <v>10.416657966609998</v>
      </c>
    </row>
    <row r="51" spans="1:4" x14ac:dyDescent="0.35">
      <c r="A51" s="10">
        <v>31</v>
      </c>
      <c r="B51" s="13">
        <v>1.1628000000000001</v>
      </c>
      <c r="C51" s="13">
        <f>B51-B19</f>
        <v>0.85670000000000002</v>
      </c>
      <c r="D51" s="14">
        <f t="shared" si="1"/>
        <v>11.09036749349</v>
      </c>
    </row>
    <row r="52" spans="1:4" x14ac:dyDescent="0.35">
      <c r="A52" s="10">
        <v>32</v>
      </c>
      <c r="B52" s="13">
        <v>2.427</v>
      </c>
      <c r="C52" s="13">
        <f>B52-B19</f>
        <v>2.1209000000000002</v>
      </c>
      <c r="D52" s="14">
        <f t="shared" si="1"/>
        <v>64.506612116210007</v>
      </c>
    </row>
    <row r="53" spans="1:4" x14ac:dyDescent="0.35">
      <c r="A53" s="10">
        <v>33</v>
      </c>
      <c r="B53" s="13">
        <v>1.806</v>
      </c>
      <c r="C53" s="13">
        <f>B53-B19</f>
        <v>1.4999</v>
      </c>
      <c r="D53" s="14">
        <f t="shared" ref="D53:D84" si="2">(16.741*C53*C53)-(7.595*C53)+(5.3102)</f>
        <v>31.580687367410007</v>
      </c>
    </row>
    <row r="54" spans="1:4" x14ac:dyDescent="0.35">
      <c r="A54" s="10">
        <v>34</v>
      </c>
      <c r="B54" s="13">
        <v>2.0013999999999998</v>
      </c>
      <c r="C54" s="13">
        <f>B54-B19</f>
        <v>1.6952999999999998</v>
      </c>
      <c r="D54" s="14">
        <f t="shared" si="2"/>
        <v>40.548735128689991</v>
      </c>
    </row>
    <row r="55" spans="1:4" x14ac:dyDescent="0.35">
      <c r="A55" s="10">
        <v>35</v>
      </c>
      <c r="B55" s="13">
        <v>2.1997</v>
      </c>
      <c r="C55" s="13">
        <f>B55-B19</f>
        <v>1.8935999999999999</v>
      </c>
      <c r="D55" s="14">
        <f t="shared" si="2"/>
        <v>50.95686259136</v>
      </c>
    </row>
    <row r="56" spans="1:4" x14ac:dyDescent="0.35">
      <c r="A56" s="10">
        <v>36</v>
      </c>
      <c r="B56" s="13">
        <v>2.6762000000000001</v>
      </c>
      <c r="C56" s="13">
        <f>B56-B19</f>
        <v>2.3701000000000003</v>
      </c>
      <c r="D56" s="14">
        <f t="shared" si="2"/>
        <v>81.349748801410001</v>
      </c>
    </row>
    <row r="57" spans="1:4" x14ac:dyDescent="0.35">
      <c r="A57" s="10">
        <v>37</v>
      </c>
      <c r="B57" s="13">
        <v>1.6295999999999999</v>
      </c>
      <c r="C57" s="13">
        <f>B57-B19</f>
        <v>1.3234999999999999</v>
      </c>
      <c r="D57" s="14">
        <f t="shared" si="2"/>
        <v>24.58262781725</v>
      </c>
    </row>
    <row r="58" spans="1:4" x14ac:dyDescent="0.35">
      <c r="A58" s="10">
        <v>38</v>
      </c>
      <c r="B58" s="13">
        <v>2.1926000000000001</v>
      </c>
      <c r="C58" s="13">
        <f>B58-B19</f>
        <v>1.8865000000000001</v>
      </c>
      <c r="D58" s="14">
        <f t="shared" si="2"/>
        <v>50.561480247250003</v>
      </c>
    </row>
    <row r="59" spans="1:4" x14ac:dyDescent="0.35">
      <c r="A59" s="10">
        <v>39</v>
      </c>
      <c r="B59" s="13">
        <v>2.3906999999999998</v>
      </c>
      <c r="C59" s="13">
        <f>B59-B19</f>
        <v>2.0846</v>
      </c>
      <c r="D59" s="14">
        <f t="shared" si="2"/>
        <v>62.226635415560004</v>
      </c>
    </row>
    <row r="60" spans="1:4" x14ac:dyDescent="0.35">
      <c r="A60" s="10">
        <v>40</v>
      </c>
      <c r="B60" s="13">
        <v>2.3611</v>
      </c>
      <c r="C60" s="13">
        <f>B60-B19</f>
        <v>2.0550000000000002</v>
      </c>
      <c r="D60" s="14">
        <f t="shared" si="2"/>
        <v>60.400136525000001</v>
      </c>
    </row>
    <row r="61" spans="1:4" x14ac:dyDescent="0.35">
      <c r="A61" s="10">
        <v>41</v>
      </c>
      <c r="B61" s="13">
        <v>1.8725000000000001</v>
      </c>
      <c r="C61" s="13">
        <f>B61-B19</f>
        <v>1.5664</v>
      </c>
      <c r="D61" s="14">
        <f t="shared" si="2"/>
        <v>34.489259599359997</v>
      </c>
    </row>
    <row r="62" spans="1:4" x14ac:dyDescent="0.35">
      <c r="A62" s="10">
        <v>42</v>
      </c>
      <c r="B62" s="13">
        <v>2.0621999999999998</v>
      </c>
      <c r="C62" s="13">
        <f>B62-B19</f>
        <v>1.7560999999999998</v>
      </c>
      <c r="D62" s="14">
        <f t="shared" si="2"/>
        <v>43.599976282609994</v>
      </c>
    </row>
    <row r="63" spans="1:4" x14ac:dyDescent="0.35">
      <c r="A63" s="10">
        <v>43</v>
      </c>
      <c r="B63" s="13">
        <v>2.0558999999999998</v>
      </c>
      <c r="C63" s="13">
        <f>B63-B19</f>
        <v>1.7497999999999998</v>
      </c>
      <c r="D63" s="14">
        <f t="shared" si="2"/>
        <v>43.278063469639989</v>
      </c>
    </row>
    <row r="64" spans="1:4" x14ac:dyDescent="0.35">
      <c r="A64" s="10">
        <v>44</v>
      </c>
      <c r="B64" s="13">
        <v>2.1953</v>
      </c>
      <c r="C64" s="13">
        <f>B64-B19</f>
        <v>1.8892</v>
      </c>
      <c r="D64" s="14">
        <f t="shared" si="2"/>
        <v>50.711638030240003</v>
      </c>
    </row>
    <row r="65" spans="1:4" x14ac:dyDescent="0.35">
      <c r="A65" s="10">
        <v>45</v>
      </c>
      <c r="B65" s="13">
        <v>1.8126</v>
      </c>
      <c r="C65" s="13">
        <f>B65-B19</f>
        <v>1.5065</v>
      </c>
      <c r="D65" s="14">
        <f t="shared" si="2"/>
        <v>31.862739307249996</v>
      </c>
    </row>
    <row r="66" spans="1:4" x14ac:dyDescent="0.35">
      <c r="A66" s="10">
        <v>46</v>
      </c>
      <c r="B66" s="13">
        <v>1.7796000000000001</v>
      </c>
      <c r="C66" s="13">
        <f>B66-B19</f>
        <v>1.4735</v>
      </c>
      <c r="D66" s="14">
        <f t="shared" si="2"/>
        <v>30.467064367250003</v>
      </c>
    </row>
    <row r="67" spans="1:4" x14ac:dyDescent="0.35">
      <c r="A67" s="10">
        <v>47</v>
      </c>
      <c r="B67" s="13">
        <v>2.2595000000000001</v>
      </c>
      <c r="C67" s="13">
        <f>B67-B19</f>
        <v>1.9534</v>
      </c>
      <c r="D67" s="14">
        <f t="shared" si="2"/>
        <v>54.353958685960002</v>
      </c>
    </row>
    <row r="68" spans="1:4" x14ac:dyDescent="0.35">
      <c r="A68" s="10">
        <v>48</v>
      </c>
      <c r="B68" s="13">
        <v>2.0026999999999999</v>
      </c>
      <c r="C68" s="13">
        <f>B68-B19</f>
        <v>1.6965999999999999</v>
      </c>
      <c r="D68" s="14">
        <f t="shared" si="2"/>
        <v>40.612680565959991</v>
      </c>
    </row>
    <row r="69" spans="1:4" x14ac:dyDescent="0.35">
      <c r="A69" s="10">
        <v>49</v>
      </c>
      <c r="B69" s="13">
        <v>2.3877000000000002</v>
      </c>
      <c r="C69" s="13">
        <f>B69-B19</f>
        <v>2.0816000000000003</v>
      </c>
      <c r="D69" s="14">
        <f t="shared" si="2"/>
        <v>62.040181352960026</v>
      </c>
    </row>
    <row r="70" spans="1:4" x14ac:dyDescent="0.35">
      <c r="A70" s="10">
        <v>50</v>
      </c>
      <c r="B70" s="13">
        <v>2.5411000000000001</v>
      </c>
      <c r="C70" s="13">
        <f>B70-B19</f>
        <v>2.2350000000000003</v>
      </c>
      <c r="D70" s="14">
        <f t="shared" si="2"/>
        <v>71.960436725000008</v>
      </c>
    </row>
    <row r="71" spans="1:4" x14ac:dyDescent="0.35">
      <c r="A71" s="10">
        <v>51</v>
      </c>
      <c r="B71" s="13">
        <v>1.8956</v>
      </c>
      <c r="C71" s="13">
        <f>B71-B19</f>
        <v>1.5894999999999999</v>
      </c>
      <c r="D71" s="14">
        <f t="shared" si="2"/>
        <v>35.534255595249995</v>
      </c>
    </row>
    <row r="72" spans="1:4" x14ac:dyDescent="0.35">
      <c r="A72" s="10">
        <v>52</v>
      </c>
      <c r="B72" s="13">
        <v>2.4550999999999998</v>
      </c>
      <c r="C72" s="13">
        <f>B72-B19</f>
        <v>2.149</v>
      </c>
      <c r="D72" s="14">
        <f t="shared" si="2"/>
        <v>66.301847940999991</v>
      </c>
    </row>
    <row r="73" spans="1:4" x14ac:dyDescent="0.35">
      <c r="A73" s="10">
        <v>53</v>
      </c>
      <c r="B73" s="13">
        <v>1.833</v>
      </c>
      <c r="C73" s="13">
        <f>B73-B19</f>
        <v>1.5268999999999999</v>
      </c>
      <c r="D73" s="14">
        <f t="shared" si="2"/>
        <v>32.743757155009995</v>
      </c>
    </row>
    <row r="74" spans="1:4" x14ac:dyDescent="0.35">
      <c r="A74" s="10">
        <v>54</v>
      </c>
      <c r="B74" s="13">
        <v>2.4862000000000002</v>
      </c>
      <c r="C74" s="13">
        <f>B74-B19</f>
        <v>2.1801000000000004</v>
      </c>
      <c r="D74" s="14">
        <f t="shared" si="2"/>
        <v>68.319568143410024</v>
      </c>
    </row>
    <row r="75" spans="1:4" x14ac:dyDescent="0.35">
      <c r="A75" s="10">
        <v>55</v>
      </c>
      <c r="B75" s="13">
        <v>2.3662000000000001</v>
      </c>
      <c r="C75" s="13">
        <f>B75-B19</f>
        <v>2.0601000000000003</v>
      </c>
      <c r="D75" s="14">
        <f t="shared" si="2"/>
        <v>60.712745559410024</v>
      </c>
    </row>
    <row r="76" spans="1:4" x14ac:dyDescent="0.35">
      <c r="A76" s="10">
        <v>56</v>
      </c>
      <c r="B76" s="13">
        <v>1.3661000000000001</v>
      </c>
      <c r="C76" s="13">
        <f>B76-B19</f>
        <v>1.06</v>
      </c>
      <c r="D76" s="14">
        <f t="shared" si="2"/>
        <v>16.069687600000002</v>
      </c>
    </row>
    <row r="77" spans="1:4" x14ac:dyDescent="0.35">
      <c r="A77" s="10">
        <v>57</v>
      </c>
      <c r="B77" s="13">
        <v>2.0663</v>
      </c>
      <c r="C77" s="13">
        <f>B77-B19</f>
        <v>1.7602</v>
      </c>
      <c r="D77" s="14">
        <f t="shared" si="2"/>
        <v>43.810188933639999</v>
      </c>
    </row>
    <row r="78" spans="1:4" x14ac:dyDescent="0.35">
      <c r="A78" s="10">
        <v>58</v>
      </c>
      <c r="B78" s="13">
        <v>1.2917000000000001</v>
      </c>
      <c r="C78" s="13">
        <f>B78-B19</f>
        <v>0.98560000000000003</v>
      </c>
      <c r="D78" s="14">
        <f t="shared" si="2"/>
        <v>14.086898613760004</v>
      </c>
    </row>
    <row r="79" spans="1:4" x14ac:dyDescent="0.35">
      <c r="A79" s="10">
        <v>59</v>
      </c>
      <c r="B79" s="13">
        <v>1.3421000000000001</v>
      </c>
      <c r="C79" s="13">
        <f>B79-B19</f>
        <v>1.036</v>
      </c>
      <c r="D79" s="14">
        <f t="shared" si="2"/>
        <v>15.409828335999999</v>
      </c>
    </row>
    <row r="80" spans="1:4" x14ac:dyDescent="0.35">
      <c r="A80" s="10">
        <v>60</v>
      </c>
      <c r="B80" s="13">
        <v>1.7265999999999999</v>
      </c>
      <c r="C80" s="13">
        <f>B80-B19</f>
        <v>1.4204999999999999</v>
      </c>
      <c r="D80" s="14">
        <f t="shared" si="2"/>
        <v>28.301831305249998</v>
      </c>
    </row>
    <row r="81" spans="1:4" x14ac:dyDescent="0.35">
      <c r="A81" s="10">
        <v>61</v>
      </c>
      <c r="B81" s="13">
        <v>1.5681</v>
      </c>
      <c r="C81" s="13">
        <f>B81-B19</f>
        <v>1.262</v>
      </c>
      <c r="D81" s="14">
        <f t="shared" si="2"/>
        <v>22.387763204000002</v>
      </c>
    </row>
    <row r="82" spans="1:4" x14ac:dyDescent="0.35">
      <c r="A82" s="10">
        <v>62</v>
      </c>
      <c r="B82" s="13">
        <v>1.8070999999999999</v>
      </c>
      <c r="C82" s="13">
        <f>B82-B19</f>
        <v>1.5009999999999999</v>
      </c>
      <c r="D82" s="14">
        <f t="shared" si="2"/>
        <v>31.627594740999996</v>
      </c>
    </row>
    <row r="83" spans="1:4" x14ac:dyDescent="0.35">
      <c r="A83" s="10">
        <v>63</v>
      </c>
      <c r="B83" s="13">
        <v>1.8775999999999999</v>
      </c>
      <c r="C83" s="13">
        <f>B83-B19</f>
        <v>1.5714999999999999</v>
      </c>
      <c r="D83" s="14">
        <f t="shared" si="2"/>
        <v>34.718436177249998</v>
      </c>
    </row>
    <row r="84" spans="1:4" x14ac:dyDescent="0.35">
      <c r="A84" s="10">
        <v>64</v>
      </c>
      <c r="B84" s="13">
        <v>2.0629</v>
      </c>
      <c r="C84" s="13">
        <f>B84-B19</f>
        <v>1.7567999999999999</v>
      </c>
      <c r="D84" s="14">
        <f t="shared" si="2"/>
        <v>43.635826403839992</v>
      </c>
    </row>
    <row r="85" spans="1:4" x14ac:dyDescent="0.35">
      <c r="A85" s="10">
        <v>65</v>
      </c>
      <c r="B85" s="13">
        <v>0.88080000000000003</v>
      </c>
      <c r="C85" s="13">
        <f>B85-B19</f>
        <v>0.57469999999999999</v>
      </c>
      <c r="D85" s="14">
        <f t="shared" ref="D85:D107" si="3">(16.741*C85*C85)-(7.595*C85)+(5.3102)</f>
        <v>6.4745724866900005</v>
      </c>
    </row>
    <row r="86" spans="1:4" x14ac:dyDescent="0.35">
      <c r="A86" s="10">
        <v>66</v>
      </c>
      <c r="B86" s="13">
        <v>1.069</v>
      </c>
      <c r="C86" s="13">
        <f>B86-B19</f>
        <v>0.76289999999999991</v>
      </c>
      <c r="D86" s="14">
        <f t="shared" si="3"/>
        <v>9.2595112198099976</v>
      </c>
    </row>
    <row r="87" spans="1:4" x14ac:dyDescent="0.35">
      <c r="A87" s="10">
        <v>67</v>
      </c>
      <c r="B87" s="13">
        <v>0.81240000000000001</v>
      </c>
      <c r="C87" s="13">
        <f>B87-B19</f>
        <v>0.50629999999999997</v>
      </c>
      <c r="D87" s="14">
        <f t="shared" si="3"/>
        <v>5.7562342502899995</v>
      </c>
    </row>
    <row r="88" spans="1:4" x14ac:dyDescent="0.35">
      <c r="A88" s="10">
        <v>68</v>
      </c>
      <c r="B88" s="13">
        <v>0.86370000000000002</v>
      </c>
      <c r="C88" s="13">
        <f>B88-B19</f>
        <v>0.5576000000000001</v>
      </c>
      <c r="D88" s="14">
        <f t="shared" si="3"/>
        <v>6.2803022201600012</v>
      </c>
    </row>
    <row r="89" spans="1:4" x14ac:dyDescent="0.35">
      <c r="A89" s="10">
        <v>69</v>
      </c>
      <c r="B89" s="13">
        <v>0.70299999999999996</v>
      </c>
      <c r="C89" s="13">
        <f>B89-B19</f>
        <v>0.39689999999999998</v>
      </c>
      <c r="D89" s="14">
        <f t="shared" si="3"/>
        <v>4.9329477010099998</v>
      </c>
    </row>
    <row r="90" spans="1:4" x14ac:dyDescent="0.35">
      <c r="A90" s="10">
        <v>70</v>
      </c>
      <c r="B90" s="13">
        <v>0.92059999999999997</v>
      </c>
      <c r="C90" s="13">
        <f>B90-B19</f>
        <v>0.61450000000000005</v>
      </c>
      <c r="D90" s="14">
        <f t="shared" si="3"/>
        <v>6.9646456952500007</v>
      </c>
    </row>
    <row r="91" spans="1:4" x14ac:dyDescent="0.35">
      <c r="A91" s="10">
        <v>71</v>
      </c>
      <c r="B91" s="13">
        <v>0.91239999999999999</v>
      </c>
      <c r="C91" s="13">
        <f>B91-B19</f>
        <v>0.60630000000000006</v>
      </c>
      <c r="D91" s="14">
        <f t="shared" si="3"/>
        <v>6.8593379102900007</v>
      </c>
    </row>
    <row r="92" spans="1:4" x14ac:dyDescent="0.35">
      <c r="A92" s="10">
        <v>72</v>
      </c>
      <c r="B92" s="13">
        <v>0.82599999999999996</v>
      </c>
      <c r="C92" s="13">
        <f>B92-B19</f>
        <v>0.51990000000000003</v>
      </c>
      <c r="D92" s="14">
        <f t="shared" si="3"/>
        <v>5.8865850034099996</v>
      </c>
    </row>
    <row r="93" spans="1:4" x14ac:dyDescent="0.35">
      <c r="A93" s="10">
        <v>73</v>
      </c>
      <c r="B93" s="13">
        <v>1.1315</v>
      </c>
      <c r="C93" s="13">
        <f>B93-B19</f>
        <v>0.82539999999999991</v>
      </c>
      <c r="D93" s="14">
        <f t="shared" si="3"/>
        <v>10.446681863559997</v>
      </c>
    </row>
    <row r="94" spans="1:4" x14ac:dyDescent="0.35">
      <c r="A94" s="10">
        <v>74</v>
      </c>
      <c r="B94" s="13">
        <v>0.94089999999999996</v>
      </c>
      <c r="C94" s="13">
        <f>B94-B19</f>
        <v>0.63480000000000003</v>
      </c>
      <c r="D94" s="14">
        <f t="shared" si="3"/>
        <v>7.2350321806400011</v>
      </c>
    </row>
    <row r="95" spans="1:4" x14ac:dyDescent="0.35">
      <c r="A95" s="10">
        <v>75</v>
      </c>
      <c r="B95" s="13">
        <v>1.0884</v>
      </c>
      <c r="C95" s="13">
        <f>B95-B19</f>
        <v>0.7823</v>
      </c>
      <c r="D95" s="14">
        <f t="shared" si="3"/>
        <v>9.614011167890002</v>
      </c>
    </row>
    <row r="96" spans="1:4" x14ac:dyDescent="0.35">
      <c r="A96" s="10">
        <v>76</v>
      </c>
      <c r="B96" s="13">
        <v>0.75339999999999996</v>
      </c>
      <c r="C96" s="13">
        <f>B96-B19</f>
        <v>0.44729999999999998</v>
      </c>
      <c r="D96" s="14">
        <f t="shared" si="3"/>
        <v>5.2624504118900006</v>
      </c>
    </row>
    <row r="97" spans="1:4" x14ac:dyDescent="0.35">
      <c r="A97" s="10">
        <v>77</v>
      </c>
      <c r="B97" s="13">
        <v>0.77800000000000002</v>
      </c>
      <c r="C97" s="13">
        <f>B97-B19</f>
        <v>0.47190000000000004</v>
      </c>
      <c r="D97" s="14">
        <f t="shared" si="3"/>
        <v>5.4541662610100001</v>
      </c>
    </row>
    <row r="98" spans="1:4" x14ac:dyDescent="0.35">
      <c r="A98" s="10">
        <v>78</v>
      </c>
      <c r="B98" s="13">
        <v>1.5549999999999999</v>
      </c>
      <c r="C98" s="13">
        <f>B98-B19</f>
        <v>1.2488999999999999</v>
      </c>
      <c r="D98" s="14">
        <f t="shared" si="3"/>
        <v>21.936599506609994</v>
      </c>
    </row>
    <row r="99" spans="1:4" x14ac:dyDescent="0.35">
      <c r="A99" s="10">
        <v>79</v>
      </c>
      <c r="B99" s="13">
        <v>1.179</v>
      </c>
      <c r="C99" s="13">
        <f>B99-B19</f>
        <v>0.87290000000000001</v>
      </c>
      <c r="D99" s="14">
        <f t="shared" si="3"/>
        <v>11.436403277810001</v>
      </c>
    </row>
    <row r="100" spans="1:4" x14ac:dyDescent="0.35">
      <c r="A100" s="10">
        <v>80</v>
      </c>
      <c r="B100" s="13">
        <v>0.81510000000000005</v>
      </c>
      <c r="C100" s="13">
        <f>B100-B19</f>
        <v>0.50900000000000012</v>
      </c>
      <c r="D100" s="14">
        <f t="shared" si="3"/>
        <v>5.7816200210000011</v>
      </c>
    </row>
    <row r="101" spans="1:4" x14ac:dyDescent="0.35">
      <c r="A101" s="10">
        <v>81</v>
      </c>
      <c r="B101" s="13">
        <v>1.3937999999999999</v>
      </c>
      <c r="C101" s="13">
        <f>B101-B19</f>
        <v>1.0876999999999999</v>
      </c>
      <c r="D101" s="14">
        <f t="shared" si="3"/>
        <v>16.855249785889995</v>
      </c>
    </row>
    <row r="102" spans="1:4" x14ac:dyDescent="0.35">
      <c r="A102" s="10">
        <v>82</v>
      </c>
      <c r="B102" s="13">
        <v>0.92369999999999997</v>
      </c>
      <c r="C102" s="13">
        <f>B102-B19</f>
        <v>0.61759999999999993</v>
      </c>
      <c r="D102" s="14">
        <f t="shared" si="3"/>
        <v>7.0050436121599997</v>
      </c>
    </row>
    <row r="103" spans="1:4" x14ac:dyDescent="0.35">
      <c r="A103" s="10">
        <v>83</v>
      </c>
      <c r="B103" s="13">
        <v>1.4490000000000001</v>
      </c>
      <c r="C103" s="13">
        <f>B103-B19</f>
        <v>1.1429</v>
      </c>
      <c r="D103" s="14">
        <f t="shared" si="3"/>
        <v>18.497310383809999</v>
      </c>
    </row>
    <row r="104" spans="1:4" x14ac:dyDescent="0.35">
      <c r="A104" s="10">
        <v>84</v>
      </c>
      <c r="B104" s="13">
        <v>0.9698</v>
      </c>
      <c r="C104" s="13">
        <f>B104-B19</f>
        <v>0.66369999999999996</v>
      </c>
      <c r="D104" s="14">
        <f t="shared" si="3"/>
        <v>7.6437703282899996</v>
      </c>
    </row>
    <row r="105" spans="1:4" x14ac:dyDescent="0.35">
      <c r="A105" s="10">
        <v>85</v>
      </c>
      <c r="B105" s="13">
        <v>0.91590000000000005</v>
      </c>
      <c r="C105" s="13">
        <f>B105-B19</f>
        <v>0.60980000000000012</v>
      </c>
      <c r="D105" s="14">
        <f t="shared" si="3"/>
        <v>6.9040109656400013</v>
      </c>
    </row>
    <row r="106" spans="1:4" x14ac:dyDescent="0.35">
      <c r="A106" s="10">
        <v>86</v>
      </c>
      <c r="B106" s="13">
        <v>1.5305</v>
      </c>
      <c r="C106" s="13">
        <f>B106-B19</f>
        <v>1.2243999999999999</v>
      </c>
      <c r="D106" s="14">
        <f t="shared" si="3"/>
        <v>21.108241881760001</v>
      </c>
    </row>
    <row r="107" spans="1:4" x14ac:dyDescent="0.35">
      <c r="A107" s="15">
        <v>87</v>
      </c>
      <c r="B107" s="18">
        <v>1.4699</v>
      </c>
      <c r="C107" s="18">
        <f>B107-B19</f>
        <v>1.1637999999999999</v>
      </c>
      <c r="D107" s="19">
        <f t="shared" si="3"/>
        <v>19.145658996039998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7"/>
  <sheetViews>
    <sheetView topLeftCell="A10" workbookViewId="0">
      <selection activeCell="F24" sqref="F24"/>
    </sheetView>
  </sheetViews>
  <sheetFormatPr defaultRowHeight="14.5" x14ac:dyDescent="0.35"/>
  <cols>
    <col min="2" max="2" width="9.1796875" customWidth="1"/>
    <col min="4" max="4" width="14.26953125" customWidth="1"/>
  </cols>
  <sheetData>
    <row r="1" spans="1:12" x14ac:dyDescent="0.35">
      <c r="A1">
        <v>0.82030000000000003</v>
      </c>
      <c r="B1">
        <v>0.113</v>
      </c>
      <c r="C1">
        <v>0.13439999999999999</v>
      </c>
      <c r="D1">
        <v>0.12920000000000001</v>
      </c>
      <c r="E1">
        <v>0.1431</v>
      </c>
      <c r="F1">
        <v>0.25219999999999998</v>
      </c>
      <c r="G1">
        <v>0.1041</v>
      </c>
      <c r="H1">
        <v>8.5199999999999998E-2</v>
      </c>
      <c r="I1">
        <v>0.1472</v>
      </c>
      <c r="J1">
        <v>0.1143</v>
      </c>
      <c r="K1">
        <v>0.17399999999999999</v>
      </c>
      <c r="L1">
        <v>0.1701</v>
      </c>
    </row>
    <row r="2" spans="1:12" x14ac:dyDescent="0.35">
      <c r="A2">
        <v>0.48130000000000001</v>
      </c>
      <c r="B2">
        <v>0.1366</v>
      </c>
      <c r="C2">
        <v>0.1159</v>
      </c>
      <c r="D2">
        <v>0.1182</v>
      </c>
      <c r="E2">
        <v>3.73E-2</v>
      </c>
      <c r="F2">
        <v>0.18679999999999999</v>
      </c>
      <c r="G2">
        <v>0.2155</v>
      </c>
      <c r="H2">
        <v>0.12590000000000001</v>
      </c>
      <c r="I2">
        <v>0.14910000000000001</v>
      </c>
      <c r="J2">
        <v>0.22</v>
      </c>
      <c r="K2">
        <v>0.1807</v>
      </c>
      <c r="L2">
        <v>0.23960000000000001</v>
      </c>
    </row>
    <row r="3" spans="1:12" x14ac:dyDescent="0.35">
      <c r="A3">
        <v>0.2336</v>
      </c>
      <c r="B3">
        <v>0.11609999999999999</v>
      </c>
      <c r="C3">
        <v>0.10539999999999999</v>
      </c>
      <c r="D3">
        <v>7.2400000000000006E-2</v>
      </c>
      <c r="E3">
        <v>0.17580000000000001</v>
      </c>
      <c r="F3">
        <v>0.17510000000000001</v>
      </c>
      <c r="G3">
        <v>0.20430000000000001</v>
      </c>
      <c r="H3">
        <v>0.18840000000000001</v>
      </c>
      <c r="I3">
        <v>0.14940000000000001</v>
      </c>
      <c r="J3">
        <v>0.15229999999999999</v>
      </c>
      <c r="K3">
        <v>0.1721</v>
      </c>
      <c r="L3">
        <v>0.2621</v>
      </c>
    </row>
    <row r="4" spans="1:12" x14ac:dyDescent="0.35">
      <c r="A4">
        <v>0.12889999999999999</v>
      </c>
      <c r="B4">
        <v>0.1159</v>
      </c>
      <c r="C4">
        <v>0.15690000000000001</v>
      </c>
      <c r="D4">
        <v>0.1106</v>
      </c>
      <c r="E4">
        <v>0.15609999999999999</v>
      </c>
      <c r="F4">
        <v>0.1424</v>
      </c>
      <c r="G4">
        <v>0.10150000000000001</v>
      </c>
      <c r="H4">
        <v>0.18390000000000001</v>
      </c>
      <c r="I4">
        <v>0.1411</v>
      </c>
      <c r="J4">
        <v>0.16439999999999999</v>
      </c>
      <c r="K4">
        <v>0.13370000000000001</v>
      </c>
      <c r="L4">
        <v>0.1328</v>
      </c>
    </row>
    <row r="5" spans="1:12" x14ac:dyDescent="0.35">
      <c r="A5">
        <v>8.1900000000000001E-2</v>
      </c>
      <c r="B5">
        <v>0.1164</v>
      </c>
      <c r="C5">
        <v>0.16309999999999999</v>
      </c>
      <c r="D5">
        <v>0.10290000000000001</v>
      </c>
      <c r="E5">
        <v>0.1835</v>
      </c>
      <c r="F5">
        <v>0.18840000000000001</v>
      </c>
      <c r="G5">
        <v>0.31940000000000002</v>
      </c>
      <c r="H5">
        <v>0.14130000000000001</v>
      </c>
      <c r="I5">
        <v>0.14949999999999999</v>
      </c>
      <c r="J5">
        <v>0.1069</v>
      </c>
      <c r="K5">
        <v>0.15129999999999999</v>
      </c>
      <c r="L5">
        <v>0.1391</v>
      </c>
    </row>
    <row r="6" spans="1:12" x14ac:dyDescent="0.35">
      <c r="A6">
        <v>5.8299999999999998E-2</v>
      </c>
      <c r="B6">
        <v>0.16850000000000001</v>
      </c>
      <c r="C6">
        <v>0.1144</v>
      </c>
      <c r="D6">
        <v>6.1499999999999999E-2</v>
      </c>
      <c r="E6">
        <v>0.19339999999999999</v>
      </c>
      <c r="F6">
        <v>0.2243</v>
      </c>
      <c r="G6">
        <v>0.80389999999999995</v>
      </c>
      <c r="H6">
        <v>0.14430000000000001</v>
      </c>
      <c r="I6">
        <v>0.14399999999999999</v>
      </c>
      <c r="J6">
        <v>0.21510000000000001</v>
      </c>
      <c r="K6">
        <v>0.32969999999999999</v>
      </c>
      <c r="L6">
        <v>0.16220000000000001</v>
      </c>
    </row>
    <row r="7" spans="1:12" x14ac:dyDescent="0.35">
      <c r="A7">
        <v>4.4999999999999998E-2</v>
      </c>
      <c r="B7">
        <v>9.1399999999999995E-2</v>
      </c>
      <c r="C7">
        <v>0.19850000000000001</v>
      </c>
      <c r="D7">
        <v>0.1188</v>
      </c>
      <c r="E7">
        <v>0.1547</v>
      </c>
      <c r="F7">
        <v>0.16520000000000001</v>
      </c>
      <c r="G7">
        <v>0.16439999999999999</v>
      </c>
      <c r="H7">
        <v>0.187</v>
      </c>
      <c r="I7">
        <v>0.15310000000000001</v>
      </c>
      <c r="J7">
        <v>0.1245</v>
      </c>
      <c r="K7">
        <v>0.29089999999999999</v>
      </c>
    </row>
    <row r="8" spans="1:12" x14ac:dyDescent="0.35">
      <c r="A8">
        <v>3.5000000000000003E-2</v>
      </c>
      <c r="B8">
        <v>0.1537</v>
      </c>
      <c r="C8">
        <v>0.20480000000000001</v>
      </c>
      <c r="D8">
        <v>0.1739</v>
      </c>
      <c r="E8">
        <v>0.27450000000000002</v>
      </c>
      <c r="F8">
        <v>0.1517</v>
      </c>
      <c r="G8">
        <v>0.1144</v>
      </c>
      <c r="H8">
        <v>0.14419999999999999</v>
      </c>
      <c r="I8">
        <v>0.14460000000000001</v>
      </c>
      <c r="J8">
        <v>0.17369999999999999</v>
      </c>
      <c r="K8">
        <v>0.19600000000000001</v>
      </c>
    </row>
    <row r="10" spans="1:12" x14ac:dyDescent="0.35">
      <c r="B10" t="s">
        <v>8</v>
      </c>
      <c r="C10" t="s">
        <v>11</v>
      </c>
      <c r="D10" t="s">
        <v>9</v>
      </c>
      <c r="E10" t="s">
        <v>10</v>
      </c>
    </row>
    <row r="11" spans="1:12" x14ac:dyDescent="0.35">
      <c r="A11" t="s">
        <v>0</v>
      </c>
      <c r="B11">
        <v>0.82030000000000003</v>
      </c>
      <c r="C11">
        <f>B11-B18</f>
        <v>0.7853</v>
      </c>
      <c r="D11">
        <v>100</v>
      </c>
      <c r="E11">
        <f>(36.501*C11*C11)+(95.209*C11)+(2.2412)</f>
        <v>99.518851681090013</v>
      </c>
    </row>
    <row r="12" spans="1:12" x14ac:dyDescent="0.35">
      <c r="A12" t="s">
        <v>1</v>
      </c>
      <c r="B12">
        <v>0.48130000000000001</v>
      </c>
      <c r="C12">
        <f>B12-B18</f>
        <v>0.44630000000000003</v>
      </c>
      <c r="D12">
        <v>50</v>
      </c>
      <c r="E12">
        <f t="shared" ref="E12:E16" si="0">(36.501*C12*C12)+(95.209*C12)+(2.2412)</f>
        <v>52.003380568690005</v>
      </c>
    </row>
    <row r="13" spans="1:12" x14ac:dyDescent="0.35">
      <c r="A13" t="s">
        <v>2</v>
      </c>
      <c r="B13">
        <v>0.2336</v>
      </c>
      <c r="C13">
        <f>B13-B18</f>
        <v>0.1986</v>
      </c>
      <c r="D13">
        <v>25</v>
      </c>
      <c r="E13">
        <f t="shared" si="0"/>
        <v>22.58937838196</v>
      </c>
    </row>
    <row r="14" spans="1:12" x14ac:dyDescent="0.35">
      <c r="A14" t="s">
        <v>3</v>
      </c>
      <c r="B14">
        <v>0.12889999999999999</v>
      </c>
      <c r="C14">
        <f>B14-B18</f>
        <v>9.3899999999999983E-2</v>
      </c>
      <c r="D14">
        <v>12.5</v>
      </c>
      <c r="E14">
        <f t="shared" si="0"/>
        <v>11.50316208221</v>
      </c>
    </row>
    <row r="15" spans="1:12" x14ac:dyDescent="0.35">
      <c r="A15" t="s">
        <v>4</v>
      </c>
      <c r="B15">
        <v>8.1900000000000001E-2</v>
      </c>
      <c r="C15">
        <f>B15-B18</f>
        <v>4.6899999999999997E-2</v>
      </c>
      <c r="D15">
        <v>6.25</v>
      </c>
      <c r="E15">
        <f t="shared" si="0"/>
        <v>6.7867900646099999</v>
      </c>
    </row>
    <row r="16" spans="1:12" x14ac:dyDescent="0.35">
      <c r="A16" t="s">
        <v>5</v>
      </c>
      <c r="B16">
        <v>5.8299999999999998E-2</v>
      </c>
      <c r="C16">
        <f>B16-B18</f>
        <v>2.3299999999999994E-2</v>
      </c>
      <c r="D16">
        <v>3.13</v>
      </c>
      <c r="E16">
        <f t="shared" si="0"/>
        <v>4.4793857278899996</v>
      </c>
    </row>
    <row r="17" spans="1:13" x14ac:dyDescent="0.35">
      <c r="A17" t="s">
        <v>6</v>
      </c>
      <c r="B17">
        <v>4.4999999999999998E-2</v>
      </c>
      <c r="C17">
        <f>B17-B18</f>
        <v>9.999999999999995E-3</v>
      </c>
    </row>
    <row r="18" spans="1:13" x14ac:dyDescent="0.35">
      <c r="A18" t="s">
        <v>7</v>
      </c>
      <c r="B18">
        <v>3.5000000000000003E-2</v>
      </c>
      <c r="C18">
        <f>B18-B18</f>
        <v>0</v>
      </c>
      <c r="D18" t="s">
        <v>15</v>
      </c>
    </row>
    <row r="20" spans="1:13" x14ac:dyDescent="0.35">
      <c r="A20" s="2"/>
      <c r="B20" s="3" t="s">
        <v>8</v>
      </c>
      <c r="C20" s="2" t="s">
        <v>11</v>
      </c>
      <c r="D20" s="2" t="s">
        <v>83</v>
      </c>
    </row>
    <row r="21" spans="1:13" x14ac:dyDescent="0.35">
      <c r="A21" s="24">
        <v>1</v>
      </c>
      <c r="B21" s="22">
        <v>0.113</v>
      </c>
      <c r="C21" s="22">
        <f>B21-B18</f>
        <v>7.8E-2</v>
      </c>
      <c r="D21" s="23">
        <f t="shared" ref="D21:D45" si="1">(36.501*C21*C21)+(95.209*C21)+(2.2412)</f>
        <v>9.8895740839999995</v>
      </c>
    </row>
    <row r="22" spans="1:13" x14ac:dyDescent="0.35">
      <c r="A22" s="25">
        <v>2</v>
      </c>
      <c r="B22" s="13">
        <v>0.1366</v>
      </c>
      <c r="C22" s="13">
        <f>B22-B18</f>
        <v>0.1016</v>
      </c>
      <c r="D22" s="14">
        <f t="shared" si="1"/>
        <v>12.29121816256</v>
      </c>
    </row>
    <row r="23" spans="1:13" x14ac:dyDescent="0.35">
      <c r="A23" s="25">
        <v>3</v>
      </c>
      <c r="B23" s="13">
        <v>0.11609999999999999</v>
      </c>
      <c r="C23" s="13">
        <f>B23-B18</f>
        <v>8.1099999999999992E-2</v>
      </c>
      <c r="D23" s="14">
        <f t="shared" si="1"/>
        <v>10.202724642210001</v>
      </c>
    </row>
    <row r="24" spans="1:13" x14ac:dyDescent="0.35">
      <c r="A24" s="25">
        <v>4</v>
      </c>
      <c r="B24" s="13">
        <v>0.1159</v>
      </c>
      <c r="C24" s="13">
        <f>B24-B18</f>
        <v>8.09E-2</v>
      </c>
      <c r="D24" s="14">
        <f t="shared" si="1"/>
        <v>10.182500209810001</v>
      </c>
    </row>
    <row r="25" spans="1:13" x14ac:dyDescent="0.35">
      <c r="A25" s="25">
        <v>5</v>
      </c>
      <c r="B25" s="13">
        <v>0.1164</v>
      </c>
      <c r="C25" s="13">
        <f>B25-B18</f>
        <v>8.14E-2</v>
      </c>
      <c r="D25" s="14">
        <f t="shared" si="1"/>
        <v>10.23306676596</v>
      </c>
      <c r="J25" s="20" t="s">
        <v>79</v>
      </c>
      <c r="K25" s="20"/>
      <c r="L25" s="20"/>
      <c r="M25" s="20"/>
    </row>
    <row r="26" spans="1:13" x14ac:dyDescent="0.35">
      <c r="A26" s="25">
        <v>6</v>
      </c>
      <c r="B26" s="13">
        <v>0.16850000000000001</v>
      </c>
      <c r="C26" s="13">
        <f>B26-B18</f>
        <v>0.13350000000000001</v>
      </c>
      <c r="D26" s="14">
        <f t="shared" si="1"/>
        <v>15.602131447250002</v>
      </c>
    </row>
    <row r="27" spans="1:13" x14ac:dyDescent="0.35">
      <c r="A27" s="25">
        <v>7</v>
      </c>
      <c r="B27" s="13">
        <v>9.1399999999999995E-2</v>
      </c>
      <c r="C27" s="13">
        <f>B27-B18</f>
        <v>5.6399999999999992E-2</v>
      </c>
      <c r="D27" s="14">
        <f t="shared" si="1"/>
        <v>7.7270958209599998</v>
      </c>
    </row>
    <row r="28" spans="1:13" x14ac:dyDescent="0.35">
      <c r="A28" s="25">
        <v>8</v>
      </c>
      <c r="B28" s="13">
        <v>0.1537</v>
      </c>
      <c r="C28" s="13">
        <f>B28-B18</f>
        <v>0.1187</v>
      </c>
      <c r="D28" s="14">
        <f t="shared" si="1"/>
        <v>14.056796074690002</v>
      </c>
    </row>
    <row r="29" spans="1:13" x14ac:dyDescent="0.35">
      <c r="A29" s="25">
        <v>9</v>
      </c>
      <c r="B29" s="13">
        <v>0.13439999999999999</v>
      </c>
      <c r="C29" s="13">
        <f>B29-B18</f>
        <v>9.9399999999999988E-2</v>
      </c>
      <c r="D29" s="14">
        <f t="shared" si="1"/>
        <v>12.065617620359998</v>
      </c>
      <c r="H29" t="s">
        <v>17</v>
      </c>
    </row>
    <row r="30" spans="1:13" x14ac:dyDescent="0.35">
      <c r="A30" s="25">
        <v>10</v>
      </c>
      <c r="B30" s="13">
        <v>0.1159</v>
      </c>
      <c r="C30" s="13">
        <f>B30-B18</f>
        <v>8.09E-2</v>
      </c>
      <c r="D30" s="14">
        <f t="shared" si="1"/>
        <v>10.182500209810001</v>
      </c>
      <c r="H30" t="s">
        <v>18</v>
      </c>
    </row>
    <row r="31" spans="1:13" x14ac:dyDescent="0.35">
      <c r="A31" s="25">
        <v>11</v>
      </c>
      <c r="B31" s="13">
        <v>0.10539999999999999</v>
      </c>
      <c r="C31" s="13">
        <f>B31-B18</f>
        <v>7.039999999999999E-2</v>
      </c>
      <c r="D31" s="14">
        <f t="shared" si="1"/>
        <v>9.1248183961599985</v>
      </c>
      <c r="H31" t="s">
        <v>19</v>
      </c>
    </row>
    <row r="32" spans="1:13" x14ac:dyDescent="0.35">
      <c r="A32" s="25">
        <v>12</v>
      </c>
      <c r="B32" s="13">
        <v>0.15690000000000001</v>
      </c>
      <c r="C32" s="13">
        <f>B32-B18</f>
        <v>0.12190000000000001</v>
      </c>
      <c r="D32" s="14">
        <f t="shared" si="1"/>
        <v>14.38956772461</v>
      </c>
      <c r="H32" t="s">
        <v>20</v>
      </c>
    </row>
    <row r="33" spans="1:4" x14ac:dyDescent="0.35">
      <c r="A33" s="25">
        <v>13</v>
      </c>
      <c r="B33" s="13">
        <v>0.16309999999999999</v>
      </c>
      <c r="C33" s="13">
        <f>B33-B18</f>
        <v>0.12809999999999999</v>
      </c>
      <c r="D33" s="14">
        <f t="shared" si="1"/>
        <v>15.036440074609999</v>
      </c>
    </row>
    <row r="34" spans="1:4" x14ac:dyDescent="0.35">
      <c r="A34" s="25">
        <v>14</v>
      </c>
      <c r="B34" s="13">
        <v>0.1144</v>
      </c>
      <c r="C34" s="13">
        <f>B34-B18</f>
        <v>7.9399999999999998E-2</v>
      </c>
      <c r="D34" s="14">
        <f t="shared" si="1"/>
        <v>10.030910044360001</v>
      </c>
    </row>
    <row r="35" spans="1:4" x14ac:dyDescent="0.35">
      <c r="A35" s="25">
        <v>15</v>
      </c>
      <c r="B35" s="13">
        <v>0.19850000000000001</v>
      </c>
      <c r="C35" s="13">
        <f>B35-B18</f>
        <v>0.16350000000000001</v>
      </c>
      <c r="D35" s="14">
        <f t="shared" si="1"/>
        <v>18.783625357250003</v>
      </c>
    </row>
    <row r="36" spans="1:4" x14ac:dyDescent="0.35">
      <c r="A36" s="25">
        <v>16</v>
      </c>
      <c r="B36" s="13">
        <v>0.20480000000000001</v>
      </c>
      <c r="C36" s="13">
        <f>B36-B18</f>
        <v>0.16980000000000001</v>
      </c>
      <c r="D36" s="14">
        <f t="shared" si="1"/>
        <v>19.460086492039999</v>
      </c>
    </row>
    <row r="37" spans="1:4" x14ac:dyDescent="0.35">
      <c r="A37" s="25">
        <v>17</v>
      </c>
      <c r="B37" s="13">
        <v>0.12920000000000001</v>
      </c>
      <c r="C37" s="13">
        <f>B37-B18</f>
        <v>9.4200000000000006E-2</v>
      </c>
      <c r="D37" s="14">
        <f t="shared" si="1"/>
        <v>11.533784533640002</v>
      </c>
    </row>
    <row r="38" spans="1:4" x14ac:dyDescent="0.35">
      <c r="A38" s="25">
        <v>18</v>
      </c>
      <c r="B38" s="13">
        <v>0.1182</v>
      </c>
      <c r="C38" s="13">
        <f>B38-B18</f>
        <v>8.3199999999999996E-2</v>
      </c>
      <c r="D38" s="14">
        <f t="shared" si="1"/>
        <v>10.415257482240001</v>
      </c>
    </row>
    <row r="39" spans="1:4" x14ac:dyDescent="0.35">
      <c r="A39" s="25">
        <v>19</v>
      </c>
      <c r="B39" s="13">
        <v>7.2400000000000006E-2</v>
      </c>
      <c r="C39" s="13">
        <f>B39-B18</f>
        <v>3.7400000000000003E-2</v>
      </c>
      <c r="D39" s="14">
        <f t="shared" si="1"/>
        <v>5.8530727387599999</v>
      </c>
    </row>
    <row r="40" spans="1:4" x14ac:dyDescent="0.35">
      <c r="A40" s="25">
        <v>20</v>
      </c>
      <c r="B40" s="13">
        <v>0.1106</v>
      </c>
      <c r="C40" s="13">
        <f>B40-B18</f>
        <v>7.5600000000000001E-2</v>
      </c>
      <c r="D40" s="14">
        <f t="shared" si="1"/>
        <v>9.6476167553600014</v>
      </c>
    </row>
    <row r="41" spans="1:4" x14ac:dyDescent="0.35">
      <c r="A41" s="25">
        <v>21</v>
      </c>
      <c r="B41" s="13">
        <v>0.10290000000000001</v>
      </c>
      <c r="C41" s="13">
        <f>B41-B18</f>
        <v>6.7900000000000002E-2</v>
      </c>
      <c r="D41" s="14">
        <f t="shared" si="1"/>
        <v>8.874175675410001</v>
      </c>
    </row>
    <row r="42" spans="1:4" x14ac:dyDescent="0.35">
      <c r="A42" s="25">
        <v>22</v>
      </c>
      <c r="B42" s="13">
        <v>6.1499999999999999E-2</v>
      </c>
      <c r="C42" s="13">
        <f>B42-B18</f>
        <v>2.6499999999999996E-2</v>
      </c>
      <c r="D42" s="14">
        <f t="shared" si="1"/>
        <v>4.7898713272499993</v>
      </c>
    </row>
    <row r="43" spans="1:4" x14ac:dyDescent="0.35">
      <c r="A43" s="25">
        <v>23</v>
      </c>
      <c r="B43" s="13">
        <v>0.1188</v>
      </c>
      <c r="C43" s="13">
        <f>B43-B18</f>
        <v>8.3799999999999999E-2</v>
      </c>
      <c r="D43" s="14">
        <f t="shared" si="1"/>
        <v>10.47604028244</v>
      </c>
    </row>
    <row r="44" spans="1:4" x14ac:dyDescent="0.35">
      <c r="A44" s="25">
        <v>24</v>
      </c>
      <c r="B44" s="13">
        <v>0.1739</v>
      </c>
      <c r="C44" s="13">
        <f>B44-B18</f>
        <v>0.1389</v>
      </c>
      <c r="D44" s="14">
        <f t="shared" si="1"/>
        <v>16.169951558210002</v>
      </c>
    </row>
    <row r="45" spans="1:4" x14ac:dyDescent="0.35">
      <c r="A45" s="25">
        <v>25</v>
      </c>
      <c r="B45" s="13">
        <v>0.1431</v>
      </c>
      <c r="C45" s="13">
        <f>B45-B18</f>
        <v>0.1081</v>
      </c>
      <c r="D45" s="14">
        <f t="shared" si="1"/>
        <v>12.959829350610001</v>
      </c>
    </row>
    <row r="46" spans="1:4" x14ac:dyDescent="0.35">
      <c r="A46" s="25">
        <v>26</v>
      </c>
      <c r="B46" s="13">
        <v>3.73E-2</v>
      </c>
      <c r="C46" s="11" t="s">
        <v>16</v>
      </c>
      <c r="D46" s="14"/>
    </row>
    <row r="47" spans="1:4" x14ac:dyDescent="0.35">
      <c r="A47" s="25">
        <v>27</v>
      </c>
      <c r="B47" s="13">
        <v>0.17580000000000001</v>
      </c>
      <c r="C47" s="13">
        <f>B47-B18</f>
        <v>0.14080000000000001</v>
      </c>
      <c r="D47" s="14">
        <f t="shared" ref="D47:D78" si="2">(36.501*C47*C47)+(95.209*C47)+(2.2412)</f>
        <v>16.370246384640001</v>
      </c>
    </row>
    <row r="48" spans="1:4" x14ac:dyDescent="0.35">
      <c r="A48" s="25">
        <v>28</v>
      </c>
      <c r="B48" s="13">
        <v>0.15609999999999999</v>
      </c>
      <c r="C48" s="13">
        <f>B48-B18</f>
        <v>0.12109999999999999</v>
      </c>
      <c r="D48" s="14">
        <f t="shared" si="2"/>
        <v>14.306304730209998</v>
      </c>
    </row>
    <row r="49" spans="1:4" x14ac:dyDescent="0.35">
      <c r="A49" s="25">
        <v>29</v>
      </c>
      <c r="B49" s="13">
        <v>0.1835</v>
      </c>
      <c r="C49" s="13">
        <f>B49-B18</f>
        <v>0.14849999999999999</v>
      </c>
      <c r="D49" s="14">
        <f t="shared" si="2"/>
        <v>17.184665677249999</v>
      </c>
    </row>
    <row r="50" spans="1:4" x14ac:dyDescent="0.35">
      <c r="A50" s="25">
        <v>30</v>
      </c>
      <c r="B50" s="13">
        <v>0.19339999999999999</v>
      </c>
      <c r="C50" s="13">
        <f>B50-B18</f>
        <v>0.15839999999999999</v>
      </c>
      <c r="D50" s="14">
        <f t="shared" si="2"/>
        <v>18.238136130559997</v>
      </c>
    </row>
    <row r="51" spans="1:4" x14ac:dyDescent="0.35">
      <c r="A51" s="25">
        <v>31</v>
      </c>
      <c r="B51" s="13">
        <v>0.1547</v>
      </c>
      <c r="C51" s="13">
        <f>B51-B18</f>
        <v>0.1197</v>
      </c>
      <c r="D51" s="14">
        <f t="shared" si="2"/>
        <v>14.160706913089999</v>
      </c>
    </row>
    <row r="52" spans="1:4" x14ac:dyDescent="0.35">
      <c r="A52" s="25">
        <v>32</v>
      </c>
      <c r="B52" s="13">
        <v>0.27450000000000002</v>
      </c>
      <c r="C52" s="13">
        <f>B52-B18</f>
        <v>0.23950000000000002</v>
      </c>
      <c r="D52" s="14">
        <f t="shared" si="2"/>
        <v>27.137461985250003</v>
      </c>
    </row>
    <row r="53" spans="1:4" x14ac:dyDescent="0.35">
      <c r="A53" s="25">
        <v>33</v>
      </c>
      <c r="B53" s="13">
        <v>0.25219999999999998</v>
      </c>
      <c r="C53" s="13">
        <f>B53-B18</f>
        <v>0.21719999999999998</v>
      </c>
      <c r="D53" s="14">
        <f t="shared" si="2"/>
        <v>24.642560135839997</v>
      </c>
    </row>
    <row r="54" spans="1:4" x14ac:dyDescent="0.35">
      <c r="A54" s="25">
        <v>34</v>
      </c>
      <c r="B54" s="13">
        <v>0.18679999999999999</v>
      </c>
      <c r="C54" s="13">
        <f>B54-B18</f>
        <v>0.15179999999999999</v>
      </c>
      <c r="D54" s="14">
        <f t="shared" si="2"/>
        <v>17.535027503239998</v>
      </c>
    </row>
    <row r="55" spans="1:4" x14ac:dyDescent="0.35">
      <c r="A55" s="25">
        <v>35</v>
      </c>
      <c r="B55" s="13">
        <v>0.17510000000000001</v>
      </c>
      <c r="C55" s="13">
        <f>B55-B18</f>
        <v>0.1401</v>
      </c>
      <c r="D55" s="14">
        <f t="shared" si="2"/>
        <v>16.29642289301</v>
      </c>
    </row>
    <row r="56" spans="1:4" x14ac:dyDescent="0.35">
      <c r="A56" s="25">
        <v>36</v>
      </c>
      <c r="B56" s="13">
        <v>0.1424</v>
      </c>
      <c r="C56" s="13">
        <f>B56-B18</f>
        <v>0.1074</v>
      </c>
      <c r="D56" s="14">
        <f t="shared" si="2"/>
        <v>12.88767687476</v>
      </c>
    </row>
    <row r="57" spans="1:4" x14ac:dyDescent="0.35">
      <c r="A57" s="25">
        <v>37</v>
      </c>
      <c r="B57" s="13">
        <v>0.18840000000000001</v>
      </c>
      <c r="C57" s="13">
        <f>B57-B18</f>
        <v>0.15340000000000001</v>
      </c>
      <c r="D57" s="14">
        <f t="shared" si="2"/>
        <v>17.70518607156</v>
      </c>
    </row>
    <row r="58" spans="1:4" x14ac:dyDescent="0.35">
      <c r="A58" s="25">
        <v>38</v>
      </c>
      <c r="B58" s="13">
        <v>0.2243</v>
      </c>
      <c r="C58" s="13">
        <f>B58-B18</f>
        <v>0.1893</v>
      </c>
      <c r="D58" s="14">
        <f t="shared" si="2"/>
        <v>21.572258419490002</v>
      </c>
    </row>
    <row r="59" spans="1:4" x14ac:dyDescent="0.35">
      <c r="A59" s="25">
        <v>39</v>
      </c>
      <c r="B59" s="13">
        <v>0.16520000000000001</v>
      </c>
      <c r="C59" s="13">
        <f>B59-B18</f>
        <v>0.13020000000000001</v>
      </c>
      <c r="D59" s="14">
        <f t="shared" si="2"/>
        <v>15.256178212040002</v>
      </c>
    </row>
    <row r="60" spans="1:4" x14ac:dyDescent="0.35">
      <c r="A60" s="25">
        <v>40</v>
      </c>
      <c r="B60" s="13">
        <v>0.1517</v>
      </c>
      <c r="C60" s="13">
        <f>B60-B18</f>
        <v>0.1167</v>
      </c>
      <c r="D60" s="14">
        <f t="shared" si="2"/>
        <v>13.849193403889998</v>
      </c>
    </row>
    <row r="61" spans="1:4" x14ac:dyDescent="0.35">
      <c r="A61" s="25">
        <v>41</v>
      </c>
      <c r="B61" s="13">
        <v>0.1041</v>
      </c>
      <c r="C61" s="13">
        <f>B61-B18</f>
        <v>6.9099999999999995E-2</v>
      </c>
      <c r="D61" s="14">
        <f t="shared" si="2"/>
        <v>8.9944272398099994</v>
      </c>
    </row>
    <row r="62" spans="1:4" x14ac:dyDescent="0.35">
      <c r="A62" s="25">
        <v>42</v>
      </c>
      <c r="B62" s="13">
        <v>0.2155</v>
      </c>
      <c r="C62" s="13">
        <f>B62-B18</f>
        <v>0.18049999999999999</v>
      </c>
      <c r="D62" s="14">
        <f t="shared" si="2"/>
        <v>20.615636205249999</v>
      </c>
    </row>
    <row r="63" spans="1:4" x14ac:dyDescent="0.35">
      <c r="A63" s="25">
        <v>43</v>
      </c>
      <c r="B63" s="13">
        <v>0.20430000000000001</v>
      </c>
      <c r="C63" s="13">
        <f>B63-B18</f>
        <v>0.16930000000000001</v>
      </c>
      <c r="D63" s="14">
        <f t="shared" si="2"/>
        <v>19.406293247490002</v>
      </c>
    </row>
    <row r="64" spans="1:4" x14ac:dyDescent="0.35">
      <c r="A64" s="25">
        <v>44</v>
      </c>
      <c r="B64" s="13">
        <v>0.10150000000000001</v>
      </c>
      <c r="C64" s="13">
        <f>B64-B18</f>
        <v>6.6500000000000004E-2</v>
      </c>
      <c r="D64" s="14">
        <f t="shared" si="2"/>
        <v>8.7340150472500007</v>
      </c>
    </row>
    <row r="65" spans="1:4" x14ac:dyDescent="0.35">
      <c r="A65" s="25">
        <v>45</v>
      </c>
      <c r="B65" s="13">
        <v>0.31940000000000002</v>
      </c>
      <c r="C65" s="13">
        <f>B65-B18</f>
        <v>0.28439999999999999</v>
      </c>
      <c r="D65" s="14">
        <f t="shared" si="2"/>
        <v>32.270963123359998</v>
      </c>
    </row>
    <row r="66" spans="1:4" x14ac:dyDescent="0.35">
      <c r="A66" s="25">
        <v>46</v>
      </c>
      <c r="B66" s="13">
        <v>0.80389999999999995</v>
      </c>
      <c r="C66" s="13">
        <f>B66-B18</f>
        <v>0.76889999999999992</v>
      </c>
      <c r="D66" s="14">
        <f t="shared" si="2"/>
        <v>97.027054472209997</v>
      </c>
    </row>
    <row r="67" spans="1:4" x14ac:dyDescent="0.35">
      <c r="A67" s="25">
        <v>47</v>
      </c>
      <c r="B67" s="13">
        <v>0.16439999999999999</v>
      </c>
      <c r="C67" s="13">
        <f>B67-B18</f>
        <v>0.12939999999999999</v>
      </c>
      <c r="D67" s="14">
        <f t="shared" si="2"/>
        <v>15.17243048436</v>
      </c>
    </row>
    <row r="68" spans="1:4" x14ac:dyDescent="0.35">
      <c r="A68" s="25">
        <v>48</v>
      </c>
      <c r="B68" s="13">
        <v>0.1144</v>
      </c>
      <c r="C68" s="13">
        <f>B68-B18</f>
        <v>7.9399999999999998E-2</v>
      </c>
      <c r="D68" s="14">
        <f t="shared" si="2"/>
        <v>10.030910044360001</v>
      </c>
    </row>
    <row r="69" spans="1:4" x14ac:dyDescent="0.35">
      <c r="A69" s="25">
        <v>49</v>
      </c>
      <c r="B69" s="13">
        <v>8.5199999999999998E-2</v>
      </c>
      <c r="C69" s="13">
        <f>B69-B18</f>
        <v>5.0199999999999995E-2</v>
      </c>
      <c r="D69" s="14">
        <f t="shared" si="2"/>
        <v>7.11267578004</v>
      </c>
    </row>
    <row r="70" spans="1:4" x14ac:dyDescent="0.35">
      <c r="A70" s="25">
        <v>50</v>
      </c>
      <c r="B70" s="13">
        <v>0.12590000000000001</v>
      </c>
      <c r="C70" s="13">
        <f>B70-B18</f>
        <v>9.0900000000000009E-2</v>
      </c>
      <c r="D70" s="14">
        <f t="shared" si="2"/>
        <v>11.197298927810003</v>
      </c>
    </row>
    <row r="71" spans="1:4" x14ac:dyDescent="0.35">
      <c r="A71" s="25">
        <v>51</v>
      </c>
      <c r="B71" s="13">
        <v>0.18840000000000001</v>
      </c>
      <c r="C71" s="13">
        <f>B71-B18</f>
        <v>0.15340000000000001</v>
      </c>
      <c r="D71" s="14">
        <f t="shared" si="2"/>
        <v>17.70518607156</v>
      </c>
    </row>
    <row r="72" spans="1:4" x14ac:dyDescent="0.35">
      <c r="A72" s="25">
        <v>52</v>
      </c>
      <c r="B72" s="13">
        <v>0.18390000000000001</v>
      </c>
      <c r="C72" s="13">
        <f>B72-B18</f>
        <v>0.1489</v>
      </c>
      <c r="D72" s="14">
        <f t="shared" si="2"/>
        <v>17.227091436209999</v>
      </c>
    </row>
    <row r="73" spans="1:4" x14ac:dyDescent="0.35">
      <c r="A73" s="25">
        <v>53</v>
      </c>
      <c r="B73" s="13">
        <v>0.14130000000000001</v>
      </c>
      <c r="C73" s="13">
        <f>B73-B18</f>
        <v>0.10630000000000001</v>
      </c>
      <c r="D73" s="14">
        <f t="shared" si="2"/>
        <v>12.774366684690001</v>
      </c>
    </row>
    <row r="74" spans="1:4" x14ac:dyDescent="0.35">
      <c r="A74" s="25">
        <v>54</v>
      </c>
      <c r="B74" s="13">
        <v>0.14430000000000001</v>
      </c>
      <c r="C74" s="13">
        <f>B74-B18</f>
        <v>0.10930000000000001</v>
      </c>
      <c r="D74" s="14">
        <f t="shared" si="2"/>
        <v>13.083602531490001</v>
      </c>
    </row>
    <row r="75" spans="1:4" x14ac:dyDescent="0.35">
      <c r="A75" s="25">
        <v>55</v>
      </c>
      <c r="B75" s="13">
        <v>0.187</v>
      </c>
      <c r="C75" s="13">
        <f>B75-B18</f>
        <v>0.152</v>
      </c>
      <c r="D75" s="14">
        <f t="shared" si="2"/>
        <v>17.556287103999999</v>
      </c>
    </row>
    <row r="76" spans="1:4" x14ac:dyDescent="0.35">
      <c r="A76" s="25">
        <v>56</v>
      </c>
      <c r="B76" s="13">
        <v>0.14419999999999999</v>
      </c>
      <c r="C76" s="13">
        <f>B76-B18</f>
        <v>0.10919999999999999</v>
      </c>
      <c r="D76" s="14">
        <f t="shared" si="2"/>
        <v>13.073284084639997</v>
      </c>
    </row>
    <row r="77" spans="1:4" x14ac:dyDescent="0.35">
      <c r="A77" s="25">
        <v>57</v>
      </c>
      <c r="B77" s="13">
        <v>0.1472</v>
      </c>
      <c r="C77" s="13">
        <f>B77-B18</f>
        <v>0.11219999999999999</v>
      </c>
      <c r="D77" s="14">
        <f t="shared" si="2"/>
        <v>13.383155048839999</v>
      </c>
    </row>
    <row r="78" spans="1:4" x14ac:dyDescent="0.35">
      <c r="A78" s="25">
        <v>58</v>
      </c>
      <c r="B78" s="13">
        <v>0.14910000000000001</v>
      </c>
      <c r="C78" s="13">
        <f>B78-B18</f>
        <v>0.11410000000000001</v>
      </c>
      <c r="D78" s="14">
        <f t="shared" si="2"/>
        <v>13.579746483810002</v>
      </c>
    </row>
    <row r="79" spans="1:4" x14ac:dyDescent="0.35">
      <c r="A79" s="25">
        <v>59</v>
      </c>
      <c r="B79" s="13">
        <v>0.14940000000000001</v>
      </c>
      <c r="C79" s="13">
        <f>B79-B18</f>
        <v>0.1144</v>
      </c>
      <c r="D79" s="14">
        <f t="shared" ref="D79:D106" si="3">(36.501*C79*C79)+(95.209*C79)+(2.2412)</f>
        <v>13.61081132736</v>
      </c>
    </row>
    <row r="80" spans="1:4" x14ac:dyDescent="0.35">
      <c r="A80" s="25">
        <v>60</v>
      </c>
      <c r="B80" s="13">
        <v>0.1411</v>
      </c>
      <c r="C80" s="13">
        <f>B80-B18</f>
        <v>0.1061</v>
      </c>
      <c r="D80" s="14">
        <f t="shared" si="3"/>
        <v>12.753774322209999</v>
      </c>
    </row>
    <row r="81" spans="1:4" x14ac:dyDescent="0.35">
      <c r="A81" s="25">
        <v>61</v>
      </c>
      <c r="B81" s="13">
        <v>0.14949999999999999</v>
      </c>
      <c r="C81" s="13">
        <f>B81-B18</f>
        <v>0.11449999999999999</v>
      </c>
      <c r="D81" s="14">
        <f t="shared" si="3"/>
        <v>13.621167735250001</v>
      </c>
    </row>
    <row r="82" spans="1:4" x14ac:dyDescent="0.35">
      <c r="A82" s="25">
        <v>62</v>
      </c>
      <c r="B82" s="13">
        <v>0.14399999999999999</v>
      </c>
      <c r="C82" s="13">
        <f>B82-B18</f>
        <v>0.10899999999999999</v>
      </c>
      <c r="D82" s="14">
        <f t="shared" si="3"/>
        <v>13.052649380999998</v>
      </c>
    </row>
    <row r="83" spans="1:4" x14ac:dyDescent="0.35">
      <c r="A83" s="25">
        <v>63</v>
      </c>
      <c r="B83" s="13">
        <v>0.15310000000000001</v>
      </c>
      <c r="C83" s="13">
        <f>B83-B18</f>
        <v>0.11810000000000001</v>
      </c>
      <c r="D83" s="14">
        <f t="shared" si="3"/>
        <v>13.994484612610002</v>
      </c>
    </row>
    <row r="84" spans="1:4" x14ac:dyDescent="0.35">
      <c r="A84" s="25">
        <v>64</v>
      </c>
      <c r="B84" s="13">
        <v>0.14460000000000001</v>
      </c>
      <c r="C84" s="13">
        <f>B84-B18</f>
        <v>0.1096</v>
      </c>
      <c r="D84" s="14">
        <f t="shared" si="3"/>
        <v>13.114562252160002</v>
      </c>
    </row>
    <row r="85" spans="1:4" x14ac:dyDescent="0.35">
      <c r="A85" s="25">
        <v>65</v>
      </c>
      <c r="B85" s="13">
        <v>0.1143</v>
      </c>
      <c r="C85" s="13">
        <f>B85-B18</f>
        <v>7.9299999999999995E-2</v>
      </c>
      <c r="D85" s="14">
        <f t="shared" si="3"/>
        <v>10.020809873489998</v>
      </c>
    </row>
    <row r="86" spans="1:4" x14ac:dyDescent="0.35">
      <c r="A86" s="25">
        <v>66</v>
      </c>
      <c r="B86" s="13">
        <v>0.22</v>
      </c>
      <c r="C86" s="13">
        <f>B86-B18</f>
        <v>0.185</v>
      </c>
      <c r="D86" s="14">
        <f t="shared" si="3"/>
        <v>21.104111724999999</v>
      </c>
    </row>
    <row r="87" spans="1:4" x14ac:dyDescent="0.35">
      <c r="A87" s="25">
        <v>67</v>
      </c>
      <c r="B87" s="13">
        <v>0.15229999999999999</v>
      </c>
      <c r="C87" s="13">
        <f>B87-B18</f>
        <v>0.11729999999999999</v>
      </c>
      <c r="D87" s="14">
        <f t="shared" si="3"/>
        <v>13.911443544289998</v>
      </c>
    </row>
    <row r="88" spans="1:4" x14ac:dyDescent="0.35">
      <c r="A88" s="25">
        <v>68</v>
      </c>
      <c r="B88" s="13">
        <v>0.16439999999999999</v>
      </c>
      <c r="C88" s="13">
        <f>B88-B18</f>
        <v>0.12939999999999999</v>
      </c>
      <c r="D88" s="14">
        <f t="shared" si="3"/>
        <v>15.17243048436</v>
      </c>
    </row>
    <row r="89" spans="1:4" x14ac:dyDescent="0.35">
      <c r="A89" s="25">
        <v>69</v>
      </c>
      <c r="B89" s="13">
        <v>0.1069</v>
      </c>
      <c r="C89" s="13">
        <f>B89-B18</f>
        <v>7.1899999999999992E-2</v>
      </c>
      <c r="D89" s="14">
        <f t="shared" si="3"/>
        <v>9.2754230346100002</v>
      </c>
    </row>
    <row r="90" spans="1:4" x14ac:dyDescent="0.35">
      <c r="A90" s="25">
        <v>70</v>
      </c>
      <c r="B90" s="13">
        <v>0.21510000000000001</v>
      </c>
      <c r="C90" s="13">
        <f>B90-B18</f>
        <v>0.18010000000000001</v>
      </c>
      <c r="D90" s="14">
        <f t="shared" si="3"/>
        <v>20.572287701009998</v>
      </c>
    </row>
    <row r="91" spans="1:4" x14ac:dyDescent="0.35">
      <c r="A91" s="25">
        <v>71</v>
      </c>
      <c r="B91" s="13">
        <v>0.1245</v>
      </c>
      <c r="C91" s="13">
        <f>B91-B18</f>
        <v>8.9499999999999996E-2</v>
      </c>
      <c r="D91" s="14">
        <f t="shared" si="3"/>
        <v>11.054787635250001</v>
      </c>
    </row>
    <row r="92" spans="1:4" x14ac:dyDescent="0.35">
      <c r="A92" s="25">
        <v>72</v>
      </c>
      <c r="B92" s="13">
        <v>0.17369999999999999</v>
      </c>
      <c r="C92" s="13">
        <f>B92-B18</f>
        <v>0.13869999999999999</v>
      </c>
      <c r="D92" s="14">
        <f t="shared" si="3"/>
        <v>16.148883222689999</v>
      </c>
    </row>
    <row r="93" spans="1:4" x14ac:dyDescent="0.35">
      <c r="A93" s="25">
        <v>73</v>
      </c>
      <c r="B93" s="13">
        <v>0.17399999999999999</v>
      </c>
      <c r="C93" s="13">
        <f>B93-B18</f>
        <v>0.13899999999999998</v>
      </c>
      <c r="D93" s="14">
        <f t="shared" si="3"/>
        <v>16.180486820999999</v>
      </c>
    </row>
    <row r="94" spans="1:4" x14ac:dyDescent="0.35">
      <c r="A94" s="25">
        <v>74</v>
      </c>
      <c r="B94" s="13">
        <v>0.1807</v>
      </c>
      <c r="C94" s="13">
        <f>B94-B18</f>
        <v>0.1457</v>
      </c>
      <c r="D94" s="14">
        <f t="shared" si="3"/>
        <v>16.888012413489999</v>
      </c>
    </row>
    <row r="95" spans="1:4" x14ac:dyDescent="0.35">
      <c r="A95" s="25">
        <v>75</v>
      </c>
      <c r="B95" s="13">
        <v>0.1721</v>
      </c>
      <c r="C95" s="13">
        <f>B95-B18</f>
        <v>0.1371</v>
      </c>
      <c r="D95" s="14">
        <f t="shared" si="3"/>
        <v>15.980441661410001</v>
      </c>
    </row>
    <row r="96" spans="1:4" x14ac:dyDescent="0.35">
      <c r="A96" s="25">
        <v>76</v>
      </c>
      <c r="B96" s="13">
        <v>0.13370000000000001</v>
      </c>
      <c r="C96" s="13">
        <f>B96-B18</f>
        <v>9.870000000000001E-2</v>
      </c>
      <c r="D96" s="14">
        <f t="shared" si="3"/>
        <v>11.993909726690003</v>
      </c>
    </row>
    <row r="97" spans="1:4" x14ac:dyDescent="0.35">
      <c r="A97" s="25">
        <v>77</v>
      </c>
      <c r="B97" s="13">
        <v>0.15129999999999999</v>
      </c>
      <c r="C97" s="13">
        <f>B97-B18</f>
        <v>0.11629999999999999</v>
      </c>
      <c r="D97" s="14">
        <f t="shared" si="3"/>
        <v>13.807707910689999</v>
      </c>
    </row>
    <row r="98" spans="1:4" x14ac:dyDescent="0.35">
      <c r="A98" s="25">
        <v>78</v>
      </c>
      <c r="B98" s="13">
        <v>0.32969999999999999</v>
      </c>
      <c r="C98" s="13">
        <f>B98-B18</f>
        <v>0.29469999999999996</v>
      </c>
      <c r="D98" s="14">
        <f t="shared" si="3"/>
        <v>33.469334433089998</v>
      </c>
    </row>
    <row r="99" spans="1:4" x14ac:dyDescent="0.35">
      <c r="A99" s="25">
        <v>79</v>
      </c>
      <c r="B99" s="13">
        <v>0.29089999999999999</v>
      </c>
      <c r="C99" s="13">
        <f>B99-B18</f>
        <v>0.25590000000000002</v>
      </c>
      <c r="D99" s="14">
        <f t="shared" si="3"/>
        <v>28.995444149810002</v>
      </c>
    </row>
    <row r="100" spans="1:4" x14ac:dyDescent="0.35">
      <c r="A100" s="25">
        <v>80</v>
      </c>
      <c r="B100" s="13">
        <v>0.19600000000000001</v>
      </c>
      <c r="C100" s="13">
        <f>B100-B18</f>
        <v>0.161</v>
      </c>
      <c r="D100" s="14">
        <f t="shared" si="3"/>
        <v>18.515991420999999</v>
      </c>
    </row>
    <row r="101" spans="1:4" x14ac:dyDescent="0.35">
      <c r="A101" s="25">
        <v>81</v>
      </c>
      <c r="B101" s="13">
        <v>0.1701</v>
      </c>
      <c r="C101" s="13">
        <f>B101-B18</f>
        <v>0.1351</v>
      </c>
      <c r="D101" s="14">
        <f t="shared" si="3"/>
        <v>15.770152517010001</v>
      </c>
    </row>
    <row r="102" spans="1:4" x14ac:dyDescent="0.35">
      <c r="A102" s="25">
        <v>82</v>
      </c>
      <c r="B102" s="13">
        <v>0.23960000000000001</v>
      </c>
      <c r="C102" s="13">
        <f>B102-B18</f>
        <v>0.2046</v>
      </c>
      <c r="D102" s="14">
        <f t="shared" si="3"/>
        <v>23.248935601159999</v>
      </c>
    </row>
    <row r="103" spans="1:4" x14ac:dyDescent="0.35">
      <c r="A103" s="25">
        <v>83</v>
      </c>
      <c r="B103" s="13">
        <v>0.2621</v>
      </c>
      <c r="C103" s="13">
        <f>B103-B18</f>
        <v>0.2271</v>
      </c>
      <c r="D103" s="14">
        <f t="shared" si="3"/>
        <v>25.745681439409999</v>
      </c>
    </row>
    <row r="104" spans="1:4" x14ac:dyDescent="0.35">
      <c r="A104" s="25">
        <v>84</v>
      </c>
      <c r="B104" s="13">
        <v>0.1328</v>
      </c>
      <c r="C104" s="13">
        <f>B104-B18</f>
        <v>9.7799999999999998E-2</v>
      </c>
      <c r="D104" s="14">
        <f t="shared" si="3"/>
        <v>11.901766424839998</v>
      </c>
    </row>
    <row r="105" spans="1:4" x14ac:dyDescent="0.35">
      <c r="A105" s="25">
        <v>85</v>
      </c>
      <c r="B105" s="13">
        <v>0.1391</v>
      </c>
      <c r="C105" s="13">
        <f>B105-B18</f>
        <v>0.1041</v>
      </c>
      <c r="D105" s="14">
        <f t="shared" si="3"/>
        <v>12.54801130181</v>
      </c>
    </row>
    <row r="106" spans="1:4" x14ac:dyDescent="0.35">
      <c r="A106" s="26">
        <v>86</v>
      </c>
      <c r="B106" s="18">
        <v>0.16220000000000001</v>
      </c>
      <c r="C106" s="18">
        <f>B106-B18</f>
        <v>0.12720000000000001</v>
      </c>
      <c r="D106" s="19">
        <f t="shared" si="3"/>
        <v>14.942365139840003</v>
      </c>
    </row>
    <row r="107" spans="1:4" x14ac:dyDescent="0.35">
      <c r="A107" s="5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opLeftCell="A16" workbookViewId="0">
      <selection activeCell="D21" sqref="D21"/>
    </sheetView>
  </sheetViews>
  <sheetFormatPr defaultRowHeight="14.5" x14ac:dyDescent="0.35"/>
  <cols>
    <col min="4" max="4" width="14.81640625" customWidth="1"/>
  </cols>
  <sheetData>
    <row r="1" spans="1:12" x14ac:dyDescent="0.35">
      <c r="A1">
        <v>3.2557999999999998</v>
      </c>
      <c r="B1">
        <v>3.6680000000000001</v>
      </c>
      <c r="C1">
        <v>3.242</v>
      </c>
      <c r="D1">
        <v>3.2286999999999999</v>
      </c>
      <c r="E1">
        <v>1.7564</v>
      </c>
      <c r="F1">
        <v>2.3969</v>
      </c>
      <c r="G1">
        <v>2.3873000000000002</v>
      </c>
      <c r="H1">
        <v>2.4661</v>
      </c>
      <c r="I1">
        <v>2.3544999999999998</v>
      </c>
      <c r="J1">
        <v>1.8601000000000001</v>
      </c>
      <c r="K1">
        <v>2.1897000000000002</v>
      </c>
      <c r="L1">
        <v>0.19359999999999999</v>
      </c>
    </row>
    <row r="2" spans="1:12" x14ac:dyDescent="0.35">
      <c r="A2">
        <v>3.0179</v>
      </c>
      <c r="B2">
        <v>3.5661</v>
      </c>
      <c r="C2">
        <v>3.5118</v>
      </c>
      <c r="D2">
        <v>3.9641000000000002</v>
      </c>
      <c r="E2">
        <v>0.19550000000000001</v>
      </c>
      <c r="F2">
        <v>2.6852999999999998</v>
      </c>
      <c r="G2">
        <v>2.9359999999999999</v>
      </c>
      <c r="H2">
        <v>3.1623999999999999</v>
      </c>
      <c r="I2">
        <v>3.089</v>
      </c>
      <c r="J2">
        <v>2.6151</v>
      </c>
      <c r="K2">
        <v>2.6349999999999998</v>
      </c>
      <c r="L2">
        <v>1.8789</v>
      </c>
    </row>
    <row r="3" spans="1:12" x14ac:dyDescent="0.35">
      <c r="A3">
        <v>2.1404999999999998</v>
      </c>
      <c r="B3">
        <v>3.3613</v>
      </c>
      <c r="C3">
        <v>3.3613</v>
      </c>
      <c r="D3">
        <v>1.5680000000000001</v>
      </c>
      <c r="E3">
        <v>0.17660000000000001</v>
      </c>
      <c r="F3">
        <v>2.8664999999999998</v>
      </c>
      <c r="G3">
        <v>2.8172000000000001</v>
      </c>
      <c r="H3">
        <v>3.0693999999999999</v>
      </c>
      <c r="I3">
        <v>2.4815</v>
      </c>
      <c r="J3">
        <v>2.7547999999999999</v>
      </c>
      <c r="K3">
        <v>2.5802</v>
      </c>
      <c r="L3">
        <v>2.7503000000000002</v>
      </c>
    </row>
    <row r="4" spans="1:12" x14ac:dyDescent="0.35">
      <c r="A4">
        <v>1.5949</v>
      </c>
      <c r="B4">
        <v>3.3595999999999999</v>
      </c>
      <c r="C4">
        <v>3.2627000000000002</v>
      </c>
      <c r="D4">
        <v>3.2927</v>
      </c>
      <c r="E4">
        <v>3.4388000000000001</v>
      </c>
      <c r="F4">
        <v>3.2774000000000001</v>
      </c>
      <c r="G4">
        <v>3.1166</v>
      </c>
      <c r="H4">
        <v>2.9994999999999998</v>
      </c>
      <c r="I4">
        <v>3.0586000000000002</v>
      </c>
      <c r="J4">
        <v>2.6983999999999999</v>
      </c>
      <c r="K4">
        <v>2.3037000000000001</v>
      </c>
      <c r="L4">
        <v>3.1835</v>
      </c>
    </row>
    <row r="5" spans="1:12" x14ac:dyDescent="0.35">
      <c r="A5">
        <v>1.0805</v>
      </c>
      <c r="B5">
        <v>3.5958000000000001</v>
      </c>
      <c r="C5">
        <v>3.4632000000000001</v>
      </c>
      <c r="D5">
        <v>3.4197000000000002</v>
      </c>
      <c r="E5">
        <v>3.7418999999999998</v>
      </c>
      <c r="F5">
        <v>1.931</v>
      </c>
      <c r="G5">
        <v>2.8668999999999998</v>
      </c>
      <c r="H5">
        <v>2.5629</v>
      </c>
      <c r="I5">
        <v>2.6888000000000001</v>
      </c>
      <c r="J5">
        <v>2.6926999999999999</v>
      </c>
      <c r="K5">
        <v>2.9784999999999999</v>
      </c>
      <c r="L5">
        <v>1.4563999999999999</v>
      </c>
    </row>
    <row r="6" spans="1:12" x14ac:dyDescent="0.35">
      <c r="A6">
        <v>0.69620000000000004</v>
      </c>
      <c r="B6">
        <v>3.3959000000000001</v>
      </c>
      <c r="C6">
        <v>3.3580999999999999</v>
      </c>
      <c r="D6">
        <v>3.1048</v>
      </c>
      <c r="E6">
        <v>3.4161000000000001</v>
      </c>
      <c r="F6">
        <v>2.3616999999999999</v>
      </c>
      <c r="G6">
        <v>2.7605</v>
      </c>
      <c r="H6">
        <v>3.5078</v>
      </c>
      <c r="I6">
        <v>2.6627000000000001</v>
      </c>
      <c r="J6">
        <v>2.6046999999999998</v>
      </c>
      <c r="K6">
        <v>2.9529000000000001</v>
      </c>
      <c r="L6">
        <v>2.5769000000000002</v>
      </c>
    </row>
    <row r="7" spans="1:12" x14ac:dyDescent="0.35">
      <c r="A7">
        <v>0.29620000000000002</v>
      </c>
      <c r="B7">
        <v>3.3973</v>
      </c>
      <c r="C7">
        <v>3.0154000000000001</v>
      </c>
      <c r="D7">
        <v>3.7397</v>
      </c>
      <c r="E7">
        <v>3.6257999999999999</v>
      </c>
      <c r="F7">
        <v>2.7854999999999999</v>
      </c>
      <c r="G7">
        <v>2.9763000000000002</v>
      </c>
      <c r="H7">
        <v>3.1833999999999998</v>
      </c>
      <c r="I7">
        <v>2.7185000000000001</v>
      </c>
      <c r="J7">
        <v>2.7806999999999999</v>
      </c>
      <c r="K7">
        <v>1.351</v>
      </c>
      <c r="L7">
        <v>2.5066999999999999</v>
      </c>
    </row>
    <row r="8" spans="1:12" x14ac:dyDescent="0.35">
      <c r="A8">
        <v>0.25030000000000002</v>
      </c>
      <c r="B8">
        <v>3.7168000000000001</v>
      </c>
      <c r="C8">
        <v>0.2402</v>
      </c>
      <c r="D8">
        <v>3.4863</v>
      </c>
      <c r="E8">
        <v>2.9243999999999999</v>
      </c>
      <c r="F8">
        <v>2.4664000000000001</v>
      </c>
      <c r="G8">
        <v>2.8083</v>
      </c>
      <c r="H8">
        <v>3.2696000000000001</v>
      </c>
      <c r="I8">
        <v>2.8654999999999999</v>
      </c>
      <c r="J8">
        <v>2.9533999999999998</v>
      </c>
      <c r="K8">
        <v>2.7530000000000001</v>
      </c>
    </row>
    <row r="11" spans="1:12" x14ac:dyDescent="0.35">
      <c r="B11" t="s">
        <v>8</v>
      </c>
      <c r="C11" t="s">
        <v>11</v>
      </c>
      <c r="D11" t="s">
        <v>9</v>
      </c>
      <c r="E11" t="s">
        <v>10</v>
      </c>
    </row>
    <row r="12" spans="1:12" x14ac:dyDescent="0.35">
      <c r="A12" t="s">
        <v>0</v>
      </c>
      <c r="B12">
        <v>3.2557999999999998</v>
      </c>
      <c r="C12">
        <f>B12-B19</f>
        <v>3.0054999999999996</v>
      </c>
    </row>
    <row r="13" spans="1:12" x14ac:dyDescent="0.35">
      <c r="A13" t="s">
        <v>1</v>
      </c>
      <c r="B13">
        <v>3.0179</v>
      </c>
      <c r="C13">
        <f>B13-B19</f>
        <v>2.7675999999999998</v>
      </c>
      <c r="D13">
        <v>2000</v>
      </c>
      <c r="E13">
        <f>(249.66*C13*C13)+(10.492*C13)+(63.79)</f>
        <v>2005.1258318815997</v>
      </c>
    </row>
    <row r="14" spans="1:12" x14ac:dyDescent="0.35">
      <c r="A14" t="s">
        <v>2</v>
      </c>
      <c r="B14">
        <v>2.1404999999999998</v>
      </c>
      <c r="C14">
        <f>B14-B19</f>
        <v>1.8901999999999999</v>
      </c>
      <c r="D14">
        <v>1000</v>
      </c>
      <c r="E14">
        <f t="shared" ref="E14:E18" si="0">(249.66*C14*C14)+(10.492*C14)+(63.79)</f>
        <v>975.62121734639982</v>
      </c>
    </row>
    <row r="15" spans="1:12" x14ac:dyDescent="0.35">
      <c r="A15" t="s">
        <v>3</v>
      </c>
      <c r="B15">
        <v>1.5949</v>
      </c>
      <c r="C15">
        <f>B15-B19</f>
        <v>1.3446</v>
      </c>
      <c r="D15">
        <v>500</v>
      </c>
      <c r="E15">
        <f t="shared" si="0"/>
        <v>529.27013048560002</v>
      </c>
    </row>
    <row r="16" spans="1:12" x14ac:dyDescent="0.35">
      <c r="A16" t="s">
        <v>4</v>
      </c>
      <c r="B16">
        <v>1.0805</v>
      </c>
      <c r="C16">
        <f>B16-B19</f>
        <v>0.83020000000000005</v>
      </c>
      <c r="D16">
        <v>250</v>
      </c>
      <c r="E16">
        <f t="shared" si="0"/>
        <v>244.57412950640003</v>
      </c>
    </row>
    <row r="17" spans="1:9" x14ac:dyDescent="0.35">
      <c r="A17" t="s">
        <v>5</v>
      </c>
      <c r="B17">
        <v>0.69620000000000004</v>
      </c>
      <c r="C17">
        <f>B17-B19</f>
        <v>0.44590000000000002</v>
      </c>
      <c r="D17">
        <v>125</v>
      </c>
      <c r="E17">
        <f t="shared" si="0"/>
        <v>118.1074841846</v>
      </c>
    </row>
    <row r="18" spans="1:9" x14ac:dyDescent="0.35">
      <c r="A18" t="s">
        <v>6</v>
      </c>
      <c r="B18">
        <v>0.29620000000000002</v>
      </c>
      <c r="C18">
        <f>B18-B19</f>
        <v>4.5899999999999996E-2</v>
      </c>
      <c r="D18">
        <v>62.5</v>
      </c>
      <c r="E18">
        <f t="shared" si="0"/>
        <v>64.797568984600005</v>
      </c>
    </row>
    <row r="19" spans="1:9" x14ac:dyDescent="0.35">
      <c r="A19" t="s">
        <v>7</v>
      </c>
      <c r="B19">
        <v>0.25030000000000002</v>
      </c>
      <c r="C19">
        <f>B19-B19</f>
        <v>0</v>
      </c>
      <c r="D19" t="s">
        <v>15</v>
      </c>
    </row>
    <row r="21" spans="1:9" x14ac:dyDescent="0.35">
      <c r="A21" s="2" t="s">
        <v>25</v>
      </c>
      <c r="B21" s="2" t="s">
        <v>8</v>
      </c>
      <c r="C21" s="2" t="s">
        <v>11</v>
      </c>
      <c r="D21" s="2" t="s">
        <v>83</v>
      </c>
    </row>
    <row r="22" spans="1:9" x14ac:dyDescent="0.35">
      <c r="A22" s="24">
        <v>1</v>
      </c>
      <c r="B22" s="22">
        <v>3.6680000000000001</v>
      </c>
      <c r="C22" s="22">
        <f>B22-B19</f>
        <v>3.4177</v>
      </c>
      <c r="D22" s="23">
        <f t="shared" ref="D22:D46" si="1">(249.66*C22*C22)+(10.492*C22)+(63.79)</f>
        <v>3015.8454019813998</v>
      </c>
    </row>
    <row r="23" spans="1:9" x14ac:dyDescent="0.35">
      <c r="A23" s="25">
        <v>2</v>
      </c>
      <c r="B23" s="13">
        <v>3.5661</v>
      </c>
      <c r="C23" s="13">
        <f>B23-B19</f>
        <v>3.3157999999999999</v>
      </c>
      <c r="D23" s="14">
        <f t="shared" si="1"/>
        <v>2843.4736435223999</v>
      </c>
    </row>
    <row r="24" spans="1:9" x14ac:dyDescent="0.35">
      <c r="A24" s="25">
        <v>3</v>
      </c>
      <c r="B24" s="13">
        <v>3.3613</v>
      </c>
      <c r="C24" s="13">
        <f>B24-B19</f>
        <v>3.1109999999999998</v>
      </c>
      <c r="D24" s="14">
        <f t="shared" si="1"/>
        <v>2512.7202328599997</v>
      </c>
    </row>
    <row r="25" spans="1:9" x14ac:dyDescent="0.35">
      <c r="A25" s="25">
        <v>4</v>
      </c>
      <c r="B25" s="13">
        <v>3.3595999999999999</v>
      </c>
      <c r="C25" s="13">
        <f>B25-B19</f>
        <v>3.1092999999999997</v>
      </c>
      <c r="D25" s="14">
        <f t="shared" si="1"/>
        <v>2510.0623642933992</v>
      </c>
    </row>
    <row r="26" spans="1:9" x14ac:dyDescent="0.35">
      <c r="A26" s="25">
        <v>5</v>
      </c>
      <c r="B26" s="13">
        <v>3.5958000000000001</v>
      </c>
      <c r="C26" s="13">
        <f>B26-B19</f>
        <v>3.3454999999999999</v>
      </c>
      <c r="D26" s="14">
        <f t="shared" si="1"/>
        <v>2893.1781426149996</v>
      </c>
      <c r="I26" s="20" t="s">
        <v>80</v>
      </c>
    </row>
    <row r="27" spans="1:9" x14ac:dyDescent="0.35">
      <c r="A27" s="25">
        <v>6</v>
      </c>
      <c r="B27" s="13">
        <v>3.3959000000000001</v>
      </c>
      <c r="C27" s="13">
        <f>B27-B19</f>
        <v>3.1456</v>
      </c>
      <c r="D27" s="14">
        <f t="shared" si="1"/>
        <v>2567.1292434175998</v>
      </c>
    </row>
    <row r="28" spans="1:9" x14ac:dyDescent="0.35">
      <c r="A28" s="25">
        <v>7</v>
      </c>
      <c r="B28" s="13">
        <v>3.3973</v>
      </c>
      <c r="C28" s="13">
        <f>B28-B19</f>
        <v>3.1469999999999998</v>
      </c>
      <c r="D28" s="14">
        <f t="shared" si="1"/>
        <v>2569.3433469399997</v>
      </c>
    </row>
    <row r="29" spans="1:9" x14ac:dyDescent="0.35">
      <c r="A29" s="25">
        <v>8</v>
      </c>
      <c r="B29" s="13">
        <v>3.7168000000000001</v>
      </c>
      <c r="C29" s="13">
        <f>B29-B19</f>
        <v>3.4664999999999999</v>
      </c>
      <c r="D29" s="14">
        <f t="shared" si="1"/>
        <v>3100.230428935</v>
      </c>
      <c r="H29" t="s">
        <v>17</v>
      </c>
    </row>
    <row r="30" spans="1:9" x14ac:dyDescent="0.35">
      <c r="A30" s="25">
        <v>9</v>
      </c>
      <c r="B30" s="13">
        <v>3.242</v>
      </c>
      <c r="C30" s="13">
        <f>B30-B19</f>
        <v>2.9916999999999998</v>
      </c>
      <c r="D30" s="14">
        <f t="shared" si="1"/>
        <v>2329.7030474773997</v>
      </c>
      <c r="H30" t="s">
        <v>18</v>
      </c>
    </row>
    <row r="31" spans="1:9" x14ac:dyDescent="0.35">
      <c r="A31" s="25">
        <v>10</v>
      </c>
      <c r="B31" s="13">
        <v>3.5118</v>
      </c>
      <c r="C31" s="13">
        <f>B31-B19</f>
        <v>3.2614999999999998</v>
      </c>
      <c r="D31" s="14">
        <f t="shared" si="1"/>
        <v>2753.7385105349995</v>
      </c>
      <c r="H31" t="s">
        <v>19</v>
      </c>
    </row>
    <row r="32" spans="1:9" x14ac:dyDescent="0.35">
      <c r="A32" s="25">
        <v>11</v>
      </c>
      <c r="B32" s="13">
        <v>3.3613</v>
      </c>
      <c r="C32" s="13">
        <f>B32-B19</f>
        <v>3.1109999999999998</v>
      </c>
      <c r="D32" s="14">
        <f t="shared" si="1"/>
        <v>2512.7202328599997</v>
      </c>
      <c r="H32" t="s">
        <v>22</v>
      </c>
    </row>
    <row r="33" spans="1:4" x14ac:dyDescent="0.35">
      <c r="A33" s="25">
        <v>12</v>
      </c>
      <c r="B33" s="13">
        <v>3.2627000000000002</v>
      </c>
      <c r="C33" s="13">
        <f>B33-B19</f>
        <v>3.0124</v>
      </c>
      <c r="D33" s="14">
        <f t="shared" si="1"/>
        <v>2360.9491925216003</v>
      </c>
    </row>
    <row r="34" spans="1:4" x14ac:dyDescent="0.35">
      <c r="A34" s="25">
        <v>13</v>
      </c>
      <c r="B34" s="13">
        <v>3.4632000000000001</v>
      </c>
      <c r="C34" s="13">
        <f>B34-B19</f>
        <v>3.2128999999999999</v>
      </c>
      <c r="D34" s="14">
        <f t="shared" si="1"/>
        <v>2674.6716223205999</v>
      </c>
    </row>
    <row r="35" spans="1:4" x14ac:dyDescent="0.35">
      <c r="A35" s="25">
        <v>14</v>
      </c>
      <c r="B35" s="13">
        <v>3.3580999999999999</v>
      </c>
      <c r="C35" s="13">
        <f>B35-B19</f>
        <v>3.1077999999999997</v>
      </c>
      <c r="D35" s="14">
        <f t="shared" si="1"/>
        <v>2507.7183845143995</v>
      </c>
    </row>
    <row r="36" spans="1:4" x14ac:dyDescent="0.35">
      <c r="A36" s="25">
        <v>15</v>
      </c>
      <c r="B36" s="13">
        <v>3.0154000000000001</v>
      </c>
      <c r="C36" s="13">
        <f>B36-B19</f>
        <v>2.7650999999999999</v>
      </c>
      <c r="D36" s="14">
        <f t="shared" si="1"/>
        <v>2001.6463671765998</v>
      </c>
    </row>
    <row r="37" spans="1:4" x14ac:dyDescent="0.35">
      <c r="A37" s="25">
        <v>16</v>
      </c>
      <c r="B37" s="13">
        <v>3.2402000000000002</v>
      </c>
      <c r="C37" s="11">
        <f>B37-B19</f>
        <v>2.9899</v>
      </c>
      <c r="D37" s="14">
        <f t="shared" si="1"/>
        <v>2326.9961026166002</v>
      </c>
    </row>
    <row r="38" spans="1:4" x14ac:dyDescent="0.35">
      <c r="A38" s="25">
        <v>17</v>
      </c>
      <c r="B38" s="13">
        <v>3.2286999999999999</v>
      </c>
      <c r="C38" s="13">
        <f>B38-B19</f>
        <v>2.9783999999999997</v>
      </c>
      <c r="D38" s="14">
        <f t="shared" si="1"/>
        <v>2309.7399181695996</v>
      </c>
    </row>
    <row r="39" spans="1:4" x14ac:dyDescent="0.35">
      <c r="A39" s="25">
        <v>18</v>
      </c>
      <c r="B39" s="13">
        <v>3.9641000000000002</v>
      </c>
      <c r="C39" s="13">
        <f>B39-B19</f>
        <v>3.7138</v>
      </c>
      <c r="D39" s="14">
        <f t="shared" si="1"/>
        <v>3546.1434140504002</v>
      </c>
    </row>
    <row r="40" spans="1:4" x14ac:dyDescent="0.35">
      <c r="A40" s="25">
        <v>19</v>
      </c>
      <c r="B40" s="13">
        <v>1.5680000000000001</v>
      </c>
      <c r="C40" s="13">
        <f>B40-B19</f>
        <v>1.3177000000000001</v>
      </c>
      <c r="D40" s="14">
        <f t="shared" si="1"/>
        <v>511.10827758140005</v>
      </c>
    </row>
    <row r="41" spans="1:4" x14ac:dyDescent="0.35">
      <c r="A41" s="25">
        <v>20</v>
      </c>
      <c r="B41" s="13">
        <v>3.2927</v>
      </c>
      <c r="C41" s="13">
        <f>B41-B19</f>
        <v>3.0423999999999998</v>
      </c>
      <c r="D41" s="14">
        <f t="shared" si="1"/>
        <v>2406.6131935615995</v>
      </c>
    </row>
    <row r="42" spans="1:4" x14ac:dyDescent="0.35">
      <c r="A42" s="25">
        <v>21</v>
      </c>
      <c r="B42" s="13">
        <v>3.4197000000000002</v>
      </c>
      <c r="C42" s="13">
        <f>B42-B19</f>
        <v>3.1694</v>
      </c>
      <c r="D42" s="14">
        <f t="shared" si="1"/>
        <v>2604.9021020375999</v>
      </c>
    </row>
    <row r="43" spans="1:4" x14ac:dyDescent="0.35">
      <c r="A43" s="25">
        <v>22</v>
      </c>
      <c r="B43" s="13">
        <v>3.1048</v>
      </c>
      <c r="C43" s="13">
        <f>B43-B19</f>
        <v>2.8544999999999998</v>
      </c>
      <c r="D43" s="14">
        <f t="shared" si="1"/>
        <v>2128.0115986149999</v>
      </c>
    </row>
    <row r="44" spans="1:4" x14ac:dyDescent="0.35">
      <c r="A44" s="25">
        <v>23</v>
      </c>
      <c r="B44" s="13">
        <v>3.7397</v>
      </c>
      <c r="C44" s="13">
        <f>B44-B19</f>
        <v>3.4893999999999998</v>
      </c>
      <c r="D44" s="14">
        <f t="shared" si="1"/>
        <v>3140.2390645975997</v>
      </c>
    </row>
    <row r="45" spans="1:4" x14ac:dyDescent="0.35">
      <c r="A45" s="25">
        <v>24</v>
      </c>
      <c r="B45" s="13">
        <v>3.4863</v>
      </c>
      <c r="C45" s="13">
        <f>B45-B19</f>
        <v>3.2359999999999998</v>
      </c>
      <c r="D45" s="14">
        <f t="shared" si="1"/>
        <v>2712.1057353599995</v>
      </c>
    </row>
    <row r="46" spans="1:4" x14ac:dyDescent="0.35">
      <c r="A46" s="25">
        <v>25</v>
      </c>
      <c r="B46" s="13">
        <v>1.7564</v>
      </c>
      <c r="C46" s="13">
        <f>B46-B19</f>
        <v>1.5061</v>
      </c>
      <c r="D46" s="14">
        <f t="shared" si="1"/>
        <v>645.9050690485999</v>
      </c>
    </row>
    <row r="47" spans="1:4" x14ac:dyDescent="0.35">
      <c r="A47" s="25">
        <v>26</v>
      </c>
      <c r="B47" s="13">
        <v>0.19550000000000001</v>
      </c>
      <c r="C47" s="11" t="s">
        <v>16</v>
      </c>
      <c r="D47" s="14"/>
    </row>
    <row r="48" spans="1:4" x14ac:dyDescent="0.35">
      <c r="A48" s="25">
        <v>27</v>
      </c>
      <c r="B48" s="13">
        <v>0.17660000000000001</v>
      </c>
      <c r="C48" s="11" t="s">
        <v>16</v>
      </c>
      <c r="D48" s="14"/>
    </row>
    <row r="49" spans="1:4" x14ac:dyDescent="0.35">
      <c r="A49" s="25">
        <v>28</v>
      </c>
      <c r="B49" s="13">
        <v>3.4388000000000001</v>
      </c>
      <c r="C49" s="13">
        <f>B49-B19</f>
        <v>3.1884999999999999</v>
      </c>
      <c r="D49" s="14">
        <f t="shared" ref="D49:D80" si="2">(249.66*C49*C49)+(10.492*C49)+(63.79)</f>
        <v>2635.420183535</v>
      </c>
    </row>
    <row r="50" spans="1:4" x14ac:dyDescent="0.35">
      <c r="A50" s="25">
        <v>29</v>
      </c>
      <c r="B50" s="13">
        <v>3.7418999999999998</v>
      </c>
      <c r="C50" s="13">
        <f>B50-B19</f>
        <v>3.4915999999999996</v>
      </c>
      <c r="D50" s="14">
        <f t="shared" si="2"/>
        <v>3144.0964752095992</v>
      </c>
    </row>
    <row r="51" spans="1:4" x14ac:dyDescent="0.35">
      <c r="A51" s="25">
        <v>30</v>
      </c>
      <c r="B51" s="13">
        <v>3.4161000000000001</v>
      </c>
      <c r="C51" s="13">
        <f>B51-B19</f>
        <v>3.1657999999999999</v>
      </c>
      <c r="D51" s="14">
        <f t="shared" si="2"/>
        <v>2599.1704051223996</v>
      </c>
    </row>
    <row r="52" spans="1:4" x14ac:dyDescent="0.35">
      <c r="A52" s="25">
        <v>31</v>
      </c>
      <c r="B52" s="13">
        <v>3.6257999999999999</v>
      </c>
      <c r="C52" s="13">
        <f>B52-B19</f>
        <v>3.3754999999999997</v>
      </c>
      <c r="D52" s="14">
        <f t="shared" si="2"/>
        <v>2943.8318484149995</v>
      </c>
    </row>
    <row r="53" spans="1:4" x14ac:dyDescent="0.35">
      <c r="A53" s="25">
        <v>32</v>
      </c>
      <c r="B53" s="13">
        <v>2.9243999999999999</v>
      </c>
      <c r="C53" s="13">
        <f>B53-B19</f>
        <v>2.6740999999999997</v>
      </c>
      <c r="D53" s="14">
        <f t="shared" si="2"/>
        <v>1877.1180840245995</v>
      </c>
    </row>
    <row r="54" spans="1:4" x14ac:dyDescent="0.35">
      <c r="A54" s="25">
        <v>33</v>
      </c>
      <c r="B54" s="13">
        <v>2.3969</v>
      </c>
      <c r="C54" s="13">
        <f>B54-B19</f>
        <v>2.1465999999999998</v>
      </c>
      <c r="D54" s="14">
        <f t="shared" si="2"/>
        <v>1236.7183340695997</v>
      </c>
    </row>
    <row r="55" spans="1:4" x14ac:dyDescent="0.35">
      <c r="A55" s="25">
        <v>34</v>
      </c>
      <c r="B55" s="13">
        <v>2.6852999999999998</v>
      </c>
      <c r="C55" s="13">
        <f>B55-B19</f>
        <v>2.4349999999999996</v>
      </c>
      <c r="D55" s="14">
        <f t="shared" si="2"/>
        <v>1569.6283334999994</v>
      </c>
    </row>
    <row r="56" spans="1:4" x14ac:dyDescent="0.35">
      <c r="A56" s="25">
        <v>35</v>
      </c>
      <c r="B56" s="13">
        <v>2.8664999999999998</v>
      </c>
      <c r="C56" s="13">
        <f>B56-B19</f>
        <v>2.6161999999999996</v>
      </c>
      <c r="D56" s="14">
        <f t="shared" si="2"/>
        <v>1800.0376495703993</v>
      </c>
    </row>
    <row r="57" spans="1:4" x14ac:dyDescent="0.35">
      <c r="A57" s="25">
        <v>36</v>
      </c>
      <c r="B57" s="13">
        <v>3.2774000000000001</v>
      </c>
      <c r="C57" s="13">
        <f>B57-B19</f>
        <v>3.0270999999999999</v>
      </c>
      <c r="D57" s="14">
        <f t="shared" si="2"/>
        <v>2383.2684020005995</v>
      </c>
    </row>
    <row r="58" spans="1:4" x14ac:dyDescent="0.35">
      <c r="A58" s="25">
        <v>37</v>
      </c>
      <c r="B58" s="13">
        <v>1.931</v>
      </c>
      <c r="C58" s="13">
        <f>B58-B19</f>
        <v>1.6807000000000001</v>
      </c>
      <c r="D58" s="14">
        <f t="shared" si="2"/>
        <v>786.65161105340007</v>
      </c>
    </row>
    <row r="59" spans="1:4" x14ac:dyDescent="0.35">
      <c r="A59" s="25">
        <v>38</v>
      </c>
      <c r="B59" s="13">
        <v>2.3616999999999999</v>
      </c>
      <c r="C59" s="13">
        <f>B59-B19</f>
        <v>2.1113999999999997</v>
      </c>
      <c r="D59" s="14">
        <f t="shared" si="2"/>
        <v>1198.9295754135999</v>
      </c>
    </row>
    <row r="60" spans="1:4" x14ac:dyDescent="0.35">
      <c r="A60" s="25">
        <v>39</v>
      </c>
      <c r="B60" s="13">
        <v>2.7854999999999999</v>
      </c>
      <c r="C60" s="13">
        <f>B60-B19</f>
        <v>2.5351999999999997</v>
      </c>
      <c r="D60" s="14">
        <f t="shared" si="2"/>
        <v>1695.0138171263993</v>
      </c>
    </row>
    <row r="61" spans="1:4" x14ac:dyDescent="0.35">
      <c r="A61" s="25">
        <v>40</v>
      </c>
      <c r="B61" s="13">
        <v>2.4664000000000001</v>
      </c>
      <c r="C61" s="13">
        <f>B61-B19</f>
        <v>2.2161</v>
      </c>
      <c r="D61" s="14">
        <f t="shared" si="2"/>
        <v>1313.1463499685999</v>
      </c>
    </row>
    <row r="62" spans="1:4" x14ac:dyDescent="0.35">
      <c r="A62" s="25">
        <v>41</v>
      </c>
      <c r="B62" s="13">
        <v>2.3873000000000002</v>
      </c>
      <c r="C62" s="13">
        <f>B62-B19</f>
        <v>2.137</v>
      </c>
      <c r="D62" s="14">
        <f t="shared" si="2"/>
        <v>1226.35095254</v>
      </c>
    </row>
    <row r="63" spans="1:4" x14ac:dyDescent="0.35">
      <c r="A63" s="25">
        <v>42</v>
      </c>
      <c r="B63" s="13">
        <v>2.9359999999999999</v>
      </c>
      <c r="C63" s="13">
        <f>B63-B19</f>
        <v>2.6856999999999998</v>
      </c>
      <c r="D63" s="14">
        <f t="shared" si="2"/>
        <v>1892.7620721733997</v>
      </c>
    </row>
    <row r="64" spans="1:4" x14ac:dyDescent="0.35">
      <c r="A64" s="25">
        <v>43</v>
      </c>
      <c r="B64" s="13">
        <v>2.8172000000000001</v>
      </c>
      <c r="C64" s="13">
        <f>B64-B19</f>
        <v>2.5669</v>
      </c>
      <c r="D64" s="14">
        <f t="shared" si="2"/>
        <v>1735.7255655925999</v>
      </c>
    </row>
    <row r="65" spans="1:4" x14ac:dyDescent="0.35">
      <c r="A65" s="25">
        <v>44</v>
      </c>
      <c r="B65" s="13">
        <v>3.1166</v>
      </c>
      <c r="C65" s="13">
        <f>B65-B19</f>
        <v>2.8662999999999998</v>
      </c>
      <c r="D65" s="14">
        <f t="shared" si="2"/>
        <v>2144.9888123653996</v>
      </c>
    </row>
    <row r="66" spans="1:4" x14ac:dyDescent="0.35">
      <c r="A66" s="25">
        <v>45</v>
      </c>
      <c r="B66" s="13">
        <v>2.8668999999999998</v>
      </c>
      <c r="C66" s="13">
        <f>B66-B19</f>
        <v>2.6165999999999996</v>
      </c>
      <c r="D66" s="14">
        <f t="shared" si="2"/>
        <v>1800.5644147095993</v>
      </c>
    </row>
    <row r="67" spans="1:4" x14ac:dyDescent="0.35">
      <c r="A67" s="25">
        <v>46</v>
      </c>
      <c r="B67" s="13">
        <v>2.7605</v>
      </c>
      <c r="C67" s="13">
        <f>B67-B19</f>
        <v>2.5101999999999998</v>
      </c>
      <c r="D67" s="14">
        <f t="shared" si="2"/>
        <v>1663.2606530263997</v>
      </c>
    </row>
    <row r="68" spans="1:4" x14ac:dyDescent="0.35">
      <c r="A68" s="25">
        <v>47</v>
      </c>
      <c r="B68" s="13">
        <v>2.9763000000000002</v>
      </c>
      <c r="C68" s="13">
        <f>B68-B19</f>
        <v>2.726</v>
      </c>
      <c r="D68" s="14">
        <f t="shared" si="2"/>
        <v>1947.6336261600002</v>
      </c>
    </row>
    <row r="69" spans="1:4" x14ac:dyDescent="0.35">
      <c r="A69" s="25">
        <v>48</v>
      </c>
      <c r="B69" s="13">
        <v>2.8083</v>
      </c>
      <c r="C69" s="13">
        <f>B69-B19</f>
        <v>2.5579999999999998</v>
      </c>
      <c r="D69" s="14">
        <f t="shared" si="2"/>
        <v>1724.2447922399997</v>
      </c>
    </row>
    <row r="70" spans="1:4" x14ac:dyDescent="0.35">
      <c r="A70" s="25">
        <v>49</v>
      </c>
      <c r="B70" s="13">
        <v>2.4661</v>
      </c>
      <c r="C70" s="13">
        <f>B70-B19</f>
        <v>2.2157999999999998</v>
      </c>
      <c r="D70" s="14">
        <f t="shared" si="2"/>
        <v>1312.8112619223996</v>
      </c>
    </row>
    <row r="71" spans="1:4" x14ac:dyDescent="0.35">
      <c r="A71" s="25">
        <v>50</v>
      </c>
      <c r="B71" s="13">
        <v>3.1623999999999999</v>
      </c>
      <c r="C71" s="13">
        <f>B71-B19</f>
        <v>2.9120999999999997</v>
      </c>
      <c r="D71" s="14">
        <f t="shared" si="2"/>
        <v>2211.5420447205993</v>
      </c>
    </row>
    <row r="72" spans="1:4" x14ac:dyDescent="0.35">
      <c r="A72" s="25">
        <v>51</v>
      </c>
      <c r="B72" s="13">
        <v>3.0693999999999999</v>
      </c>
      <c r="C72" s="13">
        <f>B72-B19</f>
        <v>2.8190999999999997</v>
      </c>
      <c r="D72" s="14">
        <f t="shared" si="2"/>
        <v>2077.4971092645997</v>
      </c>
    </row>
    <row r="73" spans="1:4" x14ac:dyDescent="0.35">
      <c r="A73" s="25">
        <v>52</v>
      </c>
      <c r="B73" s="13">
        <v>2.9994999999999998</v>
      </c>
      <c r="C73" s="13">
        <f>B73-B19</f>
        <v>2.7491999999999996</v>
      </c>
      <c r="D73" s="14">
        <f t="shared" si="2"/>
        <v>1979.5900121823995</v>
      </c>
    </row>
    <row r="74" spans="1:4" x14ac:dyDescent="0.35">
      <c r="A74" s="25">
        <v>53</v>
      </c>
      <c r="B74" s="13">
        <v>2.5629</v>
      </c>
      <c r="C74" s="13">
        <f>B74-B19</f>
        <v>2.3125999999999998</v>
      </c>
      <c r="D74" s="14">
        <f t="shared" si="2"/>
        <v>1423.2651288215998</v>
      </c>
    </row>
    <row r="75" spans="1:4" x14ac:dyDescent="0.35">
      <c r="A75" s="25">
        <v>54</v>
      </c>
      <c r="B75" s="13">
        <v>3.5078</v>
      </c>
      <c r="C75" s="13">
        <f>B75-B19</f>
        <v>3.2574999999999998</v>
      </c>
      <c r="D75" s="14">
        <f t="shared" si="2"/>
        <v>2747.1864083749997</v>
      </c>
    </row>
    <row r="76" spans="1:4" x14ac:dyDescent="0.35">
      <c r="A76" s="25">
        <v>55</v>
      </c>
      <c r="B76" s="13">
        <v>3.1833999999999998</v>
      </c>
      <c r="C76" s="13">
        <f>B76-B19</f>
        <v>2.9330999999999996</v>
      </c>
      <c r="D76" s="14">
        <f t="shared" si="2"/>
        <v>2242.4079419925993</v>
      </c>
    </row>
    <row r="77" spans="1:4" x14ac:dyDescent="0.35">
      <c r="A77" s="25">
        <v>56</v>
      </c>
      <c r="B77" s="13">
        <v>3.2696000000000001</v>
      </c>
      <c r="C77" s="13">
        <f>B77-B19</f>
        <v>3.0192999999999999</v>
      </c>
      <c r="D77" s="14">
        <f t="shared" si="2"/>
        <v>2371.4121194533996</v>
      </c>
    </row>
    <row r="78" spans="1:4" x14ac:dyDescent="0.35">
      <c r="A78" s="25">
        <v>57</v>
      </c>
      <c r="B78" s="13">
        <v>2.3544999999999998</v>
      </c>
      <c r="C78" s="13">
        <f>B78-B19</f>
        <v>2.1041999999999996</v>
      </c>
      <c r="D78" s="14">
        <f t="shared" si="2"/>
        <v>1191.2762728023995</v>
      </c>
    </row>
    <row r="79" spans="1:4" x14ac:dyDescent="0.35">
      <c r="A79" s="25">
        <v>58</v>
      </c>
      <c r="B79" s="13">
        <v>3.089</v>
      </c>
      <c r="C79" s="13">
        <f>B79-B19</f>
        <v>2.8386999999999998</v>
      </c>
      <c r="D79" s="14">
        <f t="shared" si="2"/>
        <v>2105.3882688853996</v>
      </c>
    </row>
    <row r="80" spans="1:4" x14ac:dyDescent="0.35">
      <c r="A80" s="25">
        <v>59</v>
      </c>
      <c r="B80" s="13">
        <v>2.4815</v>
      </c>
      <c r="C80" s="13">
        <f>B80-B19</f>
        <v>2.2311999999999999</v>
      </c>
      <c r="D80" s="14">
        <f t="shared" si="2"/>
        <v>1330.0705042303998</v>
      </c>
    </row>
    <row r="81" spans="1:4" x14ac:dyDescent="0.35">
      <c r="A81" s="25">
        <v>60</v>
      </c>
      <c r="B81" s="13">
        <v>3.0586000000000002</v>
      </c>
      <c r="C81" s="13">
        <f>B81-B19</f>
        <v>2.8083</v>
      </c>
      <c r="D81" s="14">
        <f t="shared" ref="D81:D101" si="3">(249.66*C81*C81)+(10.492*C81)+(63.79)</f>
        <v>2062.2104794774</v>
      </c>
    </row>
    <row r="82" spans="1:4" x14ac:dyDescent="0.35">
      <c r="A82" s="25">
        <v>61</v>
      </c>
      <c r="B82" s="13">
        <v>2.6888000000000001</v>
      </c>
      <c r="C82" s="13">
        <f>B82-B19</f>
        <v>2.4384999999999999</v>
      </c>
      <c r="D82" s="14">
        <f t="shared" si="3"/>
        <v>1573.9235685349997</v>
      </c>
    </row>
    <row r="83" spans="1:4" x14ac:dyDescent="0.35">
      <c r="A83" s="25">
        <v>62</v>
      </c>
      <c r="B83" s="13">
        <v>2.6627000000000001</v>
      </c>
      <c r="C83" s="13">
        <f>B83-B19</f>
        <v>2.4123999999999999</v>
      </c>
      <c r="D83" s="14">
        <f t="shared" si="3"/>
        <v>1542.0406517215997</v>
      </c>
    </row>
    <row r="84" spans="1:4" x14ac:dyDescent="0.35">
      <c r="A84" s="25">
        <v>63</v>
      </c>
      <c r="B84" s="13">
        <v>2.7185000000000001</v>
      </c>
      <c r="C84" s="13">
        <f>B84-B19</f>
        <v>2.4681999999999999</v>
      </c>
      <c r="D84" s="14">
        <f t="shared" si="3"/>
        <v>1610.6178805784</v>
      </c>
    </row>
    <row r="85" spans="1:4" x14ac:dyDescent="0.35">
      <c r="A85" s="25">
        <v>64</v>
      </c>
      <c r="B85" s="13">
        <v>2.8654999999999999</v>
      </c>
      <c r="C85" s="13">
        <f>B85-B19</f>
        <v>2.6151999999999997</v>
      </c>
      <c r="D85" s="14">
        <f t="shared" si="3"/>
        <v>1798.7210862463996</v>
      </c>
    </row>
    <row r="86" spans="1:4" x14ac:dyDescent="0.35">
      <c r="A86" s="25">
        <v>65</v>
      </c>
      <c r="B86" s="13">
        <v>1.8601000000000001</v>
      </c>
      <c r="C86" s="13">
        <f>B86-B19</f>
        <v>1.6098000000000001</v>
      </c>
      <c r="D86" s="14">
        <f t="shared" si="3"/>
        <v>727.66293654639992</v>
      </c>
    </row>
    <row r="87" spans="1:4" x14ac:dyDescent="0.35">
      <c r="A87" s="25">
        <v>66</v>
      </c>
      <c r="B87" s="13">
        <v>2.6151</v>
      </c>
      <c r="C87" s="13">
        <f>B87-B19</f>
        <v>2.3647999999999998</v>
      </c>
      <c r="D87" s="14">
        <f t="shared" si="3"/>
        <v>1484.7698667263996</v>
      </c>
    </row>
    <row r="88" spans="1:4" x14ac:dyDescent="0.35">
      <c r="A88" s="25">
        <v>67</v>
      </c>
      <c r="B88" s="13">
        <v>2.7547999999999999</v>
      </c>
      <c r="C88" s="13">
        <f>B88-B19</f>
        <v>2.5044999999999997</v>
      </c>
      <c r="D88" s="14">
        <f t="shared" si="3"/>
        <v>1656.0646196149996</v>
      </c>
    </row>
    <row r="89" spans="1:4" x14ac:dyDescent="0.35">
      <c r="A89" s="25">
        <v>68</v>
      </c>
      <c r="B89" s="13">
        <v>2.6983999999999999</v>
      </c>
      <c r="C89" s="13">
        <f>B89-B19</f>
        <v>2.4480999999999997</v>
      </c>
      <c r="D89" s="14">
        <f t="shared" si="3"/>
        <v>1585.7361818725997</v>
      </c>
    </row>
    <row r="90" spans="1:4" x14ac:dyDescent="0.35">
      <c r="A90" s="25">
        <v>69</v>
      </c>
      <c r="B90" s="13">
        <v>2.6926999999999999</v>
      </c>
      <c r="C90" s="13">
        <f>B90-B19</f>
        <v>2.4423999999999997</v>
      </c>
      <c r="D90" s="14">
        <f t="shared" si="3"/>
        <v>1578.7168927615996</v>
      </c>
    </row>
    <row r="91" spans="1:4" x14ac:dyDescent="0.35">
      <c r="A91" s="25">
        <v>70</v>
      </c>
      <c r="B91" s="13">
        <v>2.6046999999999998</v>
      </c>
      <c r="C91" s="13">
        <f>B91-B19</f>
        <v>2.3543999999999996</v>
      </c>
      <c r="D91" s="14">
        <f t="shared" si="3"/>
        <v>1472.4075170175993</v>
      </c>
    </row>
    <row r="92" spans="1:4" x14ac:dyDescent="0.35">
      <c r="A92" s="25">
        <v>71</v>
      </c>
      <c r="B92" s="13">
        <v>2.7806999999999999</v>
      </c>
      <c r="C92" s="13">
        <f>B92-B19</f>
        <v>2.5303999999999998</v>
      </c>
      <c r="D92" s="14">
        <f t="shared" si="3"/>
        <v>1688.8930025855998</v>
      </c>
    </row>
    <row r="93" spans="1:4" x14ac:dyDescent="0.35">
      <c r="A93" s="25">
        <v>72</v>
      </c>
      <c r="B93" s="13">
        <v>2.9533999999999998</v>
      </c>
      <c r="C93" s="13">
        <f>B93-B19</f>
        <v>2.7030999999999996</v>
      </c>
      <c r="D93" s="14">
        <f t="shared" si="3"/>
        <v>1916.3540328325994</v>
      </c>
    </row>
    <row r="94" spans="1:4" x14ac:dyDescent="0.35">
      <c r="A94" s="25">
        <v>73</v>
      </c>
      <c r="B94" s="13">
        <v>2.1897000000000002</v>
      </c>
      <c r="C94" s="13">
        <f>B94-B19</f>
        <v>1.9394000000000002</v>
      </c>
      <c r="D94" s="14">
        <f t="shared" si="3"/>
        <v>1023.1774421976003</v>
      </c>
    </row>
    <row r="95" spans="1:4" x14ac:dyDescent="0.35">
      <c r="A95" s="25">
        <v>74</v>
      </c>
      <c r="B95" s="13">
        <v>2.6349999999999998</v>
      </c>
      <c r="C95" s="13">
        <f>B95-B19</f>
        <v>2.3846999999999996</v>
      </c>
      <c r="D95" s="14">
        <f t="shared" si="3"/>
        <v>1508.5752849093994</v>
      </c>
    </row>
    <row r="96" spans="1:4" x14ac:dyDescent="0.35">
      <c r="A96" s="25">
        <v>75</v>
      </c>
      <c r="B96" s="13">
        <v>2.5802</v>
      </c>
      <c r="C96" s="13">
        <f>B96-B19</f>
        <v>2.3298999999999999</v>
      </c>
      <c r="D96" s="14">
        <f t="shared" si="3"/>
        <v>1443.4981457365998</v>
      </c>
    </row>
    <row r="97" spans="1:4" x14ac:dyDescent="0.35">
      <c r="A97" s="25">
        <v>76</v>
      </c>
      <c r="B97" s="13">
        <v>2.3037000000000001</v>
      </c>
      <c r="C97" s="13">
        <f>B97-B19</f>
        <v>2.0533999999999999</v>
      </c>
      <c r="D97" s="14">
        <f t="shared" si="3"/>
        <v>1138.0135692695999</v>
      </c>
    </row>
    <row r="98" spans="1:4" x14ac:dyDescent="0.35">
      <c r="A98" s="25">
        <v>77</v>
      </c>
      <c r="B98" s="13">
        <v>2.9784999999999999</v>
      </c>
      <c r="C98" s="13">
        <f>B98-B19</f>
        <v>2.7281999999999997</v>
      </c>
      <c r="D98" s="14">
        <f t="shared" si="3"/>
        <v>1950.6524388183998</v>
      </c>
    </row>
    <row r="99" spans="1:4" x14ac:dyDescent="0.35">
      <c r="A99" s="25">
        <v>78</v>
      </c>
      <c r="B99" s="13">
        <v>2.9529000000000001</v>
      </c>
      <c r="C99" s="13">
        <f>B99-B19</f>
        <v>2.7025999999999999</v>
      </c>
      <c r="D99" s="14">
        <f t="shared" si="3"/>
        <v>1915.6739933015997</v>
      </c>
    </row>
    <row r="100" spans="1:4" x14ac:dyDescent="0.35">
      <c r="A100" s="25">
        <v>79</v>
      </c>
      <c r="B100" s="13">
        <v>1.351</v>
      </c>
      <c r="C100" s="13">
        <f>B100-B19</f>
        <v>1.1007</v>
      </c>
      <c r="D100" s="14">
        <f t="shared" si="3"/>
        <v>377.81174313340006</v>
      </c>
    </row>
    <row r="101" spans="1:4" x14ac:dyDescent="0.35">
      <c r="A101" s="25">
        <v>80</v>
      </c>
      <c r="B101" s="13">
        <v>2.7530000000000001</v>
      </c>
      <c r="C101" s="13">
        <f>B101-B19</f>
        <v>2.5026999999999999</v>
      </c>
      <c r="D101" s="14">
        <f t="shared" si="3"/>
        <v>1653.7955584213998</v>
      </c>
    </row>
    <row r="102" spans="1:4" x14ac:dyDescent="0.35">
      <c r="A102" s="25">
        <v>81</v>
      </c>
      <c r="B102" s="13">
        <v>0.19359999999999999</v>
      </c>
      <c r="C102" s="11" t="s">
        <v>16</v>
      </c>
      <c r="D102" s="14"/>
    </row>
    <row r="103" spans="1:4" x14ac:dyDescent="0.35">
      <c r="A103" s="25">
        <v>82</v>
      </c>
      <c r="B103" s="13">
        <v>1.8789</v>
      </c>
      <c r="C103" s="13">
        <f>B103-B19</f>
        <v>1.6286</v>
      </c>
      <c r="D103" s="14">
        <f t="shared" ref="D103:D108" si="4">(249.66*C103*C103)+(10.492*C103)+(63.79)</f>
        <v>743.05996629360004</v>
      </c>
    </row>
    <row r="104" spans="1:4" x14ac:dyDescent="0.35">
      <c r="A104" s="25">
        <v>83</v>
      </c>
      <c r="B104" s="13">
        <v>2.7503000000000002</v>
      </c>
      <c r="C104" s="13">
        <f>B104-B19</f>
        <v>2.5</v>
      </c>
      <c r="D104" s="14">
        <f t="shared" si="4"/>
        <v>1650.395</v>
      </c>
    </row>
    <row r="105" spans="1:4" x14ac:dyDescent="0.35">
      <c r="A105" s="25">
        <v>84</v>
      </c>
      <c r="B105" s="13">
        <v>3.1835</v>
      </c>
      <c r="C105" s="13">
        <f>B105-B19</f>
        <v>2.9331999999999998</v>
      </c>
      <c r="D105" s="14">
        <f t="shared" si="4"/>
        <v>2242.5554492383994</v>
      </c>
    </row>
    <row r="106" spans="1:4" x14ac:dyDescent="0.35">
      <c r="A106" s="25">
        <v>85</v>
      </c>
      <c r="B106" s="13">
        <v>1.4563999999999999</v>
      </c>
      <c r="C106" s="13">
        <f>B106-B19</f>
        <v>1.2060999999999999</v>
      </c>
      <c r="D106" s="14">
        <f t="shared" si="4"/>
        <v>439.61911344859999</v>
      </c>
    </row>
    <row r="107" spans="1:4" x14ac:dyDescent="0.35">
      <c r="A107" s="25">
        <v>86</v>
      </c>
      <c r="B107" s="13">
        <v>2.5769000000000002</v>
      </c>
      <c r="C107" s="13">
        <f>B107-B19</f>
        <v>2.3266</v>
      </c>
      <c r="D107" s="14">
        <f t="shared" si="4"/>
        <v>1439.6271342296</v>
      </c>
    </row>
    <row r="108" spans="1:4" x14ac:dyDescent="0.35">
      <c r="A108" s="26">
        <v>87</v>
      </c>
      <c r="B108" s="18">
        <v>2.5066999999999999</v>
      </c>
      <c r="C108" s="18">
        <f>B108-B19</f>
        <v>2.2563999999999997</v>
      </c>
      <c r="D108" s="19">
        <f t="shared" si="4"/>
        <v>1358.5683328735997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9"/>
  <sheetViews>
    <sheetView workbookViewId="0">
      <selection activeCell="C22" sqref="C22"/>
    </sheetView>
  </sheetViews>
  <sheetFormatPr defaultRowHeight="14.5" x14ac:dyDescent="0.35"/>
  <cols>
    <col min="3" max="3" width="14" customWidth="1"/>
  </cols>
  <sheetData>
    <row r="1" spans="1:12" x14ac:dyDescent="0.35">
      <c r="A1">
        <v>9.8599999999999993E-2</v>
      </c>
      <c r="B1">
        <v>0.27679999999999999</v>
      </c>
      <c r="C1">
        <v>0.2248</v>
      </c>
      <c r="D1">
        <v>0.65400000000000003</v>
      </c>
      <c r="E1">
        <v>0.24890000000000001</v>
      </c>
      <c r="F1">
        <v>0.17369999999999999</v>
      </c>
      <c r="G1">
        <v>0.18229999999999999</v>
      </c>
      <c r="H1">
        <v>0.18279999999999999</v>
      </c>
      <c r="I1">
        <v>0.1714</v>
      </c>
      <c r="J1">
        <v>0.1673</v>
      </c>
      <c r="K1">
        <v>0.25459999999999999</v>
      </c>
      <c r="L1">
        <v>4.2200000000000001E-2</v>
      </c>
    </row>
    <row r="2" spans="1:12" x14ac:dyDescent="0.35">
      <c r="A2">
        <v>0.48980000000000001</v>
      </c>
      <c r="B2">
        <v>0.29859999999999998</v>
      </c>
      <c r="C2">
        <v>0.35510000000000003</v>
      </c>
      <c r="D2">
        <v>0.44140000000000001</v>
      </c>
      <c r="E2">
        <v>3.5999999999999997E-2</v>
      </c>
      <c r="F2">
        <v>0.25719999999999998</v>
      </c>
      <c r="G2">
        <v>0.17019999999999999</v>
      </c>
      <c r="H2">
        <v>0.26979999999999998</v>
      </c>
      <c r="I2">
        <v>0.2417</v>
      </c>
      <c r="J2">
        <v>0.2626</v>
      </c>
      <c r="K2">
        <v>0.16980000000000001</v>
      </c>
      <c r="L2">
        <v>0.1255</v>
      </c>
    </row>
    <row r="3" spans="1:12" x14ac:dyDescent="0.35">
      <c r="A3">
        <v>0.72089999999999999</v>
      </c>
      <c r="B3">
        <v>0.27800000000000002</v>
      </c>
      <c r="C3">
        <v>0.22500000000000001</v>
      </c>
      <c r="D3">
        <v>0.38080000000000003</v>
      </c>
      <c r="E3">
        <v>3.1E-2</v>
      </c>
      <c r="F3">
        <v>0.2525</v>
      </c>
      <c r="G3">
        <v>0.21790000000000001</v>
      </c>
      <c r="H3">
        <v>0.18149999999999999</v>
      </c>
      <c r="I3">
        <v>0.1502</v>
      </c>
      <c r="J3">
        <v>0.28160000000000002</v>
      </c>
      <c r="K3">
        <v>0.32140000000000002</v>
      </c>
      <c r="L3">
        <v>0.2389</v>
      </c>
    </row>
    <row r="4" spans="1:12" x14ac:dyDescent="0.35">
      <c r="A4">
        <v>1.0177</v>
      </c>
      <c r="B4">
        <v>0.2969</v>
      </c>
      <c r="C4">
        <v>0.12640000000000001</v>
      </c>
      <c r="D4">
        <v>0.2893</v>
      </c>
      <c r="E4">
        <v>0.28599999999999998</v>
      </c>
      <c r="F4">
        <v>0.20380000000000001</v>
      </c>
      <c r="G4">
        <v>0.21629999999999999</v>
      </c>
      <c r="H4">
        <v>0.1772</v>
      </c>
      <c r="I4">
        <v>0.32079999999999997</v>
      </c>
      <c r="J4">
        <v>0.28599999999999998</v>
      </c>
      <c r="K4">
        <v>0.4874</v>
      </c>
      <c r="L4">
        <v>0.16930000000000001</v>
      </c>
    </row>
    <row r="5" spans="1:12" x14ac:dyDescent="0.35">
      <c r="A5">
        <v>1.3077000000000001</v>
      </c>
      <c r="B5">
        <v>0.3004</v>
      </c>
      <c r="C5">
        <v>0.32319999999999999</v>
      </c>
      <c r="D5">
        <v>0.30170000000000002</v>
      </c>
      <c r="E5">
        <v>0.30009999999999998</v>
      </c>
      <c r="F5">
        <v>0.1255</v>
      </c>
      <c r="G5">
        <v>0.12139999999999999</v>
      </c>
      <c r="H5">
        <v>0.11</v>
      </c>
      <c r="I5">
        <v>0.1656</v>
      </c>
      <c r="J5">
        <v>0.2228</v>
      </c>
      <c r="K5">
        <v>3.5299999999999998E-2</v>
      </c>
      <c r="L5">
        <v>0.3417</v>
      </c>
    </row>
    <row r="6" spans="1:12" x14ac:dyDescent="0.35">
      <c r="A6">
        <v>1.7555000000000001</v>
      </c>
      <c r="B6">
        <v>0.26269999999999999</v>
      </c>
      <c r="C6">
        <v>0.3619</v>
      </c>
      <c r="D6">
        <v>0.27389999999999998</v>
      </c>
      <c r="E6">
        <v>0.26069999999999999</v>
      </c>
      <c r="F6">
        <v>0.2268</v>
      </c>
      <c r="G6">
        <v>0.19450000000000001</v>
      </c>
      <c r="H6">
        <v>0.2417</v>
      </c>
      <c r="I6">
        <v>0.20599999999999999</v>
      </c>
      <c r="J6">
        <v>0.2392</v>
      </c>
      <c r="K6">
        <v>0.1103</v>
      </c>
      <c r="L6">
        <v>0.2722</v>
      </c>
    </row>
    <row r="7" spans="1:12" x14ac:dyDescent="0.35">
      <c r="A7">
        <v>1.9036</v>
      </c>
      <c r="B7">
        <v>0.2918</v>
      </c>
      <c r="C7">
        <v>0.30690000000000001</v>
      </c>
      <c r="D7">
        <v>0.34010000000000001</v>
      </c>
      <c r="E7">
        <v>0.3332</v>
      </c>
      <c r="F7">
        <v>0.22359999999999999</v>
      </c>
      <c r="G7">
        <v>0.22839999999999999</v>
      </c>
      <c r="H7">
        <v>0.18160000000000001</v>
      </c>
      <c r="I7">
        <v>0.20100000000000001</v>
      </c>
      <c r="J7">
        <v>0.1188</v>
      </c>
      <c r="K7">
        <v>0.3221</v>
      </c>
      <c r="L7">
        <v>0.32369999999999999</v>
      </c>
    </row>
    <row r="8" spans="1:12" x14ac:dyDescent="0.35">
      <c r="A8">
        <v>2.6636000000000002</v>
      </c>
      <c r="B8">
        <v>0.24540000000000001</v>
      </c>
      <c r="C8">
        <v>0.49509999999999998</v>
      </c>
      <c r="D8">
        <v>0.28220000000000001</v>
      </c>
      <c r="E8">
        <v>0.2606</v>
      </c>
      <c r="F8">
        <v>0.1971</v>
      </c>
      <c r="G8">
        <v>0.25580000000000003</v>
      </c>
      <c r="H8">
        <v>0.1883</v>
      </c>
      <c r="I8">
        <v>0.28299999999999997</v>
      </c>
      <c r="J8">
        <v>0.17069999999999999</v>
      </c>
      <c r="K8">
        <v>0.28050000000000003</v>
      </c>
    </row>
    <row r="10" spans="1:12" x14ac:dyDescent="0.35">
      <c r="B10" t="s">
        <v>8</v>
      </c>
      <c r="C10" t="s">
        <v>9</v>
      </c>
      <c r="D10" t="s">
        <v>10</v>
      </c>
    </row>
    <row r="11" spans="1:12" x14ac:dyDescent="0.35">
      <c r="A11" t="s">
        <v>0</v>
      </c>
      <c r="B11">
        <v>9.8599999999999993E-2</v>
      </c>
      <c r="C11">
        <v>100</v>
      </c>
      <c r="D11">
        <f>(47.049*B11*B11)-(146.33*B11)+(111.65)</f>
        <v>97.679270496040004</v>
      </c>
    </row>
    <row r="12" spans="1:12" x14ac:dyDescent="0.35">
      <c r="A12" t="s">
        <v>1</v>
      </c>
      <c r="B12">
        <v>0.48980000000000001</v>
      </c>
      <c r="C12">
        <v>50</v>
      </c>
      <c r="D12">
        <f t="shared" ref="D12:D17" si="0">(47.049*B12*B12)-(146.33*B12)+(111.65)</f>
        <v>51.264811177959999</v>
      </c>
    </row>
    <row r="13" spans="1:12" x14ac:dyDescent="0.35">
      <c r="A13" t="s">
        <v>2</v>
      </c>
      <c r="B13">
        <v>0.72089999999999999</v>
      </c>
      <c r="C13">
        <v>25</v>
      </c>
      <c r="D13">
        <f t="shared" si="0"/>
        <v>30.611918213689989</v>
      </c>
    </row>
    <row r="14" spans="1:12" x14ac:dyDescent="0.35">
      <c r="A14" t="s">
        <v>3</v>
      </c>
      <c r="B14">
        <v>1.0177</v>
      </c>
      <c r="C14">
        <v>12.5</v>
      </c>
      <c r="D14">
        <f t="shared" si="0"/>
        <v>11.459233581209986</v>
      </c>
    </row>
    <row r="15" spans="1:12" x14ac:dyDescent="0.35">
      <c r="A15" t="s">
        <v>4</v>
      </c>
      <c r="B15">
        <v>1.3077000000000001</v>
      </c>
      <c r="C15">
        <v>6.25</v>
      </c>
      <c r="D15">
        <f t="shared" si="0"/>
        <v>0.75177951520998931</v>
      </c>
    </row>
    <row r="16" spans="1:12" x14ac:dyDescent="0.35">
      <c r="A16" t="s">
        <v>5</v>
      </c>
      <c r="B16">
        <v>1.7555000000000001</v>
      </c>
    </row>
    <row r="17" spans="1:14" x14ac:dyDescent="0.35">
      <c r="A17" t="s">
        <v>6</v>
      </c>
      <c r="B17">
        <v>1.9036</v>
      </c>
      <c r="C17">
        <v>1.56</v>
      </c>
      <c r="D17">
        <f t="shared" si="0"/>
        <v>3.5873420750399987</v>
      </c>
    </row>
    <row r="18" spans="1:14" x14ac:dyDescent="0.35">
      <c r="A18" t="s">
        <v>7</v>
      </c>
      <c r="B18">
        <v>2.6636000000000002</v>
      </c>
      <c r="C18">
        <v>0</v>
      </c>
      <c r="N18" s="4"/>
    </row>
    <row r="22" spans="1:14" x14ac:dyDescent="0.35">
      <c r="A22" s="2" t="s">
        <v>25</v>
      </c>
      <c r="B22" s="2" t="s">
        <v>8</v>
      </c>
      <c r="C22" s="2" t="s">
        <v>83</v>
      </c>
    </row>
    <row r="23" spans="1:14" x14ac:dyDescent="0.35">
      <c r="A23" s="27">
        <v>1</v>
      </c>
      <c r="B23" s="22">
        <v>0.27679999999999999</v>
      </c>
      <c r="C23" s="23">
        <f t="shared" ref="C23:C47" si="1">(47.049*B23*B23)-(146.33*B23)+(111.65)</f>
        <v>74.750667573760012</v>
      </c>
    </row>
    <row r="24" spans="1:14" x14ac:dyDescent="0.35">
      <c r="A24" s="28">
        <v>2</v>
      </c>
      <c r="B24" s="13">
        <v>0.29859999999999998</v>
      </c>
      <c r="C24" s="14">
        <f t="shared" si="1"/>
        <v>72.150843056040003</v>
      </c>
      <c r="H24" s="20" t="s">
        <v>78</v>
      </c>
      <c r="I24" s="20"/>
      <c r="J24" s="20"/>
    </row>
    <row r="25" spans="1:14" x14ac:dyDescent="0.35">
      <c r="A25" s="28">
        <v>3</v>
      </c>
      <c r="B25" s="13">
        <v>0.27800000000000002</v>
      </c>
      <c r="C25" s="14">
        <f t="shared" si="1"/>
        <v>74.606394915999999</v>
      </c>
    </row>
    <row r="26" spans="1:14" x14ac:dyDescent="0.35">
      <c r="A26" s="28">
        <v>4</v>
      </c>
      <c r="B26" s="13">
        <v>0.2969</v>
      </c>
      <c r="C26" s="14">
        <f t="shared" si="1"/>
        <v>72.35197400089001</v>
      </c>
    </row>
    <row r="27" spans="1:14" x14ac:dyDescent="0.35">
      <c r="A27" s="28">
        <v>5</v>
      </c>
      <c r="B27" s="13">
        <v>0.3004</v>
      </c>
      <c r="C27" s="14">
        <f t="shared" si="1"/>
        <v>71.938177287840006</v>
      </c>
      <c r="G27" t="s">
        <v>17</v>
      </c>
    </row>
    <row r="28" spans="1:14" x14ac:dyDescent="0.35">
      <c r="A28" s="28">
        <v>6</v>
      </c>
      <c r="B28" s="13">
        <v>0.26269999999999999</v>
      </c>
      <c r="C28" s="14">
        <f t="shared" si="1"/>
        <v>76.456021183209998</v>
      </c>
      <c r="G28" t="s">
        <v>23</v>
      </c>
    </row>
    <row r="29" spans="1:14" x14ac:dyDescent="0.35">
      <c r="A29" s="28">
        <v>7</v>
      </c>
      <c r="B29" s="13">
        <v>0.2918</v>
      </c>
      <c r="C29" s="14">
        <f t="shared" si="1"/>
        <v>72.956998494760001</v>
      </c>
      <c r="G29" t="s">
        <v>19</v>
      </c>
    </row>
    <row r="30" spans="1:14" x14ac:dyDescent="0.35">
      <c r="A30" s="28">
        <v>8</v>
      </c>
      <c r="B30" s="13">
        <v>0.24540000000000001</v>
      </c>
      <c r="C30" s="14">
        <f t="shared" si="1"/>
        <v>78.573963356840011</v>
      </c>
      <c r="G30" t="s">
        <v>22</v>
      </c>
    </row>
    <row r="31" spans="1:14" x14ac:dyDescent="0.35">
      <c r="A31" s="28">
        <v>9</v>
      </c>
      <c r="B31" s="13">
        <v>0.2248</v>
      </c>
      <c r="C31" s="14">
        <f t="shared" si="1"/>
        <v>81.132639096960006</v>
      </c>
    </row>
    <row r="32" spans="1:14" x14ac:dyDescent="0.35">
      <c r="A32" s="28">
        <v>10</v>
      </c>
      <c r="B32" s="13">
        <v>0.35510000000000003</v>
      </c>
      <c r="C32" s="14">
        <f t="shared" si="1"/>
        <v>65.620908174489998</v>
      </c>
    </row>
    <row r="33" spans="1:3" x14ac:dyDescent="0.35">
      <c r="A33" s="28">
        <v>11</v>
      </c>
      <c r="B33" s="13">
        <v>0.22500000000000001</v>
      </c>
      <c r="C33" s="14">
        <f t="shared" si="1"/>
        <v>81.107605625000005</v>
      </c>
    </row>
    <row r="34" spans="1:3" x14ac:dyDescent="0.35">
      <c r="A34" s="28">
        <v>12</v>
      </c>
      <c r="B34" s="13">
        <v>0.12640000000000001</v>
      </c>
      <c r="C34" s="14">
        <f t="shared" si="1"/>
        <v>93.905587991039994</v>
      </c>
    </row>
    <row r="35" spans="1:3" x14ac:dyDescent="0.35">
      <c r="A35" s="28">
        <v>13</v>
      </c>
      <c r="B35" s="13">
        <v>0.32319999999999999</v>
      </c>
      <c r="C35" s="14">
        <f t="shared" si="1"/>
        <v>69.270799733760001</v>
      </c>
    </row>
    <row r="36" spans="1:3" x14ac:dyDescent="0.35">
      <c r="A36" s="28">
        <v>14</v>
      </c>
      <c r="B36" s="13">
        <v>0.3619</v>
      </c>
      <c r="C36" s="14">
        <f t="shared" si="1"/>
        <v>64.85525627889001</v>
      </c>
    </row>
    <row r="37" spans="1:3" x14ac:dyDescent="0.35">
      <c r="A37" s="28">
        <v>15</v>
      </c>
      <c r="B37" s="13">
        <v>0.30690000000000001</v>
      </c>
      <c r="C37" s="14">
        <f t="shared" si="1"/>
        <v>71.17275586289</v>
      </c>
    </row>
    <row r="38" spans="1:3" x14ac:dyDescent="0.35">
      <c r="A38" s="28">
        <v>16</v>
      </c>
      <c r="B38" s="13">
        <v>0.49509999999999998</v>
      </c>
      <c r="C38" s="14">
        <f t="shared" si="1"/>
        <v>50.734856546489993</v>
      </c>
    </row>
    <row r="39" spans="1:3" x14ac:dyDescent="0.35">
      <c r="A39" s="28">
        <v>17</v>
      </c>
      <c r="B39" s="13">
        <v>0.65400000000000003</v>
      </c>
      <c r="C39" s="14">
        <f t="shared" si="1"/>
        <v>36.073790083999995</v>
      </c>
    </row>
    <row r="40" spans="1:3" x14ac:dyDescent="0.35">
      <c r="A40" s="28">
        <v>18</v>
      </c>
      <c r="B40" s="13">
        <v>0.44140000000000001</v>
      </c>
      <c r="C40" s="14">
        <f t="shared" si="1"/>
        <v>56.226680984040001</v>
      </c>
    </row>
    <row r="41" spans="1:3" x14ac:dyDescent="0.35">
      <c r="A41" s="28">
        <v>19</v>
      </c>
      <c r="B41" s="13">
        <v>0.38080000000000003</v>
      </c>
      <c r="C41" s="14">
        <f t="shared" si="1"/>
        <v>62.750047503359994</v>
      </c>
    </row>
    <row r="42" spans="1:3" x14ac:dyDescent="0.35">
      <c r="A42" s="28">
        <v>20</v>
      </c>
      <c r="B42" s="13">
        <v>0.2893</v>
      </c>
      <c r="C42" s="14">
        <f t="shared" si="1"/>
        <v>73.254473060010014</v>
      </c>
    </row>
    <row r="43" spans="1:3" x14ac:dyDescent="0.35">
      <c r="A43" s="28">
        <v>21</v>
      </c>
      <c r="B43" s="13">
        <v>0.30170000000000002</v>
      </c>
      <c r="C43" s="14">
        <f t="shared" si="1"/>
        <v>71.78477495160999</v>
      </c>
    </row>
    <row r="44" spans="1:3" x14ac:dyDescent="0.35">
      <c r="A44" s="28">
        <v>22</v>
      </c>
      <c r="B44" s="13">
        <v>0.27389999999999998</v>
      </c>
      <c r="C44" s="14">
        <f t="shared" si="1"/>
        <v>75.099885909290009</v>
      </c>
    </row>
    <row r="45" spans="1:3" x14ac:dyDescent="0.35">
      <c r="A45" s="28">
        <v>23</v>
      </c>
      <c r="B45" s="13">
        <v>0.34010000000000001</v>
      </c>
      <c r="C45" s="14">
        <f t="shared" si="1"/>
        <v>67.325231202490002</v>
      </c>
    </row>
    <row r="46" spans="1:3" x14ac:dyDescent="0.35">
      <c r="A46" s="28">
        <v>24</v>
      </c>
      <c r="B46" s="13">
        <v>0.28220000000000001</v>
      </c>
      <c r="C46" s="14">
        <f t="shared" si="1"/>
        <v>74.102507685159992</v>
      </c>
    </row>
    <row r="47" spans="1:3" x14ac:dyDescent="0.35">
      <c r="A47" s="28">
        <v>25</v>
      </c>
      <c r="B47" s="13">
        <v>0.24890000000000001</v>
      </c>
      <c r="C47" s="14">
        <f t="shared" si="1"/>
        <v>78.143205479290003</v>
      </c>
    </row>
    <row r="48" spans="1:3" x14ac:dyDescent="0.35">
      <c r="A48" s="28">
        <v>26</v>
      </c>
      <c r="B48" s="11" t="s">
        <v>16</v>
      </c>
      <c r="C48" s="14"/>
    </row>
    <row r="49" spans="1:3" x14ac:dyDescent="0.35">
      <c r="A49" s="28">
        <v>27</v>
      </c>
      <c r="B49" s="11" t="s">
        <v>16</v>
      </c>
      <c r="C49" s="14"/>
    </row>
    <row r="50" spans="1:3" x14ac:dyDescent="0.35">
      <c r="A50" s="28">
        <v>28</v>
      </c>
      <c r="B50" s="13">
        <v>0.28599999999999998</v>
      </c>
      <c r="C50" s="14">
        <f t="shared" ref="C50:C81" si="2">(47.049*B50*B50)-(146.33*B50)+(111.65)</f>
        <v>73.648040003999995</v>
      </c>
    </row>
    <row r="51" spans="1:3" x14ac:dyDescent="0.35">
      <c r="A51" s="28">
        <v>29</v>
      </c>
      <c r="B51" s="13">
        <v>0.30009999999999998</v>
      </c>
      <c r="C51" s="14">
        <f t="shared" si="2"/>
        <v>71.973600410490008</v>
      </c>
    </row>
    <row r="52" spans="1:3" x14ac:dyDescent="0.35">
      <c r="A52" s="28">
        <v>30</v>
      </c>
      <c r="B52" s="13">
        <v>0.26069999999999999</v>
      </c>
      <c r="C52" s="14">
        <f t="shared" si="2"/>
        <v>76.69943029001</v>
      </c>
    </row>
    <row r="53" spans="1:3" x14ac:dyDescent="0.35">
      <c r="A53" s="28">
        <v>31</v>
      </c>
      <c r="B53" s="13">
        <v>0.3332</v>
      </c>
      <c r="C53" s="14">
        <f t="shared" si="2"/>
        <v>68.116329369759995</v>
      </c>
    </row>
    <row r="54" spans="1:3" x14ac:dyDescent="0.35">
      <c r="A54" s="28">
        <v>32</v>
      </c>
      <c r="B54" s="13">
        <v>0.2606</v>
      </c>
      <c r="C54" s="14">
        <f t="shared" si="2"/>
        <v>76.711610625639992</v>
      </c>
    </row>
    <row r="55" spans="1:3" x14ac:dyDescent="0.35">
      <c r="A55" s="28">
        <v>33</v>
      </c>
      <c r="B55" s="13">
        <v>0.17369999999999999</v>
      </c>
      <c r="C55" s="14">
        <f t="shared" si="2"/>
        <v>87.652026842810002</v>
      </c>
    </row>
    <row r="56" spans="1:3" x14ac:dyDescent="0.35">
      <c r="A56" s="28">
        <v>34</v>
      </c>
      <c r="B56" s="13">
        <v>0.25719999999999998</v>
      </c>
      <c r="C56" s="14">
        <f t="shared" si="2"/>
        <v>77.126301920160003</v>
      </c>
    </row>
    <row r="57" spans="1:3" x14ac:dyDescent="0.35">
      <c r="A57" s="28">
        <v>35</v>
      </c>
      <c r="B57" s="13">
        <v>0.2525</v>
      </c>
      <c r="C57" s="14">
        <f t="shared" si="2"/>
        <v>77.701342806250011</v>
      </c>
    </row>
    <row r="58" spans="1:3" x14ac:dyDescent="0.35">
      <c r="A58" s="28">
        <v>36</v>
      </c>
      <c r="B58" s="13">
        <v>0.20380000000000001</v>
      </c>
      <c r="C58" s="14">
        <f t="shared" si="2"/>
        <v>83.782099867559992</v>
      </c>
    </row>
    <row r="59" spans="1:3" x14ac:dyDescent="0.35">
      <c r="A59" s="28">
        <v>37</v>
      </c>
      <c r="B59" s="13">
        <v>0.1255</v>
      </c>
      <c r="C59" s="14">
        <f t="shared" si="2"/>
        <v>94.026618512249996</v>
      </c>
    </row>
    <row r="60" spans="1:3" x14ac:dyDescent="0.35">
      <c r="A60" s="28">
        <v>38</v>
      </c>
      <c r="B60" s="13">
        <v>0.2268</v>
      </c>
      <c r="C60" s="14">
        <f t="shared" si="2"/>
        <v>80.882473753759996</v>
      </c>
    </row>
    <row r="61" spans="1:3" x14ac:dyDescent="0.35">
      <c r="A61" s="28">
        <v>39</v>
      </c>
      <c r="B61" s="13">
        <v>0.22359999999999999</v>
      </c>
      <c r="C61" s="14">
        <f t="shared" si="2"/>
        <v>81.282918971040004</v>
      </c>
    </row>
    <row r="62" spans="1:3" x14ac:dyDescent="0.35">
      <c r="A62" s="28">
        <v>40</v>
      </c>
      <c r="B62" s="13">
        <v>0.1971</v>
      </c>
      <c r="C62" s="14">
        <f t="shared" si="2"/>
        <v>84.636135842089999</v>
      </c>
    </row>
    <row r="63" spans="1:3" x14ac:dyDescent="0.35">
      <c r="A63" s="28">
        <v>41</v>
      </c>
      <c r="B63" s="13">
        <v>0.18229999999999999</v>
      </c>
      <c r="C63" s="14">
        <f t="shared" si="2"/>
        <v>86.537634061209999</v>
      </c>
    </row>
    <row r="64" spans="1:3" x14ac:dyDescent="0.35">
      <c r="A64" s="28">
        <v>42</v>
      </c>
      <c r="B64" s="13">
        <v>0.17019999999999999</v>
      </c>
      <c r="C64" s="14">
        <f t="shared" si="2"/>
        <v>88.107551313960002</v>
      </c>
    </row>
    <row r="65" spans="1:3" x14ac:dyDescent="0.35">
      <c r="A65" s="28">
        <v>43</v>
      </c>
      <c r="B65" s="13">
        <v>0.21790000000000001</v>
      </c>
      <c r="C65" s="14">
        <f t="shared" si="2"/>
        <v>81.998598810090002</v>
      </c>
    </row>
    <row r="66" spans="1:3" x14ac:dyDescent="0.35">
      <c r="A66" s="28">
        <v>44</v>
      </c>
      <c r="B66" s="13">
        <v>0.21629999999999999</v>
      </c>
      <c r="C66" s="14">
        <f t="shared" si="2"/>
        <v>82.200040928810012</v>
      </c>
    </row>
    <row r="67" spans="1:3" x14ac:dyDescent="0.35">
      <c r="A67" s="28">
        <v>45</v>
      </c>
      <c r="B67" s="13">
        <v>0.12139999999999999</v>
      </c>
      <c r="C67" s="14">
        <f t="shared" si="2"/>
        <v>94.578944280040005</v>
      </c>
    </row>
    <row r="68" spans="1:3" x14ac:dyDescent="0.35">
      <c r="A68" s="28">
        <v>46</v>
      </c>
      <c r="B68" s="13">
        <v>0.19450000000000001</v>
      </c>
      <c r="C68" s="14">
        <f t="shared" si="2"/>
        <v>84.96869043225</v>
      </c>
    </row>
    <row r="69" spans="1:3" x14ac:dyDescent="0.35">
      <c r="A69" s="28">
        <v>47</v>
      </c>
      <c r="B69" s="13">
        <v>0.22839999999999999</v>
      </c>
      <c r="C69" s="14">
        <f t="shared" si="2"/>
        <v>80.682612481440003</v>
      </c>
    </row>
    <row r="70" spans="1:3" x14ac:dyDescent="0.35">
      <c r="A70" s="28">
        <v>48</v>
      </c>
      <c r="B70" s="13">
        <v>0.25580000000000003</v>
      </c>
      <c r="C70" s="14">
        <f t="shared" si="2"/>
        <v>77.29737332836001</v>
      </c>
    </row>
    <row r="71" spans="1:3" x14ac:dyDescent="0.35">
      <c r="A71" s="28">
        <v>49</v>
      </c>
      <c r="B71" s="13">
        <v>0.18279999999999999</v>
      </c>
      <c r="C71" s="14">
        <f t="shared" si="2"/>
        <v>86.473057856160011</v>
      </c>
    </row>
    <row r="72" spans="1:3" x14ac:dyDescent="0.35">
      <c r="A72" s="28">
        <v>50</v>
      </c>
      <c r="B72" s="13">
        <v>0.26979999999999998</v>
      </c>
      <c r="C72" s="14">
        <f t="shared" si="2"/>
        <v>75.594958689960009</v>
      </c>
    </row>
    <row r="73" spans="1:3" x14ac:dyDescent="0.35">
      <c r="A73" s="28">
        <v>51</v>
      </c>
      <c r="B73" s="13">
        <v>0.18149999999999999</v>
      </c>
      <c r="C73" s="14">
        <f t="shared" si="2"/>
        <v>86.641004920249998</v>
      </c>
    </row>
    <row r="74" spans="1:3" x14ac:dyDescent="0.35">
      <c r="A74" s="28">
        <v>52</v>
      </c>
      <c r="B74" s="13">
        <v>0.1772</v>
      </c>
      <c r="C74" s="14">
        <f t="shared" si="2"/>
        <v>87.197655072160003</v>
      </c>
    </row>
    <row r="75" spans="1:3" x14ac:dyDescent="0.35">
      <c r="A75" s="28">
        <v>53</v>
      </c>
      <c r="B75" s="13">
        <v>0.11</v>
      </c>
      <c r="C75" s="14">
        <f t="shared" si="2"/>
        <v>96.1229929</v>
      </c>
    </row>
    <row r="76" spans="1:3" x14ac:dyDescent="0.35">
      <c r="A76" s="28">
        <v>54</v>
      </c>
      <c r="B76" s="13">
        <v>0.2417</v>
      </c>
      <c r="C76" s="14">
        <f t="shared" si="2"/>
        <v>79.030589355610005</v>
      </c>
    </row>
    <row r="77" spans="1:3" x14ac:dyDescent="0.35">
      <c r="A77" s="28">
        <v>55</v>
      </c>
      <c r="B77" s="13">
        <v>0.18160000000000001</v>
      </c>
      <c r="C77" s="14">
        <f t="shared" si="2"/>
        <v>86.628080269440005</v>
      </c>
    </row>
    <row r="78" spans="1:3" x14ac:dyDescent="0.35">
      <c r="A78" s="28">
        <v>56</v>
      </c>
      <c r="B78" s="13">
        <v>0.1883</v>
      </c>
      <c r="C78" s="14">
        <f t="shared" si="2"/>
        <v>85.764272217609999</v>
      </c>
    </row>
    <row r="79" spans="1:3" x14ac:dyDescent="0.35">
      <c r="A79" s="28">
        <v>57</v>
      </c>
      <c r="B79" s="13">
        <v>0.1714</v>
      </c>
      <c r="C79" s="14">
        <f t="shared" si="2"/>
        <v>87.951241640039996</v>
      </c>
    </row>
    <row r="80" spans="1:3" x14ac:dyDescent="0.35">
      <c r="A80" s="28">
        <v>58</v>
      </c>
      <c r="B80" s="13">
        <v>0.2417</v>
      </c>
      <c r="C80" s="14">
        <f t="shared" si="2"/>
        <v>79.030589355610005</v>
      </c>
    </row>
    <row r="81" spans="1:3" x14ac:dyDescent="0.35">
      <c r="A81" s="28">
        <v>59</v>
      </c>
      <c r="B81" s="13">
        <v>0.1502</v>
      </c>
      <c r="C81" s="14">
        <f t="shared" si="2"/>
        <v>90.732661321960009</v>
      </c>
    </row>
    <row r="82" spans="1:3" x14ac:dyDescent="0.35">
      <c r="A82" s="28">
        <v>60</v>
      </c>
      <c r="B82" s="13">
        <v>0.32079999999999997</v>
      </c>
      <c r="C82" s="14">
        <f t="shared" ref="C82:C98" si="3">(47.049*B82*B82)-(146.33*B82)+(111.65)</f>
        <v>69.549272799360011</v>
      </c>
    </row>
    <row r="83" spans="1:3" x14ac:dyDescent="0.35">
      <c r="A83" s="28">
        <v>61</v>
      </c>
      <c r="B83" s="13">
        <v>0.1656</v>
      </c>
      <c r="C83" s="14">
        <f t="shared" si="3"/>
        <v>88.70799366464</v>
      </c>
    </row>
    <row r="84" spans="1:3" x14ac:dyDescent="0.35">
      <c r="A84" s="28">
        <v>62</v>
      </c>
      <c r="B84" s="13">
        <v>0.20599999999999999</v>
      </c>
      <c r="C84" s="14">
        <f t="shared" si="3"/>
        <v>83.502591364000011</v>
      </c>
    </row>
    <row r="85" spans="1:3" x14ac:dyDescent="0.35">
      <c r="A85" s="28">
        <v>63</v>
      </c>
      <c r="B85" s="13">
        <v>0.20100000000000001</v>
      </c>
      <c r="C85" s="14">
        <f t="shared" si="3"/>
        <v>84.138496649000004</v>
      </c>
    </row>
    <row r="86" spans="1:3" x14ac:dyDescent="0.35">
      <c r="A86" s="28">
        <v>64</v>
      </c>
      <c r="B86" s="13">
        <v>0.28299999999999997</v>
      </c>
      <c r="C86" s="14">
        <f t="shared" si="3"/>
        <v>74.006717361</v>
      </c>
    </row>
    <row r="87" spans="1:3" x14ac:dyDescent="0.35">
      <c r="A87" s="28">
        <v>65</v>
      </c>
      <c r="B87" s="13">
        <v>0.1673</v>
      </c>
      <c r="C87" s="14">
        <f t="shared" si="3"/>
        <v>88.485859105210011</v>
      </c>
    </row>
    <row r="88" spans="1:3" x14ac:dyDescent="0.35">
      <c r="A88" s="28">
        <v>66</v>
      </c>
      <c r="B88" s="13">
        <v>0.2626</v>
      </c>
      <c r="C88" s="14">
        <f t="shared" si="3"/>
        <v>76.468182699240003</v>
      </c>
    </row>
    <row r="89" spans="1:3" x14ac:dyDescent="0.35">
      <c r="A89" s="28">
        <v>67</v>
      </c>
      <c r="B89" s="13">
        <v>0.28160000000000002</v>
      </c>
      <c r="C89" s="14">
        <f t="shared" si="3"/>
        <v>74.174389949439998</v>
      </c>
    </row>
    <row r="90" spans="1:3" x14ac:dyDescent="0.35">
      <c r="A90" s="28">
        <v>68</v>
      </c>
      <c r="B90" s="13">
        <v>0.28599999999999998</v>
      </c>
      <c r="C90" s="14">
        <f t="shared" si="3"/>
        <v>73.648040003999995</v>
      </c>
    </row>
    <row r="91" spans="1:3" x14ac:dyDescent="0.35">
      <c r="A91" s="28">
        <v>69</v>
      </c>
      <c r="B91" s="13">
        <v>0.2228</v>
      </c>
      <c r="C91" s="14">
        <f t="shared" si="3"/>
        <v>81.383180832160008</v>
      </c>
    </row>
    <row r="92" spans="1:3" x14ac:dyDescent="0.35">
      <c r="A92" s="28">
        <v>70</v>
      </c>
      <c r="B92" s="13">
        <v>0.2392</v>
      </c>
      <c r="C92" s="14">
        <f t="shared" si="3"/>
        <v>79.339849695360002</v>
      </c>
    </row>
    <row r="93" spans="1:3" x14ac:dyDescent="0.35">
      <c r="A93" s="28">
        <v>71</v>
      </c>
      <c r="B93" s="13">
        <v>0.1188</v>
      </c>
      <c r="C93" s="14">
        <f t="shared" si="3"/>
        <v>94.930019238560007</v>
      </c>
    </row>
    <row r="94" spans="1:3" x14ac:dyDescent="0.35">
      <c r="A94" s="28">
        <v>72</v>
      </c>
      <c r="B94" s="13">
        <v>0.17069999999999999</v>
      </c>
      <c r="C94" s="14">
        <f t="shared" si="3"/>
        <v>88.042405816010003</v>
      </c>
    </row>
    <row r="95" spans="1:3" x14ac:dyDescent="0.35">
      <c r="A95" s="28">
        <v>73</v>
      </c>
      <c r="B95" s="13">
        <v>0.25459999999999999</v>
      </c>
      <c r="C95" s="14">
        <f t="shared" si="3"/>
        <v>77.444152756839998</v>
      </c>
    </row>
    <row r="96" spans="1:3" x14ac:dyDescent="0.35">
      <c r="A96" s="28">
        <v>74</v>
      </c>
      <c r="B96" s="13">
        <v>0.16980000000000001</v>
      </c>
      <c r="C96" s="14">
        <f t="shared" si="3"/>
        <v>88.159684649959999</v>
      </c>
    </row>
    <row r="97" spans="1:3" x14ac:dyDescent="0.35">
      <c r="A97" s="28">
        <v>75</v>
      </c>
      <c r="B97" s="13">
        <v>0.32140000000000002</v>
      </c>
      <c r="C97" s="14">
        <f t="shared" si="3"/>
        <v>69.479603720039989</v>
      </c>
    </row>
    <row r="98" spans="1:3" x14ac:dyDescent="0.35">
      <c r="A98" s="28">
        <v>76</v>
      </c>
      <c r="B98" s="13">
        <v>0.4874</v>
      </c>
      <c r="C98" s="14">
        <f t="shared" si="3"/>
        <v>51.505660099239989</v>
      </c>
    </row>
    <row r="99" spans="1:3" x14ac:dyDescent="0.35">
      <c r="A99" s="28">
        <v>77</v>
      </c>
      <c r="B99" s="11" t="s">
        <v>16</v>
      </c>
      <c r="C99" s="14"/>
    </row>
    <row r="100" spans="1:3" x14ac:dyDescent="0.35">
      <c r="A100" s="28">
        <v>78</v>
      </c>
      <c r="B100" s="13">
        <v>0.1103</v>
      </c>
      <c r="C100" s="14">
        <f>(47.049*B100*B100)-(146.33*B100)+(111.65)</f>
        <v>96.082203368410006</v>
      </c>
    </row>
    <row r="101" spans="1:3" x14ac:dyDescent="0.35">
      <c r="A101" s="28">
        <v>79</v>
      </c>
      <c r="B101" s="13">
        <v>0.3221</v>
      </c>
      <c r="C101" s="14">
        <f>(47.049*B101*B101)-(146.33*B101)+(111.65)</f>
        <v>69.39836594209001</v>
      </c>
    </row>
    <row r="102" spans="1:3" x14ac:dyDescent="0.35">
      <c r="A102" s="28">
        <v>80</v>
      </c>
      <c r="B102" s="13">
        <v>0.28050000000000003</v>
      </c>
      <c r="C102" s="14">
        <f>(47.049*B102*B102)-(146.33*B102)+(111.65)</f>
        <v>74.306262082249987</v>
      </c>
    </row>
    <row r="103" spans="1:3" x14ac:dyDescent="0.35">
      <c r="A103" s="28">
        <v>81</v>
      </c>
      <c r="B103" s="11" t="s">
        <v>16</v>
      </c>
      <c r="C103" s="14"/>
    </row>
    <row r="104" spans="1:3" x14ac:dyDescent="0.35">
      <c r="A104" s="28">
        <v>82</v>
      </c>
      <c r="B104" s="13">
        <v>0.1255</v>
      </c>
      <c r="C104" s="14">
        <f t="shared" ref="C104:C109" si="4">(47.049*B104*B104)-(146.33*B104)+(111.65)</f>
        <v>94.026618512249996</v>
      </c>
    </row>
    <row r="105" spans="1:3" x14ac:dyDescent="0.35">
      <c r="A105" s="28">
        <v>83</v>
      </c>
      <c r="B105" s="13">
        <v>0.2389</v>
      </c>
      <c r="C105" s="14">
        <f t="shared" si="4"/>
        <v>79.377000457289995</v>
      </c>
    </row>
    <row r="106" spans="1:3" x14ac:dyDescent="0.35">
      <c r="A106" s="28">
        <v>84</v>
      </c>
      <c r="B106" s="13">
        <v>0.16930000000000001</v>
      </c>
      <c r="C106" s="14">
        <f t="shared" si="4"/>
        <v>88.224872492010007</v>
      </c>
    </row>
    <row r="107" spans="1:3" x14ac:dyDescent="0.35">
      <c r="A107" s="28">
        <v>85</v>
      </c>
      <c r="B107" s="13">
        <v>0.3417</v>
      </c>
      <c r="C107" s="14">
        <f t="shared" si="4"/>
        <v>67.142428015609994</v>
      </c>
    </row>
    <row r="108" spans="1:3" x14ac:dyDescent="0.35">
      <c r="A108" s="28">
        <v>86</v>
      </c>
      <c r="B108" s="13">
        <v>0.2722</v>
      </c>
      <c r="C108" s="14">
        <f t="shared" si="4"/>
        <v>75.304968029159994</v>
      </c>
    </row>
    <row r="109" spans="1:3" x14ac:dyDescent="0.35">
      <c r="A109" s="29">
        <v>87</v>
      </c>
      <c r="B109" s="18">
        <v>0.32369999999999999</v>
      </c>
      <c r="C109" s="19">
        <f t="shared" si="4"/>
        <v>69.212852732810006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8"/>
  <sheetViews>
    <sheetView topLeftCell="A6" workbookViewId="0">
      <selection activeCell="F29" sqref="F29"/>
    </sheetView>
  </sheetViews>
  <sheetFormatPr defaultRowHeight="14.5" x14ac:dyDescent="0.35"/>
  <cols>
    <col min="3" max="3" width="12.7265625" customWidth="1"/>
  </cols>
  <sheetData>
    <row r="1" spans="1:9" x14ac:dyDescent="0.35">
      <c r="A1">
        <v>0.13039999999999999</v>
      </c>
      <c r="B1">
        <v>1.1255999999999999</v>
      </c>
      <c r="C1">
        <v>0.69120000000000004</v>
      </c>
      <c r="D1">
        <v>0.61899999999999999</v>
      </c>
      <c r="E1">
        <v>0.85160000000000002</v>
      </c>
      <c r="F1">
        <v>1.1479999999999999</v>
      </c>
      <c r="G1">
        <v>0.83209999999999995</v>
      </c>
      <c r="H1">
        <v>0.54169999999999996</v>
      </c>
      <c r="I1">
        <v>0.83650000000000002</v>
      </c>
    </row>
    <row r="2" spans="1:9" x14ac:dyDescent="0.35">
      <c r="A2">
        <v>0.24540000000000001</v>
      </c>
      <c r="B2">
        <v>1.1664000000000001</v>
      </c>
      <c r="C2">
        <v>1.1029</v>
      </c>
      <c r="D2">
        <v>1.5916999999999999</v>
      </c>
      <c r="E2">
        <v>9.1200000000000003E-2</v>
      </c>
      <c r="F2">
        <v>1.1688000000000001</v>
      </c>
      <c r="G2">
        <v>0.9869</v>
      </c>
      <c r="H2">
        <v>1.4</v>
      </c>
      <c r="I2">
        <v>1.0707</v>
      </c>
    </row>
    <row r="3" spans="1:9" x14ac:dyDescent="0.35">
      <c r="A3">
        <v>0.65900000000000003</v>
      </c>
      <c r="B3">
        <v>1.1848000000000001</v>
      </c>
      <c r="C3">
        <v>1.0044999999999999</v>
      </c>
      <c r="D3">
        <v>0.63290000000000002</v>
      </c>
      <c r="E3">
        <v>6.3700000000000007E-2</v>
      </c>
      <c r="F3">
        <v>1.1765000000000001</v>
      </c>
      <c r="G3">
        <v>1.1788000000000001</v>
      </c>
      <c r="H3">
        <v>1.2365999999999999</v>
      </c>
      <c r="I3">
        <v>1.2977000000000001</v>
      </c>
    </row>
    <row r="4" spans="1:9" x14ac:dyDescent="0.35">
      <c r="A4">
        <v>0.96799999999999997</v>
      </c>
      <c r="B4">
        <v>1.2494000000000001</v>
      </c>
      <c r="C4">
        <v>0.85170000000000001</v>
      </c>
      <c r="D4">
        <v>1.2349000000000001</v>
      </c>
      <c r="E4">
        <v>0.99670000000000003</v>
      </c>
      <c r="F4">
        <v>1.2705</v>
      </c>
      <c r="G4">
        <v>1.2578</v>
      </c>
      <c r="H4">
        <v>1.3661000000000001</v>
      </c>
      <c r="I4">
        <v>1.4838</v>
      </c>
    </row>
    <row r="5" spans="1:9" x14ac:dyDescent="0.35">
      <c r="A5">
        <v>1.2662</v>
      </c>
      <c r="B5">
        <v>1.0743</v>
      </c>
      <c r="C5">
        <v>0.98019999999999996</v>
      </c>
      <c r="D5">
        <v>0.93410000000000004</v>
      </c>
      <c r="E5">
        <v>1.1774</v>
      </c>
      <c r="F5">
        <v>1.2575000000000001</v>
      </c>
      <c r="G5">
        <v>1.0980000000000001</v>
      </c>
      <c r="H5">
        <v>1.2158</v>
      </c>
      <c r="I5">
        <v>1.1182000000000001</v>
      </c>
    </row>
    <row r="6" spans="1:9" x14ac:dyDescent="0.35">
      <c r="A6">
        <v>1.4581999999999999</v>
      </c>
      <c r="B6">
        <v>1.0284</v>
      </c>
      <c r="C6">
        <v>1.2062999999999999</v>
      </c>
      <c r="D6">
        <v>0.82850000000000001</v>
      </c>
      <c r="E6">
        <v>1.1822999999999999</v>
      </c>
      <c r="F6">
        <v>1.2539</v>
      </c>
      <c r="G6">
        <v>1.2062999999999999</v>
      </c>
      <c r="H6">
        <v>1.3259000000000001</v>
      </c>
      <c r="I6">
        <v>1.3535999999999999</v>
      </c>
    </row>
    <row r="7" spans="1:9" x14ac:dyDescent="0.35">
      <c r="A7">
        <v>1.7807999999999999</v>
      </c>
      <c r="B7">
        <v>1.0863</v>
      </c>
      <c r="C7">
        <v>0.86150000000000004</v>
      </c>
      <c r="D7">
        <v>1.2741</v>
      </c>
      <c r="E7">
        <v>1.5643</v>
      </c>
      <c r="F7">
        <v>1.2658</v>
      </c>
      <c r="G7">
        <v>1.2121999999999999</v>
      </c>
      <c r="H7">
        <v>1.3434999999999999</v>
      </c>
      <c r="I7">
        <v>1.2344999999999999</v>
      </c>
    </row>
    <row r="8" spans="1:9" x14ac:dyDescent="0.35">
      <c r="A8">
        <v>1.9802999999999999</v>
      </c>
      <c r="B8">
        <v>1.1057999999999999</v>
      </c>
      <c r="C8">
        <v>1.0273000000000001</v>
      </c>
      <c r="D8">
        <v>0.98839999999999995</v>
      </c>
      <c r="E8">
        <v>1.2428999999999999</v>
      </c>
      <c r="F8">
        <v>1.1520999999999999</v>
      </c>
      <c r="G8">
        <v>1.4536</v>
      </c>
      <c r="H8">
        <v>1.1852</v>
      </c>
      <c r="I8">
        <v>2.7482000000000002</v>
      </c>
    </row>
    <row r="11" spans="1:9" x14ac:dyDescent="0.35">
      <c r="B11" t="s">
        <v>8</v>
      </c>
      <c r="C11" t="s">
        <v>9</v>
      </c>
      <c r="D11" t="s">
        <v>10</v>
      </c>
    </row>
    <row r="12" spans="1:9" x14ac:dyDescent="0.35">
      <c r="A12" t="s">
        <v>0</v>
      </c>
      <c r="B12">
        <v>0.13039999999999999</v>
      </c>
    </row>
    <row r="13" spans="1:9" x14ac:dyDescent="0.35">
      <c r="A13" t="s">
        <v>1</v>
      </c>
      <c r="B13">
        <v>0.24540000000000001</v>
      </c>
      <c r="C13">
        <v>50</v>
      </c>
      <c r="D13">
        <f t="shared" ref="D13:D19" si="0">(24.06*B13*B13)-(79.713*B13)+(67.722)</f>
        <v>49.609350909599996</v>
      </c>
    </row>
    <row r="14" spans="1:9" x14ac:dyDescent="0.35">
      <c r="A14" t="s">
        <v>2</v>
      </c>
      <c r="B14">
        <v>0.65900000000000003</v>
      </c>
      <c r="C14">
        <v>25</v>
      </c>
      <c r="D14">
        <f t="shared" si="0"/>
        <v>25.639933859999992</v>
      </c>
    </row>
    <row r="15" spans="1:9" x14ac:dyDescent="0.35">
      <c r="A15" t="s">
        <v>3</v>
      </c>
      <c r="B15">
        <v>0.96799999999999997</v>
      </c>
      <c r="C15">
        <v>12.5</v>
      </c>
      <c r="D15">
        <f t="shared" si="0"/>
        <v>13.104613439999994</v>
      </c>
    </row>
    <row r="16" spans="1:9" x14ac:dyDescent="0.35">
      <c r="A16" t="s">
        <v>4</v>
      </c>
      <c r="B16">
        <v>1.2662</v>
      </c>
      <c r="C16">
        <v>6.25</v>
      </c>
      <c r="D16">
        <f t="shared" si="0"/>
        <v>5.3638937064000061</v>
      </c>
    </row>
    <row r="17" spans="1:9" x14ac:dyDescent="0.35">
      <c r="A17" t="s">
        <v>5</v>
      </c>
      <c r="B17">
        <v>1.4581999999999999</v>
      </c>
      <c r="C17">
        <v>3.12</v>
      </c>
      <c r="D17">
        <f t="shared" si="0"/>
        <v>2.6444179944000012</v>
      </c>
    </row>
    <row r="18" spans="1:9" x14ac:dyDescent="0.35">
      <c r="A18" t="s">
        <v>6</v>
      </c>
      <c r="B18">
        <v>1.7807999999999999</v>
      </c>
      <c r="C18">
        <v>1.56</v>
      </c>
      <c r="D18">
        <f t="shared" si="0"/>
        <v>2.069331878400007</v>
      </c>
    </row>
    <row r="19" spans="1:9" x14ac:dyDescent="0.35">
      <c r="A19" t="s">
        <v>7</v>
      </c>
      <c r="B19">
        <v>1.9802999999999999</v>
      </c>
      <c r="D19">
        <f t="shared" si="0"/>
        <v>4.2197555453999911</v>
      </c>
    </row>
    <row r="24" spans="1:9" x14ac:dyDescent="0.35">
      <c r="A24" s="2" t="s">
        <v>25</v>
      </c>
      <c r="B24" s="2" t="s">
        <v>8</v>
      </c>
      <c r="C24" s="2" t="s">
        <v>83</v>
      </c>
    </row>
    <row r="25" spans="1:9" x14ac:dyDescent="0.35">
      <c r="A25" s="24">
        <v>1</v>
      </c>
      <c r="B25" s="22">
        <v>1.1255999999999999</v>
      </c>
      <c r="C25" s="23">
        <f t="shared" ref="C25:C49" si="1">(24.06*B25*B25)-(79.713*B25)+(67.722)</f>
        <v>8.4804743616000025</v>
      </c>
    </row>
    <row r="26" spans="1:9" x14ac:dyDescent="0.35">
      <c r="A26" s="25">
        <v>2</v>
      </c>
      <c r="B26" s="13">
        <v>1.1664000000000001</v>
      </c>
      <c r="C26" s="14">
        <f t="shared" si="1"/>
        <v>7.478121177599995</v>
      </c>
      <c r="I26" s="20" t="s">
        <v>80</v>
      </c>
    </row>
    <row r="27" spans="1:9" x14ac:dyDescent="0.35">
      <c r="A27" s="25">
        <v>3</v>
      </c>
      <c r="B27" s="13">
        <v>1.1848000000000001</v>
      </c>
      <c r="C27" s="14">
        <f t="shared" si="1"/>
        <v>7.0522876223999944</v>
      </c>
    </row>
    <row r="28" spans="1:9" x14ac:dyDescent="0.35">
      <c r="A28" s="25">
        <v>4</v>
      </c>
      <c r="B28" s="13">
        <v>1.2494000000000001</v>
      </c>
      <c r="C28" s="14">
        <f t="shared" si="1"/>
        <v>5.6862464616000068</v>
      </c>
    </row>
    <row r="29" spans="1:9" x14ac:dyDescent="0.35">
      <c r="A29" s="25">
        <v>5</v>
      </c>
      <c r="B29" s="13">
        <v>1.0743</v>
      </c>
      <c r="C29" s="14">
        <f t="shared" si="1"/>
        <v>9.8544630893999994</v>
      </c>
    </row>
    <row r="30" spans="1:9" x14ac:dyDescent="0.35">
      <c r="A30" s="25">
        <v>6</v>
      </c>
      <c r="B30" s="13">
        <v>1.0284</v>
      </c>
      <c r="C30" s="14">
        <f t="shared" si="1"/>
        <v>11.191164633600003</v>
      </c>
    </row>
    <row r="31" spans="1:9" x14ac:dyDescent="0.35">
      <c r="A31" s="25">
        <v>7</v>
      </c>
      <c r="B31" s="13">
        <v>1.0863</v>
      </c>
      <c r="C31" s="14">
        <f t="shared" si="1"/>
        <v>9.5217155213999973</v>
      </c>
    </row>
    <row r="32" spans="1:9" x14ac:dyDescent="0.35">
      <c r="A32" s="25">
        <v>8</v>
      </c>
      <c r="B32" s="13">
        <v>1.1057999999999999</v>
      </c>
      <c r="C32" s="14">
        <f t="shared" si="1"/>
        <v>8.9957795784000041</v>
      </c>
      <c r="H32" t="s">
        <v>17</v>
      </c>
    </row>
    <row r="33" spans="1:8" x14ac:dyDescent="0.35">
      <c r="A33" s="25">
        <v>9</v>
      </c>
      <c r="B33" s="13">
        <v>0.69120000000000004</v>
      </c>
      <c r="C33" s="14">
        <f t="shared" si="1"/>
        <v>24.119218406399995</v>
      </c>
      <c r="H33" t="s">
        <v>23</v>
      </c>
    </row>
    <row r="34" spans="1:8" x14ac:dyDescent="0.35">
      <c r="A34" s="25">
        <v>10</v>
      </c>
      <c r="B34" s="13">
        <v>1.1029</v>
      </c>
      <c r="C34" s="14">
        <f t="shared" si="1"/>
        <v>9.0728374445999975</v>
      </c>
      <c r="H34" t="s">
        <v>19</v>
      </c>
    </row>
    <row r="35" spans="1:8" x14ac:dyDescent="0.35">
      <c r="A35" s="25">
        <v>11</v>
      </c>
      <c r="B35" s="13">
        <v>1.0044999999999999</v>
      </c>
      <c r="C35" s="14">
        <f t="shared" si="1"/>
        <v>11.927318714999998</v>
      </c>
      <c r="H35" t="s">
        <v>24</v>
      </c>
    </row>
    <row r="36" spans="1:8" x14ac:dyDescent="0.35">
      <c r="A36" s="25">
        <v>12</v>
      </c>
      <c r="B36" s="13">
        <v>0.85170000000000001</v>
      </c>
      <c r="C36" s="14">
        <f t="shared" si="1"/>
        <v>17.283390833399991</v>
      </c>
    </row>
    <row r="37" spans="1:8" x14ac:dyDescent="0.35">
      <c r="A37" s="25">
        <v>13</v>
      </c>
      <c r="B37" s="13">
        <v>0.98019999999999996</v>
      </c>
      <c r="C37" s="14">
        <f t="shared" si="1"/>
        <v>12.7039738824</v>
      </c>
    </row>
    <row r="38" spans="1:8" x14ac:dyDescent="0.35">
      <c r="A38" s="25">
        <v>14</v>
      </c>
      <c r="B38" s="13">
        <v>1.2062999999999999</v>
      </c>
      <c r="C38" s="14">
        <f t="shared" si="1"/>
        <v>6.5753502413999954</v>
      </c>
    </row>
    <row r="39" spans="1:8" x14ac:dyDescent="0.35">
      <c r="A39" s="25">
        <v>15</v>
      </c>
      <c r="B39" s="13">
        <v>0.86150000000000004</v>
      </c>
      <c r="C39" s="14">
        <f t="shared" si="1"/>
        <v>16.906155435000002</v>
      </c>
    </row>
    <row r="40" spans="1:8" x14ac:dyDescent="0.35">
      <c r="A40" s="25">
        <v>16</v>
      </c>
      <c r="B40" s="13">
        <v>1.0273000000000001</v>
      </c>
      <c r="C40" s="14">
        <f t="shared" si="1"/>
        <v>11.2244427774</v>
      </c>
    </row>
    <row r="41" spans="1:8" x14ac:dyDescent="0.35">
      <c r="A41" s="25">
        <v>17</v>
      </c>
      <c r="B41" s="13">
        <v>0.61899999999999999</v>
      </c>
      <c r="C41" s="14">
        <f t="shared" si="1"/>
        <v>27.598506659999998</v>
      </c>
    </row>
    <row r="42" spans="1:8" x14ac:dyDescent="0.35">
      <c r="A42" s="25">
        <v>18</v>
      </c>
      <c r="B42" s="13">
        <v>1.5916999999999999</v>
      </c>
      <c r="C42" s="14">
        <f t="shared" si="1"/>
        <v>1.7990417934000078</v>
      </c>
    </row>
    <row r="43" spans="1:8" x14ac:dyDescent="0.35">
      <c r="A43" s="25">
        <v>19</v>
      </c>
      <c r="B43" s="13">
        <v>0.63290000000000002</v>
      </c>
      <c r="C43" s="14">
        <f t="shared" si="1"/>
        <v>26.909173884599994</v>
      </c>
    </row>
    <row r="44" spans="1:8" x14ac:dyDescent="0.35">
      <c r="A44" s="25">
        <v>20</v>
      </c>
      <c r="B44" s="13">
        <v>1.2349000000000001</v>
      </c>
      <c r="C44" s="14">
        <f t="shared" si="1"/>
        <v>5.9753872205999912</v>
      </c>
    </row>
    <row r="45" spans="1:8" x14ac:dyDescent="0.35">
      <c r="A45" s="25">
        <v>21</v>
      </c>
      <c r="B45" s="13">
        <v>0.93410000000000004</v>
      </c>
      <c r="C45" s="14">
        <f t="shared" si="1"/>
        <v>14.255466708599997</v>
      </c>
    </row>
    <row r="46" spans="1:8" x14ac:dyDescent="0.35">
      <c r="A46" s="25">
        <v>22</v>
      </c>
      <c r="B46" s="13">
        <v>0.82850000000000001</v>
      </c>
      <c r="C46" s="14">
        <f t="shared" si="1"/>
        <v>18.194858234999998</v>
      </c>
    </row>
    <row r="47" spans="1:8" x14ac:dyDescent="0.35">
      <c r="A47" s="25">
        <v>23</v>
      </c>
      <c r="B47" s="13">
        <v>1.2741</v>
      </c>
      <c r="C47" s="14">
        <f t="shared" si="1"/>
        <v>5.2170059886000004</v>
      </c>
    </row>
    <row r="48" spans="1:8" x14ac:dyDescent="0.35">
      <c r="A48" s="25">
        <v>24</v>
      </c>
      <c r="B48" s="13">
        <v>0.98839999999999995</v>
      </c>
      <c r="C48" s="14">
        <f t="shared" si="1"/>
        <v>12.438716313599997</v>
      </c>
    </row>
    <row r="49" spans="1:3" x14ac:dyDescent="0.35">
      <c r="A49" s="25">
        <v>25</v>
      </c>
      <c r="B49" s="13">
        <v>0.85160000000000002</v>
      </c>
      <c r="C49" s="14">
        <f t="shared" si="1"/>
        <v>17.2872639936</v>
      </c>
    </row>
    <row r="50" spans="1:3" x14ac:dyDescent="0.35">
      <c r="A50" s="25">
        <v>26</v>
      </c>
      <c r="B50" s="11" t="s">
        <v>16</v>
      </c>
      <c r="C50" s="14"/>
    </row>
    <row r="51" spans="1:3" x14ac:dyDescent="0.35">
      <c r="A51" s="25">
        <v>27</v>
      </c>
      <c r="B51" s="11" t="s">
        <v>16</v>
      </c>
      <c r="C51" s="14"/>
    </row>
    <row r="52" spans="1:3" x14ac:dyDescent="0.35">
      <c r="A52" s="25">
        <v>28</v>
      </c>
      <c r="B52" s="13">
        <v>0.99670000000000003</v>
      </c>
      <c r="C52" s="14">
        <f t="shared" ref="C52:C88" si="2">(24.06*B52*B52)-(79.713*B52)+(67.722)</f>
        <v>12.173518913399988</v>
      </c>
    </row>
    <row r="53" spans="1:3" x14ac:dyDescent="0.35">
      <c r="A53" s="25">
        <v>29</v>
      </c>
      <c r="B53" s="13">
        <v>1.1774</v>
      </c>
      <c r="C53" s="14">
        <f t="shared" si="2"/>
        <v>7.2215882855999922</v>
      </c>
    </row>
    <row r="54" spans="1:3" x14ac:dyDescent="0.35">
      <c r="A54" s="25">
        <v>30</v>
      </c>
      <c r="B54" s="13">
        <v>1.1822999999999999</v>
      </c>
      <c r="C54" s="14">
        <f t="shared" si="2"/>
        <v>7.1091890574000089</v>
      </c>
    </row>
    <row r="55" spans="1:3" x14ac:dyDescent="0.35">
      <c r="A55" s="25">
        <v>31</v>
      </c>
      <c r="B55" s="13">
        <v>1.5643</v>
      </c>
      <c r="C55" s="14">
        <f t="shared" si="2"/>
        <v>1.9026039294000014</v>
      </c>
    </row>
    <row r="56" spans="1:3" x14ac:dyDescent="0.35">
      <c r="A56" s="25">
        <v>32</v>
      </c>
      <c r="B56" s="13">
        <v>1.2428999999999999</v>
      </c>
      <c r="C56" s="14">
        <f t="shared" si="2"/>
        <v>5.8146101645999977</v>
      </c>
    </row>
    <row r="57" spans="1:3" x14ac:dyDescent="0.35">
      <c r="A57" s="25">
        <v>33</v>
      </c>
      <c r="B57" s="13">
        <v>1.1479999999999999</v>
      </c>
      <c r="C57" s="14">
        <f t="shared" si="2"/>
        <v>7.9202462399999973</v>
      </c>
    </row>
    <row r="58" spans="1:3" x14ac:dyDescent="0.35">
      <c r="A58" s="25">
        <v>34</v>
      </c>
      <c r="B58" s="13">
        <v>1.1688000000000001</v>
      </c>
      <c r="C58" s="14">
        <f t="shared" si="2"/>
        <v>7.4216537664000057</v>
      </c>
    </row>
    <row r="59" spans="1:3" x14ac:dyDescent="0.35">
      <c r="A59" s="25">
        <v>35</v>
      </c>
      <c r="B59" s="13">
        <v>1.1765000000000001</v>
      </c>
      <c r="C59" s="14">
        <f t="shared" si="2"/>
        <v>7.242358634999988</v>
      </c>
    </row>
    <row r="60" spans="1:3" x14ac:dyDescent="0.35">
      <c r="A60" s="25">
        <v>36</v>
      </c>
      <c r="B60" s="13">
        <v>1.2705</v>
      </c>
      <c r="C60" s="14">
        <f t="shared" si="2"/>
        <v>5.2835697149999987</v>
      </c>
    </row>
    <row r="61" spans="1:3" x14ac:dyDescent="0.35">
      <c r="A61" s="25">
        <v>37</v>
      </c>
      <c r="B61" s="13">
        <v>1.2575000000000001</v>
      </c>
      <c r="C61" s="14">
        <f t="shared" si="2"/>
        <v>5.5291308749999928</v>
      </c>
    </row>
    <row r="62" spans="1:3" x14ac:dyDescent="0.35">
      <c r="A62" s="25">
        <v>38</v>
      </c>
      <c r="B62" s="13">
        <v>1.2539</v>
      </c>
      <c r="C62" s="14">
        <f t="shared" si="2"/>
        <v>5.5985702525999983</v>
      </c>
    </row>
    <row r="63" spans="1:3" x14ac:dyDescent="0.35">
      <c r="A63" s="25">
        <v>39</v>
      </c>
      <c r="B63" s="13">
        <v>1.2658</v>
      </c>
      <c r="C63" s="14">
        <f t="shared" si="2"/>
        <v>5.3714109383999968</v>
      </c>
    </row>
    <row r="64" spans="1:3" x14ac:dyDescent="0.35">
      <c r="A64" s="25">
        <v>40</v>
      </c>
      <c r="B64" s="13">
        <v>1.1520999999999999</v>
      </c>
      <c r="C64" s="14">
        <f t="shared" si="2"/>
        <v>7.82031860459999</v>
      </c>
    </row>
    <row r="65" spans="1:3" x14ac:dyDescent="0.35">
      <c r="A65" s="25">
        <v>41</v>
      </c>
      <c r="B65" s="13">
        <v>0.83209999999999995</v>
      </c>
      <c r="C65" s="14">
        <f t="shared" si="2"/>
        <v>18.051725964600003</v>
      </c>
    </row>
    <row r="66" spans="1:3" x14ac:dyDescent="0.35">
      <c r="A66" s="25">
        <v>42</v>
      </c>
      <c r="B66" s="13">
        <v>0.9869</v>
      </c>
      <c r="C66" s="14">
        <f t="shared" si="2"/>
        <v>12.486997236599997</v>
      </c>
    </row>
    <row r="67" spans="1:3" x14ac:dyDescent="0.35">
      <c r="A67" s="25">
        <v>43</v>
      </c>
      <c r="B67" s="13">
        <v>1.1788000000000001</v>
      </c>
      <c r="C67" s="14">
        <f t="shared" si="2"/>
        <v>7.1893563263999951</v>
      </c>
    </row>
    <row r="68" spans="1:3" x14ac:dyDescent="0.35">
      <c r="A68" s="25">
        <v>44</v>
      </c>
      <c r="B68" s="13">
        <v>1.2578</v>
      </c>
      <c r="C68" s="14">
        <f t="shared" si="2"/>
        <v>5.5233724103999933</v>
      </c>
    </row>
    <row r="69" spans="1:3" x14ac:dyDescent="0.35">
      <c r="A69" s="25">
        <v>45</v>
      </c>
      <c r="B69" s="13">
        <v>1.0980000000000001</v>
      </c>
      <c r="C69" s="14">
        <f t="shared" si="2"/>
        <v>9.2039582399999986</v>
      </c>
    </row>
    <row r="70" spans="1:3" x14ac:dyDescent="0.35">
      <c r="A70" s="25">
        <v>46</v>
      </c>
      <c r="B70" s="13">
        <v>1.2062999999999999</v>
      </c>
      <c r="C70" s="14">
        <f t="shared" si="2"/>
        <v>6.5753502413999954</v>
      </c>
    </row>
    <row r="71" spans="1:3" x14ac:dyDescent="0.35">
      <c r="A71" s="25">
        <v>47</v>
      </c>
      <c r="B71" s="13">
        <v>1.2121999999999999</v>
      </c>
      <c r="C71" s="14">
        <f t="shared" si="2"/>
        <v>6.4483592903999991</v>
      </c>
    </row>
    <row r="72" spans="1:3" x14ac:dyDescent="0.35">
      <c r="A72" s="25">
        <v>48</v>
      </c>
      <c r="B72" s="13">
        <v>1.4536</v>
      </c>
      <c r="C72" s="14">
        <f t="shared" si="2"/>
        <v>2.6888314176000137</v>
      </c>
    </row>
    <row r="73" spans="1:3" x14ac:dyDescent="0.35">
      <c r="A73" s="25">
        <v>49</v>
      </c>
      <c r="B73" s="13">
        <v>0.54169999999999996</v>
      </c>
      <c r="C73" s="14">
        <f t="shared" si="2"/>
        <v>31.601607593399997</v>
      </c>
    </row>
    <row r="74" spans="1:3" x14ac:dyDescent="0.35">
      <c r="A74" s="25">
        <v>50</v>
      </c>
      <c r="B74" s="13">
        <v>1.4</v>
      </c>
      <c r="C74" s="14">
        <f t="shared" si="2"/>
        <v>3.281400000000005</v>
      </c>
    </row>
    <row r="75" spans="1:3" x14ac:dyDescent="0.35">
      <c r="A75" s="25">
        <v>51</v>
      </c>
      <c r="B75" s="13">
        <v>1.2365999999999999</v>
      </c>
      <c r="C75" s="14">
        <f t="shared" si="2"/>
        <v>5.9409644135999997</v>
      </c>
    </row>
    <row r="76" spans="1:3" x14ac:dyDescent="0.35">
      <c r="A76" s="25">
        <v>52</v>
      </c>
      <c r="B76" s="13">
        <v>1.3661000000000001</v>
      </c>
      <c r="C76" s="14">
        <f t="shared" si="2"/>
        <v>3.7275454925999938</v>
      </c>
    </row>
    <row r="77" spans="1:3" x14ac:dyDescent="0.35">
      <c r="A77" s="25">
        <v>53</v>
      </c>
      <c r="B77" s="13">
        <v>1.2158</v>
      </c>
      <c r="C77" s="14">
        <f t="shared" si="2"/>
        <v>6.3716961384000044</v>
      </c>
    </row>
    <row r="78" spans="1:3" x14ac:dyDescent="0.35">
      <c r="A78" s="25">
        <v>54</v>
      </c>
      <c r="B78" s="13">
        <v>1.3259000000000001</v>
      </c>
      <c r="C78" s="14">
        <f t="shared" si="2"/>
        <v>4.3282733886000102</v>
      </c>
    </row>
    <row r="79" spans="1:3" x14ac:dyDescent="0.35">
      <c r="A79" s="25">
        <v>55</v>
      </c>
      <c r="B79" s="13">
        <v>1.3434999999999999</v>
      </c>
      <c r="C79" s="14">
        <f t="shared" si="2"/>
        <v>4.0556980349999989</v>
      </c>
    </row>
    <row r="80" spans="1:3" x14ac:dyDescent="0.35">
      <c r="A80" s="25">
        <v>56</v>
      </c>
      <c r="B80" s="13">
        <v>1.1852</v>
      </c>
      <c r="C80" s="14">
        <f t="shared" si="2"/>
        <v>7.0432113024000031</v>
      </c>
    </row>
    <row r="81" spans="1:3" x14ac:dyDescent="0.35">
      <c r="A81" s="25">
        <v>57</v>
      </c>
      <c r="B81" s="13">
        <v>0.83650000000000002</v>
      </c>
      <c r="C81" s="14">
        <f t="shared" si="2"/>
        <v>17.877633434999993</v>
      </c>
    </row>
    <row r="82" spans="1:3" x14ac:dyDescent="0.35">
      <c r="A82" s="25">
        <v>58</v>
      </c>
      <c r="B82" s="13">
        <v>1.0707</v>
      </c>
      <c r="C82" s="14">
        <f t="shared" si="2"/>
        <v>9.9556385694000014</v>
      </c>
    </row>
    <row r="83" spans="1:3" x14ac:dyDescent="0.35">
      <c r="A83" s="25">
        <v>59</v>
      </c>
      <c r="B83" s="13">
        <v>1.2977000000000001</v>
      </c>
      <c r="C83" s="14">
        <f t="shared" si="2"/>
        <v>4.7960883773999967</v>
      </c>
    </row>
    <row r="84" spans="1:3" x14ac:dyDescent="0.35">
      <c r="A84" s="25">
        <v>60</v>
      </c>
      <c r="B84" s="13">
        <v>1.4838</v>
      </c>
      <c r="C84" s="14">
        <f t="shared" si="2"/>
        <v>2.4158489064000008</v>
      </c>
    </row>
    <row r="85" spans="1:3" x14ac:dyDescent="0.35">
      <c r="A85" s="25">
        <v>61</v>
      </c>
      <c r="B85" s="13">
        <v>1.1182000000000001</v>
      </c>
      <c r="C85" s="14">
        <f t="shared" si="2"/>
        <v>8.6708554343999893</v>
      </c>
    </row>
    <row r="86" spans="1:3" x14ac:dyDescent="0.35">
      <c r="A86" s="25">
        <v>62</v>
      </c>
      <c r="B86" s="13">
        <v>1.3535999999999999</v>
      </c>
      <c r="C86" s="14">
        <f t="shared" si="2"/>
        <v>3.9060082175999966</v>
      </c>
    </row>
    <row r="87" spans="1:3" x14ac:dyDescent="0.35">
      <c r="A87" s="25">
        <v>63</v>
      </c>
      <c r="B87" s="13">
        <v>1.2344999999999999</v>
      </c>
      <c r="C87" s="14">
        <f t="shared" si="2"/>
        <v>5.9835069149999995</v>
      </c>
    </row>
    <row r="88" spans="1:3" x14ac:dyDescent="0.35">
      <c r="A88" s="26">
        <v>64</v>
      </c>
      <c r="B88" s="18">
        <v>2.7482000000000002</v>
      </c>
      <c r="C88" s="19">
        <f t="shared" si="2"/>
        <v>30.370367354399988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Kolorimetrik</vt:lpstr>
      <vt:lpstr>FSH</vt:lpstr>
      <vt:lpstr>LH</vt:lpstr>
      <vt:lpstr>AMH</vt:lpstr>
      <vt:lpstr>8-OHdG</vt:lpstr>
      <vt:lpstr>Estradiol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2020-02-05T20:26:24Z</dcterms:created>
  <dcterms:modified xsi:type="dcterms:W3CDTF">2020-02-24T15:31:28Z</dcterms:modified>
</cp:coreProperties>
</file>