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defaultThemeVersion="124226"/>
  <xr:revisionPtr revIDLastSave="0" documentId="13_ncr:1_{27D1501A-2556-4B70-A6A0-2E7062DD732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İYOKİMYA" sheetId="6" r:id="rId1"/>
    <sheet name="IL-6" sheetId="1" r:id="rId2"/>
    <sheet name="IL-23" sheetId="2" r:id="rId3"/>
    <sheet name="IL-17" sheetId="3" r:id="rId4"/>
    <sheet name="TNF-alfa" sheetId="4" r:id="rId5"/>
    <sheet name="NFKB-p10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5" l="1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C110" i="5"/>
  <c r="D110" i="5" s="1"/>
  <c r="C109" i="5"/>
  <c r="D109" i="5" s="1"/>
  <c r="C108" i="5"/>
  <c r="C107" i="5"/>
  <c r="D107" i="5" s="1"/>
  <c r="C106" i="5"/>
  <c r="D106" i="5" s="1"/>
  <c r="C105" i="5"/>
  <c r="D105" i="5" s="1"/>
  <c r="C104" i="5"/>
  <c r="C103" i="5"/>
  <c r="D103" i="5" s="1"/>
  <c r="C102" i="5"/>
  <c r="D102" i="5" s="1"/>
  <c r="C101" i="5"/>
  <c r="D101" i="5" s="1"/>
  <c r="C100" i="5"/>
  <c r="C99" i="5"/>
  <c r="D99" i="5" s="1"/>
  <c r="C98" i="5"/>
  <c r="D98" i="5" s="1"/>
  <c r="C97" i="5"/>
  <c r="D97" i="5" s="1"/>
  <c r="C96" i="5"/>
  <c r="C95" i="5"/>
  <c r="D95" i="5" s="1"/>
  <c r="C94" i="5"/>
  <c r="D94" i="5" s="1"/>
  <c r="C93" i="5"/>
  <c r="D93" i="5" s="1"/>
  <c r="C92" i="5"/>
  <c r="C91" i="5"/>
  <c r="D91" i="5" s="1"/>
  <c r="C90" i="5"/>
  <c r="D90" i="5" s="1"/>
  <c r="C89" i="5"/>
  <c r="D89" i="5" s="1"/>
  <c r="C88" i="5"/>
  <c r="C87" i="5"/>
  <c r="D87" i="5" s="1"/>
  <c r="C86" i="5"/>
  <c r="D86" i="5" s="1"/>
  <c r="C85" i="5"/>
  <c r="D85" i="5" s="1"/>
  <c r="C84" i="5"/>
  <c r="C83" i="5"/>
  <c r="D83" i="5" s="1"/>
  <c r="C82" i="5"/>
  <c r="D82" i="5" s="1"/>
  <c r="C81" i="5"/>
  <c r="D81" i="5" s="1"/>
  <c r="C80" i="5"/>
  <c r="C79" i="5"/>
  <c r="D79" i="5" s="1"/>
  <c r="C78" i="5"/>
  <c r="D78" i="5" s="1"/>
  <c r="C77" i="5"/>
  <c r="D77" i="5" s="1"/>
  <c r="C76" i="5"/>
  <c r="C75" i="5"/>
  <c r="D75" i="5" s="1"/>
  <c r="C74" i="5"/>
  <c r="D74" i="5" s="1"/>
  <c r="C73" i="5"/>
  <c r="D73" i="5" s="1"/>
  <c r="C72" i="5"/>
  <c r="C71" i="5"/>
  <c r="D71" i="5" s="1"/>
  <c r="C70" i="5"/>
  <c r="D70" i="5" s="1"/>
  <c r="C69" i="5"/>
  <c r="D69" i="5" s="1"/>
  <c r="C68" i="5"/>
  <c r="C67" i="5"/>
  <c r="D67" i="5" s="1"/>
  <c r="C66" i="5"/>
  <c r="D66" i="5" s="1"/>
  <c r="C65" i="5"/>
  <c r="D65" i="5" s="1"/>
  <c r="C64" i="5"/>
  <c r="C63" i="5"/>
  <c r="D63" i="5" s="1"/>
  <c r="C62" i="5"/>
  <c r="D62" i="5" s="1"/>
  <c r="C61" i="5"/>
  <c r="D61" i="5" s="1"/>
  <c r="C60" i="5"/>
  <c r="C59" i="5"/>
  <c r="D59" i="5" s="1"/>
  <c r="C58" i="5"/>
  <c r="D58" i="5" s="1"/>
  <c r="C57" i="5"/>
  <c r="D57" i="5" s="1"/>
  <c r="C56" i="5"/>
  <c r="C55" i="5"/>
  <c r="D55" i="5" s="1"/>
  <c r="C54" i="5"/>
  <c r="D54" i="5" s="1"/>
  <c r="C53" i="5"/>
  <c r="D53" i="5" s="1"/>
  <c r="C52" i="5"/>
  <c r="C51" i="5"/>
  <c r="D51" i="5" s="1"/>
  <c r="C50" i="5"/>
  <c r="D50" i="5" s="1"/>
  <c r="C49" i="5"/>
  <c r="D49" i="5" s="1"/>
  <c r="C48" i="5"/>
  <c r="C47" i="5"/>
  <c r="D47" i="5" s="1"/>
  <c r="C46" i="5"/>
  <c r="D46" i="5" s="1"/>
  <c r="C45" i="5"/>
  <c r="D45" i="5" s="1"/>
  <c r="C44" i="5"/>
  <c r="C43" i="5"/>
  <c r="D43" i="5" s="1"/>
  <c r="C42" i="5"/>
  <c r="D42" i="5" s="1"/>
  <c r="C41" i="5"/>
  <c r="D41" i="5" s="1"/>
  <c r="C40" i="5"/>
  <c r="C39" i="5"/>
  <c r="D39" i="5" s="1"/>
  <c r="C38" i="5"/>
  <c r="D38" i="5" s="1"/>
  <c r="C37" i="5"/>
  <c r="D37" i="5" s="1"/>
  <c r="C36" i="5"/>
  <c r="C35" i="5"/>
  <c r="D35" i="5" s="1"/>
  <c r="C34" i="5"/>
  <c r="D34" i="5" s="1"/>
  <c r="C33" i="5"/>
  <c r="D33" i="5" s="1"/>
  <c r="C32" i="5"/>
  <c r="C31" i="5"/>
  <c r="D31" i="5" s="1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5" i="4"/>
  <c r="D106" i="4"/>
  <c r="D109" i="4"/>
  <c r="D110" i="4"/>
  <c r="C112" i="4"/>
  <c r="D112" i="4" s="1"/>
  <c r="C111" i="4"/>
  <c r="D111" i="4" s="1"/>
  <c r="C110" i="4"/>
  <c r="C109" i="4"/>
  <c r="C108" i="4"/>
  <c r="D108" i="4" s="1"/>
  <c r="C107" i="4"/>
  <c r="D107" i="4" s="1"/>
  <c r="C106" i="4"/>
  <c r="C105" i="4"/>
  <c r="C104" i="4"/>
  <c r="D104" i="4" s="1"/>
  <c r="C103" i="4"/>
  <c r="D103" i="4" s="1"/>
  <c r="C102" i="4"/>
  <c r="C101" i="4"/>
  <c r="D101" i="4" s="1"/>
  <c r="C100" i="4"/>
  <c r="D100" i="4" s="1"/>
  <c r="C99" i="4"/>
  <c r="D99" i="4" s="1"/>
  <c r="C98" i="4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C89" i="4"/>
  <c r="D89" i="4" s="1"/>
  <c r="C88" i="4"/>
  <c r="D88" i="4" s="1"/>
  <c r="C87" i="4"/>
  <c r="D87" i="4" s="1"/>
  <c r="C86" i="4"/>
  <c r="C85" i="4"/>
  <c r="D85" i="4" s="1"/>
  <c r="C84" i="4"/>
  <c r="D84" i="4" s="1"/>
  <c r="C83" i="4"/>
  <c r="D83" i="4" s="1"/>
  <c r="C82" i="4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C73" i="4"/>
  <c r="D73" i="4" s="1"/>
  <c r="C72" i="4"/>
  <c r="D72" i="4" s="1"/>
  <c r="C71" i="4"/>
  <c r="D71" i="4" s="1"/>
  <c r="C70" i="4"/>
  <c r="C69" i="4"/>
  <c r="D69" i="4" s="1"/>
  <c r="C68" i="4"/>
  <c r="D68" i="4" s="1"/>
  <c r="C67" i="4"/>
  <c r="D67" i="4" s="1"/>
  <c r="C66" i="4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C57" i="4"/>
  <c r="D57" i="4" s="1"/>
  <c r="C56" i="4"/>
  <c r="D56" i="4" s="1"/>
  <c r="C55" i="4"/>
  <c r="D55" i="4" s="1"/>
  <c r="C54" i="4"/>
  <c r="C53" i="4"/>
  <c r="D53" i="4" s="1"/>
  <c r="C52" i="4"/>
  <c r="D52" i="4" s="1"/>
  <c r="C51" i="4"/>
  <c r="D51" i="4" s="1"/>
  <c r="C50" i="4"/>
  <c r="C49" i="4"/>
  <c r="D49" i="4" s="1"/>
  <c r="C48" i="4"/>
  <c r="D48" i="4" s="1"/>
  <c r="C47" i="4"/>
  <c r="D47" i="4" s="1"/>
  <c r="C46" i="4"/>
  <c r="C45" i="4"/>
  <c r="D45" i="4" s="1"/>
  <c r="C44" i="4"/>
  <c r="D44" i="4" s="1"/>
  <c r="C43" i="4"/>
  <c r="D43" i="4" s="1"/>
  <c r="C42" i="4"/>
  <c r="C41" i="4"/>
  <c r="D41" i="4" s="1"/>
  <c r="C40" i="4"/>
  <c r="D40" i="4" s="1"/>
  <c r="C39" i="4"/>
  <c r="D39" i="4" s="1"/>
  <c r="C38" i="4"/>
  <c r="C37" i="4"/>
  <c r="D37" i="4" s="1"/>
  <c r="C36" i="4"/>
  <c r="D36" i="4" s="1"/>
  <c r="C35" i="4"/>
  <c r="D35" i="4" s="1"/>
  <c r="C34" i="4"/>
  <c r="C33" i="4"/>
  <c r="D33" i="4" s="1"/>
  <c r="C32" i="4"/>
  <c r="D32" i="4" s="1"/>
  <c r="C31" i="4"/>
  <c r="D31" i="4" s="1"/>
  <c r="C30" i="4"/>
  <c r="C29" i="4"/>
  <c r="D29" i="4" s="1"/>
  <c r="C28" i="4"/>
  <c r="D28" i="4" s="1"/>
  <c r="C27" i="4"/>
  <c r="D27" i="4" s="1"/>
  <c r="C26" i="4"/>
  <c r="C25" i="4"/>
  <c r="D25" i="4" s="1"/>
  <c r="D29" i="3"/>
  <c r="D33" i="3"/>
  <c r="D44" i="3"/>
  <c r="D45" i="3"/>
  <c r="D49" i="3"/>
  <c r="D53" i="3"/>
  <c r="D57" i="3"/>
  <c r="D61" i="3"/>
  <c r="D65" i="3"/>
  <c r="D69" i="3"/>
  <c r="D73" i="3"/>
  <c r="D77" i="3"/>
  <c r="D80" i="3"/>
  <c r="D81" i="3"/>
  <c r="D84" i="3"/>
  <c r="D85" i="3"/>
  <c r="D88" i="3"/>
  <c r="D89" i="3"/>
  <c r="D92" i="3"/>
  <c r="D93" i="3"/>
  <c r="D96" i="3"/>
  <c r="D97" i="3"/>
  <c r="D100" i="3"/>
  <c r="D101" i="3"/>
  <c r="D104" i="3"/>
  <c r="D105" i="3"/>
  <c r="D108" i="3"/>
  <c r="D109" i="3"/>
  <c r="C111" i="3"/>
  <c r="D111" i="3" s="1"/>
  <c r="C110" i="3"/>
  <c r="D110" i="3" s="1"/>
  <c r="C109" i="3"/>
  <c r="C108" i="3"/>
  <c r="C107" i="3"/>
  <c r="D107" i="3" s="1"/>
  <c r="C106" i="3"/>
  <c r="D106" i="3" s="1"/>
  <c r="C105" i="3"/>
  <c r="C104" i="3"/>
  <c r="C103" i="3"/>
  <c r="D103" i="3" s="1"/>
  <c r="C102" i="3"/>
  <c r="D102" i="3" s="1"/>
  <c r="C101" i="3"/>
  <c r="C100" i="3"/>
  <c r="C99" i="3"/>
  <c r="D99" i="3" s="1"/>
  <c r="C98" i="3"/>
  <c r="D98" i="3" s="1"/>
  <c r="C97" i="3"/>
  <c r="C96" i="3"/>
  <c r="C95" i="3"/>
  <c r="D95" i="3" s="1"/>
  <c r="C94" i="3"/>
  <c r="D94" i="3" s="1"/>
  <c r="C93" i="3"/>
  <c r="C92" i="3"/>
  <c r="C91" i="3"/>
  <c r="D91" i="3" s="1"/>
  <c r="C90" i="3"/>
  <c r="D90" i="3" s="1"/>
  <c r="C89" i="3"/>
  <c r="C88" i="3"/>
  <c r="C87" i="3"/>
  <c r="D87" i="3" s="1"/>
  <c r="C86" i="3"/>
  <c r="D86" i="3" s="1"/>
  <c r="C85" i="3"/>
  <c r="C84" i="3"/>
  <c r="C83" i="3"/>
  <c r="D83" i="3" s="1"/>
  <c r="C82" i="3"/>
  <c r="D82" i="3" s="1"/>
  <c r="C81" i="3"/>
  <c r="C80" i="3"/>
  <c r="C79" i="3"/>
  <c r="D79" i="3" s="1"/>
  <c r="C78" i="3"/>
  <c r="D78" i="3" s="1"/>
  <c r="C77" i="3"/>
  <c r="C76" i="3"/>
  <c r="D76" i="3" s="1"/>
  <c r="C75" i="3"/>
  <c r="D75" i="3" s="1"/>
  <c r="C74" i="3"/>
  <c r="D74" i="3" s="1"/>
  <c r="C73" i="3"/>
  <c r="C72" i="3"/>
  <c r="D72" i="3" s="1"/>
  <c r="C71" i="3"/>
  <c r="D71" i="3" s="1"/>
  <c r="C70" i="3"/>
  <c r="D70" i="3" s="1"/>
  <c r="C69" i="3"/>
  <c r="C68" i="3"/>
  <c r="D68" i="3" s="1"/>
  <c r="C67" i="3"/>
  <c r="D67" i="3" s="1"/>
  <c r="C66" i="3"/>
  <c r="D66" i="3" s="1"/>
  <c r="C65" i="3"/>
  <c r="C64" i="3"/>
  <c r="D64" i="3" s="1"/>
  <c r="C63" i="3"/>
  <c r="D63" i="3" s="1"/>
  <c r="C62" i="3"/>
  <c r="D62" i="3" s="1"/>
  <c r="C61" i="3"/>
  <c r="C60" i="3"/>
  <c r="D60" i="3" s="1"/>
  <c r="C59" i="3"/>
  <c r="D59" i="3" s="1"/>
  <c r="C58" i="3"/>
  <c r="D58" i="3" s="1"/>
  <c r="C57" i="3"/>
  <c r="C56" i="3"/>
  <c r="D56" i="3" s="1"/>
  <c r="C55" i="3"/>
  <c r="D55" i="3" s="1"/>
  <c r="C54" i="3"/>
  <c r="D54" i="3" s="1"/>
  <c r="C53" i="3"/>
  <c r="C52" i="3"/>
  <c r="D52" i="3" s="1"/>
  <c r="C51" i="3"/>
  <c r="D51" i="3" s="1"/>
  <c r="C50" i="3"/>
  <c r="D50" i="3" s="1"/>
  <c r="C49" i="3"/>
  <c r="C48" i="3"/>
  <c r="D48" i="3" s="1"/>
  <c r="C47" i="3"/>
  <c r="D47" i="3" s="1"/>
  <c r="C46" i="3"/>
  <c r="D46" i="3" s="1"/>
  <c r="C45" i="3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C32" i="3"/>
  <c r="D32" i="3" s="1"/>
  <c r="C31" i="3"/>
  <c r="D31" i="3" s="1"/>
  <c r="C30" i="3"/>
  <c r="D30" i="3" s="1"/>
  <c r="C29" i="3"/>
  <c r="C28" i="3"/>
  <c r="D28" i="3" s="1"/>
  <c r="C27" i="3"/>
  <c r="D27" i="3" s="1"/>
  <c r="C26" i="3"/>
  <c r="D26" i="3" s="1"/>
  <c r="C25" i="3"/>
  <c r="D25" i="3" s="1"/>
  <c r="C24" i="3"/>
  <c r="D24" i="3" s="1"/>
  <c r="D108" i="2"/>
  <c r="D110" i="2"/>
  <c r="C111" i="2"/>
  <c r="D111" i="2" s="1"/>
  <c r="C110" i="2"/>
  <c r="C109" i="2"/>
  <c r="D109" i="2" s="1"/>
  <c r="C108" i="2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D97" i="1"/>
  <c r="D101" i="1"/>
  <c r="D105" i="1"/>
  <c r="D109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25" i="1"/>
  <c r="D29" i="1"/>
  <c r="D33" i="1"/>
  <c r="D37" i="1"/>
  <c r="C111" i="1"/>
  <c r="D111" i="1" s="1"/>
  <c r="C110" i="1"/>
  <c r="D110" i="1" s="1"/>
  <c r="C109" i="1"/>
  <c r="C108" i="1"/>
  <c r="D108" i="1" s="1"/>
  <c r="C107" i="1"/>
  <c r="D107" i="1" s="1"/>
  <c r="C106" i="1"/>
  <c r="D106" i="1" s="1"/>
  <c r="C105" i="1"/>
  <c r="C104" i="1"/>
  <c r="D104" i="1" s="1"/>
  <c r="C103" i="1"/>
  <c r="D103" i="1" s="1"/>
  <c r="C102" i="1"/>
  <c r="D102" i="1" s="1"/>
  <c r="C101" i="1"/>
  <c r="C100" i="1"/>
  <c r="D100" i="1" s="1"/>
  <c r="C99" i="1"/>
  <c r="D99" i="1" s="1"/>
  <c r="C98" i="1"/>
  <c r="D98" i="1" s="1"/>
  <c r="C97" i="1"/>
  <c r="C96" i="1"/>
  <c r="D96" i="1" s="1"/>
  <c r="C95" i="1"/>
  <c r="D95" i="1" s="1"/>
  <c r="C94" i="1"/>
  <c r="D94" i="1" s="1"/>
  <c r="C93" i="1"/>
  <c r="C92" i="1"/>
  <c r="D92" i="1" s="1"/>
  <c r="C91" i="1"/>
  <c r="D91" i="1" s="1"/>
  <c r="C90" i="1"/>
  <c r="D90" i="1" s="1"/>
  <c r="C89" i="1"/>
  <c r="C88" i="1"/>
  <c r="D88" i="1" s="1"/>
  <c r="C87" i="1"/>
  <c r="D87" i="1" s="1"/>
  <c r="C86" i="1"/>
  <c r="D86" i="1" s="1"/>
  <c r="C85" i="1"/>
  <c r="C84" i="1"/>
  <c r="D84" i="1" s="1"/>
  <c r="C83" i="1"/>
  <c r="D83" i="1" s="1"/>
  <c r="C82" i="1"/>
  <c r="D82" i="1" s="1"/>
  <c r="C81" i="1"/>
  <c r="C80" i="1"/>
  <c r="D80" i="1" s="1"/>
  <c r="C79" i="1"/>
  <c r="D79" i="1" s="1"/>
  <c r="C78" i="1"/>
  <c r="D78" i="1" s="1"/>
  <c r="C77" i="1"/>
  <c r="C76" i="1"/>
  <c r="D76" i="1" s="1"/>
  <c r="C75" i="1"/>
  <c r="D75" i="1" s="1"/>
  <c r="C74" i="1"/>
  <c r="D74" i="1" s="1"/>
  <c r="C73" i="1"/>
  <c r="C72" i="1"/>
  <c r="D72" i="1" s="1"/>
  <c r="C71" i="1"/>
  <c r="D71" i="1" s="1"/>
  <c r="C70" i="1"/>
  <c r="D70" i="1" s="1"/>
  <c r="C69" i="1"/>
  <c r="C68" i="1"/>
  <c r="D68" i="1" s="1"/>
  <c r="C67" i="1"/>
  <c r="D67" i="1" s="1"/>
  <c r="C66" i="1"/>
  <c r="D66" i="1" s="1"/>
  <c r="C65" i="1"/>
  <c r="C64" i="1"/>
  <c r="D64" i="1" s="1"/>
  <c r="C63" i="1"/>
  <c r="D63" i="1" s="1"/>
  <c r="C62" i="1"/>
  <c r="D62" i="1" s="1"/>
  <c r="C61" i="1"/>
  <c r="C60" i="1"/>
  <c r="D60" i="1" s="1"/>
  <c r="C59" i="1"/>
  <c r="D59" i="1" s="1"/>
  <c r="C58" i="1"/>
  <c r="D58" i="1" s="1"/>
  <c r="C57" i="1"/>
  <c r="C56" i="1"/>
  <c r="D56" i="1" s="1"/>
  <c r="C55" i="1"/>
  <c r="D55" i="1" s="1"/>
  <c r="C54" i="1"/>
  <c r="D54" i="1" s="1"/>
  <c r="C53" i="1"/>
  <c r="C52" i="1"/>
  <c r="D52" i="1" s="1"/>
  <c r="C51" i="1"/>
  <c r="D51" i="1" s="1"/>
  <c r="C50" i="1"/>
  <c r="D50" i="1" s="1"/>
  <c r="C49" i="1"/>
  <c r="C48" i="1"/>
  <c r="D48" i="1" s="1"/>
  <c r="C47" i="1"/>
  <c r="D47" i="1" s="1"/>
  <c r="C46" i="1"/>
  <c r="D46" i="1" s="1"/>
  <c r="C45" i="1"/>
  <c r="C44" i="1"/>
  <c r="D44" i="1" s="1"/>
  <c r="C43" i="1"/>
  <c r="D43" i="1" s="1"/>
  <c r="C42" i="1"/>
  <c r="D42" i="1" s="1"/>
  <c r="C41" i="1"/>
  <c r="C40" i="1"/>
  <c r="D40" i="1" s="1"/>
  <c r="C39" i="1"/>
  <c r="D39" i="1" s="1"/>
  <c r="C38" i="1"/>
  <c r="D38" i="1" s="1"/>
  <c r="C37" i="1"/>
  <c r="C36" i="1"/>
  <c r="D36" i="1" s="1"/>
  <c r="C35" i="1"/>
  <c r="D35" i="1" s="1"/>
  <c r="C34" i="1"/>
  <c r="D34" i="1" s="1"/>
  <c r="C33" i="1"/>
  <c r="C32" i="1"/>
  <c r="D32" i="1" s="1"/>
  <c r="C31" i="1"/>
  <c r="D31" i="1" s="1"/>
  <c r="C30" i="1"/>
  <c r="D30" i="1" s="1"/>
  <c r="C29" i="1"/>
  <c r="C28" i="1"/>
  <c r="D28" i="1" s="1"/>
  <c r="C27" i="1"/>
  <c r="D27" i="1" s="1"/>
  <c r="C26" i="1"/>
  <c r="D26" i="1" s="1"/>
  <c r="C25" i="1"/>
  <c r="C24" i="1"/>
  <c r="D24" i="1" s="1"/>
  <c r="G89" i="6"/>
  <c r="D89" i="6"/>
  <c r="G88" i="6"/>
  <c r="D88" i="6"/>
  <c r="G87" i="6"/>
  <c r="D87" i="6"/>
  <c r="G86" i="6"/>
  <c r="D86" i="6"/>
  <c r="G85" i="6"/>
  <c r="D85" i="6"/>
  <c r="G84" i="6"/>
  <c r="D84" i="6"/>
  <c r="G83" i="6"/>
  <c r="D83" i="6"/>
  <c r="G82" i="6"/>
  <c r="D82" i="6"/>
  <c r="G81" i="6"/>
  <c r="D81" i="6"/>
  <c r="G80" i="6"/>
  <c r="D80" i="6"/>
  <c r="G79" i="6"/>
  <c r="D79" i="6"/>
  <c r="G78" i="6"/>
  <c r="D78" i="6"/>
  <c r="G77" i="6"/>
  <c r="D77" i="6"/>
  <c r="G76" i="6"/>
  <c r="D76" i="6"/>
  <c r="G75" i="6"/>
  <c r="D75" i="6"/>
  <c r="G74" i="6"/>
  <c r="D74" i="6"/>
  <c r="G73" i="6"/>
  <c r="D73" i="6"/>
  <c r="G72" i="6"/>
  <c r="D72" i="6"/>
  <c r="G71" i="6"/>
  <c r="D71" i="6"/>
  <c r="G70" i="6"/>
  <c r="D70" i="6"/>
  <c r="G69" i="6"/>
  <c r="D69" i="6"/>
  <c r="G68" i="6"/>
  <c r="D68" i="6"/>
  <c r="G67" i="6"/>
  <c r="D67" i="6"/>
  <c r="G66" i="6"/>
  <c r="D66" i="6"/>
  <c r="G65" i="6"/>
  <c r="D65" i="6"/>
  <c r="G64" i="6"/>
  <c r="D64" i="6"/>
  <c r="G63" i="6"/>
  <c r="D63" i="6"/>
  <c r="G62" i="6"/>
  <c r="D62" i="6"/>
  <c r="G61" i="6"/>
  <c r="D61" i="6"/>
  <c r="G60" i="6"/>
  <c r="D60" i="6"/>
  <c r="G59" i="6"/>
  <c r="D59" i="6"/>
  <c r="G58" i="6"/>
  <c r="D58" i="6"/>
  <c r="G57" i="6"/>
  <c r="D57" i="6"/>
  <c r="G56" i="6"/>
  <c r="D56" i="6"/>
  <c r="G55" i="6"/>
  <c r="D55" i="6"/>
  <c r="G54" i="6"/>
  <c r="D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D46" i="6"/>
  <c r="G45" i="6"/>
  <c r="D45" i="6"/>
  <c r="G44" i="6"/>
  <c r="D44" i="6"/>
  <c r="G43" i="6"/>
  <c r="D43" i="6"/>
  <c r="G42" i="6"/>
  <c r="D42" i="6"/>
  <c r="G41" i="6"/>
  <c r="D41" i="6"/>
  <c r="G40" i="6"/>
  <c r="D40" i="6"/>
  <c r="G39" i="6"/>
  <c r="D39" i="6"/>
  <c r="G38" i="6"/>
  <c r="D38" i="6"/>
  <c r="G37" i="6"/>
  <c r="D37" i="6"/>
  <c r="G36" i="6"/>
  <c r="D36" i="6"/>
  <c r="G35" i="6"/>
  <c r="D35" i="6"/>
  <c r="G34" i="6"/>
  <c r="D34" i="6"/>
  <c r="G33" i="6"/>
  <c r="D33" i="6"/>
  <c r="G32" i="6"/>
  <c r="D32" i="6"/>
  <c r="G31" i="6"/>
  <c r="D31" i="6"/>
  <c r="G30" i="6"/>
  <c r="D30" i="6"/>
  <c r="G29" i="6"/>
  <c r="D29" i="6"/>
  <c r="G28" i="6"/>
  <c r="D28" i="6"/>
  <c r="G27" i="6"/>
  <c r="D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  <c r="D28" i="5" l="1"/>
  <c r="C30" i="5"/>
  <c r="D30" i="5" s="1"/>
  <c r="C29" i="5"/>
  <c r="D29" i="5" s="1"/>
  <c r="C28" i="5"/>
  <c r="C27" i="5"/>
  <c r="D27" i="5" s="1"/>
  <c r="C26" i="5"/>
  <c r="D26" i="5" s="1"/>
  <c r="C25" i="5"/>
  <c r="D25" i="5" s="1"/>
  <c r="C24" i="5"/>
  <c r="D24" i="5" s="1"/>
  <c r="C23" i="5"/>
  <c r="D23" i="5" s="1"/>
  <c r="E14" i="5"/>
  <c r="E15" i="5"/>
  <c r="E16" i="5"/>
  <c r="E17" i="5"/>
  <c r="E18" i="5"/>
  <c r="D13" i="5"/>
  <c r="D14" i="5"/>
  <c r="D15" i="5"/>
  <c r="D16" i="5"/>
  <c r="D17" i="5"/>
  <c r="D18" i="5"/>
  <c r="E15" i="4"/>
  <c r="E19" i="4"/>
  <c r="C20" i="4"/>
  <c r="C19" i="4"/>
  <c r="C18" i="4"/>
  <c r="E18" i="4" s="1"/>
  <c r="C17" i="4"/>
  <c r="E17" i="4" s="1"/>
  <c r="C16" i="4"/>
  <c r="E16" i="4" s="1"/>
  <c r="C15" i="4"/>
  <c r="C14" i="4"/>
  <c r="E14" i="4" s="1"/>
  <c r="C13" i="4"/>
  <c r="E13" i="4" s="1"/>
  <c r="E15" i="3"/>
  <c r="C19" i="3"/>
  <c r="C18" i="3"/>
  <c r="E18" i="3" s="1"/>
  <c r="C17" i="3"/>
  <c r="E17" i="3" s="1"/>
  <c r="C16" i="3"/>
  <c r="E16" i="3" s="1"/>
  <c r="C15" i="3"/>
  <c r="C14" i="3"/>
  <c r="E14" i="3" s="1"/>
  <c r="C13" i="3"/>
  <c r="E13" i="3" s="1"/>
  <c r="C12" i="3"/>
  <c r="E12" i="3" s="1"/>
  <c r="E14" i="2"/>
  <c r="E18" i="2"/>
  <c r="C19" i="2"/>
  <c r="C18" i="2"/>
  <c r="C17" i="2"/>
  <c r="E17" i="2" s="1"/>
  <c r="C16" i="2"/>
  <c r="E16" i="2" s="1"/>
  <c r="C15" i="2"/>
  <c r="E15" i="2" s="1"/>
  <c r="C14" i="2"/>
  <c r="C13" i="2"/>
  <c r="E13" i="2" s="1"/>
  <c r="C12" i="2"/>
  <c r="E12" i="2" s="1"/>
  <c r="E14" i="1"/>
  <c r="E15" i="1"/>
  <c r="E18" i="1"/>
  <c r="C19" i="1"/>
  <c r="E19" i="1" s="1"/>
  <c r="C18" i="1"/>
  <c r="C17" i="1"/>
  <c r="E17" i="1" s="1"/>
  <c r="C16" i="1"/>
  <c r="E16" i="1" s="1"/>
  <c r="C15" i="1"/>
  <c r="C14" i="1"/>
  <c r="C13" i="1"/>
  <c r="E13" i="1" s="1"/>
  <c r="C12" i="1"/>
  <c r="E12" i="1" s="1"/>
</calcChain>
</file>

<file path=xl/sharedStrings.xml><?xml version="1.0" encoding="utf-8"?>
<sst xmlns="http://schemas.openxmlformats.org/spreadsheetml/2006/main" count="643" uniqueCount="127">
  <si>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</si>
  <si>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</si>
  <si>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</si>
  <si>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</si>
  <si>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</si>
  <si>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</si>
  <si>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</si>
  <si>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</si>
  <si>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</si>
  <si>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</si>
  <si>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</si>
  <si>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</si>
  <si>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Numune</t>
  </si>
  <si>
    <t>absorbans</t>
  </si>
  <si>
    <t xml:space="preserve"> </t>
  </si>
  <si>
    <t>A1-0</t>
  </si>
  <si>
    <t>A1-2</t>
  </si>
  <si>
    <t>A1-3</t>
  </si>
  <si>
    <t>A1-4</t>
  </si>
  <si>
    <t>A2-0</t>
  </si>
  <si>
    <t>A2-2</t>
  </si>
  <si>
    <t>A2-3</t>
  </si>
  <si>
    <t>A2-4</t>
  </si>
  <si>
    <t>A3-0</t>
  </si>
  <si>
    <t>A3-2</t>
  </si>
  <si>
    <t>A3-3</t>
  </si>
  <si>
    <t>A3-4</t>
  </si>
  <si>
    <t>A4-0</t>
  </si>
  <si>
    <t>A4-2</t>
  </si>
  <si>
    <t>A4-3</t>
  </si>
  <si>
    <t>A4-4</t>
  </si>
  <si>
    <t>A5-0</t>
  </si>
  <si>
    <t>A5-2</t>
  </si>
  <si>
    <t>A5-3</t>
  </si>
  <si>
    <t>A5-4</t>
  </si>
  <si>
    <t>A6-0</t>
  </si>
  <si>
    <t>A6-2</t>
  </si>
  <si>
    <t>A6-3</t>
  </si>
  <si>
    <t>A6-4</t>
  </si>
  <si>
    <t>A9-0</t>
  </si>
  <si>
    <t>A9-2</t>
  </si>
  <si>
    <t>A9-3</t>
  </si>
  <si>
    <t>A9-4</t>
  </si>
  <si>
    <t>A10-0</t>
  </si>
  <si>
    <t>A10-2</t>
  </si>
  <si>
    <t>A10-3</t>
  </si>
  <si>
    <t>A10-4</t>
  </si>
  <si>
    <t>A11-0</t>
  </si>
  <si>
    <t>A11-2</t>
  </si>
  <si>
    <t>A11-3</t>
  </si>
  <si>
    <t>A11-4</t>
  </si>
  <si>
    <t>A12-0</t>
  </si>
  <si>
    <t>A12-2</t>
  </si>
  <si>
    <t>A12-3</t>
  </si>
  <si>
    <t>A12-4</t>
  </si>
  <si>
    <t>A13-0</t>
  </si>
  <si>
    <t>A13-2</t>
  </si>
  <si>
    <t>A13-3</t>
  </si>
  <si>
    <t>A13-4</t>
  </si>
  <si>
    <t>B1-0</t>
  </si>
  <si>
    <t>B1-2</t>
  </si>
  <si>
    <t>B1-3</t>
  </si>
  <si>
    <t>B1-4</t>
  </si>
  <si>
    <t>B2-0</t>
  </si>
  <si>
    <t>B2-2</t>
  </si>
  <si>
    <t>B2-3</t>
  </si>
  <si>
    <t>B2-4</t>
  </si>
  <si>
    <t>B3-0</t>
  </si>
  <si>
    <t>B3-2</t>
  </si>
  <si>
    <t>B3-3</t>
  </si>
  <si>
    <t>B3-4</t>
  </si>
  <si>
    <t>B4-0</t>
  </si>
  <si>
    <t>B4-2</t>
  </si>
  <si>
    <t>B4-3</t>
  </si>
  <si>
    <t>B4-4</t>
  </si>
  <si>
    <t>B5-0</t>
  </si>
  <si>
    <t>B5-2</t>
  </si>
  <si>
    <t>B5-3</t>
  </si>
  <si>
    <t>B5-4</t>
  </si>
  <si>
    <t>B6-0</t>
  </si>
  <si>
    <t>B6-2</t>
  </si>
  <si>
    <t>B6-3</t>
  </si>
  <si>
    <t>B6-4</t>
  </si>
  <si>
    <t>B9-0</t>
  </si>
  <si>
    <t>B9-2</t>
  </si>
  <si>
    <t>B9-3</t>
  </si>
  <si>
    <t>B9-4</t>
  </si>
  <si>
    <t>B10-0</t>
  </si>
  <si>
    <t>B10-2</t>
  </si>
  <si>
    <t>B10-3</t>
  </si>
  <si>
    <t>B10-4</t>
  </si>
  <si>
    <t>B11-0</t>
  </si>
  <si>
    <t>B11-2</t>
  </si>
  <si>
    <t>B11-3</t>
  </si>
  <si>
    <t>B11-4</t>
  </si>
  <si>
    <t>B12-0</t>
  </si>
  <si>
    <t>B12-2</t>
  </si>
  <si>
    <t>B12-3</t>
  </si>
  <si>
    <t>B12-4</t>
  </si>
  <si>
    <t>B13-0</t>
  </si>
  <si>
    <t>B13-2</t>
  </si>
  <si>
    <t>B13-3</t>
  </si>
  <si>
    <t>B13-4</t>
  </si>
  <si>
    <t>Numune Adı</t>
  </si>
  <si>
    <t>TAS(mmol/L)</t>
  </si>
  <si>
    <t>TOS (µmol/L)</t>
  </si>
  <si>
    <t>OSI</t>
  </si>
  <si>
    <t>TTL(µmol/L)</t>
  </si>
  <si>
    <t>NTL(µmol/L)</t>
  </si>
  <si>
    <t>Disülfit</t>
  </si>
  <si>
    <t>NOT</t>
  </si>
  <si>
    <t>lipemi</t>
  </si>
  <si>
    <t>hemolizli</t>
  </si>
  <si>
    <t>hafif lipemi</t>
  </si>
  <si>
    <t>Bu çalışmada "Relassay" marka kitler kullanılmıştır.</t>
  </si>
  <si>
    <t>TAS: Total Antioxidant Status</t>
  </si>
  <si>
    <t>TOS: Total Oxidant Status</t>
  </si>
  <si>
    <t>OSI: Oxidative Stress Index</t>
  </si>
  <si>
    <t xml:space="preserve">TTL: Total Thıol </t>
  </si>
  <si>
    <t>NTL: Native Thıol</t>
  </si>
  <si>
    <t>Disülfit: Thıol/ Disülfit Dengesi</t>
  </si>
  <si>
    <t>SOD: Super Oxide Dismutase</t>
  </si>
  <si>
    <t>concentration (ng/ml)</t>
  </si>
  <si>
    <t>concentration (pg/ml)</t>
  </si>
  <si>
    <t>concentration(pg/ml)</t>
  </si>
  <si>
    <t>SOD (nmol/L)</t>
  </si>
  <si>
    <t>Hs-CRP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</si>
</sst>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0" fillId="2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3" fillId="0" borderId="0" xfId="0" applyFont="1"/>
    <xf numFmtId="0" fontId="2" fillId="3" borderId="2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531146106736657"/>
                  <c:y val="-0.20493766404199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'IL-6'!$C$12:$C$18</c:f>
              <c:numCache>
                <c:formatCode>General</c:formatCode>
                <c:ptCount val="7"/>
                <c:pt idx="0">
                  <c:v>2.4010000000000002</c:v>
                </c:pt>
                <c:pt idx="1">
                  <c:v>1.631</c:v>
                </c:pt>
                <c:pt idx="2">
                  <c:v>0.9890000000000001</c:v>
                </c:pt>
                <c:pt idx="3">
                  <c:v>0.61699999999999999</c:v>
                </c:pt>
                <c:pt idx="4">
                  <c:v>0.32100000000000001</c:v>
                </c:pt>
                <c:pt idx="5">
                  <c:v>0.14499999999999999</c:v>
                </c:pt>
                <c:pt idx="6">
                  <c:v>7.2000000000000008E-2</c:v>
                </c:pt>
              </c:numCache>
            </c:numRef>
          </c:xVal>
          <c:yVal>
            <c:numRef>
              <c:f>'IL-6'!$D$12:$D$18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E-4480-BF9E-2793F5FC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7840"/>
        <c:axId val="353378232"/>
      </c:scatterChart>
      <c:valAx>
        <c:axId val="3533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8232"/>
        <c:crosses val="autoZero"/>
        <c:crossBetween val="midCat"/>
      </c:valAx>
      <c:valAx>
        <c:axId val="3533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512248468941383"/>
                  <c:y val="-0.21621573344998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'IL-23'!$C$12:$C$18</c:f>
              <c:numCache>
                <c:formatCode>General</c:formatCode>
                <c:ptCount val="7"/>
                <c:pt idx="0">
                  <c:v>2.0449999999999999</c:v>
                </c:pt>
                <c:pt idx="1">
                  <c:v>1.464</c:v>
                </c:pt>
                <c:pt idx="2">
                  <c:v>0.8600000000000001</c:v>
                </c:pt>
                <c:pt idx="3">
                  <c:v>0.51600000000000001</c:v>
                </c:pt>
                <c:pt idx="4">
                  <c:v>0.253</c:v>
                </c:pt>
                <c:pt idx="5">
                  <c:v>0.11699999999999999</c:v>
                </c:pt>
                <c:pt idx="6">
                  <c:v>0.06</c:v>
                </c:pt>
              </c:numCache>
            </c:numRef>
          </c:xVal>
          <c:yVal>
            <c:numRef>
              <c:f>'IL-23'!$D$12:$D$18</c:f>
              <c:numCache>
                <c:formatCode>General</c:formatCode>
                <c:ptCount val="7"/>
                <c:pt idx="0">
                  <c:v>2500</c:v>
                </c:pt>
                <c:pt idx="2">
                  <c:v>625</c:v>
                </c:pt>
                <c:pt idx="3">
                  <c:v>312.5</c:v>
                </c:pt>
                <c:pt idx="4">
                  <c:v>156.25</c:v>
                </c:pt>
                <c:pt idx="5">
                  <c:v>78.13</c:v>
                </c:pt>
                <c:pt idx="6">
                  <c:v>39.06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9-4364-B9DE-932631DF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5096"/>
        <c:axId val="472912760"/>
      </c:scatterChart>
      <c:valAx>
        <c:axId val="3533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2760"/>
        <c:crosses val="autoZero"/>
        <c:crossBetween val="midCat"/>
      </c:valAx>
      <c:valAx>
        <c:axId val="4729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46303587051619"/>
                  <c:y val="-0.23260863225430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'IL-17'!$C$12:$C$18</c:f>
              <c:numCache>
                <c:formatCode>General</c:formatCode>
                <c:ptCount val="7"/>
                <c:pt idx="0">
                  <c:v>2.2789999999999999</c:v>
                </c:pt>
                <c:pt idx="1">
                  <c:v>1.522</c:v>
                </c:pt>
                <c:pt idx="2">
                  <c:v>0.94699999999999995</c:v>
                </c:pt>
                <c:pt idx="3">
                  <c:v>0.52099999999999991</c:v>
                </c:pt>
                <c:pt idx="4">
                  <c:v>0.28900000000000003</c:v>
                </c:pt>
                <c:pt idx="5">
                  <c:v>0.12</c:v>
                </c:pt>
                <c:pt idx="6">
                  <c:v>6.4000000000000001E-2</c:v>
                </c:pt>
              </c:numCache>
            </c:numRef>
          </c:xVal>
          <c:yVal>
            <c:numRef>
              <c:f>'IL-17'!$D$12:$D$18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6-437B-899F-1B6FFB56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5112"/>
        <c:axId val="472909624"/>
      </c:scatterChart>
      <c:valAx>
        <c:axId val="4729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09624"/>
        <c:crosses val="autoZero"/>
        <c:crossBetween val="midCat"/>
      </c:valAx>
      <c:valAx>
        <c:axId val="4729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499125109361336E-2"/>
                  <c:y val="-0.2029779090113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'TNF-alfa'!$C$13:$C$19</c:f>
              <c:numCache>
                <c:formatCode>General</c:formatCode>
                <c:ptCount val="7"/>
                <c:pt idx="0">
                  <c:v>2.3719999999999999</c:v>
                </c:pt>
                <c:pt idx="1">
                  <c:v>1.512</c:v>
                </c:pt>
                <c:pt idx="2">
                  <c:v>0.92500000000000004</c:v>
                </c:pt>
                <c:pt idx="3">
                  <c:v>0.433</c:v>
                </c:pt>
                <c:pt idx="4">
                  <c:v>0.185</c:v>
                </c:pt>
                <c:pt idx="5">
                  <c:v>0.10300000000000001</c:v>
                </c:pt>
                <c:pt idx="6">
                  <c:v>5.4000000000000006E-2</c:v>
                </c:pt>
              </c:numCache>
            </c:numRef>
          </c:xVal>
          <c:yVal>
            <c:numRef>
              <c:f>'TNF-alfa'!$D$13:$D$19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F-4E4E-B8A2-2C609CB2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3544"/>
        <c:axId val="472913152"/>
      </c:scatterChart>
      <c:valAx>
        <c:axId val="47291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3152"/>
        <c:crosses val="autoZero"/>
        <c:crossBetween val="midCat"/>
      </c:valAx>
      <c:valAx>
        <c:axId val="472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NFKB-p105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8545494313210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'NFKB-p105'!$C$13:$C$18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0.63</c:v>
                </c:pt>
                <c:pt idx="4">
                  <c:v>0.32</c:v>
                </c:pt>
                <c:pt idx="5">
                  <c:v>0.16</c:v>
                </c:pt>
              </c:numCache>
            </c:numRef>
          </c:xVal>
          <c:yVal>
            <c:numRef>
              <c:f>'NFKB-p105'!$D$13:$D$18</c:f>
              <c:numCache>
                <c:formatCode>General</c:formatCode>
                <c:ptCount val="6"/>
                <c:pt idx="0">
                  <c:v>2.6840000000000002</c:v>
                </c:pt>
                <c:pt idx="1">
                  <c:v>2.0470000000000002</c:v>
                </c:pt>
                <c:pt idx="2">
                  <c:v>1.127</c:v>
                </c:pt>
                <c:pt idx="3">
                  <c:v>0.50800000000000001</c:v>
                </c:pt>
                <c:pt idx="4">
                  <c:v>0.26400000000000001</c:v>
                </c:pt>
                <c:pt idx="5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F12-9EE6-F41282C7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1976"/>
        <c:axId val="472914328"/>
      </c:scatterChart>
      <c:valAx>
        <c:axId val="4729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4328"/>
        <c:crosses val="autoZero"/>
        <c:crossBetween val="midCat"/>
      </c:valAx>
      <c:valAx>
        <c:axId val="4729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89</xdr:row>
      <xdr:rowOff>180975</xdr:rowOff>
    </xdr:from>
    <xdr:to>
      <xdr:col>6</xdr:col>
      <xdr:colOff>401649</xdr:colOff>
      <xdr:row>130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7135475"/>
          <a:ext cx="5030798" cy="7791450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89</xdr:row>
      <xdr:rowOff>161925</xdr:rowOff>
    </xdr:from>
    <xdr:to>
      <xdr:col>10</xdr:col>
      <xdr:colOff>971550</xdr:colOff>
      <xdr:row>130</xdr:row>
      <xdr:rowOff>148499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17116425"/>
          <a:ext cx="3048000" cy="77970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130</xdr:row>
      <xdr:rowOff>190499</xdr:rowOff>
    </xdr:from>
    <xdr:to>
      <xdr:col>7</xdr:col>
      <xdr:colOff>376895</xdr:colOff>
      <xdr:row>158</xdr:row>
      <xdr:rowOff>142874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4955499"/>
          <a:ext cx="5634694" cy="52863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130</xdr:row>
      <xdr:rowOff>180650</xdr:rowOff>
    </xdr:from>
    <xdr:to>
      <xdr:col>15</xdr:col>
      <xdr:colOff>475931</xdr:colOff>
      <xdr:row>158</xdr:row>
      <xdr:rowOff>95250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24945650"/>
          <a:ext cx="5546406" cy="524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161925</xdr:rowOff>
    </xdr:from>
    <xdr:to>
      <xdr:col>14</xdr:col>
      <xdr:colOff>200025</xdr:colOff>
      <xdr:row>25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9</xdr:row>
      <xdr:rowOff>161925</xdr:rowOff>
    </xdr:from>
    <xdr:to>
      <xdr:col>15</xdr:col>
      <xdr:colOff>38100</xdr:colOff>
      <xdr:row>24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114300</xdr:rowOff>
    </xdr:from>
    <xdr:to>
      <xdr:col>14</xdr:col>
      <xdr:colOff>171450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114300</xdr:rowOff>
    </xdr:from>
    <xdr:to>
      <xdr:col>14</xdr:col>
      <xdr:colOff>200025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11</xdr:row>
      <xdr:rowOff>133350</xdr:rowOff>
    </xdr:from>
    <xdr:to>
      <xdr:col>13</xdr:col>
      <xdr:colOff>238125</xdr:colOff>
      <xdr:row>26</xdr:row>
      <xdr:rowOff>19050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9"/>
  <sheetViews>
    <sheetView tabSelected="1" workbookViewId="0">
      <selection activeCell="F17" sqref="F17"/>
    </sheetView>
  </sheetViews>
  <sheetFormatPr defaultRowHeight="14.5" x14ac:dyDescent="0.35"/>
  <cols>
    <col min="1" max="1" width="12.1796875" customWidth="1"/>
    <col min="2" max="2" width="12.453125" customWidth="1"/>
    <col min="3" max="3" width="13.1796875" customWidth="1"/>
    <col min="5" max="5" width="11.7265625" customWidth="1"/>
    <col min="6" max="6" width="11.54296875" customWidth="1"/>
    <col min="8" max="8" width="13" customWidth="1"/>
    <col min="9" max="9" width="15" customWidth="1"/>
    <col min="10" max="10" width="17.81640625" hidden="1" customWidth="1"/>
    <col min="11" max="11" width="16.81640625" customWidth="1"/>
  </cols>
  <sheetData>
    <row r="1" spans="1:18" x14ac:dyDescent="0.35">
      <c r="A1" s="3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125</v>
      </c>
      <c r="I1" s="4" t="s">
        <v>126</v>
      </c>
      <c r="J1" s="22"/>
      <c r="K1" s="5" t="s">
        <v>110</v>
      </c>
    </row>
    <row r="2" spans="1:18" x14ac:dyDescent="0.35">
      <c r="A2" s="6" t="s">
        <v>15</v>
      </c>
      <c r="B2" s="7">
        <v>1.0900000000000001</v>
      </c>
      <c r="C2" s="7">
        <v>5.79</v>
      </c>
      <c r="D2" s="8">
        <f t="shared" ref="D2:D65" si="0">(C2/(B2*1000))*100</f>
        <v>0.53119266055045877</v>
      </c>
      <c r="E2" s="7">
        <v>283</v>
      </c>
      <c r="F2" s="7">
        <v>237</v>
      </c>
      <c r="G2" s="7">
        <f t="shared" ref="G2:G65" si="1">(E2-F2)/2</f>
        <v>23</v>
      </c>
      <c r="H2" s="7">
        <v>124.7</v>
      </c>
      <c r="I2" s="7">
        <v>0.43</v>
      </c>
      <c r="J2" s="23"/>
      <c r="K2" s="9"/>
    </row>
    <row r="3" spans="1:18" x14ac:dyDescent="0.35">
      <c r="A3" s="6" t="s">
        <v>16</v>
      </c>
      <c r="B3" s="7">
        <v>1.1399999999999999</v>
      </c>
      <c r="C3" s="7">
        <v>6.08</v>
      </c>
      <c r="D3" s="8">
        <f t="shared" si="0"/>
        <v>0.53333333333333333</v>
      </c>
      <c r="E3" s="7">
        <v>296</v>
      </c>
      <c r="F3" s="7">
        <v>248</v>
      </c>
      <c r="G3" s="7">
        <f t="shared" si="1"/>
        <v>24</v>
      </c>
      <c r="H3" s="7">
        <v>204.2</v>
      </c>
      <c r="I3" s="7">
        <v>0.43</v>
      </c>
      <c r="J3" s="23"/>
      <c r="K3" s="9"/>
      <c r="L3" s="1"/>
    </row>
    <row r="4" spans="1:18" x14ac:dyDescent="0.35">
      <c r="A4" s="6" t="s">
        <v>17</v>
      </c>
      <c r="B4" s="7">
        <v>1.1100000000000001</v>
      </c>
      <c r="C4" s="7">
        <v>6.26</v>
      </c>
      <c r="D4" s="8">
        <f t="shared" si="0"/>
        <v>0.56396396396396387</v>
      </c>
      <c r="E4" s="7">
        <v>305</v>
      </c>
      <c r="F4" s="7">
        <v>256</v>
      </c>
      <c r="G4" s="7">
        <f t="shared" si="1"/>
        <v>24.5</v>
      </c>
      <c r="H4" s="7">
        <v>210.4</v>
      </c>
      <c r="I4" s="7">
        <v>0.44</v>
      </c>
      <c r="J4" s="23"/>
      <c r="K4" s="9"/>
    </row>
    <row r="5" spans="1:18" x14ac:dyDescent="0.35">
      <c r="A5" s="6" t="s">
        <v>18</v>
      </c>
      <c r="B5" s="7">
        <v>1.04</v>
      </c>
      <c r="C5" s="7">
        <v>8.4600000000000009</v>
      </c>
      <c r="D5" s="8">
        <f t="shared" si="0"/>
        <v>0.81346153846153857</v>
      </c>
      <c r="E5" s="7">
        <v>321</v>
      </c>
      <c r="F5" s="7">
        <v>204</v>
      </c>
      <c r="G5" s="7">
        <f t="shared" si="1"/>
        <v>58.5</v>
      </c>
      <c r="H5" s="7">
        <v>169.2</v>
      </c>
      <c r="I5" s="7">
        <v>0.37</v>
      </c>
      <c r="J5" s="23"/>
      <c r="K5" s="9"/>
    </row>
    <row r="6" spans="1:18" x14ac:dyDescent="0.35">
      <c r="A6" s="6" t="s">
        <v>19</v>
      </c>
      <c r="B6" s="7">
        <v>1.18</v>
      </c>
      <c r="C6" s="7">
        <v>5.89</v>
      </c>
      <c r="D6" s="8">
        <f t="shared" si="0"/>
        <v>0.49915254237288137</v>
      </c>
      <c r="E6" s="7">
        <v>307</v>
      </c>
      <c r="F6" s="7">
        <v>212</v>
      </c>
      <c r="G6" s="7">
        <f t="shared" si="1"/>
        <v>47.5</v>
      </c>
      <c r="H6" s="7">
        <v>185.4</v>
      </c>
      <c r="I6" s="7">
        <v>0.83</v>
      </c>
      <c r="J6" s="23"/>
      <c r="K6" s="9"/>
    </row>
    <row r="7" spans="1:18" x14ac:dyDescent="0.35">
      <c r="A7" s="6" t="s">
        <v>20</v>
      </c>
      <c r="B7" s="7">
        <v>1.22</v>
      </c>
      <c r="C7" s="7">
        <v>5.57</v>
      </c>
      <c r="D7" s="8">
        <f t="shared" si="0"/>
        <v>0.45655737704918037</v>
      </c>
      <c r="E7" s="7">
        <v>292</v>
      </c>
      <c r="F7" s="7">
        <v>229</v>
      </c>
      <c r="G7" s="7">
        <f t="shared" si="1"/>
        <v>31.5</v>
      </c>
      <c r="H7" s="7">
        <v>204.1</v>
      </c>
      <c r="I7" s="7">
        <v>0.82</v>
      </c>
      <c r="J7" s="23"/>
      <c r="K7" s="9"/>
    </row>
    <row r="8" spans="1:18" x14ac:dyDescent="0.35">
      <c r="A8" s="6" t="s">
        <v>21</v>
      </c>
      <c r="B8" s="7">
        <v>1.1599999999999999</v>
      </c>
      <c r="C8" s="7">
        <v>5.39</v>
      </c>
      <c r="D8" s="8">
        <f t="shared" si="0"/>
        <v>0.46465517241379306</v>
      </c>
      <c r="E8" s="7">
        <v>291</v>
      </c>
      <c r="F8" s="7">
        <v>214</v>
      </c>
      <c r="G8" s="7">
        <f t="shared" si="1"/>
        <v>38.5</v>
      </c>
      <c r="H8" s="7">
        <v>204.5</v>
      </c>
      <c r="I8" s="7">
        <v>0.76</v>
      </c>
      <c r="J8" s="23"/>
      <c r="K8" s="9"/>
      <c r="N8" s="25" t="s">
        <v>114</v>
      </c>
      <c r="O8" s="25"/>
      <c r="P8" s="25"/>
      <c r="Q8" s="25"/>
      <c r="R8" s="25"/>
    </row>
    <row r="9" spans="1:18" x14ac:dyDescent="0.35">
      <c r="A9" s="6" t="s">
        <v>22</v>
      </c>
      <c r="B9" s="7">
        <v>1.1000000000000001</v>
      </c>
      <c r="C9" s="7">
        <v>5.87</v>
      </c>
      <c r="D9" s="8">
        <f t="shared" si="0"/>
        <v>0.53363636363636369</v>
      </c>
      <c r="E9" s="7">
        <v>303</v>
      </c>
      <c r="F9" s="7">
        <v>247</v>
      </c>
      <c r="G9" s="7">
        <f t="shared" si="1"/>
        <v>28</v>
      </c>
      <c r="H9" s="7">
        <v>223</v>
      </c>
      <c r="I9" s="7">
        <v>0.79</v>
      </c>
      <c r="J9" s="23"/>
      <c r="K9" s="9"/>
      <c r="N9" s="2" t="s">
        <v>115</v>
      </c>
      <c r="O9" s="2"/>
    </row>
    <row r="10" spans="1:18" x14ac:dyDescent="0.35">
      <c r="A10" s="6" t="s">
        <v>23</v>
      </c>
      <c r="B10" s="7">
        <v>0.97</v>
      </c>
      <c r="C10" s="7">
        <v>5.16</v>
      </c>
      <c r="D10" s="8">
        <f t="shared" si="0"/>
        <v>0.53195876288659794</v>
      </c>
      <c r="E10" s="7">
        <v>317</v>
      </c>
      <c r="F10" s="7">
        <v>208</v>
      </c>
      <c r="G10" s="7">
        <f t="shared" si="1"/>
        <v>54.5</v>
      </c>
      <c r="H10" s="7">
        <v>215.4</v>
      </c>
      <c r="I10" s="7">
        <v>0.21</v>
      </c>
      <c r="J10" s="23"/>
      <c r="K10" s="9"/>
      <c r="N10" s="2" t="s">
        <v>116</v>
      </c>
      <c r="O10" s="2"/>
    </row>
    <row r="11" spans="1:18" x14ac:dyDescent="0.35">
      <c r="A11" s="6" t="s">
        <v>24</v>
      </c>
      <c r="B11" s="7">
        <v>1.0900000000000001</v>
      </c>
      <c r="C11" s="7">
        <v>5.81</v>
      </c>
      <c r="D11" s="8">
        <f t="shared" si="0"/>
        <v>0.53302752293577982</v>
      </c>
      <c r="E11" s="7">
        <v>370</v>
      </c>
      <c r="F11" s="7">
        <v>235</v>
      </c>
      <c r="G11" s="7">
        <f t="shared" si="1"/>
        <v>67.5</v>
      </c>
      <c r="H11" s="7">
        <v>175.3</v>
      </c>
      <c r="I11" s="7">
        <v>0.24</v>
      </c>
      <c r="J11" s="23"/>
      <c r="K11" s="9"/>
      <c r="N11" s="2" t="s">
        <v>117</v>
      </c>
      <c r="O11" s="2"/>
    </row>
    <row r="12" spans="1:18" x14ac:dyDescent="0.35">
      <c r="A12" s="6" t="s">
        <v>25</v>
      </c>
      <c r="B12" s="7">
        <v>1.08</v>
      </c>
      <c r="C12" s="7">
        <v>9.48</v>
      </c>
      <c r="D12" s="8">
        <f t="shared" si="0"/>
        <v>0.87777777777777788</v>
      </c>
      <c r="E12" s="7">
        <v>381</v>
      </c>
      <c r="F12" s="7">
        <v>230</v>
      </c>
      <c r="G12" s="7">
        <f t="shared" si="1"/>
        <v>75.5</v>
      </c>
      <c r="H12" s="7">
        <v>160</v>
      </c>
      <c r="I12" s="7">
        <v>0.26</v>
      </c>
      <c r="J12" s="23"/>
      <c r="K12" s="9"/>
      <c r="N12" s="2" t="s">
        <v>118</v>
      </c>
      <c r="O12" s="2"/>
    </row>
    <row r="13" spans="1:18" x14ac:dyDescent="0.35">
      <c r="A13" s="6" t="s">
        <v>26</v>
      </c>
      <c r="B13" s="7">
        <v>1.02</v>
      </c>
      <c r="C13" s="7">
        <v>5.0199999999999996</v>
      </c>
      <c r="D13" s="8">
        <f t="shared" si="0"/>
        <v>0.49215686274509801</v>
      </c>
      <c r="E13" s="7">
        <v>332</v>
      </c>
      <c r="F13" s="7">
        <v>254</v>
      </c>
      <c r="G13" s="7">
        <f t="shared" si="1"/>
        <v>39</v>
      </c>
      <c r="H13" s="7">
        <v>204.3</v>
      </c>
      <c r="I13" s="7">
        <v>0.26</v>
      </c>
      <c r="J13" s="23"/>
      <c r="K13" s="9"/>
      <c r="N13" s="2" t="s">
        <v>119</v>
      </c>
      <c r="O13" s="2"/>
    </row>
    <row r="14" spans="1:18" x14ac:dyDescent="0.35">
      <c r="A14" s="6" t="s">
        <v>27</v>
      </c>
      <c r="B14" s="7">
        <v>1.22</v>
      </c>
      <c r="C14" s="7">
        <v>5.86</v>
      </c>
      <c r="D14" s="8">
        <f t="shared" si="0"/>
        <v>0.48032786885245898</v>
      </c>
      <c r="E14" s="7">
        <v>346</v>
      </c>
      <c r="F14" s="7">
        <v>254</v>
      </c>
      <c r="G14" s="7">
        <f t="shared" si="1"/>
        <v>46</v>
      </c>
      <c r="H14" s="7">
        <v>228.3</v>
      </c>
      <c r="I14" s="7">
        <v>0.25</v>
      </c>
      <c r="J14" s="23"/>
      <c r="K14" s="9"/>
      <c r="N14" s="2" t="s">
        <v>120</v>
      </c>
      <c r="O14" s="2"/>
    </row>
    <row r="15" spans="1:18" x14ac:dyDescent="0.35">
      <c r="A15" s="6" t="s">
        <v>28</v>
      </c>
      <c r="B15" s="7">
        <v>1.36</v>
      </c>
      <c r="C15" s="7">
        <v>6</v>
      </c>
      <c r="D15" s="8">
        <f t="shared" si="0"/>
        <v>0.44117647058823528</v>
      </c>
      <c r="E15" s="7">
        <v>378</v>
      </c>
      <c r="F15" s="7">
        <v>275</v>
      </c>
      <c r="G15" s="7">
        <f t="shared" si="1"/>
        <v>51.5</v>
      </c>
      <c r="H15" s="7">
        <v>205.5</v>
      </c>
      <c r="I15" s="7">
        <v>0.35</v>
      </c>
      <c r="J15" s="23"/>
      <c r="K15" s="9"/>
      <c r="N15" s="2" t="s">
        <v>121</v>
      </c>
      <c r="O15" s="2"/>
    </row>
    <row r="16" spans="1:18" x14ac:dyDescent="0.35">
      <c r="A16" s="6" t="s">
        <v>29</v>
      </c>
      <c r="B16" s="7">
        <v>1.37</v>
      </c>
      <c r="C16" s="7">
        <v>5.2</v>
      </c>
      <c r="D16" s="8">
        <f t="shared" si="0"/>
        <v>0.37956204379562047</v>
      </c>
      <c r="E16" s="7">
        <v>341</v>
      </c>
      <c r="F16" s="7">
        <v>267</v>
      </c>
      <c r="G16" s="7">
        <f t="shared" si="1"/>
        <v>37</v>
      </c>
      <c r="H16" s="7">
        <v>221.1</v>
      </c>
      <c r="I16" s="7">
        <v>0.28999999999999998</v>
      </c>
      <c r="J16" s="23"/>
      <c r="K16" s="9"/>
      <c r="M16" s="2"/>
      <c r="N16" s="2"/>
    </row>
    <row r="17" spans="1:11" x14ac:dyDescent="0.35">
      <c r="A17" s="6" t="s">
        <v>30</v>
      </c>
      <c r="B17" s="7">
        <v>1.35</v>
      </c>
      <c r="C17" s="7">
        <v>5.41</v>
      </c>
      <c r="D17" s="8">
        <f t="shared" si="0"/>
        <v>0.40074074074074073</v>
      </c>
      <c r="E17" s="7">
        <v>372</v>
      </c>
      <c r="F17" s="7">
        <v>271</v>
      </c>
      <c r="G17" s="7">
        <f t="shared" si="1"/>
        <v>50.5</v>
      </c>
      <c r="H17" s="7">
        <v>220.1</v>
      </c>
      <c r="I17" s="7">
        <v>0.31</v>
      </c>
      <c r="J17" s="23"/>
      <c r="K17" s="9"/>
    </row>
    <row r="18" spans="1:11" x14ac:dyDescent="0.35">
      <c r="A18" s="6" t="s">
        <v>31</v>
      </c>
      <c r="B18" s="7">
        <v>1.28</v>
      </c>
      <c r="C18" s="7">
        <v>5.01</v>
      </c>
      <c r="D18" s="8">
        <f t="shared" si="0"/>
        <v>0.39140625000000001</v>
      </c>
      <c r="E18" s="7">
        <v>301</v>
      </c>
      <c r="F18" s="7">
        <v>220</v>
      </c>
      <c r="G18" s="7">
        <f t="shared" si="1"/>
        <v>40.5</v>
      </c>
      <c r="H18" s="7">
        <v>203.3</v>
      </c>
      <c r="I18" s="7">
        <v>0.32</v>
      </c>
      <c r="J18" s="23"/>
      <c r="K18" s="9"/>
    </row>
    <row r="19" spans="1:11" x14ac:dyDescent="0.35">
      <c r="A19" s="6" t="s">
        <v>32</v>
      </c>
      <c r="B19" s="7">
        <v>1.27</v>
      </c>
      <c r="C19" s="7">
        <v>7.75</v>
      </c>
      <c r="D19" s="8">
        <f t="shared" si="0"/>
        <v>0.61023622047244097</v>
      </c>
      <c r="E19" s="7">
        <v>325</v>
      </c>
      <c r="F19" s="7">
        <v>242</v>
      </c>
      <c r="G19" s="7">
        <f t="shared" si="1"/>
        <v>41.5</v>
      </c>
      <c r="H19" s="7">
        <v>233.7</v>
      </c>
      <c r="I19" s="7">
        <v>0.31</v>
      </c>
      <c r="J19" s="23"/>
      <c r="K19" s="9"/>
    </row>
    <row r="20" spans="1:11" x14ac:dyDescent="0.35">
      <c r="A20" s="6" t="s">
        <v>33</v>
      </c>
      <c r="B20" s="7">
        <v>1.25</v>
      </c>
      <c r="C20" s="7">
        <v>5.8</v>
      </c>
      <c r="D20" s="8">
        <f t="shared" si="0"/>
        <v>0.46400000000000002</v>
      </c>
      <c r="E20" s="7">
        <v>357</v>
      </c>
      <c r="F20" s="7">
        <v>246</v>
      </c>
      <c r="G20" s="7">
        <f t="shared" si="1"/>
        <v>55.5</v>
      </c>
      <c r="H20" s="7">
        <v>239.9</v>
      </c>
      <c r="I20" s="7">
        <v>0.26</v>
      </c>
      <c r="J20" s="23"/>
      <c r="K20" s="9"/>
    </row>
    <row r="21" spans="1:11" x14ac:dyDescent="0.35">
      <c r="A21" s="6" t="s">
        <v>34</v>
      </c>
      <c r="B21" s="7">
        <v>1.31</v>
      </c>
      <c r="C21" s="7">
        <v>7.04</v>
      </c>
      <c r="D21" s="8">
        <f t="shared" si="0"/>
        <v>0.53740458015267178</v>
      </c>
      <c r="E21" s="7">
        <v>413</v>
      </c>
      <c r="F21" s="7">
        <v>244</v>
      </c>
      <c r="G21" s="7">
        <f t="shared" si="1"/>
        <v>84.5</v>
      </c>
      <c r="H21" s="7">
        <v>180.5</v>
      </c>
      <c r="I21" s="7">
        <v>0.32</v>
      </c>
      <c r="J21" s="23"/>
      <c r="K21" s="9"/>
    </row>
    <row r="22" spans="1:11" x14ac:dyDescent="0.35">
      <c r="A22" s="6" t="s">
        <v>35</v>
      </c>
      <c r="B22" s="7">
        <v>1.1499999999999999</v>
      </c>
      <c r="C22" s="7">
        <v>5.1100000000000003</v>
      </c>
      <c r="D22" s="8">
        <f t="shared" si="0"/>
        <v>0.44434782608695655</v>
      </c>
      <c r="E22" s="7">
        <v>324</v>
      </c>
      <c r="F22" s="7">
        <v>228</v>
      </c>
      <c r="G22" s="7">
        <f t="shared" si="1"/>
        <v>48</v>
      </c>
      <c r="H22" s="7">
        <v>185</v>
      </c>
      <c r="I22" s="7">
        <v>0.43</v>
      </c>
      <c r="J22" s="23"/>
      <c r="K22" s="9"/>
    </row>
    <row r="23" spans="1:11" x14ac:dyDescent="0.35">
      <c r="A23" s="6" t="s">
        <v>36</v>
      </c>
      <c r="B23" s="7">
        <v>1.18</v>
      </c>
      <c r="C23" s="7">
        <v>2.71</v>
      </c>
      <c r="D23" s="8">
        <f t="shared" si="0"/>
        <v>0.22966101694915256</v>
      </c>
      <c r="E23" s="7">
        <v>315</v>
      </c>
      <c r="F23" s="7">
        <v>248</v>
      </c>
      <c r="G23" s="7">
        <f t="shared" si="1"/>
        <v>33.5</v>
      </c>
      <c r="H23" s="7">
        <v>223.8</v>
      </c>
      <c r="I23" s="7">
        <v>0.47</v>
      </c>
      <c r="J23" s="23"/>
      <c r="K23" s="9"/>
    </row>
    <row r="24" spans="1:11" x14ac:dyDescent="0.35">
      <c r="A24" s="6" t="s">
        <v>37</v>
      </c>
      <c r="B24" s="7">
        <v>1.1499999999999999</v>
      </c>
      <c r="C24" s="7">
        <v>4.4800000000000004</v>
      </c>
      <c r="D24" s="8">
        <f t="shared" si="0"/>
        <v>0.3895652173913044</v>
      </c>
      <c r="E24" s="7">
        <v>343</v>
      </c>
      <c r="F24" s="7">
        <v>252</v>
      </c>
      <c r="G24" s="7">
        <f t="shared" si="1"/>
        <v>45.5</v>
      </c>
      <c r="H24" s="7">
        <v>175.1</v>
      </c>
      <c r="I24" s="7">
        <v>0.4</v>
      </c>
      <c r="J24" s="23"/>
      <c r="K24" s="9"/>
    </row>
    <row r="25" spans="1:11" x14ac:dyDescent="0.35">
      <c r="A25" s="6" t="s">
        <v>38</v>
      </c>
      <c r="B25" s="7">
        <v>1.22</v>
      </c>
      <c r="C25" s="7">
        <v>3.34</v>
      </c>
      <c r="D25" s="8">
        <f t="shared" si="0"/>
        <v>0.27377049180327867</v>
      </c>
      <c r="E25" s="7">
        <v>327</v>
      </c>
      <c r="F25" s="7">
        <v>227</v>
      </c>
      <c r="G25" s="7">
        <f t="shared" si="1"/>
        <v>50</v>
      </c>
      <c r="H25" s="7">
        <v>212.1</v>
      </c>
      <c r="I25" s="7">
        <v>0.44</v>
      </c>
      <c r="J25" s="23"/>
      <c r="K25" s="9"/>
    </row>
    <row r="26" spans="1:11" x14ac:dyDescent="0.35">
      <c r="A26" s="6" t="s">
        <v>39</v>
      </c>
      <c r="B26" s="7">
        <v>1.25</v>
      </c>
      <c r="C26" s="7">
        <v>4.5599999999999996</v>
      </c>
      <c r="D26" s="8">
        <f t="shared" si="0"/>
        <v>0.36479999999999996</v>
      </c>
      <c r="E26" s="7">
        <v>302</v>
      </c>
      <c r="F26" s="7">
        <v>225</v>
      </c>
      <c r="G26" s="7">
        <f t="shared" si="1"/>
        <v>38.5</v>
      </c>
      <c r="H26" s="7">
        <v>154.1</v>
      </c>
      <c r="I26" s="7">
        <v>0.04</v>
      </c>
      <c r="J26" s="23"/>
      <c r="K26" s="9"/>
    </row>
    <row r="27" spans="1:11" x14ac:dyDescent="0.35">
      <c r="A27" s="6" t="s">
        <v>40</v>
      </c>
      <c r="B27" s="7">
        <v>1.24</v>
      </c>
      <c r="C27" s="7">
        <v>4.43</v>
      </c>
      <c r="D27" s="8">
        <f t="shared" si="0"/>
        <v>0.35725806451612901</v>
      </c>
      <c r="E27" s="7">
        <v>346</v>
      </c>
      <c r="F27" s="7">
        <v>240</v>
      </c>
      <c r="G27" s="7">
        <f t="shared" si="1"/>
        <v>53</v>
      </c>
      <c r="H27" s="7">
        <v>163.30000000000001</v>
      </c>
      <c r="I27" s="7">
        <v>0.06</v>
      </c>
      <c r="J27" s="23"/>
      <c r="K27" s="9"/>
    </row>
    <row r="28" spans="1:11" x14ac:dyDescent="0.35">
      <c r="A28" s="6" t="s">
        <v>41</v>
      </c>
      <c r="B28" s="7">
        <v>1.22</v>
      </c>
      <c r="C28" s="7">
        <v>4.78</v>
      </c>
      <c r="D28" s="8">
        <f t="shared" si="0"/>
        <v>0.3918032786885246</v>
      </c>
      <c r="E28" s="7">
        <v>319</v>
      </c>
      <c r="F28" s="7">
        <v>248</v>
      </c>
      <c r="G28" s="7">
        <f t="shared" si="1"/>
        <v>35.5</v>
      </c>
      <c r="H28" s="7">
        <v>148.9</v>
      </c>
      <c r="I28" s="7">
        <v>0.06</v>
      </c>
      <c r="J28" s="23"/>
      <c r="K28" s="9"/>
    </row>
    <row r="29" spans="1:11" x14ac:dyDescent="0.35">
      <c r="A29" s="6" t="s">
        <v>42</v>
      </c>
      <c r="B29" s="7">
        <v>1.18</v>
      </c>
      <c r="C29" s="7">
        <v>4.99</v>
      </c>
      <c r="D29" s="8">
        <f t="shared" si="0"/>
        <v>0.42288135593220338</v>
      </c>
      <c r="E29" s="7">
        <v>326</v>
      </c>
      <c r="F29" s="7">
        <v>285</v>
      </c>
      <c r="G29" s="7">
        <f t="shared" si="1"/>
        <v>20.5</v>
      </c>
      <c r="H29" s="7">
        <v>221</v>
      </c>
      <c r="I29" s="7">
        <v>0.06</v>
      </c>
      <c r="J29" s="23"/>
      <c r="K29" s="9"/>
    </row>
    <row r="30" spans="1:11" x14ac:dyDescent="0.35">
      <c r="A30" s="10" t="s">
        <v>43</v>
      </c>
      <c r="B30" s="7">
        <v>1.1200000000000001</v>
      </c>
      <c r="C30" s="7">
        <v>6.66</v>
      </c>
      <c r="D30" s="8">
        <f t="shared" si="0"/>
        <v>0.59464285714285714</v>
      </c>
      <c r="E30" s="7">
        <v>347</v>
      </c>
      <c r="F30" s="7">
        <v>263</v>
      </c>
      <c r="G30" s="7">
        <f t="shared" si="1"/>
        <v>42</v>
      </c>
      <c r="H30" s="7">
        <v>188.6</v>
      </c>
      <c r="I30" s="7">
        <v>1.93</v>
      </c>
      <c r="J30" s="23"/>
      <c r="K30" s="9"/>
    </row>
    <row r="31" spans="1:11" x14ac:dyDescent="0.35">
      <c r="A31" s="6" t="s">
        <v>44</v>
      </c>
      <c r="B31" s="7">
        <v>1.21</v>
      </c>
      <c r="C31" s="7">
        <v>5.41</v>
      </c>
      <c r="D31" s="8">
        <f t="shared" si="0"/>
        <v>0.44710743801652891</v>
      </c>
      <c r="E31" s="7">
        <v>366</v>
      </c>
      <c r="F31" s="7">
        <v>253</v>
      </c>
      <c r="G31" s="7">
        <f t="shared" si="1"/>
        <v>56.5</v>
      </c>
      <c r="H31" s="7">
        <v>170.2</v>
      </c>
      <c r="I31" s="7">
        <v>1.64</v>
      </c>
      <c r="J31" s="23"/>
      <c r="K31" s="9"/>
    </row>
    <row r="32" spans="1:11" x14ac:dyDescent="0.35">
      <c r="A32" s="6" t="s">
        <v>45</v>
      </c>
      <c r="B32" s="7">
        <v>1.19</v>
      </c>
      <c r="C32" s="7">
        <v>4.5999999999999996</v>
      </c>
      <c r="D32" s="8">
        <f t="shared" si="0"/>
        <v>0.38655462184873945</v>
      </c>
      <c r="E32" s="7">
        <v>324</v>
      </c>
      <c r="F32" s="7">
        <v>262</v>
      </c>
      <c r="G32" s="7">
        <f t="shared" si="1"/>
        <v>31</v>
      </c>
      <c r="H32" s="7">
        <v>181.4</v>
      </c>
      <c r="I32" s="7">
        <v>1.57</v>
      </c>
      <c r="J32" s="23"/>
      <c r="K32" s="9"/>
    </row>
    <row r="33" spans="1:11" x14ac:dyDescent="0.35">
      <c r="A33" s="6" t="s">
        <v>46</v>
      </c>
      <c r="B33" s="7">
        <v>1.1299999999999999</v>
      </c>
      <c r="C33" s="7">
        <v>4.9800000000000004</v>
      </c>
      <c r="D33" s="8">
        <f t="shared" si="0"/>
        <v>0.44070796460176997</v>
      </c>
      <c r="E33" s="7">
        <v>339</v>
      </c>
      <c r="F33" s="7">
        <v>275</v>
      </c>
      <c r="G33" s="7">
        <f t="shared" si="1"/>
        <v>32</v>
      </c>
      <c r="H33" s="7">
        <v>213.5</v>
      </c>
      <c r="I33" s="7">
        <v>1.85</v>
      </c>
      <c r="J33" s="23"/>
      <c r="K33" s="9"/>
    </row>
    <row r="34" spans="1:11" x14ac:dyDescent="0.35">
      <c r="A34" s="6" t="s">
        <v>47</v>
      </c>
      <c r="B34" s="7">
        <v>1.05</v>
      </c>
      <c r="C34" s="7">
        <v>5.42</v>
      </c>
      <c r="D34" s="8">
        <f t="shared" si="0"/>
        <v>0.5161904761904762</v>
      </c>
      <c r="E34" s="7">
        <v>289</v>
      </c>
      <c r="F34" s="7">
        <v>216</v>
      </c>
      <c r="G34" s="7">
        <f t="shared" si="1"/>
        <v>36.5</v>
      </c>
      <c r="H34" s="7">
        <v>231.2</v>
      </c>
      <c r="I34" s="7">
        <v>0.23</v>
      </c>
      <c r="J34" s="23"/>
      <c r="K34" s="9"/>
    </row>
    <row r="35" spans="1:11" x14ac:dyDescent="0.35">
      <c r="A35" s="6" t="s">
        <v>48</v>
      </c>
      <c r="B35" s="7">
        <v>1.1200000000000001</v>
      </c>
      <c r="C35" s="7">
        <v>5.94</v>
      </c>
      <c r="D35" s="8">
        <f t="shared" si="0"/>
        <v>0.53035714285714297</v>
      </c>
      <c r="E35" s="7">
        <v>350</v>
      </c>
      <c r="F35" s="7">
        <v>192</v>
      </c>
      <c r="G35" s="7">
        <f t="shared" si="1"/>
        <v>79</v>
      </c>
      <c r="H35" s="7">
        <v>215.2</v>
      </c>
      <c r="I35" s="7">
        <v>0.2</v>
      </c>
      <c r="J35" s="23"/>
      <c r="K35" s="9" t="s">
        <v>111</v>
      </c>
    </row>
    <row r="36" spans="1:11" x14ac:dyDescent="0.35">
      <c r="A36" s="6" t="s">
        <v>49</v>
      </c>
      <c r="B36" s="7">
        <v>1.1399999999999999</v>
      </c>
      <c r="C36" s="7">
        <v>5.87</v>
      </c>
      <c r="D36" s="8">
        <f t="shared" si="0"/>
        <v>0.51491228070175443</v>
      </c>
      <c r="E36" s="7">
        <v>424</v>
      </c>
      <c r="F36" s="7">
        <v>192</v>
      </c>
      <c r="G36" s="7">
        <f t="shared" si="1"/>
        <v>116</v>
      </c>
      <c r="H36" s="7">
        <v>207.5</v>
      </c>
      <c r="I36" s="7">
        <v>0.18</v>
      </c>
      <c r="J36" s="23"/>
      <c r="K36" s="9" t="s">
        <v>111</v>
      </c>
    </row>
    <row r="37" spans="1:11" x14ac:dyDescent="0.35">
      <c r="A37" s="6" t="s">
        <v>50</v>
      </c>
      <c r="B37" s="7">
        <v>1.1200000000000001</v>
      </c>
      <c r="C37" s="7">
        <v>7.34</v>
      </c>
      <c r="D37" s="8">
        <f t="shared" si="0"/>
        <v>0.65535714285714286</v>
      </c>
      <c r="E37" s="7">
        <v>415</v>
      </c>
      <c r="F37" s="7">
        <v>217</v>
      </c>
      <c r="G37" s="7">
        <f t="shared" si="1"/>
        <v>99</v>
      </c>
      <c r="H37" s="7">
        <v>186.7</v>
      </c>
      <c r="I37" s="7">
        <v>0.2</v>
      </c>
      <c r="J37" s="23"/>
      <c r="K37" s="9" t="s">
        <v>111</v>
      </c>
    </row>
    <row r="38" spans="1:11" x14ac:dyDescent="0.35">
      <c r="A38" s="6" t="s">
        <v>51</v>
      </c>
      <c r="B38" s="7">
        <v>1.23</v>
      </c>
      <c r="C38" s="7">
        <v>5.79</v>
      </c>
      <c r="D38" s="8">
        <f t="shared" si="0"/>
        <v>0.47073170731707314</v>
      </c>
      <c r="E38" s="7">
        <v>303</v>
      </c>
      <c r="F38" s="7">
        <v>224</v>
      </c>
      <c r="G38" s="7">
        <f t="shared" si="1"/>
        <v>39.5</v>
      </c>
      <c r="H38" s="7">
        <v>175.7</v>
      </c>
      <c r="I38" s="7">
        <v>0.9</v>
      </c>
      <c r="J38" s="23"/>
      <c r="K38" s="9"/>
    </row>
    <row r="39" spans="1:11" x14ac:dyDescent="0.35">
      <c r="A39" s="6" t="s">
        <v>52</v>
      </c>
      <c r="B39" s="7">
        <v>1.23</v>
      </c>
      <c r="C39" s="7">
        <v>6.95</v>
      </c>
      <c r="D39" s="8">
        <f t="shared" si="0"/>
        <v>0.56504065040650409</v>
      </c>
      <c r="E39" s="7">
        <v>340</v>
      </c>
      <c r="F39" s="11">
        <v>256</v>
      </c>
      <c r="G39" s="7">
        <f t="shared" si="1"/>
        <v>42</v>
      </c>
      <c r="H39" s="7">
        <v>182.9</v>
      </c>
      <c r="I39" s="7">
        <v>0.91</v>
      </c>
      <c r="J39" s="23"/>
      <c r="K39" s="9"/>
    </row>
    <row r="40" spans="1:11" x14ac:dyDescent="0.35">
      <c r="A40" s="6" t="s">
        <v>53</v>
      </c>
      <c r="B40" s="7">
        <v>1.26</v>
      </c>
      <c r="C40" s="7">
        <v>7.77</v>
      </c>
      <c r="D40" s="8">
        <f t="shared" si="0"/>
        <v>0.6166666666666667</v>
      </c>
      <c r="E40" s="7">
        <v>317</v>
      </c>
      <c r="F40" s="7">
        <v>270</v>
      </c>
      <c r="G40" s="7">
        <f t="shared" si="1"/>
        <v>23.5</v>
      </c>
      <c r="H40" s="7">
        <v>181.3</v>
      </c>
      <c r="I40" s="7">
        <v>1</v>
      </c>
      <c r="J40" s="23"/>
      <c r="K40" s="9"/>
    </row>
    <row r="41" spans="1:11" x14ac:dyDescent="0.35">
      <c r="A41" s="6" t="s">
        <v>54</v>
      </c>
      <c r="B41" s="7">
        <v>1.28</v>
      </c>
      <c r="C41" s="7">
        <v>6.36</v>
      </c>
      <c r="D41" s="8">
        <f t="shared" si="0"/>
        <v>0.49687500000000001</v>
      </c>
      <c r="E41" s="7">
        <v>308</v>
      </c>
      <c r="F41" s="7">
        <v>245</v>
      </c>
      <c r="G41" s="7">
        <f t="shared" si="1"/>
        <v>31.5</v>
      </c>
      <c r="H41" s="7">
        <v>161.1</v>
      </c>
      <c r="I41" s="7">
        <v>0.87</v>
      </c>
      <c r="J41" s="23"/>
      <c r="K41" s="9"/>
    </row>
    <row r="42" spans="1:11" x14ac:dyDescent="0.35">
      <c r="A42" s="6" t="s">
        <v>55</v>
      </c>
      <c r="B42" s="7">
        <v>1.01</v>
      </c>
      <c r="C42" s="7">
        <v>5.13</v>
      </c>
      <c r="D42" s="8">
        <f t="shared" si="0"/>
        <v>0.50792079207920793</v>
      </c>
      <c r="E42" s="7">
        <v>257</v>
      </c>
      <c r="F42" s="7">
        <v>218</v>
      </c>
      <c r="G42" s="7">
        <f t="shared" si="1"/>
        <v>19.5</v>
      </c>
      <c r="H42" s="7">
        <v>152.6</v>
      </c>
      <c r="I42" s="7">
        <v>5.99</v>
      </c>
      <c r="J42" s="23"/>
      <c r="K42" s="9"/>
    </row>
    <row r="43" spans="1:11" x14ac:dyDescent="0.35">
      <c r="A43" s="6" t="s">
        <v>56</v>
      </c>
      <c r="B43" s="7">
        <v>1</v>
      </c>
      <c r="C43" s="7">
        <v>5.51</v>
      </c>
      <c r="D43" s="8">
        <f t="shared" si="0"/>
        <v>0.55100000000000005</v>
      </c>
      <c r="E43" s="7">
        <v>251</v>
      </c>
      <c r="F43" s="7">
        <v>228</v>
      </c>
      <c r="G43" s="7">
        <f t="shared" si="1"/>
        <v>11.5</v>
      </c>
      <c r="H43" s="7">
        <v>222.1</v>
      </c>
      <c r="I43" s="7">
        <v>6.52</v>
      </c>
      <c r="J43" s="23"/>
      <c r="K43" s="9"/>
    </row>
    <row r="44" spans="1:11" x14ac:dyDescent="0.35">
      <c r="A44" s="6" t="s">
        <v>57</v>
      </c>
      <c r="B44" s="7">
        <v>0.98</v>
      </c>
      <c r="C44" s="7">
        <v>5.75</v>
      </c>
      <c r="D44" s="8">
        <f t="shared" si="0"/>
        <v>0.58673469387755106</v>
      </c>
      <c r="E44" s="7">
        <v>282</v>
      </c>
      <c r="F44" s="7">
        <v>226</v>
      </c>
      <c r="G44" s="7">
        <f t="shared" si="1"/>
        <v>28</v>
      </c>
      <c r="H44" s="7">
        <v>232.3</v>
      </c>
      <c r="I44" s="7">
        <v>6.61</v>
      </c>
      <c r="J44" s="23"/>
      <c r="K44" s="9" t="s">
        <v>111</v>
      </c>
    </row>
    <row r="45" spans="1:11" x14ac:dyDescent="0.35">
      <c r="A45" s="6" t="s">
        <v>58</v>
      </c>
      <c r="B45" s="7">
        <v>1.06</v>
      </c>
      <c r="C45" s="7">
        <v>5.56</v>
      </c>
      <c r="D45" s="8">
        <f t="shared" si="0"/>
        <v>0.52452830188679245</v>
      </c>
      <c r="E45" s="7">
        <v>334</v>
      </c>
      <c r="F45" s="7">
        <v>194</v>
      </c>
      <c r="G45" s="7">
        <f t="shared" si="1"/>
        <v>70</v>
      </c>
      <c r="H45" s="7">
        <v>221.9</v>
      </c>
      <c r="I45" s="7">
        <v>6.45</v>
      </c>
      <c r="J45" s="23"/>
      <c r="K45" s="9" t="s">
        <v>111</v>
      </c>
    </row>
    <row r="46" spans="1:11" x14ac:dyDescent="0.35">
      <c r="A46" s="6" t="s">
        <v>59</v>
      </c>
      <c r="B46" s="7">
        <v>1.22</v>
      </c>
      <c r="C46" s="7">
        <v>5.6</v>
      </c>
      <c r="D46" s="8">
        <f t="shared" si="0"/>
        <v>0.45901639344262296</v>
      </c>
      <c r="E46" s="7">
        <v>306</v>
      </c>
      <c r="F46" s="7">
        <v>238</v>
      </c>
      <c r="G46" s="7">
        <f t="shared" si="1"/>
        <v>34</v>
      </c>
      <c r="H46" s="7">
        <v>177.3</v>
      </c>
      <c r="I46" s="7">
        <v>0.61</v>
      </c>
      <c r="J46" s="23"/>
      <c r="K46" s="9"/>
    </row>
    <row r="47" spans="1:11" x14ac:dyDescent="0.35">
      <c r="A47" s="6" t="s">
        <v>60</v>
      </c>
      <c r="B47" s="7">
        <v>1.2</v>
      </c>
      <c r="C47" s="7">
        <v>5.42</v>
      </c>
      <c r="D47" s="8">
        <f t="shared" si="0"/>
        <v>0.45166666666666661</v>
      </c>
      <c r="E47" s="7">
        <v>299</v>
      </c>
      <c r="F47" s="7">
        <v>261</v>
      </c>
      <c r="G47" s="7">
        <f t="shared" si="1"/>
        <v>19</v>
      </c>
      <c r="H47" s="7">
        <v>200.1</v>
      </c>
      <c r="I47" s="7">
        <v>0.56999999999999995</v>
      </c>
      <c r="J47" s="23"/>
      <c r="K47" s="9"/>
    </row>
    <row r="48" spans="1:11" x14ac:dyDescent="0.35">
      <c r="A48" s="6" t="s">
        <v>61</v>
      </c>
      <c r="B48" s="7">
        <v>1.17</v>
      </c>
      <c r="C48" s="7">
        <v>5.61</v>
      </c>
      <c r="D48" s="8">
        <f t="shared" si="0"/>
        <v>0.4794871794871795</v>
      </c>
      <c r="E48" s="7">
        <v>277</v>
      </c>
      <c r="F48" s="7">
        <v>231</v>
      </c>
      <c r="G48" s="7">
        <f t="shared" si="1"/>
        <v>23</v>
      </c>
      <c r="H48" s="7">
        <v>187.4</v>
      </c>
      <c r="I48" s="7">
        <v>0.53</v>
      </c>
      <c r="J48" s="23"/>
      <c r="K48" s="9"/>
    </row>
    <row r="49" spans="1:11" x14ac:dyDescent="0.35">
      <c r="A49" s="6" t="s">
        <v>62</v>
      </c>
      <c r="B49" s="7">
        <v>1.0900000000000001</v>
      </c>
      <c r="C49" s="7">
        <v>10.35</v>
      </c>
      <c r="D49" s="8">
        <f t="shared" si="0"/>
        <v>0.94954128440366969</v>
      </c>
      <c r="E49" s="7">
        <v>300</v>
      </c>
      <c r="F49" s="7">
        <v>246</v>
      </c>
      <c r="G49" s="7">
        <f t="shared" si="1"/>
        <v>27</v>
      </c>
      <c r="H49" s="7">
        <v>194.3</v>
      </c>
      <c r="I49" s="7">
        <v>0.48</v>
      </c>
      <c r="J49" s="23"/>
      <c r="K49" s="9"/>
    </row>
    <row r="50" spans="1:11" x14ac:dyDescent="0.35">
      <c r="A50" s="6" t="s">
        <v>63</v>
      </c>
      <c r="B50" s="7">
        <v>1.07</v>
      </c>
      <c r="C50" s="7">
        <v>5.77</v>
      </c>
      <c r="D50" s="8">
        <f t="shared" si="0"/>
        <v>0.53925233644859816</v>
      </c>
      <c r="E50" s="7">
        <v>241</v>
      </c>
      <c r="F50" s="11">
        <v>216</v>
      </c>
      <c r="G50" s="7">
        <f t="shared" si="1"/>
        <v>12.5</v>
      </c>
      <c r="H50" s="7">
        <v>200.7</v>
      </c>
      <c r="I50" s="7">
        <v>0.76</v>
      </c>
      <c r="J50" s="23"/>
      <c r="K50" s="9"/>
    </row>
    <row r="51" spans="1:11" x14ac:dyDescent="0.35">
      <c r="A51" s="6" t="s">
        <v>64</v>
      </c>
      <c r="B51" s="7">
        <v>1.25</v>
      </c>
      <c r="C51" s="7">
        <v>35.81</v>
      </c>
      <c r="D51" s="8">
        <f t="shared" si="0"/>
        <v>2.8648000000000002</v>
      </c>
      <c r="E51" s="7">
        <v>535</v>
      </c>
      <c r="F51" s="7">
        <v>253</v>
      </c>
      <c r="G51" s="7">
        <f t="shared" si="1"/>
        <v>141</v>
      </c>
      <c r="H51" s="7">
        <v>47.8</v>
      </c>
      <c r="I51" s="7">
        <v>1.1200000000000001</v>
      </c>
      <c r="J51" s="23"/>
      <c r="K51" s="9" t="s">
        <v>112</v>
      </c>
    </row>
    <row r="52" spans="1:11" x14ac:dyDescent="0.35">
      <c r="A52" s="6" t="s">
        <v>65</v>
      </c>
      <c r="B52" s="7">
        <v>1.1399999999999999</v>
      </c>
      <c r="C52" s="7">
        <v>6.85</v>
      </c>
      <c r="D52" s="8">
        <f t="shared" si="0"/>
        <v>0.60087719298245612</v>
      </c>
      <c r="E52" s="7">
        <v>288</v>
      </c>
      <c r="F52" s="7">
        <v>210</v>
      </c>
      <c r="G52" s="7">
        <f t="shared" si="1"/>
        <v>39</v>
      </c>
      <c r="H52" s="7">
        <v>200.4</v>
      </c>
      <c r="I52" s="7">
        <v>1.1399999999999999</v>
      </c>
      <c r="J52" s="23"/>
      <c r="K52" s="9"/>
    </row>
    <row r="53" spans="1:11" x14ac:dyDescent="0.35">
      <c r="A53" s="6" t="s">
        <v>66</v>
      </c>
      <c r="B53" s="7">
        <v>1.07</v>
      </c>
      <c r="C53" s="7">
        <v>6.64</v>
      </c>
      <c r="D53" s="8">
        <f t="shared" si="0"/>
        <v>0.62056074766355129</v>
      </c>
      <c r="E53" s="7">
        <v>267</v>
      </c>
      <c r="F53" s="7">
        <v>228</v>
      </c>
      <c r="G53" s="7">
        <f t="shared" si="1"/>
        <v>19.5</v>
      </c>
      <c r="H53" s="7">
        <v>233.6</v>
      </c>
      <c r="I53" s="7">
        <v>1.1200000000000001</v>
      </c>
      <c r="J53" s="23"/>
      <c r="K53" s="9"/>
    </row>
    <row r="54" spans="1:11" x14ac:dyDescent="0.35">
      <c r="A54" s="6" t="s">
        <v>67</v>
      </c>
      <c r="B54" s="7">
        <v>1.1200000000000001</v>
      </c>
      <c r="C54" s="7">
        <v>5.12</v>
      </c>
      <c r="D54" s="8">
        <f t="shared" si="0"/>
        <v>0.45714285714285718</v>
      </c>
      <c r="E54" s="7">
        <v>285</v>
      </c>
      <c r="F54" s="7">
        <v>242</v>
      </c>
      <c r="G54" s="7">
        <f t="shared" si="1"/>
        <v>21.5</v>
      </c>
      <c r="H54" s="7">
        <v>195.4</v>
      </c>
      <c r="I54" s="7">
        <v>0.65</v>
      </c>
      <c r="J54" s="23"/>
      <c r="K54" s="9"/>
    </row>
    <row r="55" spans="1:11" x14ac:dyDescent="0.35">
      <c r="A55" s="6" t="s">
        <v>68</v>
      </c>
      <c r="B55" s="7">
        <v>1.17</v>
      </c>
      <c r="C55" s="7">
        <v>5.64</v>
      </c>
      <c r="D55" s="8">
        <f t="shared" si="0"/>
        <v>0.482051282051282</v>
      </c>
      <c r="E55" s="7">
        <v>344</v>
      </c>
      <c r="F55" s="7">
        <v>244</v>
      </c>
      <c r="G55" s="7">
        <f t="shared" si="1"/>
        <v>50</v>
      </c>
      <c r="H55" s="7">
        <v>174.4</v>
      </c>
      <c r="I55" s="7">
        <v>0.63</v>
      </c>
      <c r="J55" s="23"/>
      <c r="K55" s="9"/>
    </row>
    <row r="56" spans="1:11" x14ac:dyDescent="0.35">
      <c r="A56" s="6" t="s">
        <v>69</v>
      </c>
      <c r="B56" s="7">
        <v>1.1399999999999999</v>
      </c>
      <c r="C56" s="7">
        <v>5.12</v>
      </c>
      <c r="D56" s="8">
        <f t="shared" si="0"/>
        <v>0.44912280701754381</v>
      </c>
      <c r="E56" s="7">
        <v>274</v>
      </c>
      <c r="F56" s="7">
        <v>227</v>
      </c>
      <c r="G56" s="7">
        <f t="shared" si="1"/>
        <v>23.5</v>
      </c>
      <c r="H56" s="7">
        <v>175.3</v>
      </c>
      <c r="I56" s="7">
        <v>0.59</v>
      </c>
      <c r="J56" s="23"/>
      <c r="K56" s="9"/>
    </row>
    <row r="57" spans="1:11" x14ac:dyDescent="0.35">
      <c r="A57" s="6" t="s">
        <v>70</v>
      </c>
      <c r="B57" s="7">
        <v>1.1399999999999999</v>
      </c>
      <c r="C57" s="7">
        <v>5.17</v>
      </c>
      <c r="D57" s="8">
        <f t="shared" si="0"/>
        <v>0.45350877192982453</v>
      </c>
      <c r="E57" s="7">
        <v>279</v>
      </c>
      <c r="F57" s="7">
        <v>231</v>
      </c>
      <c r="G57" s="7">
        <f t="shared" si="1"/>
        <v>24</v>
      </c>
      <c r="H57" s="7">
        <v>181.5</v>
      </c>
      <c r="I57" s="7">
        <v>0.56999999999999995</v>
      </c>
      <c r="J57" s="23"/>
      <c r="K57" s="9"/>
    </row>
    <row r="58" spans="1:11" x14ac:dyDescent="0.35">
      <c r="A58" s="6" t="s">
        <v>71</v>
      </c>
      <c r="B58" s="7">
        <v>1.1100000000000001</v>
      </c>
      <c r="C58" s="7">
        <v>5.84</v>
      </c>
      <c r="D58" s="8">
        <f t="shared" si="0"/>
        <v>0.52612612612612619</v>
      </c>
      <c r="E58" s="7">
        <v>307</v>
      </c>
      <c r="F58" s="7">
        <v>239</v>
      </c>
      <c r="G58" s="7">
        <f t="shared" si="1"/>
        <v>34</v>
      </c>
      <c r="H58" s="7">
        <v>214.6</v>
      </c>
      <c r="I58" s="7">
        <v>0.39</v>
      </c>
      <c r="J58" s="23"/>
      <c r="K58" s="9" t="s">
        <v>111</v>
      </c>
    </row>
    <row r="59" spans="1:11" x14ac:dyDescent="0.35">
      <c r="A59" s="6" t="s">
        <v>72</v>
      </c>
      <c r="B59" s="7">
        <v>1.1100000000000001</v>
      </c>
      <c r="C59" s="7">
        <v>6.54</v>
      </c>
      <c r="D59" s="8">
        <f t="shared" si="0"/>
        <v>0.58918918918918917</v>
      </c>
      <c r="E59" s="7">
        <v>352</v>
      </c>
      <c r="F59" s="7">
        <v>295</v>
      </c>
      <c r="G59" s="7">
        <f t="shared" si="1"/>
        <v>28.5</v>
      </c>
      <c r="H59" s="7">
        <v>254.6</v>
      </c>
      <c r="I59" s="7">
        <v>0.4</v>
      </c>
      <c r="J59" s="23"/>
      <c r="K59" s="9" t="s">
        <v>111</v>
      </c>
    </row>
    <row r="60" spans="1:11" x14ac:dyDescent="0.35">
      <c r="A60" s="6" t="s">
        <v>73</v>
      </c>
      <c r="B60" s="7">
        <v>1.1000000000000001</v>
      </c>
      <c r="C60" s="7">
        <v>5.97</v>
      </c>
      <c r="D60" s="8">
        <f t="shared" si="0"/>
        <v>0.54272727272727272</v>
      </c>
      <c r="E60" s="7">
        <v>378</v>
      </c>
      <c r="F60" s="7">
        <v>275</v>
      </c>
      <c r="G60" s="7">
        <f t="shared" si="1"/>
        <v>51.5</v>
      </c>
      <c r="H60" s="7">
        <v>251.7</v>
      </c>
      <c r="I60" s="7">
        <v>0.42</v>
      </c>
      <c r="J60" s="23"/>
      <c r="K60" s="9" t="s">
        <v>111</v>
      </c>
    </row>
    <row r="61" spans="1:11" x14ac:dyDescent="0.35">
      <c r="A61" s="6" t="s">
        <v>74</v>
      </c>
      <c r="B61" s="7">
        <v>1.26</v>
      </c>
      <c r="C61" s="7">
        <v>5.78</v>
      </c>
      <c r="D61" s="8">
        <f t="shared" si="0"/>
        <v>0.45873015873015877</v>
      </c>
      <c r="E61" s="7">
        <v>417</v>
      </c>
      <c r="F61" s="7">
        <v>260</v>
      </c>
      <c r="G61" s="7">
        <f t="shared" si="1"/>
        <v>78.5</v>
      </c>
      <c r="H61" s="7">
        <v>202.1</v>
      </c>
      <c r="I61" s="7">
        <v>0.4</v>
      </c>
      <c r="J61" s="23"/>
      <c r="K61" s="9" t="s">
        <v>111</v>
      </c>
    </row>
    <row r="62" spans="1:11" x14ac:dyDescent="0.35">
      <c r="A62" s="6" t="s">
        <v>75</v>
      </c>
      <c r="B62" s="7">
        <v>1.25</v>
      </c>
      <c r="C62" s="7">
        <v>5.26</v>
      </c>
      <c r="D62" s="8">
        <f t="shared" si="0"/>
        <v>0.42080000000000001</v>
      </c>
      <c r="E62" s="7">
        <v>271</v>
      </c>
      <c r="F62" s="7">
        <v>237</v>
      </c>
      <c r="G62" s="7">
        <f t="shared" si="1"/>
        <v>17</v>
      </c>
      <c r="H62" s="7">
        <v>183.5</v>
      </c>
      <c r="I62" s="7">
        <v>0.46</v>
      </c>
      <c r="J62" s="23"/>
      <c r="K62" s="9"/>
    </row>
    <row r="63" spans="1:11" x14ac:dyDescent="0.35">
      <c r="A63" s="6" t="s">
        <v>76</v>
      </c>
      <c r="B63" s="7">
        <v>1.22</v>
      </c>
      <c r="C63" s="7">
        <v>5.27</v>
      </c>
      <c r="D63" s="8">
        <f t="shared" si="0"/>
        <v>0.43196721311475406</v>
      </c>
      <c r="E63" s="7">
        <v>288</v>
      </c>
      <c r="F63" s="7">
        <v>251</v>
      </c>
      <c r="G63" s="7">
        <f t="shared" si="1"/>
        <v>18.5</v>
      </c>
      <c r="H63" s="7">
        <v>220</v>
      </c>
      <c r="I63" s="7">
        <v>0.45</v>
      </c>
      <c r="J63" s="23"/>
      <c r="K63" s="9"/>
    </row>
    <row r="64" spans="1:11" x14ac:dyDescent="0.35">
      <c r="A64" s="6" t="s">
        <v>77</v>
      </c>
      <c r="B64" s="7">
        <v>1.19</v>
      </c>
      <c r="C64" s="7">
        <v>5.86</v>
      </c>
      <c r="D64" s="8">
        <f t="shared" si="0"/>
        <v>0.49243697478991599</v>
      </c>
      <c r="E64" s="7">
        <v>302</v>
      </c>
      <c r="F64" s="7">
        <v>246</v>
      </c>
      <c r="G64" s="7">
        <f t="shared" si="1"/>
        <v>28</v>
      </c>
      <c r="H64" s="7">
        <v>230.1</v>
      </c>
      <c r="I64" s="7">
        <v>0.44</v>
      </c>
      <c r="J64" s="23"/>
      <c r="K64" s="9"/>
    </row>
    <row r="65" spans="1:11" x14ac:dyDescent="0.35">
      <c r="A65" s="6" t="s">
        <v>78</v>
      </c>
      <c r="B65" s="7">
        <v>1.25</v>
      </c>
      <c r="C65" s="7">
        <v>4.78</v>
      </c>
      <c r="D65" s="8">
        <f t="shared" si="0"/>
        <v>0.38240000000000002</v>
      </c>
      <c r="E65" s="7">
        <v>287</v>
      </c>
      <c r="F65" s="7">
        <v>241</v>
      </c>
      <c r="G65" s="7">
        <f t="shared" si="1"/>
        <v>23</v>
      </c>
      <c r="H65" s="7">
        <v>208.6</v>
      </c>
      <c r="I65" s="7">
        <v>0.49</v>
      </c>
      <c r="J65" s="23"/>
      <c r="K65" s="9"/>
    </row>
    <row r="66" spans="1:11" x14ac:dyDescent="0.35">
      <c r="A66" s="6" t="s">
        <v>79</v>
      </c>
      <c r="B66" s="7">
        <v>1.29</v>
      </c>
      <c r="C66" s="7">
        <v>4.78</v>
      </c>
      <c r="D66" s="8">
        <f t="shared" ref="D66:D89" si="2">(C66/(B66*1000))*100</f>
        <v>0.37054263565891477</v>
      </c>
      <c r="E66" s="7">
        <v>266</v>
      </c>
      <c r="F66" s="7">
        <v>237</v>
      </c>
      <c r="G66" s="7">
        <f t="shared" ref="G66:G89" si="3">(E66-F66)/2</f>
        <v>14.5</v>
      </c>
      <c r="H66" s="7">
        <v>156.5</v>
      </c>
      <c r="I66" s="7">
        <v>0.37</v>
      </c>
      <c r="J66" s="23"/>
      <c r="K66" s="9"/>
    </row>
    <row r="67" spans="1:11" x14ac:dyDescent="0.35">
      <c r="A67" s="6" t="s">
        <v>80</v>
      </c>
      <c r="B67" s="7">
        <v>1.25</v>
      </c>
      <c r="C67" s="7">
        <v>4.37</v>
      </c>
      <c r="D67" s="8">
        <f t="shared" si="2"/>
        <v>0.34960000000000002</v>
      </c>
      <c r="E67" s="7">
        <v>290</v>
      </c>
      <c r="F67" s="7">
        <v>222</v>
      </c>
      <c r="G67" s="7">
        <f t="shared" si="3"/>
        <v>34</v>
      </c>
      <c r="H67" s="7">
        <v>172.7</v>
      </c>
      <c r="I67" s="7">
        <v>0.38</v>
      </c>
      <c r="J67" s="23"/>
      <c r="K67" s="9"/>
    </row>
    <row r="68" spans="1:11" x14ac:dyDescent="0.35">
      <c r="A68" s="6" t="s">
        <v>81</v>
      </c>
      <c r="B68" s="7">
        <v>1.22</v>
      </c>
      <c r="C68" s="7">
        <v>4.78</v>
      </c>
      <c r="D68" s="8">
        <f t="shared" si="2"/>
        <v>0.3918032786885246</v>
      </c>
      <c r="E68" s="7">
        <v>264</v>
      </c>
      <c r="F68" s="7">
        <v>228</v>
      </c>
      <c r="G68" s="7">
        <f t="shared" si="3"/>
        <v>18</v>
      </c>
      <c r="H68" s="7">
        <v>185.7</v>
      </c>
      <c r="I68" s="7">
        <v>0.38</v>
      </c>
      <c r="J68" s="23"/>
      <c r="K68" s="9"/>
    </row>
    <row r="69" spans="1:11" x14ac:dyDescent="0.35">
      <c r="A69" s="6" t="s">
        <v>82</v>
      </c>
      <c r="B69" s="7">
        <v>1.1399999999999999</v>
      </c>
      <c r="C69" s="7">
        <v>5.0199999999999996</v>
      </c>
      <c r="D69" s="8">
        <f t="shared" si="2"/>
        <v>0.44035087719298244</v>
      </c>
      <c r="E69" s="7">
        <v>272</v>
      </c>
      <c r="F69" s="7">
        <v>247</v>
      </c>
      <c r="G69" s="7">
        <f t="shared" si="3"/>
        <v>12.5</v>
      </c>
      <c r="H69" s="7">
        <v>218.1</v>
      </c>
      <c r="I69" s="7">
        <v>0.39</v>
      </c>
      <c r="J69" s="23"/>
      <c r="K69" s="9"/>
    </row>
    <row r="70" spans="1:11" x14ac:dyDescent="0.35">
      <c r="A70" s="6" t="s">
        <v>83</v>
      </c>
      <c r="B70" s="7">
        <v>1.28</v>
      </c>
      <c r="C70" s="7">
        <v>6.9</v>
      </c>
      <c r="D70" s="8">
        <f t="shared" si="2"/>
        <v>0.5390625</v>
      </c>
      <c r="E70" s="7">
        <v>312</v>
      </c>
      <c r="F70" s="7">
        <v>278</v>
      </c>
      <c r="G70" s="7">
        <f t="shared" si="3"/>
        <v>17</v>
      </c>
      <c r="H70" s="7">
        <v>198.3</v>
      </c>
      <c r="I70" s="7">
        <v>0.09</v>
      </c>
      <c r="J70" s="23"/>
      <c r="K70" s="9"/>
    </row>
    <row r="71" spans="1:11" x14ac:dyDescent="0.35">
      <c r="A71" s="6" t="s">
        <v>84</v>
      </c>
      <c r="B71" s="7">
        <v>1.28</v>
      </c>
      <c r="C71" s="7">
        <v>6.29</v>
      </c>
      <c r="D71" s="8">
        <f t="shared" si="2"/>
        <v>0.49140624999999999</v>
      </c>
      <c r="E71" s="7">
        <v>323</v>
      </c>
      <c r="F71" s="7">
        <v>258</v>
      </c>
      <c r="G71" s="7">
        <f t="shared" si="3"/>
        <v>32.5</v>
      </c>
      <c r="H71" s="7">
        <v>172.1</v>
      </c>
      <c r="I71" s="7">
        <v>0.06</v>
      </c>
      <c r="J71" s="23"/>
      <c r="K71" s="9"/>
    </row>
    <row r="72" spans="1:11" x14ac:dyDescent="0.35">
      <c r="A72" s="6" t="s">
        <v>85</v>
      </c>
      <c r="B72" s="7">
        <v>1.24</v>
      </c>
      <c r="C72" s="7">
        <v>5.65</v>
      </c>
      <c r="D72" s="8">
        <f t="shared" si="2"/>
        <v>0.45564516129032262</v>
      </c>
      <c r="E72" s="7">
        <v>267</v>
      </c>
      <c r="F72" s="7">
        <v>249</v>
      </c>
      <c r="G72" s="7">
        <f t="shared" si="3"/>
        <v>9</v>
      </c>
      <c r="H72" s="7">
        <v>176.8</v>
      </c>
      <c r="I72" s="7">
        <v>7.0000000000000007E-2</v>
      </c>
      <c r="J72" s="23"/>
      <c r="K72" s="9"/>
    </row>
    <row r="73" spans="1:11" x14ac:dyDescent="0.35">
      <c r="A73" s="6" t="s">
        <v>86</v>
      </c>
      <c r="B73" s="7">
        <v>0.31</v>
      </c>
      <c r="C73" s="7">
        <v>6.63</v>
      </c>
      <c r="D73" s="8">
        <f t="shared" si="2"/>
        <v>2.1387096774193548</v>
      </c>
      <c r="E73" s="7">
        <v>263</v>
      </c>
      <c r="F73" s="7">
        <v>259</v>
      </c>
      <c r="G73" s="7">
        <f t="shared" si="3"/>
        <v>2</v>
      </c>
      <c r="H73" s="7">
        <v>197.2</v>
      </c>
      <c r="I73" s="7">
        <v>0.09</v>
      </c>
      <c r="J73" s="23"/>
      <c r="K73" s="9"/>
    </row>
    <row r="74" spans="1:11" x14ac:dyDescent="0.35">
      <c r="A74" s="6" t="s">
        <v>87</v>
      </c>
      <c r="B74" s="7">
        <v>1.0900000000000001</v>
      </c>
      <c r="C74" s="7">
        <v>5.77</v>
      </c>
      <c r="D74" s="8">
        <f t="shared" si="2"/>
        <v>0.52935779816513751</v>
      </c>
      <c r="E74" s="7">
        <v>318</v>
      </c>
      <c r="F74" s="7">
        <v>273</v>
      </c>
      <c r="G74" s="7">
        <f t="shared" si="3"/>
        <v>22.5</v>
      </c>
      <c r="H74" s="7">
        <v>202.4</v>
      </c>
      <c r="I74" s="7">
        <v>0.54</v>
      </c>
      <c r="J74" s="23"/>
      <c r="K74" s="9"/>
    </row>
    <row r="75" spans="1:11" x14ac:dyDescent="0.35">
      <c r="A75" s="6" t="s">
        <v>88</v>
      </c>
      <c r="B75" s="7">
        <v>1.1100000000000001</v>
      </c>
      <c r="C75" s="7">
        <v>5.47</v>
      </c>
      <c r="D75" s="8">
        <f t="shared" si="2"/>
        <v>0.49279279279279276</v>
      </c>
      <c r="E75" s="7">
        <v>301</v>
      </c>
      <c r="F75" s="7">
        <v>232</v>
      </c>
      <c r="G75" s="7">
        <f t="shared" si="3"/>
        <v>34.5</v>
      </c>
      <c r="H75" s="7">
        <v>188</v>
      </c>
      <c r="I75" s="7">
        <v>0.52</v>
      </c>
      <c r="J75" s="23"/>
      <c r="K75" s="9"/>
    </row>
    <row r="76" spans="1:11" x14ac:dyDescent="0.35">
      <c r="A76" s="6" t="s">
        <v>89</v>
      </c>
      <c r="B76" s="7">
        <v>1.0900000000000001</v>
      </c>
      <c r="C76" s="7">
        <v>6.06</v>
      </c>
      <c r="D76" s="8">
        <f t="shared" si="2"/>
        <v>0.55596330275229355</v>
      </c>
      <c r="E76" s="7">
        <v>350</v>
      </c>
      <c r="F76" s="7">
        <v>230</v>
      </c>
      <c r="G76" s="7">
        <f t="shared" si="3"/>
        <v>60</v>
      </c>
      <c r="H76" s="7">
        <v>178.3</v>
      </c>
      <c r="I76" s="7">
        <v>0.48</v>
      </c>
      <c r="J76" s="23"/>
      <c r="K76" s="9"/>
    </row>
    <row r="77" spans="1:11" x14ac:dyDescent="0.35">
      <c r="A77" s="6" t="s">
        <v>90</v>
      </c>
      <c r="B77" s="7">
        <v>1.07</v>
      </c>
      <c r="C77" s="7">
        <v>7.5</v>
      </c>
      <c r="D77" s="8">
        <f t="shared" si="2"/>
        <v>0.7009345794392523</v>
      </c>
      <c r="E77" s="7">
        <v>335</v>
      </c>
      <c r="F77" s="7">
        <v>246</v>
      </c>
      <c r="G77" s="7">
        <f t="shared" si="3"/>
        <v>44.5</v>
      </c>
      <c r="H77" s="7">
        <v>162.6</v>
      </c>
      <c r="I77" s="7">
        <v>0.51</v>
      </c>
      <c r="J77" s="23"/>
      <c r="K77" s="9"/>
    </row>
    <row r="78" spans="1:11" x14ac:dyDescent="0.35">
      <c r="A78" s="6" t="s">
        <v>91</v>
      </c>
      <c r="B78" s="7">
        <v>1.1499999999999999</v>
      </c>
      <c r="C78" s="7">
        <v>5.62</v>
      </c>
      <c r="D78" s="8">
        <f t="shared" si="2"/>
        <v>0.48869565217391309</v>
      </c>
      <c r="E78" s="7">
        <v>253</v>
      </c>
      <c r="F78" s="7">
        <v>204</v>
      </c>
      <c r="G78" s="7">
        <f t="shared" si="3"/>
        <v>24.5</v>
      </c>
      <c r="H78" s="7">
        <v>188.4</v>
      </c>
      <c r="I78" s="7">
        <v>0.3</v>
      </c>
      <c r="J78" s="23"/>
      <c r="K78" s="9"/>
    </row>
    <row r="79" spans="1:11" x14ac:dyDescent="0.35">
      <c r="A79" s="6" t="s">
        <v>92</v>
      </c>
      <c r="B79" s="7">
        <v>1.08</v>
      </c>
      <c r="C79" s="7">
        <v>6.84</v>
      </c>
      <c r="D79" s="8">
        <f t="shared" si="2"/>
        <v>0.6333333333333333</v>
      </c>
      <c r="E79" s="7">
        <v>307</v>
      </c>
      <c r="F79" s="7">
        <v>238</v>
      </c>
      <c r="G79" s="7">
        <f t="shared" si="3"/>
        <v>34.5</v>
      </c>
      <c r="H79" s="7">
        <v>200.2</v>
      </c>
      <c r="I79" s="7">
        <v>0.28000000000000003</v>
      </c>
      <c r="J79" s="23"/>
      <c r="K79" s="9"/>
    </row>
    <row r="80" spans="1:11" x14ac:dyDescent="0.35">
      <c r="A80" s="6" t="s">
        <v>93</v>
      </c>
      <c r="B80" s="7">
        <v>1.05</v>
      </c>
      <c r="C80" s="7">
        <v>6.33</v>
      </c>
      <c r="D80" s="8">
        <f t="shared" si="2"/>
        <v>0.60285714285714287</v>
      </c>
      <c r="E80" s="7">
        <v>289</v>
      </c>
      <c r="F80" s="7">
        <v>244</v>
      </c>
      <c r="G80" s="7">
        <f t="shared" si="3"/>
        <v>22.5</v>
      </c>
      <c r="H80" s="7">
        <v>207.4</v>
      </c>
      <c r="I80" s="7">
        <v>0.28999999999999998</v>
      </c>
      <c r="J80" s="23"/>
      <c r="K80" s="9" t="s">
        <v>113</v>
      </c>
    </row>
    <row r="81" spans="1:11" x14ac:dyDescent="0.35">
      <c r="A81" s="6" t="s">
        <v>94</v>
      </c>
      <c r="B81" s="7">
        <v>1.1100000000000001</v>
      </c>
      <c r="C81" s="7">
        <v>6.24</v>
      </c>
      <c r="D81" s="8">
        <f t="shared" si="2"/>
        <v>0.56216216216216219</v>
      </c>
      <c r="E81" s="7">
        <v>259</v>
      </c>
      <c r="F81" s="7">
        <v>224</v>
      </c>
      <c r="G81" s="7">
        <f t="shared" si="3"/>
        <v>17.5</v>
      </c>
      <c r="H81" s="7">
        <v>176.6</v>
      </c>
      <c r="I81" s="7">
        <v>0.31</v>
      </c>
      <c r="J81" s="23"/>
      <c r="K81" s="9" t="s">
        <v>113</v>
      </c>
    </row>
    <row r="82" spans="1:11" x14ac:dyDescent="0.35">
      <c r="A82" s="6" t="s">
        <v>95</v>
      </c>
      <c r="B82" s="7">
        <v>1.1100000000000001</v>
      </c>
      <c r="C82" s="7">
        <v>7.11</v>
      </c>
      <c r="D82" s="8">
        <f t="shared" si="2"/>
        <v>0.64054054054054055</v>
      </c>
      <c r="E82" s="7">
        <v>245</v>
      </c>
      <c r="F82" s="7">
        <v>226</v>
      </c>
      <c r="G82" s="7">
        <f t="shared" si="3"/>
        <v>9.5</v>
      </c>
      <c r="H82" s="7">
        <v>175</v>
      </c>
      <c r="I82" s="7">
        <v>0.22</v>
      </c>
      <c r="J82" s="23"/>
      <c r="K82" s="9"/>
    </row>
    <row r="83" spans="1:11" x14ac:dyDescent="0.35">
      <c r="A83" s="6" t="s">
        <v>96</v>
      </c>
      <c r="B83" s="7">
        <v>1.1100000000000001</v>
      </c>
      <c r="C83" s="7">
        <v>8.08</v>
      </c>
      <c r="D83" s="8">
        <f t="shared" si="2"/>
        <v>0.72792792792792793</v>
      </c>
      <c r="E83" s="7">
        <v>272</v>
      </c>
      <c r="F83" s="7">
        <v>255</v>
      </c>
      <c r="G83" s="7">
        <f t="shared" si="3"/>
        <v>8.5</v>
      </c>
      <c r="H83" s="7">
        <v>186</v>
      </c>
      <c r="I83" s="7">
        <v>0.24</v>
      </c>
      <c r="J83" s="23"/>
      <c r="K83" s="9"/>
    </row>
    <row r="84" spans="1:11" x14ac:dyDescent="0.35">
      <c r="A84" s="6" t="s">
        <v>97</v>
      </c>
      <c r="B84" s="7">
        <v>1.03</v>
      </c>
      <c r="C84" s="7">
        <v>5.33</v>
      </c>
      <c r="D84" s="8">
        <f t="shared" si="2"/>
        <v>0.51747572815533982</v>
      </c>
      <c r="E84" s="7">
        <v>299</v>
      </c>
      <c r="F84" s="7">
        <v>156</v>
      </c>
      <c r="G84" s="7">
        <f t="shared" si="3"/>
        <v>71.5</v>
      </c>
      <c r="H84" s="7">
        <v>188</v>
      </c>
      <c r="I84" s="7">
        <v>0.23</v>
      </c>
      <c r="J84" s="23"/>
      <c r="K84" s="9"/>
    </row>
    <row r="85" spans="1:11" x14ac:dyDescent="0.35">
      <c r="A85" s="6" t="s">
        <v>98</v>
      </c>
      <c r="B85" s="7">
        <v>1.04</v>
      </c>
      <c r="C85" s="7">
        <v>5.13</v>
      </c>
      <c r="D85" s="8">
        <f t="shared" si="2"/>
        <v>0.49326923076923074</v>
      </c>
      <c r="E85" s="7">
        <v>299</v>
      </c>
      <c r="F85" s="7">
        <v>243</v>
      </c>
      <c r="G85" s="7">
        <f t="shared" si="3"/>
        <v>28</v>
      </c>
      <c r="H85" s="7">
        <v>180</v>
      </c>
      <c r="I85" s="7">
        <v>0.23</v>
      </c>
      <c r="J85" s="23"/>
      <c r="K85" s="9"/>
    </row>
    <row r="86" spans="1:11" x14ac:dyDescent="0.35">
      <c r="A86" s="6" t="s">
        <v>99</v>
      </c>
      <c r="B86" s="7">
        <v>0.95</v>
      </c>
      <c r="C86" s="7">
        <v>5.25</v>
      </c>
      <c r="D86" s="8">
        <f t="shared" si="2"/>
        <v>0.55263157894736836</v>
      </c>
      <c r="E86" s="7">
        <v>222</v>
      </c>
      <c r="F86" s="7">
        <v>220</v>
      </c>
      <c r="G86" s="7">
        <f t="shared" si="3"/>
        <v>1</v>
      </c>
      <c r="H86" s="7">
        <v>200</v>
      </c>
      <c r="I86" s="7">
        <v>0.33</v>
      </c>
      <c r="J86" s="23"/>
      <c r="K86" s="9"/>
    </row>
    <row r="87" spans="1:11" x14ac:dyDescent="0.35">
      <c r="A87" s="6" t="s">
        <v>100</v>
      </c>
      <c r="B87" s="7">
        <v>0.98</v>
      </c>
      <c r="C87" s="7">
        <v>5.62</v>
      </c>
      <c r="D87" s="8">
        <f t="shared" si="2"/>
        <v>0.57346938775510203</v>
      </c>
      <c r="E87" s="7">
        <v>235</v>
      </c>
      <c r="F87" s="7">
        <v>230</v>
      </c>
      <c r="G87" s="7">
        <f t="shared" si="3"/>
        <v>2.5</v>
      </c>
      <c r="H87" s="7">
        <v>200</v>
      </c>
      <c r="I87" s="7">
        <v>0.33</v>
      </c>
      <c r="J87" s="23"/>
      <c r="K87" s="9"/>
    </row>
    <row r="88" spans="1:11" x14ac:dyDescent="0.35">
      <c r="A88" s="6" t="s">
        <v>101</v>
      </c>
      <c r="B88" s="7">
        <v>0.94</v>
      </c>
      <c r="C88" s="7">
        <v>7.3</v>
      </c>
      <c r="D88" s="8">
        <f t="shared" si="2"/>
        <v>0.77659574468085113</v>
      </c>
      <c r="E88" s="7">
        <v>268</v>
      </c>
      <c r="F88" s="7">
        <v>209</v>
      </c>
      <c r="G88" s="7">
        <f t="shared" si="3"/>
        <v>29.5</v>
      </c>
      <c r="H88" s="7">
        <v>225</v>
      </c>
      <c r="I88" s="7">
        <v>0.31</v>
      </c>
      <c r="J88" s="23"/>
      <c r="K88" s="9"/>
    </row>
    <row r="89" spans="1:11" x14ac:dyDescent="0.35">
      <c r="A89" s="12" t="s">
        <v>102</v>
      </c>
      <c r="B89" s="13">
        <v>0.94</v>
      </c>
      <c r="C89" s="13">
        <v>5.51</v>
      </c>
      <c r="D89" s="14">
        <f t="shared" si="2"/>
        <v>0.58617021276595749</v>
      </c>
      <c r="E89" s="13">
        <v>272</v>
      </c>
      <c r="F89" s="13">
        <v>198</v>
      </c>
      <c r="G89" s="13">
        <f t="shared" si="3"/>
        <v>37</v>
      </c>
      <c r="H89" s="13">
        <v>237</v>
      </c>
      <c r="I89" s="13">
        <v>0.31</v>
      </c>
      <c r="J89" s="24"/>
      <c r="K89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opLeftCell="A6" workbookViewId="0">
      <selection activeCell="F38" sqref="F38"/>
    </sheetView>
  </sheetViews>
  <sheetFormatPr defaultRowHeight="14.5" x14ac:dyDescent="0.35"/>
  <cols>
    <col min="2" max="2" width="10.1796875" customWidth="1"/>
  </cols>
  <sheetData>
    <row r="1" spans="1:12" x14ac:dyDescent="0.35">
      <c r="A1">
        <v>2.4660000000000002</v>
      </c>
      <c r="B1">
        <v>0.10400000000000001</v>
      </c>
      <c r="C1">
        <v>7.1000000000000008E-2</v>
      </c>
      <c r="D1">
        <v>6.2E-2</v>
      </c>
      <c r="E1">
        <v>5.9000000000000004E-2</v>
      </c>
      <c r="F1">
        <v>8.7000000000000008E-2</v>
      </c>
      <c r="G1">
        <v>8.4000000000000005E-2</v>
      </c>
      <c r="H1">
        <v>6.2E-2</v>
      </c>
      <c r="I1">
        <v>7.5999999999999998E-2</v>
      </c>
      <c r="J1">
        <v>6.3E-2</v>
      </c>
      <c r="K1">
        <v>7.5999999999999998E-2</v>
      </c>
      <c r="L1">
        <v>6.4000000000000001E-2</v>
      </c>
    </row>
    <row r="2" spans="1:12" x14ac:dyDescent="0.35">
      <c r="A2">
        <v>1.696</v>
      </c>
      <c r="B2">
        <v>0.12</v>
      </c>
      <c r="C2">
        <v>6.9000000000000006E-2</v>
      </c>
      <c r="D2">
        <v>6.7000000000000004E-2</v>
      </c>
      <c r="E2">
        <v>5.8000000000000003E-2</v>
      </c>
      <c r="F2">
        <v>0.124</v>
      </c>
      <c r="G2">
        <v>7.8E-2</v>
      </c>
      <c r="H2">
        <v>5.7000000000000002E-2</v>
      </c>
      <c r="I2">
        <v>6.9000000000000006E-2</v>
      </c>
      <c r="J2">
        <v>8.2000000000000003E-2</v>
      </c>
      <c r="K2">
        <v>6.7000000000000004E-2</v>
      </c>
      <c r="L2">
        <v>6.0999999999999999E-2</v>
      </c>
    </row>
    <row r="3" spans="1:12" x14ac:dyDescent="0.35">
      <c r="A3">
        <v>1.054</v>
      </c>
      <c r="B3">
        <v>0.13600000000000001</v>
      </c>
      <c r="C3">
        <v>8.7999999999999995E-2</v>
      </c>
      <c r="D3">
        <v>8.7999999999999995E-2</v>
      </c>
      <c r="E3">
        <v>5.9000000000000004E-2</v>
      </c>
      <c r="F3">
        <v>0.20500000000000002</v>
      </c>
      <c r="G3">
        <v>8.7000000000000008E-2</v>
      </c>
      <c r="H3">
        <v>8.4000000000000005E-2</v>
      </c>
      <c r="I3">
        <v>9.2999999999999999E-2</v>
      </c>
      <c r="J3">
        <v>7.2000000000000008E-2</v>
      </c>
      <c r="K3">
        <v>6.8000000000000005E-2</v>
      </c>
      <c r="L3">
        <v>6.5000000000000002E-2</v>
      </c>
    </row>
    <row r="4" spans="1:12" x14ac:dyDescent="0.35">
      <c r="A4">
        <v>0.68200000000000005</v>
      </c>
      <c r="B4">
        <v>0.08</v>
      </c>
      <c r="C4">
        <v>7.1000000000000008E-2</v>
      </c>
      <c r="D4">
        <v>0.112</v>
      </c>
      <c r="E4">
        <v>6.0999999999999999E-2</v>
      </c>
      <c r="F4">
        <v>0.13400000000000001</v>
      </c>
      <c r="G4">
        <v>0.106</v>
      </c>
      <c r="H4">
        <v>0.109</v>
      </c>
      <c r="I4">
        <v>0.109</v>
      </c>
      <c r="J4">
        <v>0.12</v>
      </c>
      <c r="K4">
        <v>8.6000000000000007E-2</v>
      </c>
      <c r="L4">
        <v>0.06</v>
      </c>
    </row>
    <row r="5" spans="1:12" x14ac:dyDescent="0.35">
      <c r="A5">
        <v>0.38600000000000001</v>
      </c>
      <c r="B5">
        <v>7.0000000000000007E-2</v>
      </c>
      <c r="C5">
        <v>6.5000000000000002E-2</v>
      </c>
      <c r="D5">
        <v>0.114</v>
      </c>
      <c r="E5">
        <v>6.4000000000000001E-2</v>
      </c>
      <c r="F5">
        <v>6.0999999999999999E-2</v>
      </c>
      <c r="G5">
        <v>9.1999999999999998E-2</v>
      </c>
      <c r="H5">
        <v>6.9000000000000006E-2</v>
      </c>
      <c r="I5">
        <v>6.3E-2</v>
      </c>
      <c r="J5">
        <v>5.9000000000000004E-2</v>
      </c>
      <c r="K5">
        <v>6.2E-2</v>
      </c>
      <c r="L5">
        <v>6.4000000000000001E-2</v>
      </c>
    </row>
    <row r="6" spans="1:12" x14ac:dyDescent="0.35">
      <c r="A6">
        <v>0.21</v>
      </c>
      <c r="B6">
        <v>7.1000000000000008E-2</v>
      </c>
      <c r="C6">
        <v>7.4999999999999997E-2</v>
      </c>
      <c r="D6">
        <v>8.5000000000000006E-2</v>
      </c>
      <c r="E6">
        <v>6.8000000000000005E-2</v>
      </c>
      <c r="F6">
        <v>6.0999999999999999E-2</v>
      </c>
      <c r="G6">
        <v>0.114</v>
      </c>
      <c r="H6">
        <v>6.4000000000000001E-2</v>
      </c>
      <c r="I6">
        <v>6.2E-2</v>
      </c>
      <c r="J6">
        <v>5.6000000000000001E-2</v>
      </c>
      <c r="K6">
        <v>9.8000000000000004E-2</v>
      </c>
      <c r="L6">
        <v>6.8000000000000005E-2</v>
      </c>
    </row>
    <row r="7" spans="1:12" x14ac:dyDescent="0.35">
      <c r="A7">
        <v>0.13700000000000001</v>
      </c>
      <c r="B7">
        <v>8.7000000000000008E-2</v>
      </c>
      <c r="C7">
        <v>8.5000000000000006E-2</v>
      </c>
      <c r="D7">
        <v>0.105</v>
      </c>
      <c r="E7">
        <v>6.9000000000000006E-2</v>
      </c>
      <c r="F7">
        <v>7.2999999999999995E-2</v>
      </c>
      <c r="G7">
        <v>0.13600000000000001</v>
      </c>
      <c r="H7">
        <v>7.9000000000000001E-2</v>
      </c>
      <c r="I7">
        <v>6.3E-2</v>
      </c>
      <c r="J7">
        <v>6.3E-2</v>
      </c>
      <c r="K7">
        <v>0.113</v>
      </c>
      <c r="L7">
        <v>0.114</v>
      </c>
    </row>
    <row r="8" spans="1:12" x14ac:dyDescent="0.35">
      <c r="A8">
        <v>6.5000000000000002E-2</v>
      </c>
      <c r="B8">
        <v>7.9000000000000001E-2</v>
      </c>
      <c r="C8">
        <v>0.14400000000000002</v>
      </c>
      <c r="D8">
        <v>8.8999999999999996E-2</v>
      </c>
      <c r="E8">
        <v>6.7000000000000004E-2</v>
      </c>
      <c r="F8">
        <v>7.9000000000000001E-2</v>
      </c>
      <c r="G8">
        <v>0.19500000000000001</v>
      </c>
      <c r="H8">
        <v>8.1000000000000003E-2</v>
      </c>
      <c r="I8">
        <v>6.4000000000000001E-2</v>
      </c>
      <c r="J8">
        <v>8.1000000000000003E-2</v>
      </c>
      <c r="K8">
        <v>7.2000000000000008E-2</v>
      </c>
      <c r="L8">
        <v>0.09</v>
      </c>
    </row>
    <row r="11" spans="1:12" x14ac:dyDescent="0.35">
      <c r="B11" t="s">
        <v>8</v>
      </c>
      <c r="C11" t="s">
        <v>9</v>
      </c>
      <c r="D11" t="s">
        <v>10</v>
      </c>
      <c r="E11" t="s">
        <v>11</v>
      </c>
    </row>
    <row r="12" spans="1:12" x14ac:dyDescent="0.35">
      <c r="A12" t="s">
        <v>0</v>
      </c>
      <c r="B12">
        <v>2.4660000000000002</v>
      </c>
      <c r="C12">
        <f>B12-B19</f>
        <v>2.4010000000000002</v>
      </c>
      <c r="D12">
        <v>500</v>
      </c>
      <c r="E12">
        <f>(66.668*C12*C12)+(42.914*C12+(10.317))</f>
        <v>497.68126706800018</v>
      </c>
    </row>
    <row r="13" spans="1:12" x14ac:dyDescent="0.35">
      <c r="A13" t="s">
        <v>1</v>
      </c>
      <c r="B13">
        <v>1.696</v>
      </c>
      <c r="C13">
        <f>B13-B19</f>
        <v>1.631</v>
      </c>
      <c r="D13">
        <v>250</v>
      </c>
      <c r="E13">
        <f t="shared" ref="E13:E19" si="0">(66.668*C13*C13)+(42.914*C13+(10.317))</f>
        <v>257.65734754800002</v>
      </c>
    </row>
    <row r="14" spans="1:12" x14ac:dyDescent="0.35">
      <c r="A14" t="s">
        <v>2</v>
      </c>
      <c r="B14">
        <v>1.054</v>
      </c>
      <c r="C14">
        <f>B14-B19</f>
        <v>0.9890000000000001</v>
      </c>
      <c r="D14">
        <v>125</v>
      </c>
      <c r="E14">
        <f t="shared" si="0"/>
        <v>117.96831682800003</v>
      </c>
    </row>
    <row r="15" spans="1:12" x14ac:dyDescent="0.35">
      <c r="A15" t="s">
        <v>3</v>
      </c>
      <c r="B15">
        <v>0.68200000000000005</v>
      </c>
      <c r="C15">
        <f>B15-B19</f>
        <v>0.61699999999999999</v>
      </c>
      <c r="D15">
        <v>62.5</v>
      </c>
      <c r="E15">
        <f t="shared" si="0"/>
        <v>62.174712252000006</v>
      </c>
    </row>
    <row r="16" spans="1:12" x14ac:dyDescent="0.35">
      <c r="A16" t="s">
        <v>4</v>
      </c>
      <c r="B16">
        <v>0.38600000000000001</v>
      </c>
      <c r="C16">
        <f>B16-B19</f>
        <v>0.32100000000000001</v>
      </c>
      <c r="D16">
        <v>31.25</v>
      </c>
      <c r="E16">
        <f t="shared" si="0"/>
        <v>30.961931388</v>
      </c>
    </row>
    <row r="17" spans="1:12" x14ac:dyDescent="0.35">
      <c r="A17" t="s">
        <v>5</v>
      </c>
      <c r="B17">
        <v>0.21</v>
      </c>
      <c r="C17">
        <f>B17-B19</f>
        <v>0.14499999999999999</v>
      </c>
      <c r="D17">
        <v>15.63</v>
      </c>
      <c r="E17">
        <f t="shared" si="0"/>
        <v>17.941224699999999</v>
      </c>
    </row>
    <row r="18" spans="1:12" x14ac:dyDescent="0.35">
      <c r="A18" t="s">
        <v>6</v>
      </c>
      <c r="B18">
        <v>0.13700000000000001</v>
      </c>
      <c r="C18">
        <f>B18-B19</f>
        <v>7.2000000000000008E-2</v>
      </c>
      <c r="E18">
        <f t="shared" si="0"/>
        <v>13.752414912000003</v>
      </c>
    </row>
    <row r="19" spans="1:12" x14ac:dyDescent="0.35">
      <c r="A19" t="s">
        <v>7</v>
      </c>
      <c r="B19">
        <v>6.5000000000000002E-2</v>
      </c>
      <c r="C19">
        <f>B19-B19</f>
        <v>0</v>
      </c>
      <c r="D19">
        <v>0</v>
      </c>
      <c r="E19">
        <f t="shared" si="0"/>
        <v>10.317</v>
      </c>
    </row>
    <row r="23" spans="1:12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2" x14ac:dyDescent="0.35">
      <c r="A24" s="6" t="s">
        <v>15</v>
      </c>
      <c r="B24" s="18">
        <v>0.10400000000000001</v>
      </c>
      <c r="C24" s="18">
        <f>B24-B19</f>
        <v>3.9000000000000007E-2</v>
      </c>
      <c r="D24" s="19">
        <f t="shared" ref="D24:D55" si="1">(66.668*C24*C24)+(42.914*C24+(10.317))</f>
        <v>12.092048028000001</v>
      </c>
    </row>
    <row r="25" spans="1:12" x14ac:dyDescent="0.35">
      <c r="A25" s="6" t="s">
        <v>16</v>
      </c>
      <c r="B25" s="18">
        <v>0.12</v>
      </c>
      <c r="C25" s="18">
        <f>B25-B19</f>
        <v>5.4999999999999993E-2</v>
      </c>
      <c r="D25" s="19">
        <f t="shared" si="1"/>
        <v>12.878940699999999</v>
      </c>
    </row>
    <row r="26" spans="1:12" x14ac:dyDescent="0.35">
      <c r="A26" s="6" t="s">
        <v>17</v>
      </c>
      <c r="B26" s="18">
        <v>0.13600000000000001</v>
      </c>
      <c r="C26" s="18">
        <f>B26-B19</f>
        <v>7.1000000000000008E-2</v>
      </c>
      <c r="D26" s="19">
        <f t="shared" si="1"/>
        <v>13.699967388000001</v>
      </c>
      <c r="I26" s="16"/>
      <c r="J26" s="16" t="s">
        <v>123</v>
      </c>
      <c r="K26" s="16"/>
      <c r="L26" s="16"/>
    </row>
    <row r="27" spans="1:12" x14ac:dyDescent="0.35">
      <c r="A27" s="6" t="s">
        <v>18</v>
      </c>
      <c r="B27" s="18">
        <v>0.08</v>
      </c>
      <c r="C27" s="18">
        <f>B27-B19</f>
        <v>1.4999999999999999E-2</v>
      </c>
      <c r="D27" s="19">
        <f t="shared" si="1"/>
        <v>10.975710300000001</v>
      </c>
    </row>
    <row r="28" spans="1:12" x14ac:dyDescent="0.35">
      <c r="A28" s="6" t="s">
        <v>19</v>
      </c>
      <c r="B28" s="18">
        <v>7.0000000000000007E-2</v>
      </c>
      <c r="C28" s="18">
        <f>B28-B19</f>
        <v>5.0000000000000044E-3</v>
      </c>
      <c r="D28" s="19">
        <f t="shared" si="1"/>
        <v>10.5332367</v>
      </c>
    </row>
    <row r="29" spans="1:12" x14ac:dyDescent="0.35">
      <c r="A29" s="6" t="s">
        <v>20</v>
      </c>
      <c r="B29" s="18">
        <v>7.1000000000000008E-2</v>
      </c>
      <c r="C29" s="18">
        <f>B29-B19</f>
        <v>6.0000000000000053E-3</v>
      </c>
      <c r="D29" s="19">
        <f t="shared" si="1"/>
        <v>10.576884048</v>
      </c>
    </row>
    <row r="30" spans="1:12" x14ac:dyDescent="0.35">
      <c r="A30" s="6" t="s">
        <v>21</v>
      </c>
      <c r="B30" s="18">
        <v>8.7000000000000008E-2</v>
      </c>
      <c r="C30" s="18">
        <f>B30-B19</f>
        <v>2.2000000000000006E-2</v>
      </c>
      <c r="D30" s="19">
        <f t="shared" si="1"/>
        <v>11.293375312</v>
      </c>
    </row>
    <row r="31" spans="1:12" x14ac:dyDescent="0.35">
      <c r="A31" s="6" t="s">
        <v>22</v>
      </c>
      <c r="B31" s="18">
        <v>7.9000000000000001E-2</v>
      </c>
      <c r="C31" s="18">
        <f>B31-B19</f>
        <v>1.3999999999999999E-2</v>
      </c>
      <c r="D31" s="19">
        <f t="shared" si="1"/>
        <v>10.930862928000002</v>
      </c>
    </row>
    <row r="32" spans="1:12" x14ac:dyDescent="0.35">
      <c r="A32" s="6" t="s">
        <v>23</v>
      </c>
      <c r="B32" s="18">
        <v>7.1000000000000008E-2</v>
      </c>
      <c r="C32" s="18">
        <f>B32-B19</f>
        <v>6.0000000000000053E-3</v>
      </c>
      <c r="D32" s="19">
        <f t="shared" si="1"/>
        <v>10.576884048</v>
      </c>
    </row>
    <row r="33" spans="1:4" x14ac:dyDescent="0.35">
      <c r="A33" s="6" t="s">
        <v>24</v>
      </c>
      <c r="B33" s="18">
        <v>6.9000000000000006E-2</v>
      </c>
      <c r="C33" s="18">
        <f>B33-B19</f>
        <v>4.0000000000000036E-3</v>
      </c>
      <c r="D33" s="19">
        <f t="shared" si="1"/>
        <v>10.489722688000001</v>
      </c>
    </row>
    <row r="34" spans="1:4" x14ac:dyDescent="0.35">
      <c r="A34" s="6" t="s">
        <v>25</v>
      </c>
      <c r="B34" s="18">
        <v>8.7999999999999995E-2</v>
      </c>
      <c r="C34" s="18">
        <f>B34-B19</f>
        <v>2.2999999999999993E-2</v>
      </c>
      <c r="D34" s="19">
        <f t="shared" si="1"/>
        <v>11.339289372</v>
      </c>
    </row>
    <row r="35" spans="1:4" x14ac:dyDescent="0.35">
      <c r="A35" s="6" t="s">
        <v>26</v>
      </c>
      <c r="B35" s="18">
        <v>7.1000000000000008E-2</v>
      </c>
      <c r="C35" s="18">
        <f>B35-B19</f>
        <v>6.0000000000000053E-3</v>
      </c>
      <c r="D35" s="19">
        <f t="shared" si="1"/>
        <v>10.576884048</v>
      </c>
    </row>
    <row r="36" spans="1:4" x14ac:dyDescent="0.35">
      <c r="A36" s="6" t="s">
        <v>27</v>
      </c>
      <c r="B36" s="18">
        <v>6.5000000000000002E-2</v>
      </c>
      <c r="C36" s="18">
        <f>B36-B19</f>
        <v>0</v>
      </c>
      <c r="D36" s="19">
        <f t="shared" si="1"/>
        <v>10.317</v>
      </c>
    </row>
    <row r="37" spans="1:4" x14ac:dyDescent="0.35">
      <c r="A37" s="6" t="s">
        <v>28</v>
      </c>
      <c r="B37" s="18">
        <v>7.4999999999999997E-2</v>
      </c>
      <c r="C37" s="18">
        <f>B37-B19</f>
        <v>9.999999999999995E-3</v>
      </c>
      <c r="D37" s="19">
        <f t="shared" si="1"/>
        <v>10.7528068</v>
      </c>
    </row>
    <row r="38" spans="1:4" x14ac:dyDescent="0.35">
      <c r="A38" s="6" t="s">
        <v>29</v>
      </c>
      <c r="B38" s="18">
        <v>8.5000000000000006E-2</v>
      </c>
      <c r="C38" s="18">
        <f>B38-B19</f>
        <v>2.0000000000000004E-2</v>
      </c>
      <c r="D38" s="19">
        <f t="shared" si="1"/>
        <v>11.201947200000001</v>
      </c>
    </row>
    <row r="39" spans="1:4" x14ac:dyDescent="0.35">
      <c r="A39" s="6" t="s">
        <v>30</v>
      </c>
      <c r="B39" s="18">
        <v>0.14400000000000002</v>
      </c>
      <c r="C39" s="18">
        <f>B39-B19</f>
        <v>7.9000000000000015E-2</v>
      </c>
      <c r="D39" s="19">
        <f t="shared" si="1"/>
        <v>14.123280988000001</v>
      </c>
    </row>
    <row r="40" spans="1:4" x14ac:dyDescent="0.35">
      <c r="A40" s="6" t="s">
        <v>31</v>
      </c>
      <c r="B40" s="18">
        <v>6.2E-2</v>
      </c>
      <c r="C40" s="18">
        <f>B40-B19</f>
        <v>-3.0000000000000027E-3</v>
      </c>
      <c r="D40" s="19">
        <f t="shared" si="1"/>
        <v>10.188858011999999</v>
      </c>
    </row>
    <row r="41" spans="1:4" x14ac:dyDescent="0.35">
      <c r="A41" s="6" t="s">
        <v>32</v>
      </c>
      <c r="B41" s="18">
        <v>6.7000000000000004E-2</v>
      </c>
      <c r="C41" s="18">
        <f>B41-B19</f>
        <v>2.0000000000000018E-3</v>
      </c>
      <c r="D41" s="19">
        <f t="shared" si="1"/>
        <v>10.403094672</v>
      </c>
    </row>
    <row r="42" spans="1:4" x14ac:dyDescent="0.35">
      <c r="A42" s="6" t="s">
        <v>33</v>
      </c>
      <c r="B42" s="18">
        <v>8.7999999999999995E-2</v>
      </c>
      <c r="C42" s="18">
        <f>B42-B19</f>
        <v>2.2999999999999993E-2</v>
      </c>
      <c r="D42" s="19">
        <f t="shared" si="1"/>
        <v>11.339289372</v>
      </c>
    </row>
    <row r="43" spans="1:4" x14ac:dyDescent="0.35">
      <c r="A43" s="6" t="s">
        <v>34</v>
      </c>
      <c r="B43" s="18">
        <v>0.112</v>
      </c>
      <c r="C43" s="18">
        <f>B43-B19</f>
        <v>4.7E-2</v>
      </c>
      <c r="D43" s="19">
        <f t="shared" si="1"/>
        <v>12.481227612000001</v>
      </c>
    </row>
    <row r="44" spans="1:4" x14ac:dyDescent="0.35">
      <c r="A44" s="6" t="s">
        <v>35</v>
      </c>
      <c r="B44" s="18">
        <v>0.114</v>
      </c>
      <c r="C44" s="18">
        <f>B44-B19</f>
        <v>4.9000000000000002E-2</v>
      </c>
      <c r="D44" s="19">
        <f t="shared" si="1"/>
        <v>12.579855868000001</v>
      </c>
    </row>
    <row r="45" spans="1:4" x14ac:dyDescent="0.35">
      <c r="A45" s="6" t="s">
        <v>36</v>
      </c>
      <c r="B45" s="18">
        <v>8.5000000000000006E-2</v>
      </c>
      <c r="C45" s="18">
        <f>B45-B19</f>
        <v>2.0000000000000004E-2</v>
      </c>
      <c r="D45" s="19">
        <f t="shared" si="1"/>
        <v>11.201947200000001</v>
      </c>
    </row>
    <row r="46" spans="1:4" x14ac:dyDescent="0.35">
      <c r="A46" s="6" t="s">
        <v>37</v>
      </c>
      <c r="B46" s="18">
        <v>0.105</v>
      </c>
      <c r="C46" s="18">
        <f>B46-B19</f>
        <v>3.9999999999999994E-2</v>
      </c>
      <c r="D46" s="19">
        <f t="shared" si="1"/>
        <v>12.140228799999999</v>
      </c>
    </row>
    <row r="47" spans="1:4" x14ac:dyDescent="0.35">
      <c r="A47" s="6" t="s">
        <v>38</v>
      </c>
      <c r="B47" s="18">
        <v>8.8999999999999996E-2</v>
      </c>
      <c r="C47" s="18">
        <f>B47-B19</f>
        <v>2.3999999999999994E-2</v>
      </c>
      <c r="D47" s="19">
        <f t="shared" si="1"/>
        <v>11.385336768</v>
      </c>
    </row>
    <row r="48" spans="1:4" x14ac:dyDescent="0.35">
      <c r="A48" s="6" t="s">
        <v>39</v>
      </c>
      <c r="B48" s="18">
        <v>5.9000000000000004E-2</v>
      </c>
      <c r="C48" s="18">
        <f>B48-B19</f>
        <v>-5.9999999999999984E-3</v>
      </c>
      <c r="D48" s="19">
        <f t="shared" si="1"/>
        <v>10.061916048000001</v>
      </c>
    </row>
    <row r="49" spans="1:4" x14ac:dyDescent="0.35">
      <c r="A49" s="6" t="s">
        <v>40</v>
      </c>
      <c r="B49" s="18">
        <v>5.8000000000000003E-2</v>
      </c>
      <c r="C49" s="18">
        <f>B49-B19</f>
        <v>-6.9999999999999993E-3</v>
      </c>
      <c r="D49" s="19">
        <f t="shared" si="1"/>
        <v>10.019868732000001</v>
      </c>
    </row>
    <row r="50" spans="1:4" x14ac:dyDescent="0.35">
      <c r="A50" s="6" t="s">
        <v>41</v>
      </c>
      <c r="B50" s="18">
        <v>5.9000000000000004E-2</v>
      </c>
      <c r="C50" s="18">
        <f>B50-B19</f>
        <v>-5.9999999999999984E-3</v>
      </c>
      <c r="D50" s="19">
        <f t="shared" si="1"/>
        <v>10.061916048000001</v>
      </c>
    </row>
    <row r="51" spans="1:4" x14ac:dyDescent="0.35">
      <c r="A51" s="6" t="s">
        <v>42</v>
      </c>
      <c r="B51" s="18">
        <v>6.0999999999999999E-2</v>
      </c>
      <c r="C51" s="18">
        <f>B51-B19</f>
        <v>-4.0000000000000036E-3</v>
      </c>
      <c r="D51" s="19">
        <f t="shared" si="1"/>
        <v>10.146410688</v>
      </c>
    </row>
    <row r="52" spans="1:4" x14ac:dyDescent="0.35">
      <c r="A52" s="10" t="s">
        <v>43</v>
      </c>
      <c r="B52" s="18">
        <v>6.4000000000000001E-2</v>
      </c>
      <c r="C52" s="18">
        <f>B52-B19</f>
        <v>-1.0000000000000009E-3</v>
      </c>
      <c r="D52" s="19">
        <f t="shared" si="1"/>
        <v>10.274152668000001</v>
      </c>
    </row>
    <row r="53" spans="1:4" x14ac:dyDescent="0.35">
      <c r="A53" s="6" t="s">
        <v>44</v>
      </c>
      <c r="B53" s="18">
        <v>6.8000000000000005E-2</v>
      </c>
      <c r="C53" s="18">
        <f>B53-B19</f>
        <v>3.0000000000000027E-3</v>
      </c>
      <c r="D53" s="19">
        <f t="shared" si="1"/>
        <v>10.446342012000001</v>
      </c>
    </row>
    <row r="54" spans="1:4" x14ac:dyDescent="0.35">
      <c r="A54" s="6" t="s">
        <v>45</v>
      </c>
      <c r="B54" s="18">
        <v>6.9000000000000006E-2</v>
      </c>
      <c r="C54" s="18">
        <f>B54-B19</f>
        <v>4.0000000000000036E-3</v>
      </c>
      <c r="D54" s="19">
        <f t="shared" si="1"/>
        <v>10.489722688000001</v>
      </c>
    </row>
    <row r="55" spans="1:4" x14ac:dyDescent="0.35">
      <c r="A55" s="6" t="s">
        <v>46</v>
      </c>
      <c r="B55" s="18">
        <v>6.7000000000000004E-2</v>
      </c>
      <c r="C55" s="18">
        <f>B55-B19</f>
        <v>2.0000000000000018E-3</v>
      </c>
      <c r="D55" s="19">
        <f t="shared" si="1"/>
        <v>10.403094672</v>
      </c>
    </row>
    <row r="56" spans="1:4" x14ac:dyDescent="0.35">
      <c r="A56" s="6" t="s">
        <v>47</v>
      </c>
      <c r="B56" s="18">
        <v>8.7000000000000008E-2</v>
      </c>
      <c r="C56" s="18">
        <f>B56-B19</f>
        <v>2.2000000000000006E-2</v>
      </c>
      <c r="D56" s="19">
        <f t="shared" ref="D56:D87" si="2">(66.668*C56*C56)+(42.914*C56+(10.317))</f>
        <v>11.293375312</v>
      </c>
    </row>
    <row r="57" spans="1:4" x14ac:dyDescent="0.35">
      <c r="A57" s="6" t="s">
        <v>48</v>
      </c>
      <c r="B57" s="18">
        <v>0.124</v>
      </c>
      <c r="C57" s="18">
        <f>B57-B19</f>
        <v>5.8999999999999997E-2</v>
      </c>
      <c r="D57" s="19">
        <f t="shared" si="2"/>
        <v>13.080997308000001</v>
      </c>
    </row>
    <row r="58" spans="1:4" x14ac:dyDescent="0.35">
      <c r="A58" s="6" t="s">
        <v>49</v>
      </c>
      <c r="B58" s="18">
        <v>0.20500000000000002</v>
      </c>
      <c r="C58" s="18">
        <f>B58-B19</f>
        <v>0.14000000000000001</v>
      </c>
      <c r="D58" s="19">
        <f t="shared" si="2"/>
        <v>17.631652800000001</v>
      </c>
    </row>
    <row r="59" spans="1:4" x14ac:dyDescent="0.35">
      <c r="A59" s="6" t="s">
        <v>50</v>
      </c>
      <c r="B59" s="18">
        <v>0.13400000000000001</v>
      </c>
      <c r="C59" s="18">
        <f>B59-B19</f>
        <v>6.9000000000000006E-2</v>
      </c>
      <c r="D59" s="19">
        <f t="shared" si="2"/>
        <v>13.595472348000001</v>
      </c>
    </row>
    <row r="60" spans="1:4" x14ac:dyDescent="0.35">
      <c r="A60" s="6" t="s">
        <v>51</v>
      </c>
      <c r="B60" s="18">
        <v>6.0999999999999999E-2</v>
      </c>
      <c r="C60" s="18">
        <f>B60-B19</f>
        <v>-4.0000000000000036E-3</v>
      </c>
      <c r="D60" s="19">
        <f t="shared" si="2"/>
        <v>10.146410688</v>
      </c>
    </row>
    <row r="61" spans="1:4" x14ac:dyDescent="0.35">
      <c r="A61" s="6" t="s">
        <v>52</v>
      </c>
      <c r="B61" s="18">
        <v>6.0999999999999999E-2</v>
      </c>
      <c r="C61" s="18">
        <f>B61-B19</f>
        <v>-4.0000000000000036E-3</v>
      </c>
      <c r="D61" s="19">
        <f t="shared" si="2"/>
        <v>10.146410688</v>
      </c>
    </row>
    <row r="62" spans="1:4" x14ac:dyDescent="0.35">
      <c r="A62" s="6" t="s">
        <v>53</v>
      </c>
      <c r="B62" s="18">
        <v>7.2999999999999995E-2</v>
      </c>
      <c r="C62" s="18">
        <f>B62-B19</f>
        <v>7.9999999999999932E-3</v>
      </c>
      <c r="D62" s="19">
        <f t="shared" si="2"/>
        <v>10.664578751999999</v>
      </c>
    </row>
    <row r="63" spans="1:4" x14ac:dyDescent="0.35">
      <c r="A63" s="6" t="s">
        <v>54</v>
      </c>
      <c r="B63" s="18">
        <v>7.9000000000000001E-2</v>
      </c>
      <c r="C63" s="18">
        <f>B63-B19</f>
        <v>1.3999999999999999E-2</v>
      </c>
      <c r="D63" s="19">
        <f t="shared" si="2"/>
        <v>10.930862928000002</v>
      </c>
    </row>
    <row r="64" spans="1:4" x14ac:dyDescent="0.35">
      <c r="A64" s="6" t="s">
        <v>55</v>
      </c>
      <c r="B64" s="18">
        <v>8.4000000000000005E-2</v>
      </c>
      <c r="C64" s="18">
        <f>B64-B19</f>
        <v>1.9000000000000003E-2</v>
      </c>
      <c r="D64" s="19">
        <f t="shared" si="2"/>
        <v>11.156433148000001</v>
      </c>
    </row>
    <row r="65" spans="1:4" x14ac:dyDescent="0.35">
      <c r="A65" s="6" t="s">
        <v>56</v>
      </c>
      <c r="B65" s="18">
        <v>7.8E-2</v>
      </c>
      <c r="C65" s="18">
        <f>B65-B19</f>
        <v>1.2999999999999998E-2</v>
      </c>
      <c r="D65" s="19">
        <f t="shared" si="2"/>
        <v>10.886148892</v>
      </c>
    </row>
    <row r="66" spans="1:4" x14ac:dyDescent="0.35">
      <c r="A66" s="6" t="s">
        <v>57</v>
      </c>
      <c r="B66" s="18">
        <v>8.7000000000000008E-2</v>
      </c>
      <c r="C66" s="18">
        <f>B66-B19</f>
        <v>2.2000000000000006E-2</v>
      </c>
      <c r="D66" s="19">
        <f t="shared" si="2"/>
        <v>11.293375312</v>
      </c>
    </row>
    <row r="67" spans="1:4" x14ac:dyDescent="0.35">
      <c r="A67" s="6" t="s">
        <v>58</v>
      </c>
      <c r="B67" s="18">
        <v>0.106</v>
      </c>
      <c r="C67" s="18">
        <f>B67-B19</f>
        <v>4.0999999999999995E-2</v>
      </c>
      <c r="D67" s="19">
        <f t="shared" si="2"/>
        <v>12.188542907999999</v>
      </c>
    </row>
    <row r="68" spans="1:4" x14ac:dyDescent="0.35">
      <c r="A68" s="6" t="s">
        <v>59</v>
      </c>
      <c r="B68" s="18">
        <v>9.1999999999999998E-2</v>
      </c>
      <c r="C68" s="18">
        <f>B68-B19</f>
        <v>2.6999999999999996E-2</v>
      </c>
      <c r="D68" s="19">
        <f t="shared" si="2"/>
        <v>11.524278971999999</v>
      </c>
    </row>
    <row r="69" spans="1:4" x14ac:dyDescent="0.35">
      <c r="A69" s="6" t="s">
        <v>60</v>
      </c>
      <c r="B69" s="18">
        <v>0.114</v>
      </c>
      <c r="C69" s="18">
        <f>B69-B19</f>
        <v>4.9000000000000002E-2</v>
      </c>
      <c r="D69" s="19">
        <f t="shared" si="2"/>
        <v>12.579855868000001</v>
      </c>
    </row>
    <row r="70" spans="1:4" x14ac:dyDescent="0.35">
      <c r="A70" s="6" t="s">
        <v>61</v>
      </c>
      <c r="B70" s="18">
        <v>0.13600000000000001</v>
      </c>
      <c r="C70" s="18">
        <f>B70-B19</f>
        <v>7.1000000000000008E-2</v>
      </c>
      <c r="D70" s="19">
        <f t="shared" si="2"/>
        <v>13.699967388000001</v>
      </c>
    </row>
    <row r="71" spans="1:4" x14ac:dyDescent="0.35">
      <c r="A71" s="6" t="s">
        <v>62</v>
      </c>
      <c r="B71" s="18">
        <v>0.19500000000000001</v>
      </c>
      <c r="C71" s="18">
        <f>B71-B19</f>
        <v>0.13</v>
      </c>
      <c r="D71" s="19">
        <f t="shared" si="2"/>
        <v>17.022509200000002</v>
      </c>
    </row>
    <row r="72" spans="1:4" x14ac:dyDescent="0.35">
      <c r="A72" s="6" t="s">
        <v>63</v>
      </c>
      <c r="B72" s="18">
        <v>6.2E-2</v>
      </c>
      <c r="C72" s="18">
        <f>B72-B19</f>
        <v>-3.0000000000000027E-3</v>
      </c>
      <c r="D72" s="19">
        <f t="shared" si="2"/>
        <v>10.188858011999999</v>
      </c>
    </row>
    <row r="73" spans="1:4" x14ac:dyDescent="0.35">
      <c r="A73" s="6" t="s">
        <v>64</v>
      </c>
      <c r="B73" s="18">
        <v>5.7000000000000002E-2</v>
      </c>
      <c r="C73" s="18">
        <f>B73-B19</f>
        <v>-8.0000000000000002E-3</v>
      </c>
      <c r="D73" s="19">
        <f t="shared" si="2"/>
        <v>9.9779547520000005</v>
      </c>
    </row>
    <row r="74" spans="1:4" x14ac:dyDescent="0.35">
      <c r="A74" s="6" t="s">
        <v>65</v>
      </c>
      <c r="B74" s="18">
        <v>8.4000000000000005E-2</v>
      </c>
      <c r="C74" s="18">
        <f>B74-B19</f>
        <v>1.9000000000000003E-2</v>
      </c>
      <c r="D74" s="19">
        <f t="shared" si="2"/>
        <v>11.156433148000001</v>
      </c>
    </row>
    <row r="75" spans="1:4" x14ac:dyDescent="0.35">
      <c r="A75" s="6" t="s">
        <v>66</v>
      </c>
      <c r="B75" s="18">
        <v>0.109</v>
      </c>
      <c r="C75" s="18">
        <f>B75-B19</f>
        <v>4.3999999999999997E-2</v>
      </c>
      <c r="D75" s="19">
        <f t="shared" si="2"/>
        <v>12.334285248</v>
      </c>
    </row>
    <row r="76" spans="1:4" x14ac:dyDescent="0.35">
      <c r="A76" s="6" t="s">
        <v>67</v>
      </c>
      <c r="B76" s="18">
        <v>6.9000000000000006E-2</v>
      </c>
      <c r="C76" s="18">
        <f>B76-B19</f>
        <v>4.0000000000000036E-3</v>
      </c>
      <c r="D76" s="19">
        <f t="shared" si="2"/>
        <v>10.489722688000001</v>
      </c>
    </row>
    <row r="77" spans="1:4" x14ac:dyDescent="0.35">
      <c r="A77" s="6" t="s">
        <v>68</v>
      </c>
      <c r="B77" s="18">
        <v>6.4000000000000001E-2</v>
      </c>
      <c r="C77" s="18">
        <f>B77-B19</f>
        <v>-1.0000000000000009E-3</v>
      </c>
      <c r="D77" s="19">
        <f t="shared" si="2"/>
        <v>10.274152668000001</v>
      </c>
    </row>
    <row r="78" spans="1:4" x14ac:dyDescent="0.35">
      <c r="A78" s="6" t="s">
        <v>69</v>
      </c>
      <c r="B78" s="18">
        <v>7.9000000000000001E-2</v>
      </c>
      <c r="C78" s="18">
        <f>B78-B19</f>
        <v>1.3999999999999999E-2</v>
      </c>
      <c r="D78" s="19">
        <f t="shared" si="2"/>
        <v>10.930862928000002</v>
      </c>
    </row>
    <row r="79" spans="1:4" x14ac:dyDescent="0.35">
      <c r="A79" s="6" t="s">
        <v>70</v>
      </c>
      <c r="B79" s="18">
        <v>8.1000000000000003E-2</v>
      </c>
      <c r="C79" s="18">
        <f>B79-B19</f>
        <v>1.6E-2</v>
      </c>
      <c r="D79" s="19">
        <f t="shared" si="2"/>
        <v>11.020691008</v>
      </c>
    </row>
    <row r="80" spans="1:4" x14ac:dyDescent="0.35">
      <c r="A80" s="6" t="s">
        <v>71</v>
      </c>
      <c r="B80" s="18">
        <v>7.5999999999999998E-2</v>
      </c>
      <c r="C80" s="18">
        <f>B80-B19</f>
        <v>1.0999999999999996E-2</v>
      </c>
      <c r="D80" s="19">
        <f t="shared" si="2"/>
        <v>10.797120828000001</v>
      </c>
    </row>
    <row r="81" spans="1:4" x14ac:dyDescent="0.35">
      <c r="A81" s="6" t="s">
        <v>72</v>
      </c>
      <c r="B81" s="18">
        <v>6.9000000000000006E-2</v>
      </c>
      <c r="C81" s="18">
        <f>B81-B19</f>
        <v>4.0000000000000036E-3</v>
      </c>
      <c r="D81" s="19">
        <f t="shared" si="2"/>
        <v>10.489722688000001</v>
      </c>
    </row>
    <row r="82" spans="1:4" x14ac:dyDescent="0.35">
      <c r="A82" s="6" t="s">
        <v>73</v>
      </c>
      <c r="B82" s="18">
        <v>9.2999999999999999E-2</v>
      </c>
      <c r="C82" s="18">
        <f>B82-B19</f>
        <v>2.7999999999999997E-2</v>
      </c>
      <c r="D82" s="19">
        <f t="shared" si="2"/>
        <v>11.570859712000001</v>
      </c>
    </row>
    <row r="83" spans="1:4" x14ac:dyDescent="0.35">
      <c r="A83" s="6" t="s">
        <v>74</v>
      </c>
      <c r="B83" s="18">
        <v>0.109</v>
      </c>
      <c r="C83" s="18">
        <f>B83-B19</f>
        <v>4.3999999999999997E-2</v>
      </c>
      <c r="D83" s="19">
        <f t="shared" si="2"/>
        <v>12.334285248</v>
      </c>
    </row>
    <row r="84" spans="1:4" x14ac:dyDescent="0.35">
      <c r="A84" s="6" t="s">
        <v>75</v>
      </c>
      <c r="B84" s="18">
        <v>6.3E-2</v>
      </c>
      <c r="C84" s="18">
        <f>B84-B19</f>
        <v>-2.0000000000000018E-3</v>
      </c>
      <c r="D84" s="19">
        <f t="shared" si="2"/>
        <v>10.231438672000001</v>
      </c>
    </row>
    <row r="85" spans="1:4" x14ac:dyDescent="0.35">
      <c r="A85" s="6" t="s">
        <v>76</v>
      </c>
      <c r="B85" s="18">
        <v>6.2E-2</v>
      </c>
      <c r="C85" s="18">
        <f>B85-B19</f>
        <v>-3.0000000000000027E-3</v>
      </c>
      <c r="D85" s="19">
        <f t="shared" si="2"/>
        <v>10.188858011999999</v>
      </c>
    </row>
    <row r="86" spans="1:4" x14ac:dyDescent="0.35">
      <c r="A86" s="6" t="s">
        <v>77</v>
      </c>
      <c r="B86" s="18">
        <v>6.3E-2</v>
      </c>
      <c r="C86" s="18">
        <f>B86-B19</f>
        <v>-2.0000000000000018E-3</v>
      </c>
      <c r="D86" s="19">
        <f t="shared" si="2"/>
        <v>10.231438672000001</v>
      </c>
    </row>
    <row r="87" spans="1:4" x14ac:dyDescent="0.35">
      <c r="A87" s="6" t="s">
        <v>78</v>
      </c>
      <c r="B87" s="18">
        <v>6.4000000000000001E-2</v>
      </c>
      <c r="C87" s="18">
        <f>B87-B19</f>
        <v>-1.0000000000000009E-3</v>
      </c>
      <c r="D87" s="19">
        <f t="shared" si="2"/>
        <v>10.274152668000001</v>
      </c>
    </row>
    <row r="88" spans="1:4" x14ac:dyDescent="0.35">
      <c r="A88" s="6" t="s">
        <v>79</v>
      </c>
      <c r="B88" s="18">
        <v>6.3E-2</v>
      </c>
      <c r="C88" s="18">
        <f>B88-B19</f>
        <v>-2.0000000000000018E-3</v>
      </c>
      <c r="D88" s="19">
        <f t="shared" ref="D88:D111" si="3">(66.668*C88*C88)+(42.914*C88+(10.317))</f>
        <v>10.231438672000001</v>
      </c>
    </row>
    <row r="89" spans="1:4" x14ac:dyDescent="0.35">
      <c r="A89" s="6" t="s">
        <v>80</v>
      </c>
      <c r="B89" s="18">
        <v>8.2000000000000003E-2</v>
      </c>
      <c r="C89" s="18">
        <f>B89-B19</f>
        <v>1.7000000000000001E-2</v>
      </c>
      <c r="D89" s="19">
        <f t="shared" si="3"/>
        <v>11.065805052</v>
      </c>
    </row>
    <row r="90" spans="1:4" x14ac:dyDescent="0.35">
      <c r="A90" s="6" t="s">
        <v>81</v>
      </c>
      <c r="B90" s="18">
        <v>7.2000000000000008E-2</v>
      </c>
      <c r="C90" s="18">
        <f>B90-B19</f>
        <v>7.0000000000000062E-3</v>
      </c>
      <c r="D90" s="19">
        <f t="shared" si="3"/>
        <v>10.620664732</v>
      </c>
    </row>
    <row r="91" spans="1:4" x14ac:dyDescent="0.35">
      <c r="A91" s="6" t="s">
        <v>82</v>
      </c>
      <c r="B91" s="18">
        <v>0.12</v>
      </c>
      <c r="C91" s="18">
        <f>B91-B19</f>
        <v>5.4999999999999993E-2</v>
      </c>
      <c r="D91" s="19">
        <f t="shared" si="3"/>
        <v>12.878940699999999</v>
      </c>
    </row>
    <row r="92" spans="1:4" x14ac:dyDescent="0.35">
      <c r="A92" s="6" t="s">
        <v>83</v>
      </c>
      <c r="B92" s="18">
        <v>5.9000000000000004E-2</v>
      </c>
      <c r="C92" s="18">
        <f>B92-B19</f>
        <v>-5.9999999999999984E-3</v>
      </c>
      <c r="D92" s="19">
        <f t="shared" si="3"/>
        <v>10.061916048000001</v>
      </c>
    </row>
    <row r="93" spans="1:4" x14ac:dyDescent="0.35">
      <c r="A93" s="6" t="s">
        <v>84</v>
      </c>
      <c r="B93" s="18">
        <v>5.6000000000000001E-2</v>
      </c>
      <c r="C93" s="18">
        <f>B93-B19</f>
        <v>-9.0000000000000011E-3</v>
      </c>
      <c r="D93" s="19">
        <f t="shared" si="3"/>
        <v>9.9361741079999994</v>
      </c>
    </row>
    <row r="94" spans="1:4" x14ac:dyDescent="0.35">
      <c r="A94" s="6" t="s">
        <v>85</v>
      </c>
      <c r="B94" s="18">
        <v>6.3E-2</v>
      </c>
      <c r="C94" s="18">
        <f>B94-B19</f>
        <v>-2.0000000000000018E-3</v>
      </c>
      <c r="D94" s="19">
        <f t="shared" si="3"/>
        <v>10.231438672000001</v>
      </c>
    </row>
    <row r="95" spans="1:4" x14ac:dyDescent="0.35">
      <c r="A95" s="6" t="s">
        <v>86</v>
      </c>
      <c r="B95" s="18">
        <v>8.1000000000000003E-2</v>
      </c>
      <c r="C95" s="18">
        <f>B95-B19</f>
        <v>1.6E-2</v>
      </c>
      <c r="D95" s="19">
        <f t="shared" si="3"/>
        <v>11.020691008</v>
      </c>
    </row>
    <row r="96" spans="1:4" x14ac:dyDescent="0.35">
      <c r="A96" s="6" t="s">
        <v>87</v>
      </c>
      <c r="B96" s="18">
        <v>7.5999999999999998E-2</v>
      </c>
      <c r="C96" s="18">
        <f>B96-B19</f>
        <v>1.0999999999999996E-2</v>
      </c>
      <c r="D96" s="19">
        <f t="shared" si="3"/>
        <v>10.797120828000001</v>
      </c>
    </row>
    <row r="97" spans="1:4" x14ac:dyDescent="0.35">
      <c r="A97" s="6" t="s">
        <v>88</v>
      </c>
      <c r="B97" s="18">
        <v>6.7000000000000004E-2</v>
      </c>
      <c r="C97" s="18">
        <f>B97-B19</f>
        <v>2.0000000000000018E-3</v>
      </c>
      <c r="D97" s="19">
        <f t="shared" si="3"/>
        <v>10.403094672</v>
      </c>
    </row>
    <row r="98" spans="1:4" x14ac:dyDescent="0.35">
      <c r="A98" s="6" t="s">
        <v>89</v>
      </c>
      <c r="B98" s="18">
        <v>6.8000000000000005E-2</v>
      </c>
      <c r="C98" s="18">
        <f>B98-B19</f>
        <v>3.0000000000000027E-3</v>
      </c>
      <c r="D98" s="19">
        <f t="shared" si="3"/>
        <v>10.446342012000001</v>
      </c>
    </row>
    <row r="99" spans="1:4" x14ac:dyDescent="0.35">
      <c r="A99" s="6" t="s">
        <v>90</v>
      </c>
      <c r="B99" s="18">
        <v>8.6000000000000007E-2</v>
      </c>
      <c r="C99" s="18">
        <f>B99-B19</f>
        <v>2.1000000000000005E-2</v>
      </c>
      <c r="D99" s="19">
        <f t="shared" si="3"/>
        <v>11.247594588</v>
      </c>
    </row>
    <row r="100" spans="1:4" x14ac:dyDescent="0.35">
      <c r="A100" s="6" t="s">
        <v>91</v>
      </c>
      <c r="B100" s="18">
        <v>6.2E-2</v>
      </c>
      <c r="C100" s="18">
        <f>B100-B19</f>
        <v>-3.0000000000000027E-3</v>
      </c>
      <c r="D100" s="19">
        <f t="shared" si="3"/>
        <v>10.188858011999999</v>
      </c>
    </row>
    <row r="101" spans="1:4" x14ac:dyDescent="0.35">
      <c r="A101" s="6" t="s">
        <v>92</v>
      </c>
      <c r="B101" s="18">
        <v>9.8000000000000004E-2</v>
      </c>
      <c r="C101" s="18">
        <f>B101-B19</f>
        <v>3.3000000000000002E-2</v>
      </c>
      <c r="D101" s="19">
        <f t="shared" si="3"/>
        <v>11.805763452000001</v>
      </c>
    </row>
    <row r="102" spans="1:4" x14ac:dyDescent="0.35">
      <c r="A102" s="6" t="s">
        <v>93</v>
      </c>
      <c r="B102" s="18">
        <v>0.113</v>
      </c>
      <c r="C102" s="18">
        <f>B102-B19</f>
        <v>4.8000000000000001E-2</v>
      </c>
      <c r="D102" s="19">
        <f t="shared" si="3"/>
        <v>12.530475072</v>
      </c>
    </row>
    <row r="103" spans="1:4" x14ac:dyDescent="0.35">
      <c r="A103" s="6" t="s">
        <v>94</v>
      </c>
      <c r="B103" s="18">
        <v>7.2000000000000008E-2</v>
      </c>
      <c r="C103" s="18">
        <f>B103-B19</f>
        <v>7.0000000000000062E-3</v>
      </c>
      <c r="D103" s="19">
        <f t="shared" si="3"/>
        <v>10.620664732</v>
      </c>
    </row>
    <row r="104" spans="1:4" x14ac:dyDescent="0.35">
      <c r="A104" s="6" t="s">
        <v>95</v>
      </c>
      <c r="B104" s="18">
        <v>6.4000000000000001E-2</v>
      </c>
      <c r="C104" s="18">
        <f>B104-B19</f>
        <v>-1.0000000000000009E-3</v>
      </c>
      <c r="D104" s="19">
        <f t="shared" si="3"/>
        <v>10.274152668000001</v>
      </c>
    </row>
    <row r="105" spans="1:4" x14ac:dyDescent="0.35">
      <c r="A105" s="6" t="s">
        <v>96</v>
      </c>
      <c r="B105" s="18">
        <v>6.0999999999999999E-2</v>
      </c>
      <c r="C105" s="18">
        <f>B105-B19</f>
        <v>-4.0000000000000036E-3</v>
      </c>
      <c r="D105" s="19">
        <f t="shared" si="3"/>
        <v>10.146410688</v>
      </c>
    </row>
    <row r="106" spans="1:4" x14ac:dyDescent="0.35">
      <c r="A106" s="6" t="s">
        <v>97</v>
      </c>
      <c r="B106" s="18">
        <v>6.5000000000000002E-2</v>
      </c>
      <c r="C106" s="18">
        <f>B106-B19</f>
        <v>0</v>
      </c>
      <c r="D106" s="19">
        <f t="shared" si="3"/>
        <v>10.317</v>
      </c>
    </row>
    <row r="107" spans="1:4" x14ac:dyDescent="0.35">
      <c r="A107" s="6" t="s">
        <v>98</v>
      </c>
      <c r="B107" s="18">
        <v>0.06</v>
      </c>
      <c r="C107" s="18">
        <f>B107-B19</f>
        <v>-5.0000000000000044E-3</v>
      </c>
      <c r="D107" s="19">
        <f t="shared" si="3"/>
        <v>10.104096699999999</v>
      </c>
    </row>
    <row r="108" spans="1:4" x14ac:dyDescent="0.35">
      <c r="A108" s="6" t="s">
        <v>99</v>
      </c>
      <c r="B108" s="18">
        <v>6.4000000000000001E-2</v>
      </c>
      <c r="C108" s="18">
        <f>B108-B19</f>
        <v>-1.0000000000000009E-3</v>
      </c>
      <c r="D108" s="19">
        <f t="shared" si="3"/>
        <v>10.274152668000001</v>
      </c>
    </row>
    <row r="109" spans="1:4" x14ac:dyDescent="0.35">
      <c r="A109" s="6" t="s">
        <v>100</v>
      </c>
      <c r="B109" s="18">
        <v>6.8000000000000005E-2</v>
      </c>
      <c r="C109" s="18">
        <f>B109-B19</f>
        <v>3.0000000000000027E-3</v>
      </c>
      <c r="D109" s="19">
        <f t="shared" si="3"/>
        <v>10.446342012000001</v>
      </c>
    </row>
    <row r="110" spans="1:4" x14ac:dyDescent="0.35">
      <c r="A110" s="6" t="s">
        <v>101</v>
      </c>
      <c r="B110" s="18">
        <v>0.114</v>
      </c>
      <c r="C110" s="18">
        <f>B110-B19</f>
        <v>4.9000000000000002E-2</v>
      </c>
      <c r="D110" s="19">
        <f t="shared" si="3"/>
        <v>12.579855868000001</v>
      </c>
    </row>
    <row r="111" spans="1:4" x14ac:dyDescent="0.35">
      <c r="A111" s="12" t="s">
        <v>102</v>
      </c>
      <c r="B111" s="20">
        <v>0.09</v>
      </c>
      <c r="C111" s="20">
        <f>B111-B19</f>
        <v>2.4999999999999994E-2</v>
      </c>
      <c r="D111" s="21">
        <f t="shared" si="3"/>
        <v>11.4315175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1"/>
  <sheetViews>
    <sheetView workbookViewId="0">
      <selection activeCell="F30" sqref="F30"/>
    </sheetView>
  </sheetViews>
  <sheetFormatPr defaultRowHeight="14.5" x14ac:dyDescent="0.35"/>
  <cols>
    <col min="2" max="2" width="10.81640625" customWidth="1"/>
    <col min="3" max="3" width="9.453125" customWidth="1"/>
  </cols>
  <sheetData>
    <row r="1" spans="1:12" x14ac:dyDescent="0.35">
      <c r="A1">
        <v>2.105</v>
      </c>
      <c r="B1">
        <v>0.10100000000000001</v>
      </c>
      <c r="C1">
        <v>6.3E-2</v>
      </c>
      <c r="D1">
        <v>0.06</v>
      </c>
      <c r="E1">
        <v>5.9000000000000004E-2</v>
      </c>
      <c r="F1">
        <v>6.6000000000000003E-2</v>
      </c>
      <c r="G1">
        <v>7.3999999999999996E-2</v>
      </c>
      <c r="H1">
        <v>5.8000000000000003E-2</v>
      </c>
      <c r="I1">
        <v>6.4000000000000001E-2</v>
      </c>
      <c r="J1">
        <v>0.06</v>
      </c>
      <c r="K1">
        <v>0.06</v>
      </c>
      <c r="L1">
        <v>5.5E-2</v>
      </c>
    </row>
    <row r="2" spans="1:12" x14ac:dyDescent="0.35">
      <c r="A2">
        <v>1.524</v>
      </c>
      <c r="B2">
        <v>0.11600000000000001</v>
      </c>
      <c r="C2">
        <v>0.06</v>
      </c>
      <c r="D2">
        <v>6.5000000000000002E-2</v>
      </c>
      <c r="E2">
        <v>5.5E-2</v>
      </c>
      <c r="F2">
        <v>6.7000000000000004E-2</v>
      </c>
      <c r="G2">
        <v>6.9000000000000006E-2</v>
      </c>
      <c r="H2">
        <v>5.5E-2</v>
      </c>
      <c r="I2">
        <v>6.3E-2</v>
      </c>
      <c r="J2">
        <v>6.4000000000000001E-2</v>
      </c>
      <c r="K2">
        <v>5.7000000000000002E-2</v>
      </c>
      <c r="L2">
        <v>5.8000000000000003E-2</v>
      </c>
    </row>
    <row r="3" spans="1:12" x14ac:dyDescent="0.35">
      <c r="A3">
        <v>0.92</v>
      </c>
      <c r="B3">
        <v>0.11900000000000001</v>
      </c>
      <c r="C3">
        <v>6.3E-2</v>
      </c>
      <c r="D3">
        <v>8.5000000000000006E-2</v>
      </c>
      <c r="E3">
        <v>5.6000000000000001E-2</v>
      </c>
      <c r="F3">
        <v>0.09</v>
      </c>
      <c r="G3">
        <v>8.5000000000000006E-2</v>
      </c>
      <c r="H3">
        <v>6.8000000000000005E-2</v>
      </c>
      <c r="I3">
        <v>0.08</v>
      </c>
      <c r="J3">
        <v>6.0999999999999999E-2</v>
      </c>
      <c r="K3">
        <v>6.6000000000000003E-2</v>
      </c>
      <c r="L3">
        <v>7.4999999999999997E-2</v>
      </c>
    </row>
    <row r="4" spans="1:12" x14ac:dyDescent="0.35">
      <c r="A4">
        <v>0.57600000000000007</v>
      </c>
      <c r="B4">
        <v>7.3999999999999996E-2</v>
      </c>
      <c r="C4">
        <v>6.3E-2</v>
      </c>
      <c r="D4">
        <v>0.10100000000000001</v>
      </c>
      <c r="E4">
        <v>6.2E-2</v>
      </c>
      <c r="F4">
        <v>7.6999999999999999E-2</v>
      </c>
      <c r="G4">
        <v>0.12</v>
      </c>
      <c r="H4">
        <v>7.0000000000000007E-2</v>
      </c>
      <c r="I4">
        <v>9.7000000000000003E-2</v>
      </c>
      <c r="J4">
        <v>6.4000000000000001E-2</v>
      </c>
      <c r="K4">
        <v>0.13300000000000001</v>
      </c>
      <c r="L4">
        <v>5.6000000000000001E-2</v>
      </c>
    </row>
    <row r="5" spans="1:12" x14ac:dyDescent="0.35">
      <c r="A5">
        <v>0.313</v>
      </c>
      <c r="B5">
        <v>6.3E-2</v>
      </c>
      <c r="C5">
        <v>6.6000000000000003E-2</v>
      </c>
      <c r="D5">
        <v>6.0999999999999999E-2</v>
      </c>
      <c r="E5">
        <v>5.7000000000000002E-2</v>
      </c>
      <c r="F5">
        <v>6.6000000000000003E-2</v>
      </c>
      <c r="G5">
        <v>9.4E-2</v>
      </c>
      <c r="H5">
        <v>6.3E-2</v>
      </c>
      <c r="I5">
        <v>5.7000000000000002E-2</v>
      </c>
      <c r="J5">
        <v>5.6000000000000001E-2</v>
      </c>
      <c r="K5">
        <v>6.5000000000000002E-2</v>
      </c>
      <c r="L5">
        <v>6.7000000000000004E-2</v>
      </c>
    </row>
    <row r="6" spans="1:12" x14ac:dyDescent="0.35">
      <c r="A6">
        <v>0.17699999999999999</v>
      </c>
      <c r="B6">
        <v>5.7000000000000002E-2</v>
      </c>
      <c r="C6">
        <v>7.3999999999999996E-2</v>
      </c>
      <c r="D6">
        <v>6.3E-2</v>
      </c>
      <c r="E6">
        <v>0.06</v>
      </c>
      <c r="F6">
        <v>5.8000000000000003E-2</v>
      </c>
      <c r="G6">
        <v>8.7000000000000008E-2</v>
      </c>
      <c r="H6">
        <v>5.8000000000000003E-2</v>
      </c>
      <c r="I6">
        <v>5.6000000000000001E-2</v>
      </c>
      <c r="J6">
        <v>5.2999999999999999E-2</v>
      </c>
      <c r="K6">
        <v>0.09</v>
      </c>
      <c r="L6">
        <v>7.2000000000000008E-2</v>
      </c>
    </row>
    <row r="7" spans="1:12" x14ac:dyDescent="0.35">
      <c r="A7">
        <v>0.12</v>
      </c>
      <c r="B7">
        <v>6.2E-2</v>
      </c>
      <c r="C7">
        <v>8.2000000000000003E-2</v>
      </c>
      <c r="D7">
        <v>6.0999999999999999E-2</v>
      </c>
      <c r="E7">
        <v>0.06</v>
      </c>
      <c r="F7">
        <v>6.3E-2</v>
      </c>
      <c r="G7">
        <v>9.9000000000000005E-2</v>
      </c>
      <c r="H7">
        <v>7.4999999999999997E-2</v>
      </c>
      <c r="I7">
        <v>6.3E-2</v>
      </c>
      <c r="J7">
        <v>6.0999999999999999E-2</v>
      </c>
      <c r="K7">
        <v>8.3000000000000004E-2</v>
      </c>
      <c r="L7">
        <v>8.3000000000000004E-2</v>
      </c>
    </row>
    <row r="8" spans="1:12" x14ac:dyDescent="0.35">
      <c r="A8">
        <v>0.06</v>
      </c>
      <c r="B8">
        <v>5.9000000000000004E-2</v>
      </c>
      <c r="C8">
        <v>0.129</v>
      </c>
      <c r="D8">
        <v>6.4000000000000001E-2</v>
      </c>
      <c r="E8">
        <v>5.6000000000000001E-2</v>
      </c>
      <c r="F8">
        <v>7.0000000000000007E-2</v>
      </c>
      <c r="G8">
        <v>0.183</v>
      </c>
      <c r="H8">
        <v>6.4000000000000001E-2</v>
      </c>
      <c r="I8">
        <v>5.6000000000000001E-2</v>
      </c>
      <c r="J8">
        <v>6.7000000000000004E-2</v>
      </c>
      <c r="K8">
        <v>8.3000000000000004E-2</v>
      </c>
      <c r="L8">
        <v>0.08</v>
      </c>
    </row>
    <row r="9" spans="1:12" x14ac:dyDescent="0.35">
      <c r="A9" t="s">
        <v>14</v>
      </c>
    </row>
    <row r="11" spans="1:12" x14ac:dyDescent="0.35">
      <c r="B11" t="s">
        <v>8</v>
      </c>
      <c r="C11" t="s">
        <v>9</v>
      </c>
      <c r="D11" t="s">
        <v>10</v>
      </c>
      <c r="E11" t="s">
        <v>11</v>
      </c>
    </row>
    <row r="12" spans="1:12" x14ac:dyDescent="0.35">
      <c r="A12" t="s">
        <v>0</v>
      </c>
      <c r="B12">
        <v>2.105</v>
      </c>
      <c r="C12">
        <f>B12-B19</f>
        <v>2.0449999999999999</v>
      </c>
      <c r="D12">
        <v>2500</v>
      </c>
      <c r="E12">
        <f>(430.74*C12*C12)+(326.18*C12)+(30.86)</f>
        <v>2499.2635485000001</v>
      </c>
    </row>
    <row r="13" spans="1:12" x14ac:dyDescent="0.35">
      <c r="A13" t="s">
        <v>1</v>
      </c>
      <c r="B13">
        <v>1.524</v>
      </c>
      <c r="C13">
        <f>B13-B19</f>
        <v>1.464</v>
      </c>
      <c r="E13">
        <f t="shared" ref="E13:E18" si="0">(430.74*C13*C13)+(326.18*C13)+(30.86)</f>
        <v>1431.5908390399998</v>
      </c>
    </row>
    <row r="14" spans="1:12" x14ac:dyDescent="0.35">
      <c r="A14" t="s">
        <v>2</v>
      </c>
      <c r="B14">
        <v>0.92</v>
      </c>
      <c r="C14">
        <f>B14-B19</f>
        <v>0.8600000000000001</v>
      </c>
      <c r="D14">
        <v>625</v>
      </c>
      <c r="E14">
        <f t="shared" si="0"/>
        <v>629.95010400000012</v>
      </c>
    </row>
    <row r="15" spans="1:12" x14ac:dyDescent="0.35">
      <c r="A15" t="s">
        <v>3</v>
      </c>
      <c r="B15">
        <v>0.57600000000000007</v>
      </c>
      <c r="C15">
        <f>B15-B19</f>
        <v>0.51600000000000001</v>
      </c>
      <c r="D15">
        <v>312.5</v>
      </c>
      <c r="E15">
        <f t="shared" si="0"/>
        <v>313.85598944000003</v>
      </c>
    </row>
    <row r="16" spans="1:12" x14ac:dyDescent="0.35">
      <c r="A16" t="s">
        <v>4</v>
      </c>
      <c r="B16">
        <v>0.313</v>
      </c>
      <c r="C16">
        <f>B16-B19</f>
        <v>0.253</v>
      </c>
      <c r="D16">
        <v>156.25</v>
      </c>
      <c r="E16">
        <f t="shared" si="0"/>
        <v>140.95477665999999</v>
      </c>
    </row>
    <row r="17" spans="1:13" x14ac:dyDescent="0.35">
      <c r="A17" t="s">
        <v>5</v>
      </c>
      <c r="B17">
        <v>0.17699999999999999</v>
      </c>
      <c r="C17">
        <f>B17-B19</f>
        <v>0.11699999999999999</v>
      </c>
      <c r="D17">
        <v>78.13</v>
      </c>
      <c r="E17">
        <f t="shared" si="0"/>
        <v>74.919459860000003</v>
      </c>
    </row>
    <row r="18" spans="1:13" x14ac:dyDescent="0.35">
      <c r="A18" t="s">
        <v>6</v>
      </c>
      <c r="B18">
        <v>0.12</v>
      </c>
      <c r="C18">
        <f>B18-B19</f>
        <v>0.06</v>
      </c>
      <c r="D18">
        <v>39.06</v>
      </c>
      <c r="E18">
        <f t="shared" si="0"/>
        <v>51.981464000000003</v>
      </c>
    </row>
    <row r="19" spans="1:13" x14ac:dyDescent="0.35">
      <c r="A19" t="s">
        <v>7</v>
      </c>
      <c r="B19">
        <v>0.06</v>
      </c>
      <c r="C19">
        <f>B19-B19</f>
        <v>0</v>
      </c>
      <c r="D19">
        <v>0</v>
      </c>
    </row>
    <row r="23" spans="1:13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3" x14ac:dyDescent="0.35">
      <c r="A24" s="6" t="s">
        <v>15</v>
      </c>
      <c r="B24" s="18">
        <v>0.10100000000000001</v>
      </c>
      <c r="C24" s="18">
        <f>B24-B19</f>
        <v>4.1000000000000009E-2</v>
      </c>
      <c r="D24" s="19">
        <f t="shared" ref="D24:D55" si="1">(430.74*C24*C24)+(326.18*C24)+(30.86)</f>
        <v>44.957453940000001</v>
      </c>
    </row>
    <row r="25" spans="1:13" x14ac:dyDescent="0.35">
      <c r="A25" s="6" t="s">
        <v>16</v>
      </c>
      <c r="B25" s="18">
        <v>0.11600000000000001</v>
      </c>
      <c r="C25" s="18">
        <f>B25-B19</f>
        <v>5.6000000000000008E-2</v>
      </c>
      <c r="D25" s="19">
        <f t="shared" si="1"/>
        <v>50.476880640000005</v>
      </c>
      <c r="J25" s="16"/>
      <c r="K25" s="16" t="s">
        <v>123</v>
      </c>
      <c r="L25" s="16"/>
      <c r="M25" s="16"/>
    </row>
    <row r="26" spans="1:13" x14ac:dyDescent="0.35">
      <c r="A26" s="6" t="s">
        <v>17</v>
      </c>
      <c r="B26" s="18">
        <v>0.11900000000000001</v>
      </c>
      <c r="C26" s="18">
        <f>B26-B19</f>
        <v>5.9000000000000011E-2</v>
      </c>
      <c r="D26" s="19">
        <f t="shared" si="1"/>
        <v>51.60402594</v>
      </c>
    </row>
    <row r="27" spans="1:13" x14ac:dyDescent="0.35">
      <c r="A27" s="6" t="s">
        <v>18</v>
      </c>
      <c r="B27" s="18">
        <v>7.3999999999999996E-2</v>
      </c>
      <c r="C27" s="18">
        <f>B27-B19</f>
        <v>1.3999999999999999E-2</v>
      </c>
      <c r="D27" s="19">
        <f t="shared" si="1"/>
        <v>35.510945039999996</v>
      </c>
    </row>
    <row r="28" spans="1:13" x14ac:dyDescent="0.35">
      <c r="A28" s="6" t="s">
        <v>19</v>
      </c>
      <c r="B28" s="18">
        <v>6.3E-2</v>
      </c>
      <c r="C28" s="18">
        <f>B28-B19</f>
        <v>3.0000000000000027E-3</v>
      </c>
      <c r="D28" s="19">
        <f t="shared" si="1"/>
        <v>31.842416660000001</v>
      </c>
    </row>
    <row r="29" spans="1:13" x14ac:dyDescent="0.35">
      <c r="A29" s="6" t="s">
        <v>20</v>
      </c>
      <c r="B29" s="18">
        <v>5.7000000000000002E-2</v>
      </c>
      <c r="C29" s="18">
        <f>B29-B19</f>
        <v>-2.9999999999999957E-3</v>
      </c>
      <c r="D29" s="19">
        <f t="shared" si="1"/>
        <v>29.88533666</v>
      </c>
    </row>
    <row r="30" spans="1:13" x14ac:dyDescent="0.35">
      <c r="A30" s="6" t="s">
        <v>21</v>
      </c>
      <c r="B30" s="18">
        <v>6.2E-2</v>
      </c>
      <c r="C30" s="18">
        <f>B30-B19</f>
        <v>2.0000000000000018E-3</v>
      </c>
      <c r="D30" s="19">
        <f t="shared" si="1"/>
        <v>31.51408296</v>
      </c>
    </row>
    <row r="31" spans="1:13" x14ac:dyDescent="0.35">
      <c r="A31" s="6" t="s">
        <v>22</v>
      </c>
      <c r="B31" s="18">
        <v>5.9000000000000004E-2</v>
      </c>
      <c r="C31" s="18">
        <f>B31-B19</f>
        <v>-9.9999999999999395E-4</v>
      </c>
      <c r="D31" s="19">
        <f t="shared" si="1"/>
        <v>30.534250740000001</v>
      </c>
    </row>
    <row r="32" spans="1:13" x14ac:dyDescent="0.35">
      <c r="A32" s="6" t="s">
        <v>23</v>
      </c>
      <c r="B32" s="18">
        <v>6.3E-2</v>
      </c>
      <c r="C32" s="18">
        <f>B32-B19</f>
        <v>3.0000000000000027E-3</v>
      </c>
      <c r="D32" s="19">
        <f t="shared" si="1"/>
        <v>31.842416660000001</v>
      </c>
    </row>
    <row r="33" spans="1:4" x14ac:dyDescent="0.35">
      <c r="A33" s="6" t="s">
        <v>24</v>
      </c>
      <c r="B33" s="18">
        <v>0.06</v>
      </c>
      <c r="C33" s="18">
        <f>B33-B19</f>
        <v>0</v>
      </c>
      <c r="D33" s="19">
        <f t="shared" si="1"/>
        <v>30.86</v>
      </c>
    </row>
    <row r="34" spans="1:4" x14ac:dyDescent="0.35">
      <c r="A34" s="6" t="s">
        <v>25</v>
      </c>
      <c r="B34" s="18">
        <v>6.3E-2</v>
      </c>
      <c r="C34" s="18">
        <f>B34-B19</f>
        <v>3.0000000000000027E-3</v>
      </c>
      <c r="D34" s="19">
        <f t="shared" si="1"/>
        <v>31.842416660000001</v>
      </c>
    </row>
    <row r="35" spans="1:4" x14ac:dyDescent="0.35">
      <c r="A35" s="6" t="s">
        <v>26</v>
      </c>
      <c r="B35" s="18">
        <v>6.3E-2</v>
      </c>
      <c r="C35" s="18">
        <f>B35-B19</f>
        <v>3.0000000000000027E-3</v>
      </c>
      <c r="D35" s="19">
        <f t="shared" si="1"/>
        <v>31.842416660000001</v>
      </c>
    </row>
    <row r="36" spans="1:4" x14ac:dyDescent="0.35">
      <c r="A36" s="6" t="s">
        <v>27</v>
      </c>
      <c r="B36" s="18">
        <v>6.6000000000000003E-2</v>
      </c>
      <c r="C36" s="18">
        <f>B36-B19</f>
        <v>6.0000000000000053E-3</v>
      </c>
      <c r="D36" s="19">
        <f t="shared" si="1"/>
        <v>32.832586640000002</v>
      </c>
    </row>
    <row r="37" spans="1:4" x14ac:dyDescent="0.35">
      <c r="A37" s="6" t="s">
        <v>28</v>
      </c>
      <c r="B37" s="18">
        <v>7.3999999999999996E-2</v>
      </c>
      <c r="C37" s="18">
        <f>B37-B19</f>
        <v>1.3999999999999999E-2</v>
      </c>
      <c r="D37" s="19">
        <f t="shared" si="1"/>
        <v>35.510945039999996</v>
      </c>
    </row>
    <row r="38" spans="1:4" x14ac:dyDescent="0.35">
      <c r="A38" s="6" t="s">
        <v>29</v>
      </c>
      <c r="B38" s="18">
        <v>8.2000000000000003E-2</v>
      </c>
      <c r="C38" s="18">
        <f>B38-B19</f>
        <v>2.2000000000000006E-2</v>
      </c>
      <c r="D38" s="19">
        <f t="shared" si="1"/>
        <v>38.244438160000001</v>
      </c>
    </row>
    <row r="39" spans="1:4" x14ac:dyDescent="0.35">
      <c r="A39" s="6" t="s">
        <v>30</v>
      </c>
      <c r="B39" s="18">
        <v>0.129</v>
      </c>
      <c r="C39" s="18">
        <f>B39-B19</f>
        <v>6.9000000000000006E-2</v>
      </c>
      <c r="D39" s="19">
        <f t="shared" si="1"/>
        <v>55.417173140000003</v>
      </c>
    </row>
    <row r="40" spans="1:4" x14ac:dyDescent="0.35">
      <c r="A40" s="6" t="s">
        <v>31</v>
      </c>
      <c r="B40" s="18">
        <v>0.06</v>
      </c>
      <c r="C40" s="18">
        <f>B40-B19</f>
        <v>0</v>
      </c>
      <c r="D40" s="19">
        <f t="shared" si="1"/>
        <v>30.86</v>
      </c>
    </row>
    <row r="41" spans="1:4" x14ac:dyDescent="0.35">
      <c r="A41" s="6" t="s">
        <v>32</v>
      </c>
      <c r="B41" s="18">
        <v>6.5000000000000002E-2</v>
      </c>
      <c r="C41" s="18">
        <f>B41-B19</f>
        <v>5.0000000000000044E-3</v>
      </c>
      <c r="D41" s="19">
        <f t="shared" si="1"/>
        <v>32.501668500000001</v>
      </c>
    </row>
    <row r="42" spans="1:4" x14ac:dyDescent="0.35">
      <c r="A42" s="6" t="s">
        <v>33</v>
      </c>
      <c r="B42" s="18">
        <v>8.5000000000000006E-2</v>
      </c>
      <c r="C42" s="18">
        <f>B42-B19</f>
        <v>2.5000000000000008E-2</v>
      </c>
      <c r="D42" s="19">
        <f t="shared" si="1"/>
        <v>39.2837125</v>
      </c>
    </row>
    <row r="43" spans="1:4" x14ac:dyDescent="0.35">
      <c r="A43" s="6" t="s">
        <v>34</v>
      </c>
      <c r="B43" s="18">
        <v>0.10100000000000001</v>
      </c>
      <c r="C43" s="18">
        <f>B43-B19</f>
        <v>4.1000000000000009E-2</v>
      </c>
      <c r="D43" s="19">
        <f t="shared" si="1"/>
        <v>44.957453940000001</v>
      </c>
    </row>
    <row r="44" spans="1:4" x14ac:dyDescent="0.35">
      <c r="A44" s="6" t="s">
        <v>35</v>
      </c>
      <c r="B44" s="18">
        <v>6.0999999999999999E-2</v>
      </c>
      <c r="C44" s="18">
        <f>B44-B19</f>
        <v>1.0000000000000009E-3</v>
      </c>
      <c r="D44" s="19">
        <f t="shared" si="1"/>
        <v>31.186610739999999</v>
      </c>
    </row>
    <row r="45" spans="1:4" x14ac:dyDescent="0.35">
      <c r="A45" s="6" t="s">
        <v>36</v>
      </c>
      <c r="B45" s="18">
        <v>6.3E-2</v>
      </c>
      <c r="C45" s="18">
        <f>B45-B19</f>
        <v>3.0000000000000027E-3</v>
      </c>
      <c r="D45" s="19">
        <f t="shared" si="1"/>
        <v>31.842416660000001</v>
      </c>
    </row>
    <row r="46" spans="1:4" x14ac:dyDescent="0.35">
      <c r="A46" s="6" t="s">
        <v>37</v>
      </c>
      <c r="B46" s="18">
        <v>6.0999999999999999E-2</v>
      </c>
      <c r="C46" s="18">
        <f>B46-B19</f>
        <v>1.0000000000000009E-3</v>
      </c>
      <c r="D46" s="19">
        <f t="shared" si="1"/>
        <v>31.186610739999999</v>
      </c>
    </row>
    <row r="47" spans="1:4" x14ac:dyDescent="0.35">
      <c r="A47" s="6" t="s">
        <v>38</v>
      </c>
      <c r="B47" s="18">
        <v>6.4000000000000001E-2</v>
      </c>
      <c r="C47" s="18">
        <f>B47-B19</f>
        <v>4.0000000000000036E-3</v>
      </c>
      <c r="D47" s="19">
        <f t="shared" si="1"/>
        <v>32.171611839999997</v>
      </c>
    </row>
    <row r="48" spans="1:4" x14ac:dyDescent="0.35">
      <c r="A48" s="6" t="s">
        <v>39</v>
      </c>
      <c r="B48" s="18">
        <v>5.9000000000000004E-2</v>
      </c>
      <c r="C48" s="18">
        <f>B48-B19</f>
        <v>-9.9999999999999395E-4</v>
      </c>
      <c r="D48" s="19">
        <f t="shared" si="1"/>
        <v>30.534250740000001</v>
      </c>
    </row>
    <row r="49" spans="1:4" x14ac:dyDescent="0.35">
      <c r="A49" s="6" t="s">
        <v>40</v>
      </c>
      <c r="B49" s="18">
        <v>5.5E-2</v>
      </c>
      <c r="C49" s="18">
        <f>B49-B19</f>
        <v>-4.9999999999999975E-3</v>
      </c>
      <c r="D49" s="19">
        <f t="shared" si="1"/>
        <v>29.2398685</v>
      </c>
    </row>
    <row r="50" spans="1:4" x14ac:dyDescent="0.35">
      <c r="A50" s="6" t="s">
        <v>41</v>
      </c>
      <c r="B50" s="18">
        <v>5.6000000000000001E-2</v>
      </c>
      <c r="C50" s="18">
        <f>B50-B19</f>
        <v>-3.9999999999999966E-3</v>
      </c>
      <c r="D50" s="19">
        <f t="shared" si="1"/>
        <v>29.562171840000001</v>
      </c>
    </row>
    <row r="51" spans="1:4" x14ac:dyDescent="0.35">
      <c r="A51" s="6" t="s">
        <v>42</v>
      </c>
      <c r="B51" s="18">
        <v>6.2E-2</v>
      </c>
      <c r="C51" s="18">
        <f>B51-B19</f>
        <v>2.0000000000000018E-3</v>
      </c>
      <c r="D51" s="19">
        <f t="shared" si="1"/>
        <v>31.51408296</v>
      </c>
    </row>
    <row r="52" spans="1:4" x14ac:dyDescent="0.35">
      <c r="A52" s="10" t="s">
        <v>43</v>
      </c>
      <c r="B52" s="18">
        <v>5.7000000000000002E-2</v>
      </c>
      <c r="C52" s="18">
        <f>B52-B19</f>
        <v>-2.9999999999999957E-3</v>
      </c>
      <c r="D52" s="19">
        <f t="shared" si="1"/>
        <v>29.88533666</v>
      </c>
    </row>
    <row r="53" spans="1:4" x14ac:dyDescent="0.35">
      <c r="A53" s="6" t="s">
        <v>44</v>
      </c>
      <c r="B53" s="18">
        <v>0.06</v>
      </c>
      <c r="C53" s="18">
        <f>B53-B19</f>
        <v>0</v>
      </c>
      <c r="D53" s="19">
        <f t="shared" si="1"/>
        <v>30.86</v>
      </c>
    </row>
    <row r="54" spans="1:4" x14ac:dyDescent="0.35">
      <c r="A54" s="6" t="s">
        <v>45</v>
      </c>
      <c r="B54" s="18">
        <v>0.06</v>
      </c>
      <c r="C54" s="18">
        <f>B54-B19</f>
        <v>0</v>
      </c>
      <c r="D54" s="19">
        <f t="shared" si="1"/>
        <v>30.86</v>
      </c>
    </row>
    <row r="55" spans="1:4" x14ac:dyDescent="0.35">
      <c r="A55" s="6" t="s">
        <v>46</v>
      </c>
      <c r="B55" s="18">
        <v>5.6000000000000001E-2</v>
      </c>
      <c r="C55" s="18">
        <f>B55-B19</f>
        <v>-3.9999999999999966E-3</v>
      </c>
      <c r="D55" s="19">
        <f t="shared" si="1"/>
        <v>29.562171840000001</v>
      </c>
    </row>
    <row r="56" spans="1:4" x14ac:dyDescent="0.35">
      <c r="A56" s="6" t="s">
        <v>47</v>
      </c>
      <c r="B56" s="18">
        <v>6.6000000000000003E-2</v>
      </c>
      <c r="C56" s="18">
        <f>B56-B19</f>
        <v>6.0000000000000053E-3</v>
      </c>
      <c r="D56" s="19">
        <f t="shared" ref="D56:D87" si="2">(430.74*C56*C56)+(326.18*C56)+(30.86)</f>
        <v>32.832586640000002</v>
      </c>
    </row>
    <row r="57" spans="1:4" x14ac:dyDescent="0.35">
      <c r="A57" s="6" t="s">
        <v>48</v>
      </c>
      <c r="B57" s="18">
        <v>6.7000000000000004E-2</v>
      </c>
      <c r="C57" s="18">
        <f>B57-B19</f>
        <v>7.0000000000000062E-3</v>
      </c>
      <c r="D57" s="19">
        <f t="shared" si="2"/>
        <v>33.164366260000001</v>
      </c>
    </row>
    <row r="58" spans="1:4" x14ac:dyDescent="0.35">
      <c r="A58" s="6" t="s">
        <v>49</v>
      </c>
      <c r="B58" s="18">
        <v>0.09</v>
      </c>
      <c r="C58" s="18">
        <f>B58-B19</f>
        <v>0.03</v>
      </c>
      <c r="D58" s="19">
        <f t="shared" si="2"/>
        <v>41.033065999999998</v>
      </c>
    </row>
    <row r="59" spans="1:4" x14ac:dyDescent="0.35">
      <c r="A59" s="6" t="s">
        <v>50</v>
      </c>
      <c r="B59" s="18">
        <v>7.6999999999999999E-2</v>
      </c>
      <c r="C59" s="18">
        <f>B59-B19</f>
        <v>1.7000000000000001E-2</v>
      </c>
      <c r="D59" s="19">
        <f t="shared" si="2"/>
        <v>36.529543859999997</v>
      </c>
    </row>
    <row r="60" spans="1:4" x14ac:dyDescent="0.35">
      <c r="A60" s="6" t="s">
        <v>51</v>
      </c>
      <c r="B60" s="18">
        <v>6.6000000000000003E-2</v>
      </c>
      <c r="C60" s="18">
        <f>B60-B19</f>
        <v>6.0000000000000053E-3</v>
      </c>
      <c r="D60" s="19">
        <f t="shared" si="2"/>
        <v>32.832586640000002</v>
      </c>
    </row>
    <row r="61" spans="1:4" x14ac:dyDescent="0.35">
      <c r="A61" s="6" t="s">
        <v>52</v>
      </c>
      <c r="B61" s="18">
        <v>5.8000000000000003E-2</v>
      </c>
      <c r="C61" s="18">
        <f>B61-B19</f>
        <v>-1.9999999999999948E-3</v>
      </c>
      <c r="D61" s="19">
        <f t="shared" si="2"/>
        <v>30.20936296</v>
      </c>
    </row>
    <row r="62" spans="1:4" x14ac:dyDescent="0.35">
      <c r="A62" s="6" t="s">
        <v>53</v>
      </c>
      <c r="B62" s="18">
        <v>6.3E-2</v>
      </c>
      <c r="C62" s="18">
        <f>B62-B19</f>
        <v>3.0000000000000027E-3</v>
      </c>
      <c r="D62" s="19">
        <f t="shared" si="2"/>
        <v>31.842416660000001</v>
      </c>
    </row>
    <row r="63" spans="1:4" x14ac:dyDescent="0.35">
      <c r="A63" s="6" t="s">
        <v>54</v>
      </c>
      <c r="B63" s="18">
        <v>7.0000000000000007E-2</v>
      </c>
      <c r="C63" s="18">
        <f>B63-B19</f>
        <v>1.0000000000000009E-2</v>
      </c>
      <c r="D63" s="19">
        <f t="shared" si="2"/>
        <v>34.164874000000005</v>
      </c>
    </row>
    <row r="64" spans="1:4" x14ac:dyDescent="0.35">
      <c r="A64" s="6" t="s">
        <v>55</v>
      </c>
      <c r="B64" s="18">
        <v>7.3999999999999996E-2</v>
      </c>
      <c r="C64" s="18">
        <f>B64-B19</f>
        <v>1.3999999999999999E-2</v>
      </c>
      <c r="D64" s="19">
        <f t="shared" si="2"/>
        <v>35.510945039999996</v>
      </c>
    </row>
    <row r="65" spans="1:4" x14ac:dyDescent="0.35">
      <c r="A65" s="6" t="s">
        <v>56</v>
      </c>
      <c r="B65" s="18">
        <v>6.9000000000000006E-2</v>
      </c>
      <c r="C65" s="18">
        <f>B65-B19</f>
        <v>9.000000000000008E-3</v>
      </c>
      <c r="D65" s="19">
        <f t="shared" si="2"/>
        <v>33.830509939999999</v>
      </c>
    </row>
    <row r="66" spans="1:4" x14ac:dyDescent="0.35">
      <c r="A66" s="6" t="s">
        <v>57</v>
      </c>
      <c r="B66" s="18">
        <v>8.5000000000000006E-2</v>
      </c>
      <c r="C66" s="18">
        <f>B66-B19</f>
        <v>2.5000000000000008E-2</v>
      </c>
      <c r="D66" s="19">
        <f t="shared" si="2"/>
        <v>39.2837125</v>
      </c>
    </row>
    <row r="67" spans="1:4" x14ac:dyDescent="0.35">
      <c r="A67" s="6" t="s">
        <v>58</v>
      </c>
      <c r="B67" s="18">
        <v>0.12</v>
      </c>
      <c r="C67" s="18">
        <f>B67-B19</f>
        <v>0.06</v>
      </c>
      <c r="D67" s="19">
        <f t="shared" si="2"/>
        <v>51.981464000000003</v>
      </c>
    </row>
    <row r="68" spans="1:4" x14ac:dyDescent="0.35">
      <c r="A68" s="6" t="s">
        <v>59</v>
      </c>
      <c r="B68" s="18">
        <v>9.4E-2</v>
      </c>
      <c r="C68" s="18">
        <f>B68-B19</f>
        <v>3.4000000000000002E-2</v>
      </c>
      <c r="D68" s="19">
        <f t="shared" si="2"/>
        <v>42.448055440000005</v>
      </c>
    </row>
    <row r="69" spans="1:4" x14ac:dyDescent="0.35">
      <c r="A69" s="6" t="s">
        <v>60</v>
      </c>
      <c r="B69" s="18">
        <v>8.7000000000000008E-2</v>
      </c>
      <c r="C69" s="18">
        <f>B69-B19</f>
        <v>2.700000000000001E-2</v>
      </c>
      <c r="D69" s="19">
        <f t="shared" si="2"/>
        <v>39.980869460000001</v>
      </c>
    </row>
    <row r="70" spans="1:4" x14ac:dyDescent="0.35">
      <c r="A70" s="6" t="s">
        <v>61</v>
      </c>
      <c r="B70" s="18">
        <v>9.9000000000000005E-2</v>
      </c>
      <c r="C70" s="18">
        <f>B70-B19</f>
        <v>3.9000000000000007E-2</v>
      </c>
      <c r="D70" s="19">
        <f t="shared" si="2"/>
        <v>44.236175540000005</v>
      </c>
    </row>
    <row r="71" spans="1:4" x14ac:dyDescent="0.35">
      <c r="A71" s="6" t="s">
        <v>62</v>
      </c>
      <c r="B71" s="18">
        <v>0.183</v>
      </c>
      <c r="C71" s="18">
        <f>B71-B19</f>
        <v>0.123</v>
      </c>
      <c r="D71" s="19">
        <f t="shared" si="2"/>
        <v>77.49680545999999</v>
      </c>
    </row>
    <row r="72" spans="1:4" x14ac:dyDescent="0.35">
      <c r="A72" s="6" t="s">
        <v>63</v>
      </c>
      <c r="B72" s="18">
        <v>5.8000000000000003E-2</v>
      </c>
      <c r="C72" s="18">
        <f>B72-B19</f>
        <v>-1.9999999999999948E-3</v>
      </c>
      <c r="D72" s="19">
        <f t="shared" si="2"/>
        <v>30.20936296</v>
      </c>
    </row>
    <row r="73" spans="1:4" x14ac:dyDescent="0.35">
      <c r="A73" s="6" t="s">
        <v>64</v>
      </c>
      <c r="B73" s="18">
        <v>5.5E-2</v>
      </c>
      <c r="C73" s="18">
        <f>B73-B19</f>
        <v>-4.9999999999999975E-3</v>
      </c>
      <c r="D73" s="19">
        <f t="shared" si="2"/>
        <v>29.2398685</v>
      </c>
    </row>
    <row r="74" spans="1:4" x14ac:dyDescent="0.35">
      <c r="A74" s="6" t="s">
        <v>65</v>
      </c>
      <c r="B74" s="18">
        <v>6.8000000000000005E-2</v>
      </c>
      <c r="C74" s="18">
        <f>B74-B19</f>
        <v>8.0000000000000071E-3</v>
      </c>
      <c r="D74" s="19">
        <f t="shared" si="2"/>
        <v>33.497007360000005</v>
      </c>
    </row>
    <row r="75" spans="1:4" x14ac:dyDescent="0.35">
      <c r="A75" s="6" t="s">
        <v>66</v>
      </c>
      <c r="B75" s="18">
        <v>7.0000000000000007E-2</v>
      </c>
      <c r="C75" s="18">
        <f>B75-B19</f>
        <v>1.0000000000000009E-2</v>
      </c>
      <c r="D75" s="19">
        <f t="shared" si="2"/>
        <v>34.164874000000005</v>
      </c>
    </row>
    <row r="76" spans="1:4" x14ac:dyDescent="0.35">
      <c r="A76" s="6" t="s">
        <v>67</v>
      </c>
      <c r="B76" s="18">
        <v>6.3E-2</v>
      </c>
      <c r="C76" s="18">
        <f>B76-B19</f>
        <v>3.0000000000000027E-3</v>
      </c>
      <c r="D76" s="19">
        <f t="shared" si="2"/>
        <v>31.842416660000001</v>
      </c>
    </row>
    <row r="77" spans="1:4" x14ac:dyDescent="0.35">
      <c r="A77" s="6" t="s">
        <v>68</v>
      </c>
      <c r="B77" s="18">
        <v>5.8000000000000003E-2</v>
      </c>
      <c r="C77" s="18">
        <f>B77-B19</f>
        <v>-1.9999999999999948E-3</v>
      </c>
      <c r="D77" s="19">
        <f t="shared" si="2"/>
        <v>30.20936296</v>
      </c>
    </row>
    <row r="78" spans="1:4" x14ac:dyDescent="0.35">
      <c r="A78" s="6" t="s">
        <v>69</v>
      </c>
      <c r="B78" s="18">
        <v>7.4999999999999997E-2</v>
      </c>
      <c r="C78" s="18">
        <f>B78-B19</f>
        <v>1.4999999999999999E-2</v>
      </c>
      <c r="D78" s="19">
        <f t="shared" si="2"/>
        <v>35.849616499999996</v>
      </c>
    </row>
    <row r="79" spans="1:4" x14ac:dyDescent="0.35">
      <c r="A79" s="6" t="s">
        <v>70</v>
      </c>
      <c r="B79" s="18">
        <v>6.4000000000000001E-2</v>
      </c>
      <c r="C79" s="18">
        <f>B79-B19</f>
        <v>4.0000000000000036E-3</v>
      </c>
      <c r="D79" s="19">
        <f t="shared" si="2"/>
        <v>32.171611839999997</v>
      </c>
    </row>
    <row r="80" spans="1:4" x14ac:dyDescent="0.35">
      <c r="A80" s="6" t="s">
        <v>71</v>
      </c>
      <c r="B80" s="18">
        <v>6.4000000000000001E-2</v>
      </c>
      <c r="C80" s="18">
        <f>B80-B19</f>
        <v>4.0000000000000036E-3</v>
      </c>
      <c r="D80" s="19">
        <f t="shared" si="2"/>
        <v>32.171611839999997</v>
      </c>
    </row>
    <row r="81" spans="1:4" x14ac:dyDescent="0.35">
      <c r="A81" s="6" t="s">
        <v>72</v>
      </c>
      <c r="B81" s="18">
        <v>6.3E-2</v>
      </c>
      <c r="C81" s="18">
        <f>B81-B19</f>
        <v>3.0000000000000027E-3</v>
      </c>
      <c r="D81" s="19">
        <f t="shared" si="2"/>
        <v>31.842416660000001</v>
      </c>
    </row>
    <row r="82" spans="1:4" x14ac:dyDescent="0.35">
      <c r="A82" s="6" t="s">
        <v>73</v>
      </c>
      <c r="B82" s="18">
        <v>0.08</v>
      </c>
      <c r="C82" s="18">
        <f>B82-B19</f>
        <v>2.0000000000000004E-2</v>
      </c>
      <c r="D82" s="19">
        <f t="shared" si="2"/>
        <v>37.555896000000004</v>
      </c>
    </row>
    <row r="83" spans="1:4" x14ac:dyDescent="0.35">
      <c r="A83" s="6" t="s">
        <v>74</v>
      </c>
      <c r="B83" s="18">
        <v>9.7000000000000003E-2</v>
      </c>
      <c r="C83" s="18">
        <f>B83-B19</f>
        <v>3.7000000000000005E-2</v>
      </c>
      <c r="D83" s="19">
        <f t="shared" si="2"/>
        <v>43.518343059999999</v>
      </c>
    </row>
    <row r="84" spans="1:4" x14ac:dyDescent="0.35">
      <c r="A84" s="6" t="s">
        <v>75</v>
      </c>
      <c r="B84" s="18">
        <v>5.7000000000000002E-2</v>
      </c>
      <c r="C84" s="18">
        <f>B84-B19</f>
        <v>-2.9999999999999957E-3</v>
      </c>
      <c r="D84" s="19">
        <f t="shared" si="2"/>
        <v>29.88533666</v>
      </c>
    </row>
    <row r="85" spans="1:4" x14ac:dyDescent="0.35">
      <c r="A85" s="6" t="s">
        <v>76</v>
      </c>
      <c r="B85" s="18">
        <v>5.6000000000000001E-2</v>
      </c>
      <c r="C85" s="18">
        <f>B85-B19</f>
        <v>-3.9999999999999966E-3</v>
      </c>
      <c r="D85" s="19">
        <f t="shared" si="2"/>
        <v>29.562171840000001</v>
      </c>
    </row>
    <row r="86" spans="1:4" x14ac:dyDescent="0.35">
      <c r="A86" s="6" t="s">
        <v>77</v>
      </c>
      <c r="B86" s="18">
        <v>6.3E-2</v>
      </c>
      <c r="C86" s="18">
        <f>B86-B19</f>
        <v>3.0000000000000027E-3</v>
      </c>
      <c r="D86" s="19">
        <f t="shared" si="2"/>
        <v>31.842416660000001</v>
      </c>
    </row>
    <row r="87" spans="1:4" x14ac:dyDescent="0.35">
      <c r="A87" s="6" t="s">
        <v>78</v>
      </c>
      <c r="B87" s="18">
        <v>5.6000000000000001E-2</v>
      </c>
      <c r="C87" s="18">
        <f>B87-B19</f>
        <v>-3.9999999999999966E-3</v>
      </c>
      <c r="D87" s="19">
        <f t="shared" si="2"/>
        <v>29.562171840000001</v>
      </c>
    </row>
    <row r="88" spans="1:4" x14ac:dyDescent="0.35">
      <c r="A88" s="6" t="s">
        <v>79</v>
      </c>
      <c r="B88" s="18">
        <v>0.06</v>
      </c>
      <c r="C88" s="18">
        <f>B88-B19</f>
        <v>0</v>
      </c>
      <c r="D88" s="19">
        <f t="shared" ref="D88:D111" si="3">(430.74*C88*C88)+(326.18*C88)+(30.86)</f>
        <v>30.86</v>
      </c>
    </row>
    <row r="89" spans="1:4" x14ac:dyDescent="0.35">
      <c r="A89" s="6" t="s">
        <v>80</v>
      </c>
      <c r="B89" s="18">
        <v>6.4000000000000001E-2</v>
      </c>
      <c r="C89" s="18">
        <f>B89-B19</f>
        <v>4.0000000000000036E-3</v>
      </c>
      <c r="D89" s="19">
        <f t="shared" si="3"/>
        <v>32.171611839999997</v>
      </c>
    </row>
    <row r="90" spans="1:4" x14ac:dyDescent="0.35">
      <c r="A90" s="6" t="s">
        <v>81</v>
      </c>
      <c r="B90" s="18">
        <v>6.0999999999999999E-2</v>
      </c>
      <c r="C90" s="18">
        <f>B90-B19</f>
        <v>1.0000000000000009E-3</v>
      </c>
      <c r="D90" s="19">
        <f t="shared" si="3"/>
        <v>31.186610739999999</v>
      </c>
    </row>
    <row r="91" spans="1:4" x14ac:dyDescent="0.35">
      <c r="A91" s="6" t="s">
        <v>82</v>
      </c>
      <c r="B91" s="18">
        <v>6.4000000000000001E-2</v>
      </c>
      <c r="C91" s="18">
        <f>B91-B19</f>
        <v>4.0000000000000036E-3</v>
      </c>
      <c r="D91" s="19">
        <f t="shared" si="3"/>
        <v>32.171611839999997</v>
      </c>
    </row>
    <row r="92" spans="1:4" x14ac:dyDescent="0.35">
      <c r="A92" s="6" t="s">
        <v>83</v>
      </c>
      <c r="B92" s="18">
        <v>5.6000000000000001E-2</v>
      </c>
      <c r="C92" s="18">
        <f>B92-B19</f>
        <v>-3.9999999999999966E-3</v>
      </c>
      <c r="D92" s="19">
        <f t="shared" si="3"/>
        <v>29.562171840000001</v>
      </c>
    </row>
    <row r="93" spans="1:4" x14ac:dyDescent="0.35">
      <c r="A93" s="6" t="s">
        <v>84</v>
      </c>
      <c r="B93" s="18">
        <v>5.2999999999999999E-2</v>
      </c>
      <c r="C93" s="18">
        <f>B93-B19</f>
        <v>-6.9999999999999993E-3</v>
      </c>
      <c r="D93" s="19">
        <f t="shared" si="3"/>
        <v>28.597846260000001</v>
      </c>
    </row>
    <row r="94" spans="1:4" x14ac:dyDescent="0.35">
      <c r="A94" s="6" t="s">
        <v>85</v>
      </c>
      <c r="B94" s="18">
        <v>6.0999999999999999E-2</v>
      </c>
      <c r="C94" s="18">
        <f>B94-B19</f>
        <v>1.0000000000000009E-3</v>
      </c>
      <c r="D94" s="19">
        <f t="shared" si="3"/>
        <v>31.186610739999999</v>
      </c>
    </row>
    <row r="95" spans="1:4" x14ac:dyDescent="0.35">
      <c r="A95" s="6" t="s">
        <v>86</v>
      </c>
      <c r="B95" s="18">
        <v>6.7000000000000004E-2</v>
      </c>
      <c r="C95" s="18">
        <f>B95-B19</f>
        <v>7.0000000000000062E-3</v>
      </c>
      <c r="D95" s="19">
        <f t="shared" si="3"/>
        <v>33.164366260000001</v>
      </c>
    </row>
    <row r="96" spans="1:4" x14ac:dyDescent="0.35">
      <c r="A96" s="6" t="s">
        <v>87</v>
      </c>
      <c r="B96" s="18">
        <v>0.06</v>
      </c>
      <c r="C96" s="18">
        <f>B96-B19</f>
        <v>0</v>
      </c>
      <c r="D96" s="19">
        <f t="shared" si="3"/>
        <v>30.86</v>
      </c>
    </row>
    <row r="97" spans="1:4" x14ac:dyDescent="0.35">
      <c r="A97" s="6" t="s">
        <v>88</v>
      </c>
      <c r="B97" s="18">
        <v>5.7000000000000002E-2</v>
      </c>
      <c r="C97" s="18">
        <f>B97-B19</f>
        <v>-2.9999999999999957E-3</v>
      </c>
      <c r="D97" s="19">
        <f t="shared" si="3"/>
        <v>29.88533666</v>
      </c>
    </row>
    <row r="98" spans="1:4" x14ac:dyDescent="0.35">
      <c r="A98" s="6" t="s">
        <v>89</v>
      </c>
      <c r="B98" s="18">
        <v>6.6000000000000003E-2</v>
      </c>
      <c r="C98" s="18">
        <f>B98-B19</f>
        <v>6.0000000000000053E-3</v>
      </c>
      <c r="D98" s="19">
        <f t="shared" si="3"/>
        <v>32.832586640000002</v>
      </c>
    </row>
    <row r="99" spans="1:4" x14ac:dyDescent="0.35">
      <c r="A99" s="6" t="s">
        <v>90</v>
      </c>
      <c r="B99" s="18">
        <v>0.13300000000000001</v>
      </c>
      <c r="C99" s="18">
        <f>B99-B19</f>
        <v>7.3000000000000009E-2</v>
      </c>
      <c r="D99" s="19">
        <f t="shared" si="3"/>
        <v>56.966553460000007</v>
      </c>
    </row>
    <row r="100" spans="1:4" x14ac:dyDescent="0.35">
      <c r="A100" s="6" t="s">
        <v>91</v>
      </c>
      <c r="B100" s="18">
        <v>6.5000000000000002E-2</v>
      </c>
      <c r="C100" s="18">
        <f>B100-B19</f>
        <v>5.0000000000000044E-3</v>
      </c>
      <c r="D100" s="19">
        <f t="shared" si="3"/>
        <v>32.501668500000001</v>
      </c>
    </row>
    <row r="101" spans="1:4" x14ac:dyDescent="0.35">
      <c r="A101" s="6" t="s">
        <v>92</v>
      </c>
      <c r="B101" s="18">
        <v>0.09</v>
      </c>
      <c r="C101" s="18">
        <f>B101-B19</f>
        <v>0.03</v>
      </c>
      <c r="D101" s="19">
        <f t="shared" si="3"/>
        <v>41.033065999999998</v>
      </c>
    </row>
    <row r="102" spans="1:4" x14ac:dyDescent="0.35">
      <c r="A102" s="6" t="s">
        <v>93</v>
      </c>
      <c r="B102" s="18">
        <v>8.3000000000000004E-2</v>
      </c>
      <c r="C102" s="18">
        <f>B102-B19</f>
        <v>2.3000000000000007E-2</v>
      </c>
      <c r="D102" s="19">
        <f t="shared" si="3"/>
        <v>38.590001460000003</v>
      </c>
    </row>
    <row r="103" spans="1:4" x14ac:dyDescent="0.35">
      <c r="A103" s="6" t="s">
        <v>94</v>
      </c>
      <c r="B103" s="18">
        <v>8.3000000000000004E-2</v>
      </c>
      <c r="C103" s="18">
        <f>B103-B19</f>
        <v>2.3000000000000007E-2</v>
      </c>
      <c r="D103" s="19">
        <f t="shared" si="3"/>
        <v>38.590001460000003</v>
      </c>
    </row>
    <row r="104" spans="1:4" x14ac:dyDescent="0.35">
      <c r="A104" s="6" t="s">
        <v>95</v>
      </c>
      <c r="B104" s="18">
        <v>5.5E-2</v>
      </c>
      <c r="C104" s="18">
        <f>B104-B19</f>
        <v>-4.9999999999999975E-3</v>
      </c>
      <c r="D104" s="19">
        <f t="shared" si="3"/>
        <v>29.2398685</v>
      </c>
    </row>
    <row r="105" spans="1:4" x14ac:dyDescent="0.35">
      <c r="A105" s="6" t="s">
        <v>96</v>
      </c>
      <c r="B105" s="18">
        <v>5.8000000000000003E-2</v>
      </c>
      <c r="C105" s="18">
        <f>B105-B19</f>
        <v>-1.9999999999999948E-3</v>
      </c>
      <c r="D105" s="19">
        <f t="shared" si="3"/>
        <v>30.20936296</v>
      </c>
    </row>
    <row r="106" spans="1:4" x14ac:dyDescent="0.35">
      <c r="A106" s="6" t="s">
        <v>97</v>
      </c>
      <c r="B106" s="18">
        <v>7.4999999999999997E-2</v>
      </c>
      <c r="C106" s="18">
        <f>B106-B19</f>
        <v>1.4999999999999999E-2</v>
      </c>
      <c r="D106" s="19">
        <f t="shared" si="3"/>
        <v>35.849616499999996</v>
      </c>
    </row>
    <row r="107" spans="1:4" x14ac:dyDescent="0.35">
      <c r="A107" s="6" t="s">
        <v>98</v>
      </c>
      <c r="B107" s="18">
        <v>5.6000000000000001E-2</v>
      </c>
      <c r="C107" s="18">
        <f>B107-B19</f>
        <v>-3.9999999999999966E-3</v>
      </c>
      <c r="D107" s="19">
        <f t="shared" si="3"/>
        <v>29.562171840000001</v>
      </c>
    </row>
    <row r="108" spans="1:4" x14ac:dyDescent="0.35">
      <c r="A108" s="6" t="s">
        <v>99</v>
      </c>
      <c r="B108" s="18">
        <v>6.7000000000000004E-2</v>
      </c>
      <c r="C108" s="18">
        <f>B108-B19</f>
        <v>7.0000000000000062E-3</v>
      </c>
      <c r="D108" s="19">
        <f t="shared" si="3"/>
        <v>33.164366260000001</v>
      </c>
    </row>
    <row r="109" spans="1:4" x14ac:dyDescent="0.35">
      <c r="A109" s="6" t="s">
        <v>100</v>
      </c>
      <c r="B109" s="18">
        <v>7.2000000000000008E-2</v>
      </c>
      <c r="C109" s="18">
        <f>B109-B19</f>
        <v>1.2000000000000011E-2</v>
      </c>
      <c r="D109" s="19">
        <f t="shared" si="3"/>
        <v>34.836186560000002</v>
      </c>
    </row>
    <row r="110" spans="1:4" x14ac:dyDescent="0.35">
      <c r="A110" s="6" t="s">
        <v>101</v>
      </c>
      <c r="B110" s="18">
        <v>8.3000000000000004E-2</v>
      </c>
      <c r="C110" s="18">
        <f>B110-B19</f>
        <v>2.3000000000000007E-2</v>
      </c>
      <c r="D110" s="19">
        <f t="shared" si="3"/>
        <v>38.590001460000003</v>
      </c>
    </row>
    <row r="111" spans="1:4" x14ac:dyDescent="0.35">
      <c r="A111" s="12" t="s">
        <v>102</v>
      </c>
      <c r="B111" s="20">
        <v>0.08</v>
      </c>
      <c r="C111" s="20">
        <f>B111-B19</f>
        <v>2.0000000000000004E-2</v>
      </c>
      <c r="D111" s="21">
        <f t="shared" si="3"/>
        <v>37.555896000000004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1"/>
  <sheetViews>
    <sheetView workbookViewId="0">
      <selection activeCell="D32" sqref="D32"/>
    </sheetView>
  </sheetViews>
  <sheetFormatPr defaultRowHeight="14.5" x14ac:dyDescent="0.35"/>
  <cols>
    <col min="2" max="2" width="10.1796875" customWidth="1"/>
  </cols>
  <sheetData>
    <row r="1" spans="1:12" x14ac:dyDescent="0.35">
      <c r="A1">
        <v>2.3359999999999999</v>
      </c>
      <c r="B1">
        <v>8.7000000000000008E-2</v>
      </c>
      <c r="C1">
        <v>6.3E-2</v>
      </c>
      <c r="D1">
        <v>5.6000000000000001E-2</v>
      </c>
      <c r="E1">
        <v>5.5E-2</v>
      </c>
      <c r="F1">
        <v>7.1000000000000008E-2</v>
      </c>
      <c r="G1">
        <v>6.9000000000000006E-2</v>
      </c>
      <c r="H1">
        <v>5.2000000000000005E-2</v>
      </c>
      <c r="I1">
        <v>6.4000000000000001E-2</v>
      </c>
      <c r="J1">
        <v>5.2000000000000005E-2</v>
      </c>
      <c r="K1">
        <v>5.3999999999999999E-2</v>
      </c>
      <c r="L1">
        <v>5.2999999999999999E-2</v>
      </c>
    </row>
    <row r="2" spans="1:12" x14ac:dyDescent="0.35">
      <c r="A2">
        <v>1.579</v>
      </c>
      <c r="B2">
        <v>9.6000000000000002E-2</v>
      </c>
      <c r="C2">
        <v>6.3E-2</v>
      </c>
      <c r="D2">
        <v>5.5E-2</v>
      </c>
      <c r="E2">
        <v>5.2000000000000005E-2</v>
      </c>
      <c r="F2">
        <v>6.6000000000000003E-2</v>
      </c>
      <c r="G2">
        <v>6.5000000000000002E-2</v>
      </c>
      <c r="H2">
        <v>5.2999999999999999E-2</v>
      </c>
      <c r="I2">
        <v>5.8000000000000003E-2</v>
      </c>
      <c r="J2">
        <v>5.1000000000000004E-2</v>
      </c>
      <c r="K2">
        <v>5.5E-2</v>
      </c>
      <c r="L2">
        <v>5.2000000000000005E-2</v>
      </c>
    </row>
    <row r="3" spans="1:12" x14ac:dyDescent="0.35">
      <c r="A3">
        <v>1.004</v>
      </c>
      <c r="B3">
        <v>0.11600000000000001</v>
      </c>
      <c r="C3">
        <v>0.06</v>
      </c>
      <c r="D3">
        <v>7.9000000000000001E-2</v>
      </c>
      <c r="E3">
        <v>5.7000000000000002E-2</v>
      </c>
      <c r="F3">
        <v>6.6000000000000003E-2</v>
      </c>
      <c r="G3">
        <v>6.4000000000000001E-2</v>
      </c>
      <c r="H3">
        <v>5.3999999999999999E-2</v>
      </c>
      <c r="I3">
        <v>7.4999999999999997E-2</v>
      </c>
      <c r="J3">
        <v>5.2999999999999999E-2</v>
      </c>
      <c r="K3">
        <v>8.7999999999999995E-2</v>
      </c>
      <c r="L3">
        <v>5.5E-2</v>
      </c>
    </row>
    <row r="4" spans="1:12" x14ac:dyDescent="0.35">
      <c r="A4">
        <v>0.57799999999999996</v>
      </c>
      <c r="B4">
        <v>7.6999999999999999E-2</v>
      </c>
      <c r="C4">
        <v>5.5E-2</v>
      </c>
      <c r="D4">
        <v>8.6000000000000007E-2</v>
      </c>
      <c r="E4">
        <v>5.5E-2</v>
      </c>
      <c r="F4">
        <v>5.8000000000000003E-2</v>
      </c>
      <c r="G4">
        <v>6.8000000000000005E-2</v>
      </c>
      <c r="H4">
        <v>5.8000000000000003E-2</v>
      </c>
      <c r="I4">
        <v>0.11</v>
      </c>
      <c r="J4">
        <v>5.5E-2</v>
      </c>
      <c r="K4">
        <v>6.5000000000000002E-2</v>
      </c>
      <c r="L4">
        <v>5.3999999999999999E-2</v>
      </c>
    </row>
    <row r="5" spans="1:12" x14ac:dyDescent="0.35">
      <c r="A5">
        <v>0.34600000000000003</v>
      </c>
      <c r="B5">
        <v>5.9000000000000004E-2</v>
      </c>
      <c r="C5">
        <v>5.6000000000000001E-2</v>
      </c>
      <c r="D5">
        <v>5.7000000000000002E-2</v>
      </c>
      <c r="E5">
        <v>5.7000000000000002E-2</v>
      </c>
      <c r="F5">
        <v>5.8000000000000003E-2</v>
      </c>
      <c r="G5">
        <v>9.7000000000000003E-2</v>
      </c>
      <c r="H5">
        <v>5.9000000000000004E-2</v>
      </c>
      <c r="I5">
        <v>6.3E-2</v>
      </c>
      <c r="J5">
        <v>5.7000000000000002E-2</v>
      </c>
      <c r="K5">
        <v>5.3999999999999999E-2</v>
      </c>
      <c r="L5">
        <v>5.5E-2</v>
      </c>
    </row>
    <row r="6" spans="1:12" x14ac:dyDescent="0.35">
      <c r="A6">
        <v>0.17699999999999999</v>
      </c>
      <c r="B6">
        <v>5.2999999999999999E-2</v>
      </c>
      <c r="C6">
        <v>6.2E-2</v>
      </c>
      <c r="D6">
        <v>7.0000000000000007E-2</v>
      </c>
      <c r="E6">
        <v>7.6999999999999999E-2</v>
      </c>
      <c r="F6">
        <v>6.5000000000000002E-2</v>
      </c>
      <c r="G6">
        <v>7.0000000000000007E-2</v>
      </c>
      <c r="H6">
        <v>5.3999999999999999E-2</v>
      </c>
      <c r="I6">
        <v>7.9000000000000001E-2</v>
      </c>
      <c r="J6">
        <v>0.05</v>
      </c>
      <c r="K6">
        <v>0.11600000000000001</v>
      </c>
      <c r="L6">
        <v>6.2E-2</v>
      </c>
    </row>
    <row r="7" spans="1:12" x14ac:dyDescent="0.35">
      <c r="A7">
        <v>0.121</v>
      </c>
      <c r="B7">
        <v>5.7000000000000002E-2</v>
      </c>
      <c r="C7">
        <v>6.6000000000000003E-2</v>
      </c>
      <c r="D7">
        <v>8.3000000000000004E-2</v>
      </c>
      <c r="E7">
        <v>6.4000000000000001E-2</v>
      </c>
      <c r="F7">
        <v>5.9000000000000004E-2</v>
      </c>
      <c r="G7">
        <v>0.10200000000000001</v>
      </c>
      <c r="H7">
        <v>7.2000000000000008E-2</v>
      </c>
      <c r="I7">
        <v>0.193</v>
      </c>
      <c r="J7">
        <v>6.3E-2</v>
      </c>
      <c r="K7">
        <v>8.7999999999999995E-2</v>
      </c>
      <c r="L7">
        <v>7.2000000000000008E-2</v>
      </c>
    </row>
    <row r="8" spans="1:12" x14ac:dyDescent="0.35">
      <c r="A8">
        <v>5.7000000000000002E-2</v>
      </c>
      <c r="B8">
        <v>5.3999999999999999E-2</v>
      </c>
      <c r="C8">
        <v>0.107</v>
      </c>
      <c r="D8">
        <v>5.5E-2</v>
      </c>
      <c r="E8">
        <v>5.3999999999999999E-2</v>
      </c>
      <c r="F8">
        <v>6.2E-2</v>
      </c>
      <c r="G8">
        <v>0.14300000000000002</v>
      </c>
      <c r="H8">
        <v>7.1000000000000008E-2</v>
      </c>
      <c r="I8">
        <v>5.5E-2</v>
      </c>
      <c r="J8">
        <v>5.9000000000000004E-2</v>
      </c>
      <c r="K8">
        <v>9.1999999999999998E-2</v>
      </c>
      <c r="L8">
        <v>9.0999999999999998E-2</v>
      </c>
    </row>
    <row r="11" spans="1:12" x14ac:dyDescent="0.35">
      <c r="B11" t="s">
        <v>8</v>
      </c>
      <c r="C11" t="s">
        <v>9</v>
      </c>
      <c r="D11" t="s">
        <v>10</v>
      </c>
      <c r="E11" s="1" t="s">
        <v>11</v>
      </c>
    </row>
    <row r="12" spans="1:12" x14ac:dyDescent="0.35">
      <c r="A12" t="s">
        <v>0</v>
      </c>
      <c r="B12">
        <v>2.3359999999999999</v>
      </c>
      <c r="C12">
        <f>B12-B19</f>
        <v>2.2789999999999999</v>
      </c>
      <c r="D12">
        <v>2000</v>
      </c>
      <c r="E12">
        <f>(276.95*C12*C12)+(228.91*C12)+(31.923)</f>
        <v>1992.0431549499999</v>
      </c>
    </row>
    <row r="13" spans="1:12" x14ac:dyDescent="0.35">
      <c r="A13" t="s">
        <v>1</v>
      </c>
      <c r="B13">
        <v>1.579</v>
      </c>
      <c r="C13">
        <f>B13-B19</f>
        <v>1.522</v>
      </c>
      <c r="D13">
        <v>1000</v>
      </c>
      <c r="E13">
        <f t="shared" ref="E13:E18" si="0">(276.95*C13*C13)+(228.91*C13)+(31.923)</f>
        <v>1021.8742638</v>
      </c>
    </row>
    <row r="14" spans="1:12" x14ac:dyDescent="0.35">
      <c r="A14" t="s">
        <v>2</v>
      </c>
      <c r="B14">
        <v>1.004</v>
      </c>
      <c r="C14">
        <f>B14-B19</f>
        <v>0.94699999999999995</v>
      </c>
      <c r="D14">
        <v>500</v>
      </c>
      <c r="E14">
        <f t="shared" si="0"/>
        <v>497.07202254999993</v>
      </c>
    </row>
    <row r="15" spans="1:12" x14ac:dyDescent="0.35">
      <c r="A15" t="s">
        <v>3</v>
      </c>
      <c r="B15">
        <v>0.57799999999999996</v>
      </c>
      <c r="C15">
        <f>B15-B19</f>
        <v>0.52099999999999991</v>
      </c>
      <c r="D15">
        <v>250</v>
      </c>
      <c r="E15">
        <f t="shared" si="0"/>
        <v>226.36069494999995</v>
      </c>
    </row>
    <row r="16" spans="1:12" x14ac:dyDescent="0.35">
      <c r="A16" t="s">
        <v>4</v>
      </c>
      <c r="B16">
        <v>0.34600000000000003</v>
      </c>
      <c r="C16">
        <f>B16-B19</f>
        <v>0.28900000000000003</v>
      </c>
      <c r="D16">
        <v>125</v>
      </c>
      <c r="E16">
        <f t="shared" si="0"/>
        <v>121.20913095000002</v>
      </c>
    </row>
    <row r="17" spans="1:12" x14ac:dyDescent="0.35">
      <c r="A17" t="s">
        <v>5</v>
      </c>
      <c r="B17">
        <v>0.17699999999999999</v>
      </c>
      <c r="C17">
        <f>B17-B19</f>
        <v>0.12</v>
      </c>
      <c r="E17">
        <f t="shared" si="0"/>
        <v>63.380279999999999</v>
      </c>
    </row>
    <row r="18" spans="1:12" x14ac:dyDescent="0.35">
      <c r="A18" t="s">
        <v>6</v>
      </c>
      <c r="B18">
        <v>0.121</v>
      </c>
      <c r="C18">
        <f>B18-B19</f>
        <v>6.4000000000000001E-2</v>
      </c>
      <c r="D18">
        <v>31.25</v>
      </c>
      <c r="E18">
        <f t="shared" si="0"/>
        <v>47.707627199999997</v>
      </c>
    </row>
    <row r="19" spans="1:12" x14ac:dyDescent="0.35">
      <c r="A19" t="s">
        <v>7</v>
      </c>
      <c r="B19">
        <v>5.7000000000000002E-2</v>
      </c>
      <c r="C19">
        <f>B19-B19</f>
        <v>0</v>
      </c>
      <c r="D19">
        <v>0</v>
      </c>
    </row>
    <row r="23" spans="1:12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2" x14ac:dyDescent="0.35">
      <c r="A24" s="6" t="s">
        <v>15</v>
      </c>
      <c r="B24" s="18">
        <v>8.7000000000000008E-2</v>
      </c>
      <c r="C24" s="18">
        <f>B24-B19</f>
        <v>3.0000000000000006E-2</v>
      </c>
      <c r="D24" s="19">
        <f t="shared" ref="D24:D55" si="1">(276.95*C24*C24)+(228.91*C24)+(31.923)</f>
        <v>39.039555</v>
      </c>
    </row>
    <row r="25" spans="1:12" x14ac:dyDescent="0.35">
      <c r="A25" s="6" t="s">
        <v>16</v>
      </c>
      <c r="B25" s="18">
        <v>9.6000000000000002E-2</v>
      </c>
      <c r="C25" s="18">
        <f>B25-B19</f>
        <v>3.9E-2</v>
      </c>
      <c r="D25" s="19">
        <f t="shared" si="1"/>
        <v>41.271730949999998</v>
      </c>
    </row>
    <row r="26" spans="1:12" x14ac:dyDescent="0.35">
      <c r="A26" s="6" t="s">
        <v>17</v>
      </c>
      <c r="B26" s="18">
        <v>0.11600000000000001</v>
      </c>
      <c r="C26" s="18">
        <f>B26-B19</f>
        <v>5.9000000000000004E-2</v>
      </c>
      <c r="D26" s="19">
        <f t="shared" si="1"/>
        <v>46.392752950000002</v>
      </c>
      <c r="I26" s="16"/>
      <c r="J26" s="16" t="s">
        <v>124</v>
      </c>
      <c r="K26" s="16"/>
      <c r="L26" s="16"/>
    </row>
    <row r="27" spans="1:12" x14ac:dyDescent="0.35">
      <c r="A27" s="6" t="s">
        <v>18</v>
      </c>
      <c r="B27" s="18">
        <v>7.6999999999999999E-2</v>
      </c>
      <c r="C27" s="18">
        <f>B27-B19</f>
        <v>1.9999999999999997E-2</v>
      </c>
      <c r="D27" s="19">
        <f t="shared" si="1"/>
        <v>36.611979999999996</v>
      </c>
    </row>
    <row r="28" spans="1:12" x14ac:dyDescent="0.35">
      <c r="A28" s="6" t="s">
        <v>19</v>
      </c>
      <c r="B28" s="18">
        <v>5.9000000000000004E-2</v>
      </c>
      <c r="C28" s="18">
        <f>B28-B19</f>
        <v>2.0000000000000018E-3</v>
      </c>
      <c r="D28" s="19">
        <f t="shared" si="1"/>
        <v>32.3819278</v>
      </c>
    </row>
    <row r="29" spans="1:12" x14ac:dyDescent="0.35">
      <c r="A29" s="6" t="s">
        <v>20</v>
      </c>
      <c r="B29" s="18">
        <v>5.2999999999999999E-2</v>
      </c>
      <c r="C29" s="18">
        <f>B29-B19</f>
        <v>-4.0000000000000036E-3</v>
      </c>
      <c r="D29" s="19">
        <f t="shared" si="1"/>
        <v>31.011791199999998</v>
      </c>
    </row>
    <row r="30" spans="1:12" x14ac:dyDescent="0.35">
      <c r="A30" s="6" t="s">
        <v>21</v>
      </c>
      <c r="B30" s="18">
        <v>5.7000000000000002E-2</v>
      </c>
      <c r="C30" s="18">
        <f>B30-B19</f>
        <v>0</v>
      </c>
      <c r="D30" s="19">
        <f t="shared" si="1"/>
        <v>31.922999999999998</v>
      </c>
    </row>
    <row r="31" spans="1:12" x14ac:dyDescent="0.35">
      <c r="A31" s="6" t="s">
        <v>22</v>
      </c>
      <c r="B31" s="18">
        <v>5.3999999999999999E-2</v>
      </c>
      <c r="C31" s="18">
        <f>B31-B19</f>
        <v>-3.0000000000000027E-3</v>
      </c>
      <c r="D31" s="19">
        <f t="shared" si="1"/>
        <v>31.238762549999997</v>
      </c>
    </row>
    <row r="32" spans="1:12" x14ac:dyDescent="0.35">
      <c r="A32" s="6" t="s">
        <v>23</v>
      </c>
      <c r="B32" s="18">
        <v>6.3E-2</v>
      </c>
      <c r="C32" s="18">
        <f>B32-B19</f>
        <v>5.9999999999999984E-3</v>
      </c>
      <c r="D32" s="19">
        <f t="shared" si="1"/>
        <v>33.306430200000001</v>
      </c>
    </row>
    <row r="33" spans="1:4" x14ac:dyDescent="0.35">
      <c r="A33" s="6" t="s">
        <v>24</v>
      </c>
      <c r="B33" s="18">
        <v>6.3E-2</v>
      </c>
      <c r="C33" s="18">
        <f>B33-B19</f>
        <v>5.9999999999999984E-3</v>
      </c>
      <c r="D33" s="19">
        <f t="shared" si="1"/>
        <v>33.306430200000001</v>
      </c>
    </row>
    <row r="34" spans="1:4" x14ac:dyDescent="0.35">
      <c r="A34" s="6" t="s">
        <v>25</v>
      </c>
      <c r="B34" s="18">
        <v>0.06</v>
      </c>
      <c r="C34" s="18">
        <f>B34-B19</f>
        <v>2.9999999999999957E-3</v>
      </c>
      <c r="D34" s="19">
        <f t="shared" si="1"/>
        <v>32.612222549999998</v>
      </c>
    </row>
    <row r="35" spans="1:4" x14ac:dyDescent="0.35">
      <c r="A35" s="6" t="s">
        <v>26</v>
      </c>
      <c r="B35" s="18">
        <v>5.5E-2</v>
      </c>
      <c r="C35" s="18">
        <f>B35-B19</f>
        <v>-2.0000000000000018E-3</v>
      </c>
      <c r="D35" s="19">
        <f t="shared" si="1"/>
        <v>31.466287799999996</v>
      </c>
    </row>
    <row r="36" spans="1:4" x14ac:dyDescent="0.35">
      <c r="A36" s="6" t="s">
        <v>27</v>
      </c>
      <c r="B36" s="18">
        <v>5.6000000000000001E-2</v>
      </c>
      <c r="C36" s="18">
        <f>B36-B19</f>
        <v>-1.0000000000000009E-3</v>
      </c>
      <c r="D36" s="19">
        <f t="shared" si="1"/>
        <v>31.694366949999999</v>
      </c>
    </row>
    <row r="37" spans="1:4" x14ac:dyDescent="0.35">
      <c r="A37" s="6" t="s">
        <v>28</v>
      </c>
      <c r="B37" s="18">
        <v>6.2E-2</v>
      </c>
      <c r="C37" s="18">
        <f>B37-B19</f>
        <v>4.9999999999999975E-3</v>
      </c>
      <c r="D37" s="19">
        <f t="shared" si="1"/>
        <v>33.074473749999996</v>
      </c>
    </row>
    <row r="38" spans="1:4" x14ac:dyDescent="0.35">
      <c r="A38" s="6" t="s">
        <v>29</v>
      </c>
      <c r="B38" s="18">
        <v>6.6000000000000003E-2</v>
      </c>
      <c r="C38" s="18">
        <f>B38-B19</f>
        <v>9.0000000000000011E-3</v>
      </c>
      <c r="D38" s="19">
        <f t="shared" si="1"/>
        <v>34.005622949999996</v>
      </c>
    </row>
    <row r="39" spans="1:4" x14ac:dyDescent="0.35">
      <c r="A39" s="6" t="s">
        <v>30</v>
      </c>
      <c r="B39" s="18">
        <v>0.107</v>
      </c>
      <c r="C39" s="18">
        <f>B39-B19</f>
        <v>4.9999999999999996E-2</v>
      </c>
      <c r="D39" s="19">
        <f t="shared" si="1"/>
        <v>44.060874999999996</v>
      </c>
    </row>
    <row r="40" spans="1:4" x14ac:dyDescent="0.35">
      <c r="A40" s="6" t="s">
        <v>31</v>
      </c>
      <c r="B40" s="18">
        <v>5.6000000000000001E-2</v>
      </c>
      <c r="C40" s="18">
        <f>B40-B19</f>
        <v>-1.0000000000000009E-3</v>
      </c>
      <c r="D40" s="19">
        <f t="shared" si="1"/>
        <v>31.694366949999999</v>
      </c>
    </row>
    <row r="41" spans="1:4" x14ac:dyDescent="0.35">
      <c r="A41" s="6" t="s">
        <v>32</v>
      </c>
      <c r="B41" s="18">
        <v>5.5E-2</v>
      </c>
      <c r="C41" s="18">
        <f>B41-B19</f>
        <v>-2.0000000000000018E-3</v>
      </c>
      <c r="D41" s="19">
        <f t="shared" si="1"/>
        <v>31.466287799999996</v>
      </c>
    </row>
    <row r="42" spans="1:4" x14ac:dyDescent="0.35">
      <c r="A42" s="6" t="s">
        <v>33</v>
      </c>
      <c r="B42" s="18">
        <v>7.9000000000000001E-2</v>
      </c>
      <c r="C42" s="18">
        <f>B42-B19</f>
        <v>2.1999999999999999E-2</v>
      </c>
      <c r="D42" s="19">
        <f t="shared" si="1"/>
        <v>37.093063799999996</v>
      </c>
    </row>
    <row r="43" spans="1:4" x14ac:dyDescent="0.35">
      <c r="A43" s="6" t="s">
        <v>34</v>
      </c>
      <c r="B43" s="18">
        <v>8.6000000000000007E-2</v>
      </c>
      <c r="C43" s="18">
        <f>B43-B19</f>
        <v>2.9000000000000005E-2</v>
      </c>
      <c r="D43" s="19">
        <f t="shared" si="1"/>
        <v>38.794304949999997</v>
      </c>
    </row>
    <row r="44" spans="1:4" x14ac:dyDescent="0.35">
      <c r="A44" s="6" t="s">
        <v>35</v>
      </c>
      <c r="B44" s="18">
        <v>5.7000000000000002E-2</v>
      </c>
      <c r="C44" s="18">
        <v>0</v>
      </c>
      <c r="D44" s="19">
        <f t="shared" si="1"/>
        <v>31.922999999999998</v>
      </c>
    </row>
    <row r="45" spans="1:4" x14ac:dyDescent="0.35">
      <c r="A45" s="6" t="s">
        <v>36</v>
      </c>
      <c r="B45" s="18">
        <v>7.0000000000000007E-2</v>
      </c>
      <c r="C45" s="18">
        <f>B45-B19</f>
        <v>1.3000000000000005E-2</v>
      </c>
      <c r="D45" s="19">
        <f t="shared" si="1"/>
        <v>34.945634550000001</v>
      </c>
    </row>
    <row r="46" spans="1:4" x14ac:dyDescent="0.35">
      <c r="A46" s="6" t="s">
        <v>37</v>
      </c>
      <c r="B46" s="18">
        <v>8.3000000000000004E-2</v>
      </c>
      <c r="C46" s="18">
        <f>B46-B19</f>
        <v>2.6000000000000002E-2</v>
      </c>
      <c r="D46" s="19">
        <f t="shared" si="1"/>
        <v>38.061878199999995</v>
      </c>
    </row>
    <row r="47" spans="1:4" x14ac:dyDescent="0.35">
      <c r="A47" s="6" t="s">
        <v>38</v>
      </c>
      <c r="B47" s="18">
        <v>5.5E-2</v>
      </c>
      <c r="C47" s="18">
        <f>B47-B19</f>
        <v>-2.0000000000000018E-3</v>
      </c>
      <c r="D47" s="19">
        <f t="shared" si="1"/>
        <v>31.466287799999996</v>
      </c>
    </row>
    <row r="48" spans="1:4" x14ac:dyDescent="0.35">
      <c r="A48" s="6" t="s">
        <v>39</v>
      </c>
      <c r="B48" s="18">
        <v>5.5E-2</v>
      </c>
      <c r="C48" s="18">
        <f>B48-B19</f>
        <v>-2.0000000000000018E-3</v>
      </c>
      <c r="D48" s="19">
        <f t="shared" si="1"/>
        <v>31.466287799999996</v>
      </c>
    </row>
    <row r="49" spans="1:4" x14ac:dyDescent="0.35">
      <c r="A49" s="6" t="s">
        <v>40</v>
      </c>
      <c r="B49" s="18">
        <v>5.2000000000000005E-2</v>
      </c>
      <c r="C49" s="18">
        <f>B49-B19</f>
        <v>-4.9999999999999975E-3</v>
      </c>
      <c r="D49" s="19">
        <f t="shared" si="1"/>
        <v>30.785373749999998</v>
      </c>
    </row>
    <row r="50" spans="1:4" x14ac:dyDescent="0.35">
      <c r="A50" s="6" t="s">
        <v>41</v>
      </c>
      <c r="B50" s="18">
        <v>5.7000000000000002E-2</v>
      </c>
      <c r="C50" s="18">
        <f>B50-B19</f>
        <v>0</v>
      </c>
      <c r="D50" s="19">
        <f t="shared" si="1"/>
        <v>31.922999999999998</v>
      </c>
    </row>
    <row r="51" spans="1:4" x14ac:dyDescent="0.35">
      <c r="A51" s="6" t="s">
        <v>42</v>
      </c>
      <c r="B51" s="18">
        <v>5.5E-2</v>
      </c>
      <c r="C51" s="18">
        <f>B51-B19</f>
        <v>-2.0000000000000018E-3</v>
      </c>
      <c r="D51" s="19">
        <f t="shared" si="1"/>
        <v>31.466287799999996</v>
      </c>
    </row>
    <row r="52" spans="1:4" x14ac:dyDescent="0.35">
      <c r="A52" s="10" t="s">
        <v>43</v>
      </c>
      <c r="B52" s="18">
        <v>5.7000000000000002E-2</v>
      </c>
      <c r="C52" s="18">
        <f>B52-B19</f>
        <v>0</v>
      </c>
      <c r="D52" s="19">
        <f t="shared" si="1"/>
        <v>31.922999999999998</v>
      </c>
    </row>
    <row r="53" spans="1:4" x14ac:dyDescent="0.35">
      <c r="A53" s="6" t="s">
        <v>44</v>
      </c>
      <c r="B53" s="18">
        <v>7.6999999999999999E-2</v>
      </c>
      <c r="C53" s="18">
        <f>B53-B19</f>
        <v>1.9999999999999997E-2</v>
      </c>
      <c r="D53" s="19">
        <f t="shared" si="1"/>
        <v>36.611979999999996</v>
      </c>
    </row>
    <row r="54" spans="1:4" x14ac:dyDescent="0.35">
      <c r="A54" s="6" t="s">
        <v>45</v>
      </c>
      <c r="B54" s="18">
        <v>6.4000000000000001E-2</v>
      </c>
      <c r="C54" s="18">
        <f>B54-B19</f>
        <v>6.9999999999999993E-3</v>
      </c>
      <c r="D54" s="19">
        <f t="shared" si="1"/>
        <v>33.53894055</v>
      </c>
    </row>
    <row r="55" spans="1:4" x14ac:dyDescent="0.35">
      <c r="A55" s="6" t="s">
        <v>46</v>
      </c>
      <c r="B55" s="18">
        <v>5.3999999999999999E-2</v>
      </c>
      <c r="C55" s="18">
        <f>B55-B19</f>
        <v>-3.0000000000000027E-3</v>
      </c>
      <c r="D55" s="19">
        <f t="shared" si="1"/>
        <v>31.238762549999997</v>
      </c>
    </row>
    <row r="56" spans="1:4" x14ac:dyDescent="0.35">
      <c r="A56" s="6" t="s">
        <v>47</v>
      </c>
      <c r="B56" s="18">
        <v>7.1000000000000008E-2</v>
      </c>
      <c r="C56" s="18">
        <f>B56-B19</f>
        <v>1.4000000000000005E-2</v>
      </c>
      <c r="D56" s="19">
        <f t="shared" ref="D56:D87" si="2">(276.95*C56*C56)+(228.91*C56)+(31.923)</f>
        <v>35.182022199999999</v>
      </c>
    </row>
    <row r="57" spans="1:4" x14ac:dyDescent="0.35">
      <c r="A57" s="6" t="s">
        <v>48</v>
      </c>
      <c r="B57" s="18">
        <v>6.6000000000000003E-2</v>
      </c>
      <c r="C57" s="18">
        <f>B57-B19</f>
        <v>9.0000000000000011E-3</v>
      </c>
      <c r="D57" s="19">
        <f t="shared" si="2"/>
        <v>34.005622949999996</v>
      </c>
    </row>
    <row r="58" spans="1:4" x14ac:dyDescent="0.35">
      <c r="A58" s="6" t="s">
        <v>49</v>
      </c>
      <c r="B58" s="18">
        <v>6.6000000000000003E-2</v>
      </c>
      <c r="C58" s="18">
        <f>B58-B19</f>
        <v>9.0000000000000011E-3</v>
      </c>
      <c r="D58" s="19">
        <f t="shared" si="2"/>
        <v>34.005622949999996</v>
      </c>
    </row>
    <row r="59" spans="1:4" x14ac:dyDescent="0.35">
      <c r="A59" s="6" t="s">
        <v>50</v>
      </c>
      <c r="B59" s="18">
        <v>5.8000000000000003E-2</v>
      </c>
      <c r="C59" s="18">
        <f>B59-B19</f>
        <v>1.0000000000000009E-3</v>
      </c>
      <c r="D59" s="19">
        <f t="shared" si="2"/>
        <v>32.152186950000001</v>
      </c>
    </row>
    <row r="60" spans="1:4" x14ac:dyDescent="0.35">
      <c r="A60" s="6" t="s">
        <v>51</v>
      </c>
      <c r="B60" s="18">
        <v>5.8000000000000003E-2</v>
      </c>
      <c r="C60" s="18">
        <f>B60-B19</f>
        <v>1.0000000000000009E-3</v>
      </c>
      <c r="D60" s="19">
        <f t="shared" si="2"/>
        <v>32.152186950000001</v>
      </c>
    </row>
    <row r="61" spans="1:4" x14ac:dyDescent="0.35">
      <c r="A61" s="6" t="s">
        <v>52</v>
      </c>
      <c r="B61" s="18">
        <v>6.5000000000000002E-2</v>
      </c>
      <c r="C61" s="18">
        <f>B61-B19</f>
        <v>8.0000000000000002E-3</v>
      </c>
      <c r="D61" s="19">
        <f t="shared" si="2"/>
        <v>33.772004799999998</v>
      </c>
    </row>
    <row r="62" spans="1:4" x14ac:dyDescent="0.35">
      <c r="A62" s="6" t="s">
        <v>53</v>
      </c>
      <c r="B62" s="18">
        <v>5.8999999999999997E-2</v>
      </c>
      <c r="C62" s="18">
        <f>B62-B19</f>
        <v>1.9999999999999948E-3</v>
      </c>
      <c r="D62" s="19">
        <f t="shared" si="2"/>
        <v>32.3819278</v>
      </c>
    </row>
    <row r="63" spans="1:4" x14ac:dyDescent="0.35">
      <c r="A63" s="6" t="s">
        <v>54</v>
      </c>
      <c r="B63" s="18">
        <v>6.2E-2</v>
      </c>
      <c r="C63" s="18">
        <f>B63-B19</f>
        <v>4.9999999999999975E-3</v>
      </c>
      <c r="D63" s="19">
        <f t="shared" si="2"/>
        <v>33.074473749999996</v>
      </c>
    </row>
    <row r="64" spans="1:4" x14ac:dyDescent="0.35">
      <c r="A64" s="6" t="s">
        <v>55</v>
      </c>
      <c r="B64" s="18">
        <v>6.9000000000000006E-2</v>
      </c>
      <c r="C64" s="18">
        <f>B64-B19</f>
        <v>1.2000000000000004E-2</v>
      </c>
      <c r="D64" s="19">
        <f t="shared" si="2"/>
        <v>34.709800799999996</v>
      </c>
    </row>
    <row r="65" spans="1:4" x14ac:dyDescent="0.35">
      <c r="A65" s="6" t="s">
        <v>56</v>
      </c>
      <c r="B65" s="18">
        <v>6.5000000000000002E-2</v>
      </c>
      <c r="C65" s="18">
        <f>B65-B19</f>
        <v>8.0000000000000002E-3</v>
      </c>
      <c r="D65" s="19">
        <f t="shared" si="2"/>
        <v>33.772004799999998</v>
      </c>
    </row>
    <row r="66" spans="1:4" x14ac:dyDescent="0.35">
      <c r="A66" s="6" t="s">
        <v>57</v>
      </c>
      <c r="B66" s="18">
        <v>6.4000000000000001E-2</v>
      </c>
      <c r="C66" s="18">
        <f>B66-B19</f>
        <v>6.9999999999999993E-3</v>
      </c>
      <c r="D66" s="19">
        <f t="shared" si="2"/>
        <v>33.53894055</v>
      </c>
    </row>
    <row r="67" spans="1:4" x14ac:dyDescent="0.35">
      <c r="A67" s="6" t="s">
        <v>58</v>
      </c>
      <c r="B67" s="18">
        <v>6.8000000000000005E-2</v>
      </c>
      <c r="C67" s="18">
        <f>B67-B19</f>
        <v>1.1000000000000003E-2</v>
      </c>
      <c r="D67" s="19">
        <f t="shared" si="2"/>
        <v>34.474520949999999</v>
      </c>
    </row>
    <row r="68" spans="1:4" x14ac:dyDescent="0.35">
      <c r="A68" s="6" t="s">
        <v>59</v>
      </c>
      <c r="B68" s="18">
        <v>9.7000000000000003E-2</v>
      </c>
      <c r="C68" s="18">
        <f>B68-B19</f>
        <v>0.04</v>
      </c>
      <c r="D68" s="19">
        <f t="shared" si="2"/>
        <v>41.52252</v>
      </c>
    </row>
    <row r="69" spans="1:4" x14ac:dyDescent="0.35">
      <c r="A69" s="6" t="s">
        <v>60</v>
      </c>
      <c r="B69" s="18">
        <v>7.0000000000000007E-2</v>
      </c>
      <c r="C69" s="18">
        <f>B69-B19</f>
        <v>1.3000000000000005E-2</v>
      </c>
      <c r="D69" s="19">
        <f t="shared" si="2"/>
        <v>34.945634550000001</v>
      </c>
    </row>
    <row r="70" spans="1:4" x14ac:dyDescent="0.35">
      <c r="A70" s="6" t="s">
        <v>61</v>
      </c>
      <c r="B70" s="18">
        <v>0.10200000000000001</v>
      </c>
      <c r="C70" s="18">
        <f>B70-B19</f>
        <v>4.5000000000000005E-2</v>
      </c>
      <c r="D70" s="19">
        <f t="shared" si="2"/>
        <v>42.784773749999999</v>
      </c>
    </row>
    <row r="71" spans="1:4" x14ac:dyDescent="0.35">
      <c r="A71" s="6" t="s">
        <v>62</v>
      </c>
      <c r="B71" s="18">
        <v>0.14300000000000002</v>
      </c>
      <c r="C71" s="18">
        <f>B71-B19</f>
        <v>8.6000000000000021E-2</v>
      </c>
      <c r="D71" s="19">
        <f t="shared" si="2"/>
        <v>53.657582200000007</v>
      </c>
    </row>
    <row r="72" spans="1:4" x14ac:dyDescent="0.35">
      <c r="A72" s="6" t="s">
        <v>63</v>
      </c>
      <c r="B72" s="18">
        <v>5.2000000000000005E-2</v>
      </c>
      <c r="C72" s="18">
        <f>B72-B19</f>
        <v>-4.9999999999999975E-3</v>
      </c>
      <c r="D72" s="19">
        <f t="shared" si="2"/>
        <v>30.785373749999998</v>
      </c>
    </row>
    <row r="73" spans="1:4" x14ac:dyDescent="0.35">
      <c r="A73" s="6" t="s">
        <v>64</v>
      </c>
      <c r="B73" s="18">
        <v>5.2999999999999999E-2</v>
      </c>
      <c r="C73" s="18">
        <f>B73-B19</f>
        <v>-4.0000000000000036E-3</v>
      </c>
      <c r="D73" s="19">
        <f t="shared" si="2"/>
        <v>31.011791199999998</v>
      </c>
    </row>
    <row r="74" spans="1:4" x14ac:dyDescent="0.35">
      <c r="A74" s="6" t="s">
        <v>65</v>
      </c>
      <c r="B74" s="18">
        <v>5.3999999999999999E-2</v>
      </c>
      <c r="C74" s="18">
        <f>B74-B19</f>
        <v>-3.0000000000000027E-3</v>
      </c>
      <c r="D74" s="19">
        <f t="shared" si="2"/>
        <v>31.238762549999997</v>
      </c>
    </row>
    <row r="75" spans="1:4" x14ac:dyDescent="0.35">
      <c r="A75" s="6" t="s">
        <v>66</v>
      </c>
      <c r="B75" s="18">
        <v>5.8000000000000003E-2</v>
      </c>
      <c r="C75" s="18">
        <f>B75-B19</f>
        <v>1.0000000000000009E-3</v>
      </c>
      <c r="D75" s="19">
        <f t="shared" si="2"/>
        <v>32.152186950000001</v>
      </c>
    </row>
    <row r="76" spans="1:4" x14ac:dyDescent="0.35">
      <c r="A76" s="6" t="s">
        <v>67</v>
      </c>
      <c r="B76" s="18">
        <v>5.9000000000000004E-2</v>
      </c>
      <c r="C76" s="18">
        <f>B76-B19</f>
        <v>2.0000000000000018E-3</v>
      </c>
      <c r="D76" s="19">
        <f t="shared" si="2"/>
        <v>32.3819278</v>
      </c>
    </row>
    <row r="77" spans="1:4" x14ac:dyDescent="0.35">
      <c r="A77" s="6" t="s">
        <v>68</v>
      </c>
      <c r="B77" s="18">
        <v>5.3999999999999999E-2</v>
      </c>
      <c r="C77" s="18">
        <f>B77-B19</f>
        <v>-3.0000000000000027E-3</v>
      </c>
      <c r="D77" s="19">
        <f t="shared" si="2"/>
        <v>31.238762549999997</v>
      </c>
    </row>
    <row r="78" spans="1:4" x14ac:dyDescent="0.35">
      <c r="A78" s="6" t="s">
        <v>69</v>
      </c>
      <c r="B78" s="18">
        <v>7.2000000000000008E-2</v>
      </c>
      <c r="C78" s="18">
        <f>B78-B19</f>
        <v>1.5000000000000006E-2</v>
      </c>
      <c r="D78" s="19">
        <f t="shared" si="2"/>
        <v>35.418963750000003</v>
      </c>
    </row>
    <row r="79" spans="1:4" x14ac:dyDescent="0.35">
      <c r="A79" s="6" t="s">
        <v>70</v>
      </c>
      <c r="B79" s="18">
        <v>7.1000000000000008E-2</v>
      </c>
      <c r="C79" s="18">
        <f>B79-B19</f>
        <v>1.4000000000000005E-2</v>
      </c>
      <c r="D79" s="19">
        <f t="shared" si="2"/>
        <v>35.182022199999999</v>
      </c>
    </row>
    <row r="80" spans="1:4" x14ac:dyDescent="0.35">
      <c r="A80" s="6" t="s">
        <v>71</v>
      </c>
      <c r="B80" s="18">
        <v>6.4000000000000001E-2</v>
      </c>
      <c r="C80" s="18">
        <f>B80-B19</f>
        <v>6.9999999999999993E-3</v>
      </c>
      <c r="D80" s="19">
        <f t="shared" si="2"/>
        <v>33.53894055</v>
      </c>
    </row>
    <row r="81" spans="1:4" x14ac:dyDescent="0.35">
      <c r="A81" s="6" t="s">
        <v>72</v>
      </c>
      <c r="B81" s="18">
        <v>5.8000000000000003E-2</v>
      </c>
      <c r="C81" s="18">
        <f>B81-B19</f>
        <v>1.0000000000000009E-3</v>
      </c>
      <c r="D81" s="19">
        <f t="shared" si="2"/>
        <v>32.152186950000001</v>
      </c>
    </row>
    <row r="82" spans="1:4" x14ac:dyDescent="0.35">
      <c r="A82" s="6" t="s">
        <v>73</v>
      </c>
      <c r="B82" s="18">
        <v>7.4999999999999997E-2</v>
      </c>
      <c r="C82" s="18">
        <f>B82-B19</f>
        <v>1.7999999999999995E-2</v>
      </c>
      <c r="D82" s="19">
        <f t="shared" si="2"/>
        <v>36.133111799999995</v>
      </c>
    </row>
    <row r="83" spans="1:4" x14ac:dyDescent="0.35">
      <c r="A83" s="6" t="s">
        <v>74</v>
      </c>
      <c r="B83" s="18">
        <v>0.11</v>
      </c>
      <c r="C83" s="18">
        <f>B83-B19</f>
        <v>5.2999999999999999E-2</v>
      </c>
      <c r="D83" s="19">
        <f t="shared" si="2"/>
        <v>44.833182549999997</v>
      </c>
    </row>
    <row r="84" spans="1:4" x14ac:dyDescent="0.35">
      <c r="A84" s="6" t="s">
        <v>75</v>
      </c>
      <c r="B84" s="18">
        <v>6.3E-2</v>
      </c>
      <c r="C84" s="18">
        <f>B84-B19</f>
        <v>5.9999999999999984E-3</v>
      </c>
      <c r="D84" s="19">
        <f t="shared" si="2"/>
        <v>33.306430200000001</v>
      </c>
    </row>
    <row r="85" spans="1:4" x14ac:dyDescent="0.35">
      <c r="A85" s="6" t="s">
        <v>76</v>
      </c>
      <c r="B85" s="18">
        <v>7.9000000000000001E-2</v>
      </c>
      <c r="C85" s="18">
        <f>B85-B19</f>
        <v>2.1999999999999999E-2</v>
      </c>
      <c r="D85" s="19">
        <f t="shared" si="2"/>
        <v>37.093063799999996</v>
      </c>
    </row>
    <row r="86" spans="1:4" x14ac:dyDescent="0.35">
      <c r="A86" s="6" t="s">
        <v>77</v>
      </c>
      <c r="B86" s="18">
        <v>0.193</v>
      </c>
      <c r="C86" s="18">
        <f>B86-B19</f>
        <v>0.13600000000000001</v>
      </c>
      <c r="D86" s="19">
        <f t="shared" si="2"/>
        <v>68.177227200000004</v>
      </c>
    </row>
    <row r="87" spans="1:4" x14ac:dyDescent="0.35">
      <c r="A87" s="6" t="s">
        <v>78</v>
      </c>
      <c r="B87" s="18">
        <v>5.5E-2</v>
      </c>
      <c r="C87" s="18">
        <f>B87-B19</f>
        <v>-2.0000000000000018E-3</v>
      </c>
      <c r="D87" s="19">
        <f t="shared" si="2"/>
        <v>31.466287799999996</v>
      </c>
    </row>
    <row r="88" spans="1:4" x14ac:dyDescent="0.35">
      <c r="A88" s="6" t="s">
        <v>79</v>
      </c>
      <c r="B88" s="18">
        <v>5.2000000000000005E-2</v>
      </c>
      <c r="C88" s="18">
        <f>B88-B19</f>
        <v>-4.9999999999999975E-3</v>
      </c>
      <c r="D88" s="19">
        <f t="shared" ref="D88:D111" si="3">(276.95*C88*C88)+(228.91*C88)+(31.923)</f>
        <v>30.785373749999998</v>
      </c>
    </row>
    <row r="89" spans="1:4" x14ac:dyDescent="0.35">
      <c r="A89" s="6" t="s">
        <v>80</v>
      </c>
      <c r="B89" s="18">
        <v>5.1000000000000004E-2</v>
      </c>
      <c r="C89" s="18">
        <f>B89-B19</f>
        <v>-5.9999999999999984E-3</v>
      </c>
      <c r="D89" s="19">
        <f t="shared" si="3"/>
        <v>30.559510199999998</v>
      </c>
    </row>
    <row r="90" spans="1:4" x14ac:dyDescent="0.35">
      <c r="A90" s="6" t="s">
        <v>81</v>
      </c>
      <c r="B90" s="18">
        <v>5.2999999999999999E-2</v>
      </c>
      <c r="C90" s="18">
        <f>B90-B19</f>
        <v>-4.0000000000000036E-3</v>
      </c>
      <c r="D90" s="19">
        <f t="shared" si="3"/>
        <v>31.011791199999998</v>
      </c>
    </row>
    <row r="91" spans="1:4" x14ac:dyDescent="0.35">
      <c r="A91" s="6" t="s">
        <v>82</v>
      </c>
      <c r="B91" s="18">
        <v>5.5E-2</v>
      </c>
      <c r="C91" s="18">
        <f>B91-B19</f>
        <v>-2.0000000000000018E-3</v>
      </c>
      <c r="D91" s="19">
        <f t="shared" si="3"/>
        <v>31.466287799999996</v>
      </c>
    </row>
    <row r="92" spans="1:4" x14ac:dyDescent="0.35">
      <c r="A92" s="6" t="s">
        <v>83</v>
      </c>
      <c r="B92" s="18">
        <v>5.7000000000000002E-2</v>
      </c>
      <c r="C92" s="18">
        <f>B92-B19</f>
        <v>0</v>
      </c>
      <c r="D92" s="19">
        <f t="shared" si="3"/>
        <v>31.922999999999998</v>
      </c>
    </row>
    <row r="93" spans="1:4" x14ac:dyDescent="0.35">
      <c r="A93" s="6" t="s">
        <v>84</v>
      </c>
      <c r="B93" s="18">
        <v>0.05</v>
      </c>
      <c r="C93" s="18">
        <f>B93-B19</f>
        <v>-6.9999999999999993E-3</v>
      </c>
      <c r="D93" s="19">
        <f t="shared" si="3"/>
        <v>30.334200549999998</v>
      </c>
    </row>
    <row r="94" spans="1:4" x14ac:dyDescent="0.35">
      <c r="A94" s="6" t="s">
        <v>85</v>
      </c>
      <c r="B94" s="18">
        <v>6.3E-2</v>
      </c>
      <c r="C94" s="18">
        <f>B94-B19</f>
        <v>5.9999999999999984E-3</v>
      </c>
      <c r="D94" s="19">
        <f t="shared" si="3"/>
        <v>33.306430200000001</v>
      </c>
    </row>
    <row r="95" spans="1:4" x14ac:dyDescent="0.35">
      <c r="A95" s="6" t="s">
        <v>86</v>
      </c>
      <c r="B95" s="18">
        <v>5.9000000000000004E-2</v>
      </c>
      <c r="C95" s="18">
        <f>B95-B19</f>
        <v>2.0000000000000018E-3</v>
      </c>
      <c r="D95" s="19">
        <f t="shared" si="3"/>
        <v>32.3819278</v>
      </c>
    </row>
    <row r="96" spans="1:4" x14ac:dyDescent="0.35">
      <c r="A96" s="6" t="s">
        <v>87</v>
      </c>
      <c r="B96" s="18">
        <v>5.3999999999999999E-2</v>
      </c>
      <c r="C96" s="18">
        <f>B96-B19</f>
        <v>-3.0000000000000027E-3</v>
      </c>
      <c r="D96" s="19">
        <f t="shared" si="3"/>
        <v>31.238762549999997</v>
      </c>
    </row>
    <row r="97" spans="1:4" x14ac:dyDescent="0.35">
      <c r="A97" s="6" t="s">
        <v>88</v>
      </c>
      <c r="B97" s="18">
        <v>5.5E-2</v>
      </c>
      <c r="C97" s="18">
        <f>B97-B19</f>
        <v>-2.0000000000000018E-3</v>
      </c>
      <c r="D97" s="19">
        <f t="shared" si="3"/>
        <v>31.466287799999996</v>
      </c>
    </row>
    <row r="98" spans="1:4" x14ac:dyDescent="0.35">
      <c r="A98" s="6" t="s">
        <v>89</v>
      </c>
      <c r="B98" s="18">
        <v>8.7999999999999995E-2</v>
      </c>
      <c r="C98" s="18">
        <f>B98-B19</f>
        <v>3.0999999999999993E-2</v>
      </c>
      <c r="D98" s="19">
        <f t="shared" si="3"/>
        <v>39.285358949999996</v>
      </c>
    </row>
    <row r="99" spans="1:4" x14ac:dyDescent="0.35">
      <c r="A99" s="6" t="s">
        <v>90</v>
      </c>
      <c r="B99" s="18">
        <v>6.5000000000000002E-2</v>
      </c>
      <c r="C99" s="18">
        <f>B99-B19</f>
        <v>8.0000000000000002E-3</v>
      </c>
      <c r="D99" s="19">
        <f t="shared" si="3"/>
        <v>33.772004799999998</v>
      </c>
    </row>
    <row r="100" spans="1:4" x14ac:dyDescent="0.35">
      <c r="A100" s="6" t="s">
        <v>91</v>
      </c>
      <c r="B100" s="18">
        <v>5.3999999999999999E-2</v>
      </c>
      <c r="C100" s="18">
        <f>B100-B19</f>
        <v>-3.0000000000000027E-3</v>
      </c>
      <c r="D100" s="19">
        <f t="shared" si="3"/>
        <v>31.238762549999997</v>
      </c>
    </row>
    <row r="101" spans="1:4" x14ac:dyDescent="0.35">
      <c r="A101" s="6" t="s">
        <v>92</v>
      </c>
      <c r="B101" s="18">
        <v>0.11600000000000001</v>
      </c>
      <c r="C101" s="18">
        <f>B101-B19</f>
        <v>5.9000000000000004E-2</v>
      </c>
      <c r="D101" s="19">
        <f t="shared" si="3"/>
        <v>46.392752950000002</v>
      </c>
    </row>
    <row r="102" spans="1:4" x14ac:dyDescent="0.35">
      <c r="A102" s="6" t="s">
        <v>93</v>
      </c>
      <c r="B102" s="18">
        <v>8.7999999999999995E-2</v>
      </c>
      <c r="C102" s="18">
        <f>B102-B19</f>
        <v>3.0999999999999993E-2</v>
      </c>
      <c r="D102" s="19">
        <f t="shared" si="3"/>
        <v>39.285358949999996</v>
      </c>
    </row>
    <row r="103" spans="1:4" x14ac:dyDescent="0.35">
      <c r="A103" s="6" t="s">
        <v>94</v>
      </c>
      <c r="B103" s="18">
        <v>9.1999999999999998E-2</v>
      </c>
      <c r="C103" s="18">
        <f>B103-B19</f>
        <v>3.4999999999999996E-2</v>
      </c>
      <c r="D103" s="19">
        <f t="shared" si="3"/>
        <v>40.274113749999998</v>
      </c>
    </row>
    <row r="104" spans="1:4" x14ac:dyDescent="0.35">
      <c r="A104" s="6" t="s">
        <v>95</v>
      </c>
      <c r="B104" s="18">
        <v>5.2999999999999999E-2</v>
      </c>
      <c r="C104" s="18">
        <f>B104-B19</f>
        <v>-4.0000000000000036E-3</v>
      </c>
      <c r="D104" s="19">
        <f t="shared" si="3"/>
        <v>31.011791199999998</v>
      </c>
    </row>
    <row r="105" spans="1:4" x14ac:dyDescent="0.35">
      <c r="A105" s="6" t="s">
        <v>96</v>
      </c>
      <c r="B105" s="18">
        <v>5.2000000000000005E-2</v>
      </c>
      <c r="C105" s="18">
        <f>B105-B19</f>
        <v>-4.9999999999999975E-3</v>
      </c>
      <c r="D105" s="19">
        <f t="shared" si="3"/>
        <v>30.785373749999998</v>
      </c>
    </row>
    <row r="106" spans="1:4" x14ac:dyDescent="0.35">
      <c r="A106" s="6" t="s">
        <v>97</v>
      </c>
      <c r="B106" s="18">
        <v>5.5E-2</v>
      </c>
      <c r="C106" s="18">
        <f>B106-B19</f>
        <v>-2.0000000000000018E-3</v>
      </c>
      <c r="D106" s="19">
        <f t="shared" si="3"/>
        <v>31.466287799999996</v>
      </c>
    </row>
    <row r="107" spans="1:4" x14ac:dyDescent="0.35">
      <c r="A107" s="6" t="s">
        <v>98</v>
      </c>
      <c r="B107" s="18">
        <v>5.3999999999999999E-2</v>
      </c>
      <c r="C107" s="18">
        <f>B107-B19</f>
        <v>-3.0000000000000027E-3</v>
      </c>
      <c r="D107" s="19">
        <f t="shared" si="3"/>
        <v>31.238762549999997</v>
      </c>
    </row>
    <row r="108" spans="1:4" x14ac:dyDescent="0.35">
      <c r="A108" s="6" t="s">
        <v>99</v>
      </c>
      <c r="B108" s="18">
        <v>5.5E-2</v>
      </c>
      <c r="C108" s="18">
        <f>B108-B19</f>
        <v>-2.0000000000000018E-3</v>
      </c>
      <c r="D108" s="19">
        <f t="shared" si="3"/>
        <v>31.466287799999996</v>
      </c>
    </row>
    <row r="109" spans="1:4" x14ac:dyDescent="0.35">
      <c r="A109" s="6" t="s">
        <v>100</v>
      </c>
      <c r="B109" s="18">
        <v>6.2E-2</v>
      </c>
      <c r="C109" s="18">
        <f>B109-B19</f>
        <v>4.9999999999999975E-3</v>
      </c>
      <c r="D109" s="19">
        <f t="shared" si="3"/>
        <v>33.074473749999996</v>
      </c>
    </row>
    <row r="110" spans="1:4" x14ac:dyDescent="0.35">
      <c r="A110" s="6" t="s">
        <v>101</v>
      </c>
      <c r="B110" s="18">
        <v>7.2000000000000008E-2</v>
      </c>
      <c r="C110" s="18">
        <f>B110-B19</f>
        <v>1.5000000000000006E-2</v>
      </c>
      <c r="D110" s="19">
        <f t="shared" si="3"/>
        <v>35.418963750000003</v>
      </c>
    </row>
    <row r="111" spans="1:4" x14ac:dyDescent="0.35">
      <c r="A111" s="12" t="s">
        <v>102</v>
      </c>
      <c r="B111" s="20">
        <v>9.0999999999999998E-2</v>
      </c>
      <c r="C111" s="20">
        <f>B111-B19</f>
        <v>3.3999999999999996E-2</v>
      </c>
      <c r="D111" s="21">
        <f t="shared" si="3"/>
        <v>40.026094199999996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2"/>
  <sheetViews>
    <sheetView workbookViewId="0">
      <selection activeCell="G27" sqref="G27"/>
    </sheetView>
  </sheetViews>
  <sheetFormatPr defaultRowHeight="14.5" x14ac:dyDescent="0.35"/>
  <cols>
    <col min="2" max="2" width="9.81640625" customWidth="1"/>
  </cols>
  <sheetData>
    <row r="1" spans="1:12" x14ac:dyDescent="0.35">
      <c r="A1">
        <v>2.4319999999999999</v>
      </c>
      <c r="B1">
        <v>0.156</v>
      </c>
      <c r="C1">
        <v>6.0999999999999999E-2</v>
      </c>
      <c r="D1">
        <v>7.4999999999999997E-2</v>
      </c>
      <c r="E1">
        <v>7.2999999999999995E-2</v>
      </c>
      <c r="F1">
        <v>7.2000000000000008E-2</v>
      </c>
      <c r="G1">
        <v>5.5E-2</v>
      </c>
      <c r="H1">
        <v>5.9000000000000004E-2</v>
      </c>
      <c r="I1">
        <v>6.2E-2</v>
      </c>
      <c r="J1">
        <v>7.8E-2</v>
      </c>
      <c r="K1">
        <v>0.09</v>
      </c>
      <c r="L1">
        <v>6.0999999999999999E-2</v>
      </c>
    </row>
    <row r="2" spans="1:12" x14ac:dyDescent="0.35">
      <c r="A2">
        <v>1.5720000000000001</v>
      </c>
      <c r="B2">
        <v>0.153</v>
      </c>
      <c r="C2">
        <v>5.6000000000000001E-2</v>
      </c>
      <c r="D2">
        <v>7.2000000000000008E-2</v>
      </c>
      <c r="E2">
        <v>7.4999999999999997E-2</v>
      </c>
      <c r="F2">
        <v>9.2999999999999999E-2</v>
      </c>
      <c r="G2">
        <v>5.6000000000000001E-2</v>
      </c>
      <c r="H2">
        <v>5.6000000000000001E-2</v>
      </c>
      <c r="I2">
        <v>5.8000000000000003E-2</v>
      </c>
      <c r="J2">
        <v>6.6000000000000003E-2</v>
      </c>
      <c r="K2">
        <v>8.6000000000000007E-2</v>
      </c>
      <c r="L2">
        <v>6.0999999999999999E-2</v>
      </c>
    </row>
    <row r="3" spans="1:12" x14ac:dyDescent="0.35">
      <c r="A3">
        <v>0.98499999999999999</v>
      </c>
      <c r="B3">
        <v>0.155</v>
      </c>
      <c r="C3">
        <v>5.8000000000000003E-2</v>
      </c>
      <c r="D3">
        <v>7.6999999999999999E-2</v>
      </c>
      <c r="E3">
        <v>7.4999999999999997E-2</v>
      </c>
      <c r="F3">
        <v>0.105</v>
      </c>
      <c r="G3">
        <v>6.6000000000000003E-2</v>
      </c>
      <c r="H3">
        <v>6.2E-2</v>
      </c>
      <c r="I3">
        <v>6.2E-2</v>
      </c>
      <c r="J3">
        <v>7.2999999999999995E-2</v>
      </c>
      <c r="K3">
        <v>9.0999999999999998E-2</v>
      </c>
      <c r="L3">
        <v>7.4999999999999997E-2</v>
      </c>
    </row>
    <row r="4" spans="1:12" x14ac:dyDescent="0.35">
      <c r="A4">
        <v>0.49299999999999999</v>
      </c>
      <c r="B4">
        <v>0.14000000000000001</v>
      </c>
      <c r="C4">
        <v>6.2E-2</v>
      </c>
      <c r="D4">
        <v>8.3000000000000004E-2</v>
      </c>
      <c r="E4">
        <v>7.2999999999999995E-2</v>
      </c>
      <c r="F4">
        <v>8.4000000000000005E-2</v>
      </c>
      <c r="G4">
        <v>6.4000000000000001E-2</v>
      </c>
      <c r="H4">
        <v>6.4000000000000001E-2</v>
      </c>
      <c r="I4">
        <v>6.2E-2</v>
      </c>
      <c r="J4">
        <v>7.5999999999999998E-2</v>
      </c>
      <c r="K4">
        <v>8.3000000000000004E-2</v>
      </c>
      <c r="L4">
        <v>6.5000000000000002E-2</v>
      </c>
    </row>
    <row r="5" spans="1:12" x14ac:dyDescent="0.35">
      <c r="A5">
        <v>0.245</v>
      </c>
      <c r="B5">
        <v>5.8000000000000003E-2</v>
      </c>
      <c r="C5">
        <v>6.0999999999999999E-2</v>
      </c>
      <c r="D5">
        <v>7.3999999999999996E-2</v>
      </c>
      <c r="E5">
        <v>8.7000000000000008E-2</v>
      </c>
      <c r="F5">
        <v>7.4999999999999997E-2</v>
      </c>
      <c r="G5">
        <v>0.154</v>
      </c>
      <c r="H5">
        <v>5.9000000000000004E-2</v>
      </c>
      <c r="I5">
        <v>7.5999999999999998E-2</v>
      </c>
      <c r="J5">
        <v>7.1000000000000008E-2</v>
      </c>
      <c r="K5">
        <v>8.2000000000000003E-2</v>
      </c>
      <c r="L5">
        <v>8.2000000000000003E-2</v>
      </c>
    </row>
    <row r="6" spans="1:12" x14ac:dyDescent="0.35">
      <c r="A6">
        <v>0.16300000000000001</v>
      </c>
      <c r="B6">
        <v>6.4000000000000001E-2</v>
      </c>
      <c r="C6">
        <v>5.7000000000000002E-2</v>
      </c>
      <c r="D6">
        <v>6.7000000000000004E-2</v>
      </c>
      <c r="E6">
        <v>0.10300000000000001</v>
      </c>
      <c r="F6">
        <v>8.2000000000000003E-2</v>
      </c>
      <c r="G6">
        <v>0.187</v>
      </c>
      <c r="H6">
        <v>5.9000000000000004E-2</v>
      </c>
      <c r="I6">
        <v>6.7000000000000004E-2</v>
      </c>
      <c r="J6">
        <v>6.9000000000000006E-2</v>
      </c>
      <c r="K6">
        <v>0.13900000000000001</v>
      </c>
      <c r="L6">
        <v>8.1000000000000003E-2</v>
      </c>
    </row>
    <row r="7" spans="1:12" x14ac:dyDescent="0.35">
      <c r="A7">
        <v>0.114</v>
      </c>
      <c r="B7">
        <v>6.0999999999999999E-2</v>
      </c>
      <c r="C7">
        <v>6.3E-2</v>
      </c>
      <c r="D7">
        <v>7.8E-2</v>
      </c>
      <c r="E7">
        <v>7.9000000000000001E-2</v>
      </c>
      <c r="F7">
        <v>6.4000000000000001E-2</v>
      </c>
      <c r="G7">
        <v>0.13700000000000001</v>
      </c>
      <c r="H7">
        <v>6.0999999999999999E-2</v>
      </c>
      <c r="I7">
        <v>6.8000000000000005E-2</v>
      </c>
      <c r="J7">
        <v>7.6999999999999999E-2</v>
      </c>
      <c r="K7">
        <v>8.7999999999999995E-2</v>
      </c>
      <c r="L7">
        <v>0.11900000000000001</v>
      </c>
    </row>
    <row r="8" spans="1:12" x14ac:dyDescent="0.35">
      <c r="A8">
        <v>0.06</v>
      </c>
      <c r="B8">
        <v>0.06</v>
      </c>
      <c r="C8">
        <v>0.06</v>
      </c>
      <c r="D8">
        <v>7.3999999999999996E-2</v>
      </c>
      <c r="E8">
        <v>8.2000000000000003E-2</v>
      </c>
      <c r="F8">
        <v>6.8000000000000005E-2</v>
      </c>
      <c r="G8">
        <v>0.151</v>
      </c>
      <c r="H8">
        <v>5.7000000000000002E-2</v>
      </c>
      <c r="I8">
        <v>6.9000000000000006E-2</v>
      </c>
      <c r="J8">
        <v>7.0000000000000007E-2</v>
      </c>
      <c r="K8">
        <v>8.7000000000000008E-2</v>
      </c>
      <c r="L8">
        <v>0.13400000000000001</v>
      </c>
    </row>
    <row r="12" spans="1:12" x14ac:dyDescent="0.35">
      <c r="B12" t="s">
        <v>8</v>
      </c>
      <c r="C12" t="s">
        <v>9</v>
      </c>
      <c r="D12" t="s">
        <v>10</v>
      </c>
      <c r="E12" s="1" t="s">
        <v>11</v>
      </c>
    </row>
    <row r="13" spans="1:12" x14ac:dyDescent="0.35">
      <c r="A13" t="s">
        <v>0</v>
      </c>
      <c r="B13">
        <v>2.4319999999999999</v>
      </c>
      <c r="C13">
        <f>B13-B20</f>
        <v>2.3719999999999999</v>
      </c>
      <c r="D13">
        <v>500</v>
      </c>
      <c r="E13">
        <f>(53.414*C13*C13)+(79.609*C13)+(9.5347)</f>
        <v>498.89492297599998</v>
      </c>
    </row>
    <row r="14" spans="1:12" x14ac:dyDescent="0.35">
      <c r="A14" t="s">
        <v>1</v>
      </c>
      <c r="B14">
        <v>1.5720000000000001</v>
      </c>
      <c r="C14">
        <f>B14-B20</f>
        <v>1.512</v>
      </c>
      <c r="D14">
        <v>250</v>
      </c>
      <c r="E14">
        <f t="shared" ref="E14:E19" si="0">(53.414*C14*C14)+(79.609*C14)+(9.5347)</f>
        <v>252.01560361599996</v>
      </c>
    </row>
    <row r="15" spans="1:12" x14ac:dyDescent="0.35">
      <c r="A15" t="s">
        <v>2</v>
      </c>
      <c r="B15">
        <v>0.98499999999999999</v>
      </c>
      <c r="C15">
        <f>B15-B20</f>
        <v>0.92500000000000004</v>
      </c>
      <c r="D15">
        <v>125</v>
      </c>
      <c r="E15">
        <f t="shared" si="0"/>
        <v>128.87537874999998</v>
      </c>
    </row>
    <row r="16" spans="1:12" x14ac:dyDescent="0.35">
      <c r="A16" t="s">
        <v>3</v>
      </c>
      <c r="B16">
        <v>0.49299999999999999</v>
      </c>
      <c r="C16">
        <f>B16-B20</f>
        <v>0.433</v>
      </c>
      <c r="D16">
        <v>62.5</v>
      </c>
      <c r="E16">
        <f t="shared" si="0"/>
        <v>54.019934445999993</v>
      </c>
    </row>
    <row r="17" spans="1:12" x14ac:dyDescent="0.35">
      <c r="A17" t="s">
        <v>4</v>
      </c>
      <c r="B17">
        <v>0.245</v>
      </c>
      <c r="C17">
        <f>B17-B20</f>
        <v>0.185</v>
      </c>
      <c r="D17">
        <v>31.25</v>
      </c>
      <c r="E17">
        <f t="shared" si="0"/>
        <v>26.090459150000001</v>
      </c>
    </row>
    <row r="18" spans="1:12" x14ac:dyDescent="0.35">
      <c r="A18" t="s">
        <v>5</v>
      </c>
      <c r="B18">
        <v>0.16300000000000001</v>
      </c>
      <c r="C18">
        <f>B18-B20</f>
        <v>0.10300000000000001</v>
      </c>
      <c r="D18">
        <v>15.63</v>
      </c>
      <c r="E18">
        <f t="shared" si="0"/>
        <v>18.301096126000001</v>
      </c>
    </row>
    <row r="19" spans="1:12" x14ac:dyDescent="0.35">
      <c r="A19" t="s">
        <v>6</v>
      </c>
      <c r="B19">
        <v>0.114</v>
      </c>
      <c r="C19">
        <f>B19-B20</f>
        <v>5.4000000000000006E-2</v>
      </c>
      <c r="D19">
        <v>7.81</v>
      </c>
      <c r="E19">
        <f t="shared" si="0"/>
        <v>13.989341224</v>
      </c>
    </row>
    <row r="20" spans="1:12" x14ac:dyDescent="0.35">
      <c r="A20" t="s">
        <v>7</v>
      </c>
      <c r="B20">
        <v>0.06</v>
      </c>
      <c r="C20">
        <f>B20-B20</f>
        <v>0</v>
      </c>
      <c r="D20">
        <v>0</v>
      </c>
    </row>
    <row r="24" spans="1:12" x14ac:dyDescent="0.35">
      <c r="A24" s="3" t="s">
        <v>12</v>
      </c>
      <c r="B24" s="17" t="s">
        <v>13</v>
      </c>
      <c r="C24" s="17" t="s">
        <v>9</v>
      </c>
      <c r="D24" s="5" t="s">
        <v>11</v>
      </c>
    </row>
    <row r="25" spans="1:12" x14ac:dyDescent="0.35">
      <c r="A25" s="6" t="s">
        <v>15</v>
      </c>
      <c r="B25" s="18">
        <v>0.156</v>
      </c>
      <c r="C25" s="18">
        <f>B25-B20</f>
        <v>9.6000000000000002E-2</v>
      </c>
      <c r="D25" s="19">
        <f t="shared" ref="D25:D56" si="1">(53.414*C25*C25)+(79.609*C25)+(9.5347)</f>
        <v>17.669427423999998</v>
      </c>
    </row>
    <row r="26" spans="1:12" x14ac:dyDescent="0.35">
      <c r="A26" s="6" t="s">
        <v>16</v>
      </c>
      <c r="B26" s="18">
        <v>0.153</v>
      </c>
      <c r="C26" s="18">
        <f>B26-B20</f>
        <v>9.2999999999999999E-2</v>
      </c>
      <c r="D26" s="19">
        <f t="shared" si="1"/>
        <v>17.400314686000002</v>
      </c>
      <c r="I26" s="16"/>
      <c r="J26" s="16" t="s">
        <v>123</v>
      </c>
      <c r="K26" s="16"/>
      <c r="L26" s="16"/>
    </row>
    <row r="27" spans="1:12" x14ac:dyDescent="0.35">
      <c r="A27" s="6" t="s">
        <v>17</v>
      </c>
      <c r="B27" s="18">
        <v>0.155</v>
      </c>
      <c r="C27" s="18">
        <f>B27-B20</f>
        <v>9.5000000000000001E-2</v>
      </c>
      <c r="D27" s="19">
        <f t="shared" si="1"/>
        <v>17.579616350000002</v>
      </c>
    </row>
    <row r="28" spans="1:12" x14ac:dyDescent="0.35">
      <c r="A28" s="6" t="s">
        <v>18</v>
      </c>
      <c r="B28" s="18">
        <v>0.14000000000000001</v>
      </c>
      <c r="C28" s="18">
        <f>B28-B20</f>
        <v>8.0000000000000016E-2</v>
      </c>
      <c r="D28" s="19">
        <f t="shared" si="1"/>
        <v>16.2452696</v>
      </c>
    </row>
    <row r="29" spans="1:12" x14ac:dyDescent="0.35">
      <c r="A29" s="6" t="s">
        <v>19</v>
      </c>
      <c r="B29" s="18">
        <v>5.8000000000000003E-2</v>
      </c>
      <c r="C29" s="18">
        <f>B29-B20</f>
        <v>-1.9999999999999948E-3</v>
      </c>
      <c r="D29" s="19">
        <f t="shared" si="1"/>
        <v>9.3756956560000013</v>
      </c>
    </row>
    <row r="30" spans="1:12" x14ac:dyDescent="0.35">
      <c r="A30" s="6" t="s">
        <v>20</v>
      </c>
      <c r="B30" s="18">
        <v>6.4000000000000001E-2</v>
      </c>
      <c r="C30" s="18">
        <f>B30-B20</f>
        <v>4.0000000000000036E-3</v>
      </c>
      <c r="D30" s="19">
        <f t="shared" si="1"/>
        <v>9.8539906240000015</v>
      </c>
    </row>
    <row r="31" spans="1:12" x14ac:dyDescent="0.35">
      <c r="A31" s="6" t="s">
        <v>21</v>
      </c>
      <c r="B31" s="18">
        <v>6.0999999999999999E-2</v>
      </c>
      <c r="C31" s="18">
        <f>B31-B20</f>
        <v>1.0000000000000009E-3</v>
      </c>
      <c r="D31" s="19">
        <f t="shared" si="1"/>
        <v>9.6143624140000004</v>
      </c>
    </row>
    <row r="32" spans="1:12" x14ac:dyDescent="0.35">
      <c r="A32" s="6" t="s">
        <v>22</v>
      </c>
      <c r="B32" s="18">
        <v>0.06</v>
      </c>
      <c r="C32" s="18">
        <f>B32-B20</f>
        <v>0</v>
      </c>
      <c r="D32" s="19">
        <f t="shared" si="1"/>
        <v>9.5347000000000008</v>
      </c>
    </row>
    <row r="33" spans="1:4" x14ac:dyDescent="0.35">
      <c r="A33" s="6" t="s">
        <v>23</v>
      </c>
      <c r="B33" s="18">
        <v>6.0999999999999999E-2</v>
      </c>
      <c r="C33" s="18">
        <f>B33-B20</f>
        <v>1.0000000000000009E-3</v>
      </c>
      <c r="D33" s="19">
        <f t="shared" si="1"/>
        <v>9.6143624140000004</v>
      </c>
    </row>
    <row r="34" spans="1:4" x14ac:dyDescent="0.35">
      <c r="A34" s="6" t="s">
        <v>24</v>
      </c>
      <c r="B34" s="18">
        <v>5.6000000000000001E-2</v>
      </c>
      <c r="C34" s="18">
        <f>B34-B20</f>
        <v>-3.9999999999999966E-3</v>
      </c>
      <c r="D34" s="19">
        <f t="shared" si="1"/>
        <v>9.2171186240000011</v>
      </c>
    </row>
    <row r="35" spans="1:4" x14ac:dyDescent="0.35">
      <c r="A35" s="6" t="s">
        <v>25</v>
      </c>
      <c r="B35" s="18">
        <v>5.8000000000000003E-2</v>
      </c>
      <c r="C35" s="18">
        <f>B35-B20</f>
        <v>-1.9999999999999948E-3</v>
      </c>
      <c r="D35" s="19">
        <f t="shared" si="1"/>
        <v>9.3756956560000013</v>
      </c>
    </row>
    <row r="36" spans="1:4" x14ac:dyDescent="0.35">
      <c r="A36" s="6" t="s">
        <v>26</v>
      </c>
      <c r="B36" s="18">
        <v>6.2E-2</v>
      </c>
      <c r="C36" s="18">
        <f>B36-B20</f>
        <v>2.0000000000000018E-3</v>
      </c>
      <c r="D36" s="19">
        <f t="shared" si="1"/>
        <v>9.6941316560000015</v>
      </c>
    </row>
    <row r="37" spans="1:4" x14ac:dyDescent="0.35">
      <c r="A37" s="6" t="s">
        <v>27</v>
      </c>
      <c r="B37" s="18">
        <v>6.0999999999999999E-2</v>
      </c>
      <c r="C37" s="18">
        <f>B37-B20</f>
        <v>1.0000000000000009E-3</v>
      </c>
      <c r="D37" s="19">
        <f t="shared" si="1"/>
        <v>9.6143624140000004</v>
      </c>
    </row>
    <row r="38" spans="1:4" x14ac:dyDescent="0.35">
      <c r="A38" s="6" t="s">
        <v>28</v>
      </c>
      <c r="B38" s="18">
        <v>5.7000000000000002E-2</v>
      </c>
      <c r="C38" s="18">
        <f>B38-B20</f>
        <v>-2.9999999999999957E-3</v>
      </c>
      <c r="D38" s="19">
        <f t="shared" si="1"/>
        <v>9.2963537260000013</v>
      </c>
    </row>
    <row r="39" spans="1:4" x14ac:dyDescent="0.35">
      <c r="A39" s="6" t="s">
        <v>29</v>
      </c>
      <c r="B39" s="18">
        <v>6.3E-2</v>
      </c>
      <c r="C39" s="18">
        <f>B39-B20</f>
        <v>3.0000000000000027E-3</v>
      </c>
      <c r="D39" s="19">
        <f t="shared" si="1"/>
        <v>9.7740077260000007</v>
      </c>
    </row>
    <row r="40" spans="1:4" x14ac:dyDescent="0.35">
      <c r="A40" s="6" t="s">
        <v>30</v>
      </c>
      <c r="B40" s="18">
        <v>0.06</v>
      </c>
      <c r="C40" s="18">
        <f>B40-B20</f>
        <v>0</v>
      </c>
      <c r="D40" s="19">
        <f t="shared" si="1"/>
        <v>9.5347000000000008</v>
      </c>
    </row>
    <row r="41" spans="1:4" x14ac:dyDescent="0.35">
      <c r="A41" s="6" t="s">
        <v>31</v>
      </c>
      <c r="B41" s="18">
        <v>7.4999999999999997E-2</v>
      </c>
      <c r="C41" s="18">
        <f>B41-B20</f>
        <v>1.4999999999999999E-2</v>
      </c>
      <c r="D41" s="19">
        <f t="shared" si="1"/>
        <v>10.740853150000001</v>
      </c>
    </row>
    <row r="42" spans="1:4" x14ac:dyDescent="0.35">
      <c r="A42" s="6" t="s">
        <v>32</v>
      </c>
      <c r="B42" s="18">
        <v>7.2000000000000008E-2</v>
      </c>
      <c r="C42" s="18">
        <f>B42-B20</f>
        <v>1.2000000000000011E-2</v>
      </c>
      <c r="D42" s="19">
        <f t="shared" si="1"/>
        <v>10.497699616000002</v>
      </c>
    </row>
    <row r="43" spans="1:4" x14ac:dyDescent="0.35">
      <c r="A43" s="6" t="s">
        <v>33</v>
      </c>
      <c r="B43" s="18">
        <v>7.6999999999999999E-2</v>
      </c>
      <c r="C43" s="18">
        <f>B43-B20</f>
        <v>1.7000000000000001E-2</v>
      </c>
      <c r="D43" s="19">
        <f t="shared" si="1"/>
        <v>10.903489646000001</v>
      </c>
    </row>
    <row r="44" spans="1:4" x14ac:dyDescent="0.35">
      <c r="A44" s="6" t="s">
        <v>34</v>
      </c>
      <c r="B44" s="18">
        <v>8.3000000000000004E-2</v>
      </c>
      <c r="C44" s="18">
        <f>B44-B20</f>
        <v>2.3000000000000007E-2</v>
      </c>
      <c r="D44" s="19">
        <f t="shared" si="1"/>
        <v>11.393963006000002</v>
      </c>
    </row>
    <row r="45" spans="1:4" x14ac:dyDescent="0.35">
      <c r="A45" s="6" t="s">
        <v>35</v>
      </c>
      <c r="B45" s="18">
        <v>7.3999999999999996E-2</v>
      </c>
      <c r="C45" s="18">
        <f>B45-B20</f>
        <v>1.3999999999999999E-2</v>
      </c>
      <c r="D45" s="19">
        <f t="shared" si="1"/>
        <v>10.659695144000001</v>
      </c>
    </row>
    <row r="46" spans="1:4" x14ac:dyDescent="0.35">
      <c r="A46" s="6" t="s">
        <v>36</v>
      </c>
      <c r="B46" s="18">
        <v>6.7000000000000004E-2</v>
      </c>
      <c r="C46" s="18">
        <f>B46-B20</f>
        <v>7.0000000000000062E-3</v>
      </c>
      <c r="D46" s="19">
        <f t="shared" si="1"/>
        <v>10.094580286000001</v>
      </c>
    </row>
    <row r="47" spans="1:4" x14ac:dyDescent="0.35">
      <c r="A47" s="6" t="s">
        <v>37</v>
      </c>
      <c r="B47" s="18">
        <v>7.8E-2</v>
      </c>
      <c r="C47" s="18">
        <f>B47-B20</f>
        <v>1.8000000000000002E-2</v>
      </c>
      <c r="D47" s="19">
        <f t="shared" si="1"/>
        <v>10.984968136000001</v>
      </c>
    </row>
    <row r="48" spans="1:4" x14ac:dyDescent="0.35">
      <c r="A48" s="6" t="s">
        <v>38</v>
      </c>
      <c r="B48" s="18">
        <v>7.3999999999999996E-2</v>
      </c>
      <c r="C48" s="18">
        <f>B48-B20</f>
        <v>1.3999999999999999E-2</v>
      </c>
      <c r="D48" s="19">
        <f t="shared" si="1"/>
        <v>10.659695144000001</v>
      </c>
    </row>
    <row r="49" spans="1:4" x14ac:dyDescent="0.35">
      <c r="A49" s="6" t="s">
        <v>39</v>
      </c>
      <c r="B49" s="18">
        <v>7.2999999999999995E-2</v>
      </c>
      <c r="C49" s="18">
        <f>B49-B20</f>
        <v>1.2999999999999998E-2</v>
      </c>
      <c r="D49" s="19">
        <f t="shared" si="1"/>
        <v>10.578643966000001</v>
      </c>
    </row>
    <row r="50" spans="1:4" x14ac:dyDescent="0.35">
      <c r="A50" s="6" t="s">
        <v>40</v>
      </c>
      <c r="B50" s="18">
        <v>7.4999999999999997E-2</v>
      </c>
      <c r="C50" s="18">
        <f>B50-B20</f>
        <v>1.4999999999999999E-2</v>
      </c>
      <c r="D50" s="19">
        <f t="shared" si="1"/>
        <v>10.740853150000001</v>
      </c>
    </row>
    <row r="51" spans="1:4" x14ac:dyDescent="0.35">
      <c r="A51" s="6" t="s">
        <v>41</v>
      </c>
      <c r="B51" s="18">
        <v>7.4999999999999997E-2</v>
      </c>
      <c r="C51" s="18">
        <f>B51-B20</f>
        <v>1.4999999999999999E-2</v>
      </c>
      <c r="D51" s="19">
        <f t="shared" si="1"/>
        <v>10.740853150000001</v>
      </c>
    </row>
    <row r="52" spans="1:4" x14ac:dyDescent="0.35">
      <c r="A52" s="6" t="s">
        <v>42</v>
      </c>
      <c r="B52" s="18">
        <v>7.2999999999999995E-2</v>
      </c>
      <c r="C52" s="18">
        <f>B52-B20</f>
        <v>1.2999999999999998E-2</v>
      </c>
      <c r="D52" s="19">
        <f t="shared" si="1"/>
        <v>10.578643966000001</v>
      </c>
    </row>
    <row r="53" spans="1:4" x14ac:dyDescent="0.35">
      <c r="A53" s="10" t="s">
        <v>43</v>
      </c>
      <c r="B53" s="18">
        <v>8.7000000000000008E-2</v>
      </c>
      <c r="C53" s="18">
        <f>B53-B20</f>
        <v>2.700000000000001E-2</v>
      </c>
      <c r="D53" s="19">
        <f t="shared" si="1"/>
        <v>11.723081806000001</v>
      </c>
    </row>
    <row r="54" spans="1:4" x14ac:dyDescent="0.35">
      <c r="A54" s="6" t="s">
        <v>44</v>
      </c>
      <c r="B54" s="18">
        <v>0.10300000000000001</v>
      </c>
      <c r="C54" s="18">
        <f>B54-B20</f>
        <v>4.300000000000001E-2</v>
      </c>
      <c r="D54" s="19">
        <f t="shared" si="1"/>
        <v>13.056649486000001</v>
      </c>
    </row>
    <row r="55" spans="1:4" x14ac:dyDescent="0.35">
      <c r="A55" s="6" t="s">
        <v>45</v>
      </c>
      <c r="B55" s="18">
        <v>7.9000000000000001E-2</v>
      </c>
      <c r="C55" s="18">
        <f>B55-B20</f>
        <v>1.9000000000000003E-2</v>
      </c>
      <c r="D55" s="19">
        <f t="shared" si="1"/>
        <v>11.066553454000001</v>
      </c>
    </row>
    <row r="56" spans="1:4" x14ac:dyDescent="0.35">
      <c r="A56" s="6" t="s">
        <v>46</v>
      </c>
      <c r="B56" s="18">
        <v>8.2000000000000003E-2</v>
      </c>
      <c r="C56" s="18">
        <f>B56-B20</f>
        <v>2.2000000000000006E-2</v>
      </c>
      <c r="D56" s="19">
        <f t="shared" si="1"/>
        <v>11.311950376</v>
      </c>
    </row>
    <row r="57" spans="1:4" x14ac:dyDescent="0.35">
      <c r="A57" s="6" t="s">
        <v>47</v>
      </c>
      <c r="B57" s="18">
        <v>7.2000000000000008E-2</v>
      </c>
      <c r="C57" s="18">
        <f>B57-B20</f>
        <v>1.2000000000000011E-2</v>
      </c>
      <c r="D57" s="19">
        <f t="shared" ref="D57:D88" si="2">(53.414*C57*C57)+(79.609*C57)+(9.5347)</f>
        <v>10.497699616000002</v>
      </c>
    </row>
    <row r="58" spans="1:4" x14ac:dyDescent="0.35">
      <c r="A58" s="6" t="s">
        <v>48</v>
      </c>
      <c r="B58" s="18">
        <v>9.2999999999999999E-2</v>
      </c>
      <c r="C58" s="18">
        <f>B58-B20</f>
        <v>3.3000000000000002E-2</v>
      </c>
      <c r="D58" s="19">
        <f t="shared" si="2"/>
        <v>12.219964846</v>
      </c>
    </row>
    <row r="59" spans="1:4" x14ac:dyDescent="0.35">
      <c r="A59" s="6" t="s">
        <v>49</v>
      </c>
      <c r="B59" s="18">
        <v>0.105</v>
      </c>
      <c r="C59" s="18">
        <f>B59-B20</f>
        <v>4.4999999999999998E-2</v>
      </c>
      <c r="D59" s="19">
        <f t="shared" si="2"/>
        <v>13.22526835</v>
      </c>
    </row>
    <row r="60" spans="1:4" x14ac:dyDescent="0.35">
      <c r="A60" s="6" t="s">
        <v>50</v>
      </c>
      <c r="B60" s="18">
        <v>8.4000000000000005E-2</v>
      </c>
      <c r="C60" s="18">
        <f>B60-B20</f>
        <v>2.4000000000000007E-2</v>
      </c>
      <c r="D60" s="19">
        <f t="shared" si="2"/>
        <v>11.476082464000001</v>
      </c>
    </row>
    <row r="61" spans="1:4" x14ac:dyDescent="0.35">
      <c r="A61" s="6" t="s">
        <v>51</v>
      </c>
      <c r="B61" s="18">
        <v>7.4999999999999997E-2</v>
      </c>
      <c r="C61" s="18">
        <f>B61-B20</f>
        <v>1.4999999999999999E-2</v>
      </c>
      <c r="D61" s="19">
        <f t="shared" si="2"/>
        <v>10.740853150000001</v>
      </c>
    </row>
    <row r="62" spans="1:4" x14ac:dyDescent="0.35">
      <c r="A62" s="6" t="s">
        <v>52</v>
      </c>
      <c r="B62" s="18">
        <v>8.2000000000000003E-2</v>
      </c>
      <c r="C62" s="18">
        <f>B62-B20</f>
        <v>2.2000000000000006E-2</v>
      </c>
      <c r="D62" s="19">
        <f t="shared" si="2"/>
        <v>11.311950376</v>
      </c>
    </row>
    <row r="63" spans="1:4" x14ac:dyDescent="0.35">
      <c r="A63" s="6" t="s">
        <v>53</v>
      </c>
      <c r="B63" s="18">
        <v>6.4000000000000001E-2</v>
      </c>
      <c r="C63" s="18">
        <f>B63-B20</f>
        <v>4.0000000000000036E-3</v>
      </c>
      <c r="D63" s="19">
        <f t="shared" si="2"/>
        <v>9.8539906240000015</v>
      </c>
    </row>
    <row r="64" spans="1:4" x14ac:dyDescent="0.35">
      <c r="A64" s="6" t="s">
        <v>54</v>
      </c>
      <c r="B64" s="18">
        <v>6.8000000000000005E-2</v>
      </c>
      <c r="C64" s="18">
        <f>B64-B20</f>
        <v>8.0000000000000071E-3</v>
      </c>
      <c r="D64" s="19">
        <f t="shared" si="2"/>
        <v>10.174990496000001</v>
      </c>
    </row>
    <row r="65" spans="1:4" x14ac:dyDescent="0.35">
      <c r="A65" s="6" t="s">
        <v>55</v>
      </c>
      <c r="B65" s="18">
        <v>5.5E-2</v>
      </c>
      <c r="C65" s="18">
        <f>B65-B20</f>
        <v>-4.9999999999999975E-3</v>
      </c>
      <c r="D65" s="19">
        <f t="shared" si="2"/>
        <v>9.1379903500000008</v>
      </c>
    </row>
    <row r="66" spans="1:4" x14ac:dyDescent="0.35">
      <c r="A66" s="6" t="s">
        <v>56</v>
      </c>
      <c r="B66" s="18">
        <v>5.6000000000000001E-2</v>
      </c>
      <c r="C66" s="18">
        <f>B66-B20</f>
        <v>-3.9999999999999966E-3</v>
      </c>
      <c r="D66" s="19">
        <f t="shared" si="2"/>
        <v>9.2171186240000011</v>
      </c>
    </row>
    <row r="67" spans="1:4" x14ac:dyDescent="0.35">
      <c r="A67" s="6" t="s">
        <v>57</v>
      </c>
      <c r="B67" s="18">
        <v>6.6000000000000003E-2</v>
      </c>
      <c r="C67" s="18">
        <f>B67-B20</f>
        <v>6.0000000000000053E-3</v>
      </c>
      <c r="D67" s="19">
        <f t="shared" si="2"/>
        <v>10.014276904000001</v>
      </c>
    </row>
    <row r="68" spans="1:4" x14ac:dyDescent="0.35">
      <c r="A68" s="6" t="s">
        <v>58</v>
      </c>
      <c r="B68" s="18">
        <v>6.4000000000000001E-2</v>
      </c>
      <c r="C68" s="18">
        <f>B68-B20</f>
        <v>4.0000000000000036E-3</v>
      </c>
      <c r="D68" s="19">
        <f t="shared" si="2"/>
        <v>9.8539906240000015</v>
      </c>
    </row>
    <row r="69" spans="1:4" x14ac:dyDescent="0.35">
      <c r="A69" s="6" t="s">
        <v>59</v>
      </c>
      <c r="B69" s="18">
        <v>0.154</v>
      </c>
      <c r="C69" s="18">
        <f>B69-B20</f>
        <v>9.4E-2</v>
      </c>
      <c r="D69" s="19">
        <f t="shared" si="2"/>
        <v>17.489912103999998</v>
      </c>
    </row>
    <row r="70" spans="1:4" x14ac:dyDescent="0.35">
      <c r="A70" s="6" t="s">
        <v>60</v>
      </c>
      <c r="B70" s="18">
        <v>0.187</v>
      </c>
      <c r="C70" s="18">
        <f>B70-B20</f>
        <v>0.127</v>
      </c>
      <c r="D70" s="19">
        <f t="shared" si="2"/>
        <v>20.506557405999999</v>
      </c>
    </row>
    <row r="71" spans="1:4" x14ac:dyDescent="0.35">
      <c r="A71" s="6" t="s">
        <v>61</v>
      </c>
      <c r="B71" s="18">
        <v>0.13700000000000001</v>
      </c>
      <c r="C71" s="18">
        <f>B71-B20</f>
        <v>7.7000000000000013E-2</v>
      </c>
      <c r="D71" s="19">
        <f t="shared" si="2"/>
        <v>15.981284606000003</v>
      </c>
    </row>
    <row r="72" spans="1:4" x14ac:dyDescent="0.35">
      <c r="A72" s="6" t="s">
        <v>62</v>
      </c>
      <c r="B72" s="18">
        <v>0.151</v>
      </c>
      <c r="C72" s="18">
        <f>B72-B20</f>
        <v>9.0999999999999998E-2</v>
      </c>
      <c r="D72" s="19">
        <f t="shared" si="2"/>
        <v>17.221440334</v>
      </c>
    </row>
    <row r="73" spans="1:4" x14ac:dyDescent="0.35">
      <c r="A73" s="6" t="s">
        <v>63</v>
      </c>
      <c r="B73" s="18">
        <v>5.9000000000000004E-2</v>
      </c>
      <c r="C73" s="18">
        <f>B73-B20</f>
        <v>-9.9999999999999395E-4</v>
      </c>
      <c r="D73" s="19">
        <f t="shared" si="2"/>
        <v>9.4551444140000012</v>
      </c>
    </row>
    <row r="74" spans="1:4" x14ac:dyDescent="0.35">
      <c r="A74" s="6" t="s">
        <v>64</v>
      </c>
      <c r="B74" s="18">
        <v>5.6000000000000001E-2</v>
      </c>
      <c r="C74" s="18">
        <f>B74-B20</f>
        <v>-3.9999999999999966E-3</v>
      </c>
      <c r="D74" s="19">
        <f t="shared" si="2"/>
        <v>9.2171186240000011</v>
      </c>
    </row>
    <row r="75" spans="1:4" x14ac:dyDescent="0.35">
      <c r="A75" s="6" t="s">
        <v>65</v>
      </c>
      <c r="B75" s="18">
        <v>6.2E-2</v>
      </c>
      <c r="C75" s="18">
        <f>B75-B20</f>
        <v>2.0000000000000018E-3</v>
      </c>
      <c r="D75" s="19">
        <f t="shared" si="2"/>
        <v>9.6941316560000015</v>
      </c>
    </row>
    <row r="76" spans="1:4" x14ac:dyDescent="0.35">
      <c r="A76" s="6" t="s">
        <v>66</v>
      </c>
      <c r="B76" s="18">
        <v>6.4000000000000001E-2</v>
      </c>
      <c r="C76" s="18">
        <f>B76-B20</f>
        <v>4.0000000000000036E-3</v>
      </c>
      <c r="D76" s="19">
        <f t="shared" si="2"/>
        <v>9.8539906240000015</v>
      </c>
    </row>
    <row r="77" spans="1:4" x14ac:dyDescent="0.35">
      <c r="A77" s="6" t="s">
        <v>67</v>
      </c>
      <c r="B77" s="18">
        <v>5.9000000000000004E-2</v>
      </c>
      <c r="C77" s="18">
        <f>B77-B20</f>
        <v>-9.9999999999999395E-4</v>
      </c>
      <c r="D77" s="19">
        <f t="shared" si="2"/>
        <v>9.4551444140000012</v>
      </c>
    </row>
    <row r="78" spans="1:4" x14ac:dyDescent="0.35">
      <c r="A78" s="6" t="s">
        <v>68</v>
      </c>
      <c r="B78" s="18">
        <v>5.9000000000000004E-2</v>
      </c>
      <c r="C78" s="18">
        <f>B78-B20</f>
        <v>-9.9999999999999395E-4</v>
      </c>
      <c r="D78" s="19">
        <f t="shared" si="2"/>
        <v>9.4551444140000012</v>
      </c>
    </row>
    <row r="79" spans="1:4" x14ac:dyDescent="0.35">
      <c r="A79" s="6" t="s">
        <v>69</v>
      </c>
      <c r="B79" s="18">
        <v>6.0999999999999999E-2</v>
      </c>
      <c r="C79" s="18">
        <f>B79-B20</f>
        <v>1.0000000000000009E-3</v>
      </c>
      <c r="D79" s="19">
        <f t="shared" si="2"/>
        <v>9.6143624140000004</v>
      </c>
    </row>
    <row r="80" spans="1:4" x14ac:dyDescent="0.35">
      <c r="A80" s="6" t="s">
        <v>70</v>
      </c>
      <c r="B80" s="18">
        <v>5.7000000000000002E-2</v>
      </c>
      <c r="C80" s="18">
        <f>B80-B20</f>
        <v>-2.9999999999999957E-3</v>
      </c>
      <c r="D80" s="19">
        <f t="shared" si="2"/>
        <v>9.2963537260000013</v>
      </c>
    </row>
    <row r="81" spans="1:4" x14ac:dyDescent="0.35">
      <c r="A81" s="6" t="s">
        <v>71</v>
      </c>
      <c r="B81" s="18">
        <v>6.2E-2</v>
      </c>
      <c r="C81" s="18">
        <f>B81-B20</f>
        <v>2.0000000000000018E-3</v>
      </c>
      <c r="D81" s="19">
        <f t="shared" si="2"/>
        <v>9.6941316560000015</v>
      </c>
    </row>
    <row r="82" spans="1:4" x14ac:dyDescent="0.35">
      <c r="A82" s="6" t="s">
        <v>72</v>
      </c>
      <c r="B82" s="18">
        <v>5.8000000000000003E-2</v>
      </c>
      <c r="C82" s="18">
        <f>B82-B20</f>
        <v>-1.9999999999999948E-3</v>
      </c>
      <c r="D82" s="19">
        <f t="shared" si="2"/>
        <v>9.3756956560000013</v>
      </c>
    </row>
    <row r="83" spans="1:4" x14ac:dyDescent="0.35">
      <c r="A83" s="6" t="s">
        <v>73</v>
      </c>
      <c r="B83" s="18">
        <v>6.2E-2</v>
      </c>
      <c r="C83" s="18">
        <f>B83-B20</f>
        <v>2.0000000000000018E-3</v>
      </c>
      <c r="D83" s="19">
        <f t="shared" si="2"/>
        <v>9.6941316560000015</v>
      </c>
    </row>
    <row r="84" spans="1:4" x14ac:dyDescent="0.35">
      <c r="A84" s="6" t="s">
        <v>74</v>
      </c>
      <c r="B84" s="18">
        <v>6.2E-2</v>
      </c>
      <c r="C84" s="18">
        <f>B84-B20</f>
        <v>2.0000000000000018E-3</v>
      </c>
      <c r="D84" s="19">
        <f t="shared" si="2"/>
        <v>9.6941316560000015</v>
      </c>
    </row>
    <row r="85" spans="1:4" x14ac:dyDescent="0.35">
      <c r="A85" s="6" t="s">
        <v>75</v>
      </c>
      <c r="B85" s="18">
        <v>7.5999999999999998E-2</v>
      </c>
      <c r="C85" s="18">
        <f>B85-B20</f>
        <v>1.6E-2</v>
      </c>
      <c r="D85" s="19">
        <f t="shared" si="2"/>
        <v>10.822117984</v>
      </c>
    </row>
    <row r="86" spans="1:4" x14ac:dyDescent="0.35">
      <c r="A86" s="6" t="s">
        <v>76</v>
      </c>
      <c r="B86" s="18">
        <v>6.7000000000000004E-2</v>
      </c>
      <c r="C86" s="18">
        <f>B86-B20</f>
        <v>7.0000000000000062E-3</v>
      </c>
      <c r="D86" s="19">
        <f t="shared" si="2"/>
        <v>10.094580286000001</v>
      </c>
    </row>
    <row r="87" spans="1:4" x14ac:dyDescent="0.35">
      <c r="A87" s="6" t="s">
        <v>77</v>
      </c>
      <c r="B87" s="18">
        <v>6.8000000000000005E-2</v>
      </c>
      <c r="C87" s="18">
        <f>B87-B20</f>
        <v>8.0000000000000071E-3</v>
      </c>
      <c r="D87" s="19">
        <f t="shared" si="2"/>
        <v>10.174990496000001</v>
      </c>
    </row>
    <row r="88" spans="1:4" x14ac:dyDescent="0.35">
      <c r="A88" s="6" t="s">
        <v>78</v>
      </c>
      <c r="B88" s="18">
        <v>6.9000000000000006E-2</v>
      </c>
      <c r="C88" s="18">
        <f>B88-B20</f>
        <v>9.000000000000008E-3</v>
      </c>
      <c r="D88" s="19">
        <f t="shared" si="2"/>
        <v>10.255507534000001</v>
      </c>
    </row>
    <row r="89" spans="1:4" x14ac:dyDescent="0.35">
      <c r="A89" s="6" t="s">
        <v>79</v>
      </c>
      <c r="B89" s="18">
        <v>7.8E-2</v>
      </c>
      <c r="C89" s="18">
        <f>B89-B20</f>
        <v>1.8000000000000002E-2</v>
      </c>
      <c r="D89" s="19">
        <f t="shared" ref="D89:D112" si="3">(53.414*C89*C89)+(79.609*C89)+(9.5347)</f>
        <v>10.984968136000001</v>
      </c>
    </row>
    <row r="90" spans="1:4" x14ac:dyDescent="0.35">
      <c r="A90" s="6" t="s">
        <v>80</v>
      </c>
      <c r="B90" s="18">
        <v>6.6000000000000003E-2</v>
      </c>
      <c r="C90" s="18">
        <f>B90-B20</f>
        <v>6.0000000000000053E-3</v>
      </c>
      <c r="D90" s="19">
        <f t="shared" si="3"/>
        <v>10.014276904000001</v>
      </c>
    </row>
    <row r="91" spans="1:4" x14ac:dyDescent="0.35">
      <c r="A91" s="6" t="s">
        <v>81</v>
      </c>
      <c r="B91" s="18">
        <v>7.2999999999999995E-2</v>
      </c>
      <c r="C91" s="18">
        <f>B91-B20</f>
        <v>1.2999999999999998E-2</v>
      </c>
      <c r="D91" s="19">
        <f t="shared" si="3"/>
        <v>10.578643966000001</v>
      </c>
    </row>
    <row r="92" spans="1:4" x14ac:dyDescent="0.35">
      <c r="A92" s="6" t="s">
        <v>82</v>
      </c>
      <c r="B92" s="18">
        <v>7.5999999999999998E-2</v>
      </c>
      <c r="C92" s="18">
        <f>B92-B20</f>
        <v>1.6E-2</v>
      </c>
      <c r="D92" s="19">
        <f t="shared" si="3"/>
        <v>10.822117984</v>
      </c>
    </row>
    <row r="93" spans="1:4" x14ac:dyDescent="0.35">
      <c r="A93" s="6" t="s">
        <v>83</v>
      </c>
      <c r="B93" s="18">
        <v>7.1000000000000008E-2</v>
      </c>
      <c r="C93" s="18">
        <f>B93-B20</f>
        <v>1.100000000000001E-2</v>
      </c>
      <c r="D93" s="19">
        <f t="shared" si="3"/>
        <v>10.416862094000001</v>
      </c>
    </row>
    <row r="94" spans="1:4" x14ac:dyDescent="0.35">
      <c r="A94" s="6" t="s">
        <v>84</v>
      </c>
      <c r="B94" s="18">
        <v>6.9000000000000006E-2</v>
      </c>
      <c r="C94" s="18">
        <f>B94-B20</f>
        <v>9.000000000000008E-3</v>
      </c>
      <c r="D94" s="19">
        <f t="shared" si="3"/>
        <v>10.255507534000001</v>
      </c>
    </row>
    <row r="95" spans="1:4" x14ac:dyDescent="0.35">
      <c r="A95" s="6" t="s">
        <v>85</v>
      </c>
      <c r="B95" s="18">
        <v>7.6999999999999999E-2</v>
      </c>
      <c r="C95" s="18">
        <f>B95-B20</f>
        <v>1.7000000000000001E-2</v>
      </c>
      <c r="D95" s="19">
        <f t="shared" si="3"/>
        <v>10.903489646000001</v>
      </c>
    </row>
    <row r="96" spans="1:4" x14ac:dyDescent="0.35">
      <c r="A96" s="6" t="s">
        <v>86</v>
      </c>
      <c r="B96" s="18">
        <v>7.0000000000000007E-2</v>
      </c>
      <c r="C96" s="18">
        <f>B96-B20</f>
        <v>1.0000000000000009E-2</v>
      </c>
      <c r="D96" s="19">
        <f t="shared" si="3"/>
        <v>10.336131400000001</v>
      </c>
    </row>
    <row r="97" spans="1:4" x14ac:dyDescent="0.35">
      <c r="A97" s="6" t="s">
        <v>87</v>
      </c>
      <c r="B97" s="18">
        <v>0.09</v>
      </c>
      <c r="C97" s="18">
        <f>B97-B20</f>
        <v>0.03</v>
      </c>
      <c r="D97" s="19">
        <f t="shared" si="3"/>
        <v>11.971042600000001</v>
      </c>
    </row>
    <row r="98" spans="1:4" x14ac:dyDescent="0.35">
      <c r="A98" s="6" t="s">
        <v>88</v>
      </c>
      <c r="B98" s="18">
        <v>8.6000000000000007E-2</v>
      </c>
      <c r="C98" s="18">
        <f>B98-B20</f>
        <v>2.6000000000000009E-2</v>
      </c>
      <c r="D98" s="19">
        <f t="shared" si="3"/>
        <v>11.640641864000001</v>
      </c>
    </row>
    <row r="99" spans="1:4" x14ac:dyDescent="0.35">
      <c r="A99" s="6" t="s">
        <v>89</v>
      </c>
      <c r="B99" s="18">
        <v>9.0999999999999998E-2</v>
      </c>
      <c r="C99" s="18">
        <f>B99-B20</f>
        <v>3.1E-2</v>
      </c>
      <c r="D99" s="19">
        <f t="shared" si="3"/>
        <v>12.053909854</v>
      </c>
    </row>
    <row r="100" spans="1:4" x14ac:dyDescent="0.35">
      <c r="A100" s="6" t="s">
        <v>90</v>
      </c>
      <c r="B100" s="18">
        <v>8.3000000000000004E-2</v>
      </c>
      <c r="C100" s="18">
        <f>B100-B20</f>
        <v>2.3000000000000007E-2</v>
      </c>
      <c r="D100" s="19">
        <f t="shared" si="3"/>
        <v>11.393963006000002</v>
      </c>
    </row>
    <row r="101" spans="1:4" x14ac:dyDescent="0.35">
      <c r="A101" s="6" t="s">
        <v>91</v>
      </c>
      <c r="B101" s="18">
        <v>8.2000000000000003E-2</v>
      </c>
      <c r="C101" s="18">
        <f>B101-B20</f>
        <v>2.2000000000000006E-2</v>
      </c>
      <c r="D101" s="19">
        <f t="shared" si="3"/>
        <v>11.311950376</v>
      </c>
    </row>
    <row r="102" spans="1:4" x14ac:dyDescent="0.35">
      <c r="A102" s="6" t="s">
        <v>92</v>
      </c>
      <c r="B102" s="18">
        <v>0.13900000000000001</v>
      </c>
      <c r="C102" s="18">
        <f>B102-B20</f>
        <v>7.9000000000000015E-2</v>
      </c>
      <c r="D102" s="19">
        <f t="shared" si="3"/>
        <v>16.157167774000001</v>
      </c>
    </row>
    <row r="103" spans="1:4" x14ac:dyDescent="0.35">
      <c r="A103" s="6" t="s">
        <v>93</v>
      </c>
      <c r="B103" s="18">
        <v>8.7999999999999995E-2</v>
      </c>
      <c r="C103" s="18">
        <f>B103-B20</f>
        <v>2.7999999999999997E-2</v>
      </c>
      <c r="D103" s="19">
        <f t="shared" si="3"/>
        <v>11.805628576</v>
      </c>
    </row>
    <row r="104" spans="1:4" x14ac:dyDescent="0.35">
      <c r="A104" s="6" t="s">
        <v>94</v>
      </c>
      <c r="B104" s="18">
        <v>8.7000000000000008E-2</v>
      </c>
      <c r="C104" s="18">
        <f>B104-B20</f>
        <v>2.700000000000001E-2</v>
      </c>
      <c r="D104" s="19">
        <f t="shared" si="3"/>
        <v>11.723081806000001</v>
      </c>
    </row>
    <row r="105" spans="1:4" x14ac:dyDescent="0.35">
      <c r="A105" s="6" t="s">
        <v>95</v>
      </c>
      <c r="B105" s="18">
        <v>6.0999999999999999E-2</v>
      </c>
      <c r="C105" s="18">
        <f>B105-B20</f>
        <v>1.0000000000000009E-3</v>
      </c>
      <c r="D105" s="19">
        <f t="shared" si="3"/>
        <v>9.6143624140000004</v>
      </c>
    </row>
    <row r="106" spans="1:4" x14ac:dyDescent="0.35">
      <c r="A106" s="6" t="s">
        <v>96</v>
      </c>
      <c r="B106" s="18">
        <v>6.0999999999999999E-2</v>
      </c>
      <c r="C106" s="18">
        <f>B106-B20</f>
        <v>1.0000000000000009E-3</v>
      </c>
      <c r="D106" s="19">
        <f t="shared" si="3"/>
        <v>9.6143624140000004</v>
      </c>
    </row>
    <row r="107" spans="1:4" x14ac:dyDescent="0.35">
      <c r="A107" s="6" t="s">
        <v>97</v>
      </c>
      <c r="B107" s="18">
        <v>7.4999999999999997E-2</v>
      </c>
      <c r="C107" s="18">
        <f>B107-B20</f>
        <v>1.4999999999999999E-2</v>
      </c>
      <c r="D107" s="19">
        <f t="shared" si="3"/>
        <v>10.740853150000001</v>
      </c>
    </row>
    <row r="108" spans="1:4" x14ac:dyDescent="0.35">
      <c r="A108" s="6" t="s">
        <v>98</v>
      </c>
      <c r="B108" s="18">
        <v>6.5000000000000002E-2</v>
      </c>
      <c r="C108" s="18">
        <f>B108-B20</f>
        <v>5.0000000000000044E-3</v>
      </c>
      <c r="D108" s="19">
        <f t="shared" si="3"/>
        <v>9.9340803500000003</v>
      </c>
    </row>
    <row r="109" spans="1:4" x14ac:dyDescent="0.35">
      <c r="A109" s="6" t="s">
        <v>99</v>
      </c>
      <c r="B109" s="18">
        <v>8.2000000000000003E-2</v>
      </c>
      <c r="C109" s="18">
        <f>B109-B20</f>
        <v>2.2000000000000006E-2</v>
      </c>
      <c r="D109" s="19">
        <f t="shared" si="3"/>
        <v>11.311950376</v>
      </c>
    </row>
    <row r="110" spans="1:4" x14ac:dyDescent="0.35">
      <c r="A110" s="6" t="s">
        <v>100</v>
      </c>
      <c r="B110" s="18">
        <v>8.1000000000000003E-2</v>
      </c>
      <c r="C110" s="18">
        <f>B110-B20</f>
        <v>2.1000000000000005E-2</v>
      </c>
      <c r="D110" s="19">
        <f t="shared" si="3"/>
        <v>11.230044574000001</v>
      </c>
    </row>
    <row r="111" spans="1:4" x14ac:dyDescent="0.35">
      <c r="A111" s="6" t="s">
        <v>101</v>
      </c>
      <c r="B111" s="18">
        <v>0.11900000000000001</v>
      </c>
      <c r="C111" s="18">
        <f>B111-B20</f>
        <v>5.9000000000000011E-2</v>
      </c>
      <c r="D111" s="19">
        <f t="shared" si="3"/>
        <v>14.417565134</v>
      </c>
    </row>
    <row r="112" spans="1:4" x14ac:dyDescent="0.35">
      <c r="A112" s="12" t="s">
        <v>102</v>
      </c>
      <c r="B112" s="20">
        <v>0.13400000000000001</v>
      </c>
      <c r="C112" s="20">
        <f>B112-B20</f>
        <v>7.400000000000001E-2</v>
      </c>
      <c r="D112" s="21">
        <f t="shared" si="3"/>
        <v>15.718261064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"/>
  <sheetViews>
    <sheetView workbookViewId="0">
      <selection activeCell="Q19" sqref="Q19"/>
    </sheetView>
  </sheetViews>
  <sheetFormatPr defaultRowHeight="14.5" x14ac:dyDescent="0.35"/>
  <cols>
    <col min="2" max="2" width="9.81640625" customWidth="1"/>
  </cols>
  <sheetData>
    <row r="1" spans="1:12" x14ac:dyDescent="0.35">
      <c r="A1">
        <v>2.75</v>
      </c>
      <c r="B1">
        <v>2.3580000000000001</v>
      </c>
      <c r="C1">
        <v>1.839</v>
      </c>
      <c r="D1">
        <v>2.4359999999999999</v>
      </c>
      <c r="E1">
        <v>0.52</v>
      </c>
      <c r="F1">
        <v>0.23800000000000002</v>
      </c>
      <c r="G1">
        <v>1.0629999999999999</v>
      </c>
      <c r="H1">
        <v>0.56600000000000006</v>
      </c>
      <c r="I1">
        <v>1.2390000000000001</v>
      </c>
      <c r="J1">
        <v>0.47100000000000003</v>
      </c>
      <c r="K1">
        <v>0.81600000000000006</v>
      </c>
      <c r="L1">
        <v>0.27100000000000002</v>
      </c>
    </row>
    <row r="2" spans="1:12" x14ac:dyDescent="0.35">
      <c r="A2">
        <v>2.113</v>
      </c>
      <c r="B2">
        <v>2.1960000000000002</v>
      </c>
      <c r="C2">
        <v>1.8360000000000001</v>
      </c>
      <c r="D2">
        <v>2.5020000000000002</v>
      </c>
      <c r="E2">
        <v>1.635</v>
      </c>
      <c r="F2">
        <v>0.252</v>
      </c>
      <c r="G2">
        <v>1.048</v>
      </c>
      <c r="H2">
        <v>0.26900000000000002</v>
      </c>
      <c r="I2">
        <v>1.42</v>
      </c>
      <c r="J2">
        <v>0.45900000000000002</v>
      </c>
      <c r="K2">
        <v>0.98</v>
      </c>
      <c r="L2">
        <v>0.33200000000000002</v>
      </c>
    </row>
    <row r="3" spans="1:12" x14ac:dyDescent="0.35">
      <c r="A3">
        <v>1.1930000000000001</v>
      </c>
      <c r="B3">
        <v>2.2130000000000001</v>
      </c>
      <c r="C3">
        <v>2.1630000000000003</v>
      </c>
      <c r="D3">
        <v>2.4889999999999999</v>
      </c>
      <c r="E3">
        <v>1.0010000000000001</v>
      </c>
      <c r="F3">
        <v>0.496</v>
      </c>
      <c r="G3">
        <v>1.3740000000000001</v>
      </c>
      <c r="H3">
        <v>0.42899999999999999</v>
      </c>
      <c r="I3">
        <v>1.353</v>
      </c>
      <c r="J3">
        <v>0.47500000000000003</v>
      </c>
      <c r="K3">
        <v>0.79100000000000004</v>
      </c>
      <c r="L3">
        <v>0.34300000000000003</v>
      </c>
    </row>
    <row r="4" spans="1:12" x14ac:dyDescent="0.35">
      <c r="A4">
        <v>0.57400000000000007</v>
      </c>
      <c r="B4">
        <v>2.7029999999999998</v>
      </c>
      <c r="C4">
        <v>1.6580000000000001</v>
      </c>
      <c r="D4">
        <v>2.319</v>
      </c>
      <c r="E4">
        <v>0.78900000000000003</v>
      </c>
      <c r="F4">
        <v>0.42</v>
      </c>
      <c r="G4">
        <v>1.5940000000000001</v>
      </c>
      <c r="H4">
        <v>0.373</v>
      </c>
      <c r="I4">
        <v>1.272</v>
      </c>
      <c r="J4">
        <v>0.44400000000000001</v>
      </c>
      <c r="K4">
        <v>0.91100000000000003</v>
      </c>
      <c r="L4">
        <v>0.373</v>
      </c>
    </row>
    <row r="5" spans="1:12" x14ac:dyDescent="0.35">
      <c r="A5">
        <v>0.33</v>
      </c>
      <c r="B5">
        <v>0.72599999999999998</v>
      </c>
      <c r="C5">
        <v>1.1220000000000001</v>
      </c>
      <c r="D5">
        <v>0.65</v>
      </c>
      <c r="E5">
        <v>1.196</v>
      </c>
      <c r="F5">
        <v>0.32700000000000001</v>
      </c>
      <c r="G5">
        <v>1.613</v>
      </c>
      <c r="H5">
        <v>1.429</v>
      </c>
      <c r="I5">
        <v>2.1920000000000002</v>
      </c>
      <c r="J5">
        <v>0.878</v>
      </c>
      <c r="K5">
        <v>0.496</v>
      </c>
      <c r="L5">
        <v>1.48</v>
      </c>
    </row>
    <row r="6" spans="1:12" x14ac:dyDescent="0.35">
      <c r="A6">
        <v>0.19500000000000001</v>
      </c>
      <c r="B6">
        <v>0.54700000000000004</v>
      </c>
      <c r="C6">
        <v>1.2590000000000001</v>
      </c>
      <c r="D6">
        <v>0.58599999999999997</v>
      </c>
      <c r="E6">
        <v>1.1970000000000001</v>
      </c>
      <c r="F6">
        <v>0.4</v>
      </c>
      <c r="G6">
        <v>1.6879999999999999</v>
      </c>
      <c r="H6">
        <v>1.1500000000000001</v>
      </c>
      <c r="I6">
        <v>2.2570000000000001</v>
      </c>
      <c r="J6">
        <v>0.82500000000000007</v>
      </c>
      <c r="K6">
        <v>0.58899999999999997</v>
      </c>
      <c r="L6">
        <v>1.2470000000000001</v>
      </c>
    </row>
    <row r="7" spans="1:12" x14ac:dyDescent="0.35">
      <c r="A7">
        <v>6.6000000000000003E-2</v>
      </c>
      <c r="B7">
        <v>0.54600000000000004</v>
      </c>
      <c r="C7">
        <v>1.4259999999999999</v>
      </c>
      <c r="D7">
        <v>0.61299999999999999</v>
      </c>
      <c r="E7">
        <v>0.79700000000000004</v>
      </c>
      <c r="F7">
        <v>0.31</v>
      </c>
      <c r="G7">
        <v>1.9379999999999999</v>
      </c>
      <c r="H7">
        <v>1.125</v>
      </c>
      <c r="I7">
        <v>2.2530000000000001</v>
      </c>
      <c r="J7">
        <v>0.73099999999999998</v>
      </c>
      <c r="K7">
        <v>0.36699999999999999</v>
      </c>
      <c r="L7">
        <v>1.2750000000000001</v>
      </c>
    </row>
    <row r="8" spans="1:12" x14ac:dyDescent="0.35">
      <c r="B8">
        <v>0.30099999999999999</v>
      </c>
      <c r="C8">
        <v>1.0660000000000001</v>
      </c>
      <c r="D8">
        <v>0.61399999999999999</v>
      </c>
      <c r="E8">
        <v>1.0569999999999999</v>
      </c>
      <c r="F8">
        <v>0.215</v>
      </c>
      <c r="G8">
        <v>1.37</v>
      </c>
      <c r="H8">
        <v>0.73799999999999999</v>
      </c>
      <c r="I8">
        <v>1.7790000000000001</v>
      </c>
      <c r="J8">
        <v>0.69700000000000006</v>
      </c>
      <c r="K8">
        <v>0.47700000000000004</v>
      </c>
      <c r="L8">
        <v>0.91</v>
      </c>
    </row>
    <row r="12" spans="1:12" x14ac:dyDescent="0.35">
      <c r="B12" t="s">
        <v>8</v>
      </c>
      <c r="C12" t="s">
        <v>10</v>
      </c>
      <c r="D12" t="s">
        <v>9</v>
      </c>
      <c r="E12" s="1" t="s">
        <v>11</v>
      </c>
    </row>
    <row r="13" spans="1:12" x14ac:dyDescent="0.35">
      <c r="A13" t="s">
        <v>0</v>
      </c>
      <c r="B13">
        <v>2.75</v>
      </c>
      <c r="C13">
        <v>5</v>
      </c>
      <c r="D13">
        <f>B13-B19</f>
        <v>2.6840000000000002</v>
      </c>
      <c r="E13">
        <f>(-0.1149*C13*C13)+(1.1313*C13)-(0.0942)</f>
        <v>2.6897999999999995</v>
      </c>
    </row>
    <row r="14" spans="1:12" x14ac:dyDescent="0.35">
      <c r="A14" t="s">
        <v>1</v>
      </c>
      <c r="B14">
        <v>2.113</v>
      </c>
      <c r="C14">
        <v>2.5</v>
      </c>
      <c r="D14">
        <f>B14-B19</f>
        <v>2.0470000000000002</v>
      </c>
      <c r="E14">
        <f t="shared" ref="E14:E18" si="0">(-0.1149*C14*C14)+(1.1313*C14)-(0.0942)</f>
        <v>2.0159249999999997</v>
      </c>
    </row>
    <row r="15" spans="1:12" x14ac:dyDescent="0.35">
      <c r="A15" t="s">
        <v>2</v>
      </c>
      <c r="B15">
        <v>1.1930000000000001</v>
      </c>
      <c r="C15">
        <v>1.25</v>
      </c>
      <c r="D15">
        <f>B15-B19</f>
        <v>1.127</v>
      </c>
      <c r="E15">
        <f t="shared" si="0"/>
        <v>1.1403937499999999</v>
      </c>
    </row>
    <row r="16" spans="1:12" x14ac:dyDescent="0.35">
      <c r="A16" t="s">
        <v>3</v>
      </c>
      <c r="B16">
        <v>0.57400000000000007</v>
      </c>
      <c r="C16">
        <v>0.63</v>
      </c>
      <c r="D16">
        <f>B16-B19</f>
        <v>0.50800000000000001</v>
      </c>
      <c r="E16">
        <f t="shared" si="0"/>
        <v>0.57291519000000002</v>
      </c>
    </row>
    <row r="17" spans="1:11" x14ac:dyDescent="0.35">
      <c r="A17" t="s">
        <v>4</v>
      </c>
      <c r="B17">
        <v>0.33</v>
      </c>
      <c r="C17">
        <v>0.32</v>
      </c>
      <c r="D17">
        <f>B17-B19</f>
        <v>0.26400000000000001</v>
      </c>
      <c r="E17">
        <f t="shared" si="0"/>
        <v>0.25605023999999998</v>
      </c>
    </row>
    <row r="18" spans="1:11" x14ac:dyDescent="0.35">
      <c r="A18" t="s">
        <v>5</v>
      </c>
      <c r="B18">
        <v>0.19500000000000001</v>
      </c>
      <c r="C18">
        <v>0.16</v>
      </c>
      <c r="D18">
        <f>B18-B19</f>
        <v>0.129</v>
      </c>
      <c r="E18">
        <f t="shared" si="0"/>
        <v>8.3866560000000007E-2</v>
      </c>
    </row>
    <row r="19" spans="1:11" x14ac:dyDescent="0.35">
      <c r="A19" t="s">
        <v>7</v>
      </c>
      <c r="B19">
        <v>6.6000000000000003E-2</v>
      </c>
    </row>
    <row r="22" spans="1:11" x14ac:dyDescent="0.35">
      <c r="A22" s="3" t="s">
        <v>12</v>
      </c>
      <c r="B22" s="17" t="s">
        <v>13</v>
      </c>
      <c r="C22" s="17" t="s">
        <v>9</v>
      </c>
      <c r="D22" s="5" t="s">
        <v>11</v>
      </c>
    </row>
    <row r="23" spans="1:11" x14ac:dyDescent="0.35">
      <c r="A23" s="6" t="s">
        <v>15</v>
      </c>
      <c r="B23" s="18">
        <v>2.3580000000000001</v>
      </c>
      <c r="C23" s="18">
        <f>B23-B19</f>
        <v>2.2920000000000003</v>
      </c>
      <c r="D23" s="19">
        <f t="shared" ref="D23:D30" si="1">(-0.1149*C23*C23)+(1.1313*C23)-(0.0942)</f>
        <v>1.8951395663999999</v>
      </c>
    </row>
    <row r="24" spans="1:11" x14ac:dyDescent="0.35">
      <c r="A24" s="6" t="s">
        <v>16</v>
      </c>
      <c r="B24" s="18">
        <v>2.1960000000000002</v>
      </c>
      <c r="C24" s="18">
        <f>B24-B19</f>
        <v>2.1300000000000003</v>
      </c>
      <c r="D24" s="19">
        <f t="shared" si="1"/>
        <v>1.7941791900000001</v>
      </c>
    </row>
    <row r="25" spans="1:11" x14ac:dyDescent="0.35">
      <c r="A25" s="6" t="s">
        <v>17</v>
      </c>
      <c r="B25" s="18">
        <v>2.2130000000000001</v>
      </c>
      <c r="C25" s="18">
        <f>B25-B19</f>
        <v>2.1470000000000002</v>
      </c>
      <c r="D25" s="19">
        <f t="shared" si="1"/>
        <v>1.8050570258999998</v>
      </c>
    </row>
    <row r="26" spans="1:11" x14ac:dyDescent="0.35">
      <c r="A26" s="6" t="s">
        <v>18</v>
      </c>
      <c r="B26" s="18">
        <v>2.7029999999999998</v>
      </c>
      <c r="C26" s="18">
        <f>B26-B19</f>
        <v>2.637</v>
      </c>
      <c r="D26" s="19">
        <f t="shared" si="1"/>
        <v>2.0900500419000001</v>
      </c>
    </row>
    <row r="27" spans="1:11" x14ac:dyDescent="0.35">
      <c r="A27" s="6" t="s">
        <v>19</v>
      </c>
      <c r="B27" s="18">
        <v>0.72599999999999998</v>
      </c>
      <c r="C27" s="18">
        <f>B27-B19</f>
        <v>0.65999999999999992</v>
      </c>
      <c r="D27" s="19">
        <f t="shared" si="1"/>
        <v>0.60240755999999984</v>
      </c>
      <c r="I27" s="16" t="s">
        <v>122</v>
      </c>
      <c r="J27" s="16"/>
      <c r="K27" s="16"/>
    </row>
    <row r="28" spans="1:11" x14ac:dyDescent="0.35">
      <c r="A28" s="6" t="s">
        <v>20</v>
      </c>
      <c r="B28" s="18">
        <v>0.54700000000000004</v>
      </c>
      <c r="C28" s="18">
        <f>B28-B19</f>
        <v>0.48100000000000004</v>
      </c>
      <c r="D28" s="19">
        <f t="shared" si="1"/>
        <v>0.42337192110000005</v>
      </c>
    </row>
    <row r="29" spans="1:11" x14ac:dyDescent="0.35">
      <c r="A29" s="6" t="s">
        <v>21</v>
      </c>
      <c r="B29" s="18">
        <v>0.54600000000000004</v>
      </c>
      <c r="C29" s="18">
        <f>B29-B19</f>
        <v>0.48000000000000004</v>
      </c>
      <c r="D29" s="19">
        <f t="shared" si="1"/>
        <v>0.42235104000000007</v>
      </c>
    </row>
    <row r="30" spans="1:11" x14ac:dyDescent="0.35">
      <c r="A30" s="6" t="s">
        <v>22</v>
      </c>
      <c r="B30" s="18">
        <v>0.30099999999999999</v>
      </c>
      <c r="C30" s="18">
        <f>B30-B19</f>
        <v>0.23499999999999999</v>
      </c>
      <c r="D30" s="19">
        <f t="shared" si="1"/>
        <v>0.16531014749999995</v>
      </c>
    </row>
    <row r="31" spans="1:11" x14ac:dyDescent="0.35">
      <c r="A31" s="6" t="s">
        <v>23</v>
      </c>
      <c r="B31" s="18">
        <v>1.839</v>
      </c>
      <c r="C31" s="18">
        <f>B31-B19</f>
        <v>1.7729999999999999</v>
      </c>
      <c r="D31" s="19">
        <f t="shared" ref="D31:D94" si="2">(-0.1149*C31*C31)+(1.1313*C31)-(0.0942)</f>
        <v>1.5504034178999997</v>
      </c>
    </row>
    <row r="32" spans="1:11" x14ac:dyDescent="0.35">
      <c r="A32" s="6" t="s">
        <v>24</v>
      </c>
      <c r="B32" s="18">
        <v>1.8360000000000001</v>
      </c>
      <c r="C32" s="18">
        <f>B32-B19</f>
        <v>1.77</v>
      </c>
      <c r="D32" s="19">
        <f t="shared" si="2"/>
        <v>1.5482307899999999</v>
      </c>
    </row>
    <row r="33" spans="1:4" x14ac:dyDescent="0.35">
      <c r="A33" s="6" t="s">
        <v>25</v>
      </c>
      <c r="B33" s="18">
        <v>2.1630000000000003</v>
      </c>
      <c r="C33" s="18">
        <f>B33-B19</f>
        <v>2.0970000000000004</v>
      </c>
      <c r="D33" s="19">
        <f t="shared" si="2"/>
        <v>1.7728738059000002</v>
      </c>
    </row>
    <row r="34" spans="1:4" x14ac:dyDescent="0.35">
      <c r="A34" s="6" t="s">
        <v>26</v>
      </c>
      <c r="B34" s="18">
        <v>1.6580000000000001</v>
      </c>
      <c r="C34" s="18">
        <f>B34-B19</f>
        <v>1.5920000000000001</v>
      </c>
      <c r="D34" s="19">
        <f t="shared" si="2"/>
        <v>1.4156196864000001</v>
      </c>
    </row>
    <row r="35" spans="1:4" x14ac:dyDescent="0.35">
      <c r="A35" s="6" t="s">
        <v>27</v>
      </c>
      <c r="B35" s="18">
        <v>1.1220000000000001</v>
      </c>
      <c r="C35" s="18">
        <f>B35-B19</f>
        <v>1.056</v>
      </c>
      <c r="D35" s="19">
        <f t="shared" si="2"/>
        <v>0.97232367360000005</v>
      </c>
    </row>
    <row r="36" spans="1:4" x14ac:dyDescent="0.35">
      <c r="A36" s="6" t="s">
        <v>28</v>
      </c>
      <c r="B36" s="18">
        <v>1.2590000000000001</v>
      </c>
      <c r="C36" s="18">
        <f>B36-B19</f>
        <v>1.1930000000000001</v>
      </c>
      <c r="D36" s="19">
        <f t="shared" si="2"/>
        <v>1.0919095899</v>
      </c>
    </row>
    <row r="37" spans="1:4" x14ac:dyDescent="0.35">
      <c r="A37" s="6" t="s">
        <v>29</v>
      </c>
      <c r="B37" s="18">
        <v>1.4259999999999999</v>
      </c>
      <c r="C37" s="18">
        <f>B37-B19</f>
        <v>1.3599999999999999</v>
      </c>
      <c r="D37" s="19">
        <f t="shared" si="2"/>
        <v>1.2318489599999998</v>
      </c>
    </row>
    <row r="38" spans="1:4" x14ac:dyDescent="0.35">
      <c r="A38" s="6" t="s">
        <v>30</v>
      </c>
      <c r="B38" s="18">
        <v>1.0660000000000001</v>
      </c>
      <c r="C38" s="18">
        <f>B38-B19</f>
        <v>1</v>
      </c>
      <c r="D38" s="19">
        <f t="shared" si="2"/>
        <v>0.92219999999999991</v>
      </c>
    </row>
    <row r="39" spans="1:4" x14ac:dyDescent="0.35">
      <c r="A39" s="6" t="s">
        <v>31</v>
      </c>
      <c r="B39" s="18">
        <v>2.4359999999999999</v>
      </c>
      <c r="C39" s="18">
        <f>B39-B19</f>
        <v>2.37</v>
      </c>
      <c r="D39" s="19">
        <f t="shared" si="2"/>
        <v>1.94159919</v>
      </c>
    </row>
    <row r="40" spans="1:4" x14ac:dyDescent="0.35">
      <c r="A40" s="6" t="s">
        <v>32</v>
      </c>
      <c r="B40" s="18">
        <v>2.5020000000000002</v>
      </c>
      <c r="C40" s="18">
        <f>B40-B19</f>
        <v>2.4360000000000004</v>
      </c>
      <c r="D40" s="19">
        <f t="shared" si="2"/>
        <v>1.9798191696</v>
      </c>
    </row>
    <row r="41" spans="1:4" x14ac:dyDescent="0.35">
      <c r="A41" s="6" t="s">
        <v>33</v>
      </c>
      <c r="B41" s="18">
        <v>2.4889999999999999</v>
      </c>
      <c r="C41" s="18">
        <f>B41-B19</f>
        <v>2.423</v>
      </c>
      <c r="D41" s="19">
        <f t="shared" si="2"/>
        <v>1.9723701578999997</v>
      </c>
    </row>
    <row r="42" spans="1:4" x14ac:dyDescent="0.35">
      <c r="A42" s="6" t="s">
        <v>34</v>
      </c>
      <c r="B42" s="18">
        <v>2.319</v>
      </c>
      <c r="C42" s="18">
        <f>B42-B19</f>
        <v>2.2530000000000001</v>
      </c>
      <c r="D42" s="19">
        <f t="shared" si="2"/>
        <v>1.8713854659</v>
      </c>
    </row>
    <row r="43" spans="1:4" x14ac:dyDescent="0.35">
      <c r="A43" s="6" t="s">
        <v>35</v>
      </c>
      <c r="B43" s="18">
        <v>0.65</v>
      </c>
      <c r="C43" s="18">
        <f>B43-B19</f>
        <v>0.58400000000000007</v>
      </c>
      <c r="D43" s="19">
        <f t="shared" si="2"/>
        <v>0.52729186560000008</v>
      </c>
    </row>
    <row r="44" spans="1:4" x14ac:dyDescent="0.35">
      <c r="A44" s="6" t="s">
        <v>36</v>
      </c>
      <c r="B44" s="18">
        <v>0.58599999999999997</v>
      </c>
      <c r="C44" s="18">
        <f>B44-B19</f>
        <v>0.52</v>
      </c>
      <c r="D44" s="19">
        <f t="shared" si="2"/>
        <v>0.46300703999999998</v>
      </c>
    </row>
    <row r="45" spans="1:4" x14ac:dyDescent="0.35">
      <c r="A45" s="6" t="s">
        <v>37</v>
      </c>
      <c r="B45" s="18">
        <v>0.61299999999999999</v>
      </c>
      <c r="C45" s="18">
        <f>B45-B19</f>
        <v>0.54699999999999993</v>
      </c>
      <c r="D45" s="19">
        <f t="shared" si="2"/>
        <v>0.49024198589999984</v>
      </c>
    </row>
    <row r="46" spans="1:4" x14ac:dyDescent="0.35">
      <c r="A46" s="6" t="s">
        <v>38</v>
      </c>
      <c r="B46" s="18">
        <v>0.61399999999999999</v>
      </c>
      <c r="C46" s="18">
        <f>B46-B19</f>
        <v>0.54800000000000004</v>
      </c>
      <c r="D46" s="19">
        <f t="shared" si="2"/>
        <v>0.49124747040000011</v>
      </c>
    </row>
    <row r="47" spans="1:4" x14ac:dyDescent="0.35">
      <c r="A47" s="6" t="s">
        <v>39</v>
      </c>
      <c r="B47" s="18">
        <v>0.52</v>
      </c>
      <c r="C47" s="18">
        <f>B47-B19</f>
        <v>0.45400000000000001</v>
      </c>
      <c r="D47" s="19">
        <f t="shared" si="2"/>
        <v>0.39572747159999999</v>
      </c>
    </row>
    <row r="48" spans="1:4" x14ac:dyDescent="0.35">
      <c r="A48" s="6" t="s">
        <v>40</v>
      </c>
      <c r="B48" s="18">
        <v>1.635</v>
      </c>
      <c r="C48" s="18">
        <f>B48-B19</f>
        <v>1.569</v>
      </c>
      <c r="D48" s="19">
        <f t="shared" si="2"/>
        <v>1.3979533610999997</v>
      </c>
    </row>
    <row r="49" spans="1:4" x14ac:dyDescent="0.35">
      <c r="A49" s="6" t="s">
        <v>41</v>
      </c>
      <c r="B49" s="18">
        <v>1.0010000000000001</v>
      </c>
      <c r="C49" s="18">
        <f>B49-B19</f>
        <v>0.93500000000000005</v>
      </c>
      <c r="D49" s="19">
        <f t="shared" si="2"/>
        <v>0.86311704750000007</v>
      </c>
    </row>
    <row r="50" spans="1:4" x14ac:dyDescent="0.35">
      <c r="A50" s="6" t="s">
        <v>42</v>
      </c>
      <c r="B50" s="18">
        <v>0.78900000000000003</v>
      </c>
      <c r="C50" s="18">
        <f>B50-B19</f>
        <v>0.72300000000000009</v>
      </c>
      <c r="D50" s="19">
        <f t="shared" si="2"/>
        <v>0.66366833790000013</v>
      </c>
    </row>
    <row r="51" spans="1:4" x14ac:dyDescent="0.35">
      <c r="A51" s="10" t="s">
        <v>43</v>
      </c>
      <c r="B51" s="18">
        <v>1.196</v>
      </c>
      <c r="C51" s="18">
        <f>B51-B19</f>
        <v>1.1299999999999999</v>
      </c>
      <c r="D51" s="19">
        <f t="shared" si="2"/>
        <v>1.0374531899999999</v>
      </c>
    </row>
    <row r="52" spans="1:4" x14ac:dyDescent="0.35">
      <c r="A52" s="6" t="s">
        <v>44</v>
      </c>
      <c r="B52" s="18">
        <v>1.1970000000000001</v>
      </c>
      <c r="C52" s="18">
        <f>B52-B19</f>
        <v>1.131</v>
      </c>
      <c r="D52" s="19">
        <f t="shared" si="2"/>
        <v>1.0383247010999999</v>
      </c>
    </row>
    <row r="53" spans="1:4" x14ac:dyDescent="0.35">
      <c r="A53" s="6" t="s">
        <v>45</v>
      </c>
      <c r="B53" s="18">
        <v>0.79700000000000004</v>
      </c>
      <c r="C53" s="18">
        <f>B53-B19</f>
        <v>0.73100000000000009</v>
      </c>
      <c r="D53" s="19">
        <f t="shared" si="2"/>
        <v>0.67138222110000001</v>
      </c>
    </row>
    <row r="54" spans="1:4" x14ac:dyDescent="0.35">
      <c r="A54" s="6" t="s">
        <v>46</v>
      </c>
      <c r="B54" s="18">
        <v>1.0569999999999999</v>
      </c>
      <c r="C54" s="18">
        <f>B54-B19</f>
        <v>0.99099999999999988</v>
      </c>
      <c r="D54" s="19">
        <f t="shared" si="2"/>
        <v>0.9140771930999998</v>
      </c>
    </row>
    <row r="55" spans="1:4" x14ac:dyDescent="0.35">
      <c r="A55" s="6" t="s">
        <v>47</v>
      </c>
      <c r="B55" s="18">
        <v>0.23800000000000002</v>
      </c>
      <c r="C55" s="18">
        <f>B55-B19</f>
        <v>0.17200000000000001</v>
      </c>
      <c r="D55" s="19">
        <f t="shared" si="2"/>
        <v>9.6984398400000005E-2</v>
      </c>
    </row>
    <row r="56" spans="1:4" x14ac:dyDescent="0.35">
      <c r="A56" s="6" t="s">
        <v>48</v>
      </c>
      <c r="B56" s="18">
        <v>0.252</v>
      </c>
      <c r="C56" s="18">
        <f>B56-B19</f>
        <v>0.186</v>
      </c>
      <c r="D56" s="19">
        <f t="shared" si="2"/>
        <v>0.11224671959999999</v>
      </c>
    </row>
    <row r="57" spans="1:4" x14ac:dyDescent="0.35">
      <c r="A57" s="6" t="s">
        <v>49</v>
      </c>
      <c r="B57" s="18">
        <v>0.496</v>
      </c>
      <c r="C57" s="18">
        <f>B57-B19</f>
        <v>0.43</v>
      </c>
      <c r="D57" s="19">
        <f t="shared" si="2"/>
        <v>0.37101398999999996</v>
      </c>
    </row>
    <row r="58" spans="1:4" x14ac:dyDescent="0.35">
      <c r="A58" s="6" t="s">
        <v>50</v>
      </c>
      <c r="B58" s="18">
        <v>0.42</v>
      </c>
      <c r="C58" s="18">
        <f>B58-B19</f>
        <v>0.35399999999999998</v>
      </c>
      <c r="D58" s="19">
        <f t="shared" si="2"/>
        <v>0.29188139159999993</v>
      </c>
    </row>
    <row r="59" spans="1:4" x14ac:dyDescent="0.35">
      <c r="A59" s="6" t="s">
        <v>51</v>
      </c>
      <c r="B59" s="18">
        <v>0.32700000000000001</v>
      </c>
      <c r="C59" s="18">
        <f>B59-B19</f>
        <v>0.26100000000000001</v>
      </c>
      <c r="D59" s="19">
        <f t="shared" si="2"/>
        <v>0.19324219710000001</v>
      </c>
    </row>
    <row r="60" spans="1:4" x14ac:dyDescent="0.35">
      <c r="A60" s="6" t="s">
        <v>52</v>
      </c>
      <c r="B60" s="18">
        <v>0.4</v>
      </c>
      <c r="C60" s="18">
        <f>B60-B19</f>
        <v>0.33400000000000002</v>
      </c>
      <c r="D60" s="19">
        <f t="shared" si="2"/>
        <v>0.27083641560000005</v>
      </c>
    </row>
    <row r="61" spans="1:4" x14ac:dyDescent="0.35">
      <c r="A61" s="6" t="s">
        <v>53</v>
      </c>
      <c r="B61" s="18">
        <v>0.31</v>
      </c>
      <c r="C61" s="18">
        <f>B61-B19</f>
        <v>0.24399999999999999</v>
      </c>
      <c r="D61" s="19">
        <f t="shared" si="2"/>
        <v>0.17499651359999996</v>
      </c>
    </row>
    <row r="62" spans="1:4" x14ac:dyDescent="0.35">
      <c r="A62" s="6" t="s">
        <v>54</v>
      </c>
      <c r="B62" s="18">
        <v>0.215</v>
      </c>
      <c r="C62" s="18">
        <f>B62-B19</f>
        <v>0.14899999999999999</v>
      </c>
      <c r="D62" s="19">
        <f t="shared" si="2"/>
        <v>7.1812805099999988E-2</v>
      </c>
    </row>
    <row r="63" spans="1:4" x14ac:dyDescent="0.35">
      <c r="A63" s="6" t="s">
        <v>55</v>
      </c>
      <c r="B63" s="18">
        <v>1.0629999999999999</v>
      </c>
      <c r="C63" s="18">
        <f>B63-B19</f>
        <v>0.99699999999999989</v>
      </c>
      <c r="D63" s="19">
        <f t="shared" si="2"/>
        <v>0.91949446589999995</v>
      </c>
    </row>
    <row r="64" spans="1:4" x14ac:dyDescent="0.35">
      <c r="A64" s="6" t="s">
        <v>56</v>
      </c>
      <c r="B64" s="18">
        <v>1.048</v>
      </c>
      <c r="C64" s="18">
        <f>B64-B19</f>
        <v>0.98199999999999998</v>
      </c>
      <c r="D64" s="19">
        <f t="shared" si="2"/>
        <v>0.90593577239999989</v>
      </c>
    </row>
    <row r="65" spans="1:4" x14ac:dyDescent="0.35">
      <c r="A65" s="6" t="s">
        <v>57</v>
      </c>
      <c r="B65" s="18">
        <v>1.3740000000000001</v>
      </c>
      <c r="C65" s="18">
        <f>B65-B19</f>
        <v>1.3080000000000001</v>
      </c>
      <c r="D65" s="19">
        <f t="shared" si="2"/>
        <v>1.1889621264000001</v>
      </c>
    </row>
    <row r="66" spans="1:4" x14ac:dyDescent="0.35">
      <c r="A66" s="6" t="s">
        <v>58</v>
      </c>
      <c r="B66" s="18">
        <v>1.5940000000000001</v>
      </c>
      <c r="C66" s="18">
        <f>B66-B19</f>
        <v>1.528</v>
      </c>
      <c r="D66" s="19">
        <f t="shared" si="2"/>
        <v>1.3661597183999998</v>
      </c>
    </row>
    <row r="67" spans="1:4" x14ac:dyDescent="0.35">
      <c r="A67" s="6" t="s">
        <v>59</v>
      </c>
      <c r="B67" s="18">
        <v>1.613</v>
      </c>
      <c r="C67" s="18">
        <f>B67-B19</f>
        <v>1.5469999999999999</v>
      </c>
      <c r="D67" s="19">
        <f t="shared" si="2"/>
        <v>1.3809413858999997</v>
      </c>
    </row>
    <row r="68" spans="1:4" x14ac:dyDescent="0.35">
      <c r="A68" s="6" t="s">
        <v>60</v>
      </c>
      <c r="B68" s="18">
        <v>1.6879999999999999</v>
      </c>
      <c r="C68" s="18">
        <f>B68-B19</f>
        <v>1.6219999999999999</v>
      </c>
      <c r="D68" s="19">
        <f t="shared" si="2"/>
        <v>1.4384800283999997</v>
      </c>
    </row>
    <row r="69" spans="1:4" x14ac:dyDescent="0.35">
      <c r="A69" s="6" t="s">
        <v>61</v>
      </c>
      <c r="B69" s="18">
        <v>1.9379999999999999</v>
      </c>
      <c r="C69" s="18">
        <f>B69-B19</f>
        <v>1.8719999999999999</v>
      </c>
      <c r="D69" s="19">
        <f t="shared" si="2"/>
        <v>1.6209398783999998</v>
      </c>
    </row>
    <row r="70" spans="1:4" x14ac:dyDescent="0.35">
      <c r="A70" s="6" t="s">
        <v>62</v>
      </c>
      <c r="B70" s="18">
        <v>1.37</v>
      </c>
      <c r="C70" s="18">
        <f>B70-B19</f>
        <v>1.304</v>
      </c>
      <c r="D70" s="19">
        <f t="shared" si="2"/>
        <v>1.1856374016</v>
      </c>
    </row>
    <row r="71" spans="1:4" x14ac:dyDescent="0.35">
      <c r="A71" s="6" t="s">
        <v>63</v>
      </c>
      <c r="B71" s="18">
        <v>0.56600000000000006</v>
      </c>
      <c r="C71" s="18">
        <f>B71-B19</f>
        <v>0.5</v>
      </c>
      <c r="D71" s="19">
        <f t="shared" si="2"/>
        <v>0.44272499999999998</v>
      </c>
    </row>
    <row r="72" spans="1:4" x14ac:dyDescent="0.35">
      <c r="A72" s="6" t="s">
        <v>64</v>
      </c>
      <c r="B72" s="18">
        <v>0.26900000000000002</v>
      </c>
      <c r="C72" s="18">
        <f>B72-B19</f>
        <v>0.20300000000000001</v>
      </c>
      <c r="D72" s="19">
        <f t="shared" si="2"/>
        <v>0.13071898590000003</v>
      </c>
    </row>
    <row r="73" spans="1:4" x14ac:dyDescent="0.35">
      <c r="A73" s="6" t="s">
        <v>65</v>
      </c>
      <c r="B73" s="18">
        <v>0.42899999999999999</v>
      </c>
      <c r="C73" s="18">
        <f>B73-B19</f>
        <v>0.36299999999999999</v>
      </c>
      <c r="D73" s="19">
        <f t="shared" si="2"/>
        <v>0.30132164189999994</v>
      </c>
    </row>
    <row r="74" spans="1:4" x14ac:dyDescent="0.35">
      <c r="A74" s="6" t="s">
        <v>66</v>
      </c>
      <c r="B74" s="18">
        <v>0.373</v>
      </c>
      <c r="C74" s="18">
        <f>B74-B19</f>
        <v>0.307</v>
      </c>
      <c r="D74" s="19">
        <f t="shared" si="2"/>
        <v>0.24227988989999999</v>
      </c>
    </row>
    <row r="75" spans="1:4" x14ac:dyDescent="0.35">
      <c r="A75" s="6" t="s">
        <v>67</v>
      </c>
      <c r="B75" s="18">
        <v>1.429</v>
      </c>
      <c r="C75" s="18">
        <f>B75-B19</f>
        <v>1.363</v>
      </c>
      <c r="D75" s="19">
        <f t="shared" si="2"/>
        <v>1.2343042418999999</v>
      </c>
    </row>
    <row r="76" spans="1:4" x14ac:dyDescent="0.35">
      <c r="A76" s="6" t="s">
        <v>68</v>
      </c>
      <c r="B76" s="18">
        <v>1.1500000000000001</v>
      </c>
      <c r="C76" s="18">
        <f>B76-B19</f>
        <v>1.0840000000000001</v>
      </c>
      <c r="D76" s="19">
        <f t="shared" si="2"/>
        <v>0.99711526559999997</v>
      </c>
    </row>
    <row r="77" spans="1:4" x14ac:dyDescent="0.35">
      <c r="A77" s="6" t="s">
        <v>69</v>
      </c>
      <c r="B77" s="18">
        <v>1.125</v>
      </c>
      <c r="C77" s="18">
        <f>B77-B19</f>
        <v>1.0589999999999999</v>
      </c>
      <c r="D77" s="19">
        <f t="shared" si="2"/>
        <v>0.97498853309999989</v>
      </c>
    </row>
    <row r="78" spans="1:4" x14ac:dyDescent="0.35">
      <c r="A78" s="6" t="s">
        <v>70</v>
      </c>
      <c r="B78" s="18">
        <v>0.73799999999999999</v>
      </c>
      <c r="C78" s="18">
        <f>B78-B19</f>
        <v>0.67199999999999993</v>
      </c>
      <c r="D78" s="19">
        <f t="shared" si="2"/>
        <v>0.61414659839999985</v>
      </c>
    </row>
    <row r="79" spans="1:4" x14ac:dyDescent="0.35">
      <c r="A79" s="6" t="s">
        <v>71</v>
      </c>
      <c r="B79" s="18">
        <v>1.2390000000000001</v>
      </c>
      <c r="C79" s="18">
        <f>B79-B19</f>
        <v>1.173</v>
      </c>
      <c r="D79" s="19">
        <f t="shared" si="2"/>
        <v>1.0747206578999999</v>
      </c>
    </row>
    <row r="80" spans="1:4" x14ac:dyDescent="0.35">
      <c r="A80" s="6" t="s">
        <v>72</v>
      </c>
      <c r="B80" s="18">
        <v>1.42</v>
      </c>
      <c r="C80" s="18">
        <f>B80-B19</f>
        <v>1.3539999999999999</v>
      </c>
      <c r="D80" s="19">
        <f t="shared" si="2"/>
        <v>1.2269321915999998</v>
      </c>
    </row>
    <row r="81" spans="1:4" x14ac:dyDescent="0.35">
      <c r="A81" s="6" t="s">
        <v>73</v>
      </c>
      <c r="B81" s="18">
        <v>1.353</v>
      </c>
      <c r="C81" s="18">
        <f>B81-B19</f>
        <v>1.2869999999999999</v>
      </c>
      <c r="D81" s="19">
        <f t="shared" si="2"/>
        <v>1.1714663018999998</v>
      </c>
    </row>
    <row r="82" spans="1:4" x14ac:dyDescent="0.35">
      <c r="A82" s="6" t="s">
        <v>74</v>
      </c>
      <c r="B82" s="18">
        <v>1.272</v>
      </c>
      <c r="C82" s="18">
        <f>B82-B19</f>
        <v>1.206</v>
      </c>
      <c r="D82" s="19">
        <f t="shared" si="2"/>
        <v>1.1030331035999998</v>
      </c>
    </row>
    <row r="83" spans="1:4" x14ac:dyDescent="0.35">
      <c r="A83" s="6" t="s">
        <v>75</v>
      </c>
      <c r="B83" s="18">
        <v>2.1920000000000002</v>
      </c>
      <c r="C83" s="18">
        <f>B83-B19</f>
        <v>2.1260000000000003</v>
      </c>
      <c r="D83" s="19">
        <f t="shared" si="2"/>
        <v>1.7916100476000001</v>
      </c>
    </row>
    <row r="84" spans="1:4" x14ac:dyDescent="0.35">
      <c r="A84" s="6" t="s">
        <v>76</v>
      </c>
      <c r="B84" s="18">
        <v>2.2570000000000001</v>
      </c>
      <c r="C84" s="18">
        <f>B84-B19</f>
        <v>2.1910000000000003</v>
      </c>
      <c r="D84" s="19">
        <f t="shared" si="2"/>
        <v>1.8329030331000002</v>
      </c>
    </row>
    <row r="85" spans="1:4" x14ac:dyDescent="0.35">
      <c r="A85" s="6" t="s">
        <v>77</v>
      </c>
      <c r="B85" s="18">
        <v>2.2530000000000001</v>
      </c>
      <c r="C85" s="18">
        <f>B85-B19</f>
        <v>2.1870000000000003</v>
      </c>
      <c r="D85" s="19">
        <f t="shared" si="2"/>
        <v>1.8303899618999999</v>
      </c>
    </row>
    <row r="86" spans="1:4" x14ac:dyDescent="0.35">
      <c r="A86" s="6" t="s">
        <v>78</v>
      </c>
      <c r="B86" s="18">
        <v>1.7790000000000001</v>
      </c>
      <c r="C86" s="18">
        <f>B86-B19</f>
        <v>1.7130000000000001</v>
      </c>
      <c r="D86" s="19">
        <f t="shared" si="2"/>
        <v>1.5065579018999999</v>
      </c>
    </row>
    <row r="87" spans="1:4" x14ac:dyDescent="0.35">
      <c r="A87" s="6" t="s">
        <v>79</v>
      </c>
      <c r="B87" s="18">
        <v>0.47100000000000003</v>
      </c>
      <c r="C87" s="18">
        <f>B87-B19</f>
        <v>0.40500000000000003</v>
      </c>
      <c r="D87" s="19">
        <f t="shared" si="2"/>
        <v>0.34513002750000005</v>
      </c>
    </row>
    <row r="88" spans="1:4" x14ac:dyDescent="0.35">
      <c r="A88" s="6" t="s">
        <v>80</v>
      </c>
      <c r="B88" s="18">
        <v>0.45900000000000002</v>
      </c>
      <c r="C88" s="18">
        <f>B88-B19</f>
        <v>0.39300000000000002</v>
      </c>
      <c r="D88" s="19">
        <f t="shared" si="2"/>
        <v>0.33265470990000001</v>
      </c>
    </row>
    <row r="89" spans="1:4" x14ac:dyDescent="0.35">
      <c r="A89" s="6" t="s">
        <v>81</v>
      </c>
      <c r="B89" s="18">
        <v>0.47500000000000003</v>
      </c>
      <c r="C89" s="18">
        <f>B89-B19</f>
        <v>0.40900000000000003</v>
      </c>
      <c r="D89" s="19">
        <f t="shared" si="2"/>
        <v>0.34928111310000004</v>
      </c>
    </row>
    <row r="90" spans="1:4" x14ac:dyDescent="0.35">
      <c r="A90" s="6" t="s">
        <v>82</v>
      </c>
      <c r="B90" s="18">
        <v>0.44400000000000001</v>
      </c>
      <c r="C90" s="18">
        <f>B90-B19</f>
        <v>0.378</v>
      </c>
      <c r="D90" s="19">
        <f t="shared" si="2"/>
        <v>0.31701402839999998</v>
      </c>
    </row>
    <row r="91" spans="1:4" x14ac:dyDescent="0.35">
      <c r="A91" s="6" t="s">
        <v>83</v>
      </c>
      <c r="B91" s="18">
        <v>0.878</v>
      </c>
      <c r="C91" s="18">
        <f>B91-B19</f>
        <v>0.81200000000000006</v>
      </c>
      <c r="D91" s="19">
        <f t="shared" si="2"/>
        <v>0.74865697440000001</v>
      </c>
    </row>
    <row r="92" spans="1:4" x14ac:dyDescent="0.35">
      <c r="A92" s="6" t="s">
        <v>84</v>
      </c>
      <c r="B92" s="18">
        <v>0.82500000000000007</v>
      </c>
      <c r="C92" s="18">
        <f>B92-B19</f>
        <v>0.75900000000000012</v>
      </c>
      <c r="D92" s="19">
        <f t="shared" si="2"/>
        <v>0.69826499310000023</v>
      </c>
    </row>
    <row r="93" spans="1:4" x14ac:dyDescent="0.35">
      <c r="A93" s="6" t="s">
        <v>85</v>
      </c>
      <c r="B93" s="18">
        <v>0.73099999999999998</v>
      </c>
      <c r="C93" s="18">
        <f>B93-B19</f>
        <v>0.66500000000000004</v>
      </c>
      <c r="D93" s="19">
        <f t="shared" si="2"/>
        <v>0.60730284749999996</v>
      </c>
    </row>
    <row r="94" spans="1:4" x14ac:dyDescent="0.35">
      <c r="A94" s="6" t="s">
        <v>86</v>
      </c>
      <c r="B94" s="18">
        <v>0.69700000000000006</v>
      </c>
      <c r="C94" s="18">
        <f>B94-B19</f>
        <v>0.63100000000000001</v>
      </c>
      <c r="D94" s="19">
        <f t="shared" si="2"/>
        <v>0.57390160109999999</v>
      </c>
    </row>
    <row r="95" spans="1:4" x14ac:dyDescent="0.35">
      <c r="A95" s="6" t="s">
        <v>87</v>
      </c>
      <c r="B95" s="18">
        <v>0.81600000000000006</v>
      </c>
      <c r="C95" s="18">
        <f>B95-B19</f>
        <v>0.75</v>
      </c>
      <c r="D95" s="19">
        <f t="shared" ref="D95:D110" si="3">(-0.1149*C95*C95)+(1.1313*C95)-(0.0942)</f>
        <v>0.68964374999999989</v>
      </c>
    </row>
    <row r="96" spans="1:4" x14ac:dyDescent="0.35">
      <c r="A96" s="6" t="s">
        <v>88</v>
      </c>
      <c r="B96" s="18">
        <v>0.98</v>
      </c>
      <c r="C96" s="18">
        <f>B96-B19</f>
        <v>0.91399999999999992</v>
      </c>
      <c r="D96" s="19">
        <f t="shared" si="3"/>
        <v>0.84382119960000002</v>
      </c>
    </row>
    <row r="97" spans="1:4" x14ac:dyDescent="0.35">
      <c r="A97" s="6" t="s">
        <v>89</v>
      </c>
      <c r="B97" s="18">
        <v>0.79100000000000004</v>
      </c>
      <c r="C97" s="18">
        <f>B97-B19</f>
        <v>0.72500000000000009</v>
      </c>
      <c r="D97" s="19">
        <f t="shared" si="3"/>
        <v>0.6655981875000001</v>
      </c>
    </row>
    <row r="98" spans="1:4" x14ac:dyDescent="0.35">
      <c r="A98" s="6" t="s">
        <v>90</v>
      </c>
      <c r="B98" s="18">
        <v>0.91100000000000003</v>
      </c>
      <c r="C98" s="18">
        <f>B98-B19</f>
        <v>0.84499999999999997</v>
      </c>
      <c r="D98" s="19">
        <f t="shared" si="3"/>
        <v>0.77970702749999998</v>
      </c>
    </row>
    <row r="99" spans="1:4" x14ac:dyDescent="0.35">
      <c r="A99" s="6" t="s">
        <v>91</v>
      </c>
      <c r="B99" s="18">
        <v>0.496</v>
      </c>
      <c r="C99" s="18">
        <f>B99-B19</f>
        <v>0.43</v>
      </c>
      <c r="D99" s="19">
        <f t="shared" si="3"/>
        <v>0.37101398999999996</v>
      </c>
    </row>
    <row r="100" spans="1:4" x14ac:dyDescent="0.35">
      <c r="A100" s="6" t="s">
        <v>92</v>
      </c>
      <c r="B100" s="18">
        <v>0.58899999999999997</v>
      </c>
      <c r="C100" s="18">
        <f>B100-B19</f>
        <v>0.52299999999999991</v>
      </c>
      <c r="D100" s="19">
        <f t="shared" si="3"/>
        <v>0.46604141789999992</v>
      </c>
    </row>
    <row r="101" spans="1:4" x14ac:dyDescent="0.35">
      <c r="A101" s="6" t="s">
        <v>93</v>
      </c>
      <c r="B101" s="18">
        <v>0.36699999999999999</v>
      </c>
      <c r="C101" s="18">
        <f>B101-B19</f>
        <v>0.30099999999999999</v>
      </c>
      <c r="D101" s="19">
        <f t="shared" si="3"/>
        <v>0.23591124509999994</v>
      </c>
    </row>
    <row r="102" spans="1:4" x14ac:dyDescent="0.35">
      <c r="A102" s="6" t="s">
        <v>94</v>
      </c>
      <c r="B102" s="18">
        <v>0.47700000000000004</v>
      </c>
      <c r="C102" s="18">
        <f>B102-B19</f>
        <v>0.41100000000000003</v>
      </c>
      <c r="D102" s="19">
        <f t="shared" si="3"/>
        <v>0.35135527709999997</v>
      </c>
    </row>
    <row r="103" spans="1:4" x14ac:dyDescent="0.35">
      <c r="A103" s="6" t="s">
        <v>95</v>
      </c>
      <c r="B103" s="18">
        <v>0.27100000000000002</v>
      </c>
      <c r="C103" s="18">
        <f>B103-B19</f>
        <v>0.20500000000000002</v>
      </c>
      <c r="D103" s="19">
        <f t="shared" si="3"/>
        <v>0.13288782750000003</v>
      </c>
    </row>
    <row r="104" spans="1:4" x14ac:dyDescent="0.35">
      <c r="A104" s="6" t="s">
        <v>96</v>
      </c>
      <c r="B104" s="18">
        <v>0.33200000000000002</v>
      </c>
      <c r="C104" s="18">
        <f>B104-B19</f>
        <v>0.26600000000000001</v>
      </c>
      <c r="D104" s="19">
        <f t="shared" si="3"/>
        <v>0.1985959356</v>
      </c>
    </row>
    <row r="105" spans="1:4" x14ac:dyDescent="0.35">
      <c r="A105" s="6" t="s">
        <v>97</v>
      </c>
      <c r="B105" s="18">
        <v>0.34300000000000003</v>
      </c>
      <c r="C105" s="18">
        <f>B105-B19</f>
        <v>0.27700000000000002</v>
      </c>
      <c r="D105" s="19">
        <f t="shared" si="3"/>
        <v>0.21035393790000001</v>
      </c>
    </row>
    <row r="106" spans="1:4" x14ac:dyDescent="0.35">
      <c r="A106" s="6" t="s">
        <v>98</v>
      </c>
      <c r="B106" s="18">
        <v>0.373</v>
      </c>
      <c r="C106" s="18">
        <f>B106-B19</f>
        <v>0.307</v>
      </c>
      <c r="D106" s="19">
        <f t="shared" si="3"/>
        <v>0.24227988989999999</v>
      </c>
    </row>
    <row r="107" spans="1:4" x14ac:dyDescent="0.35">
      <c r="A107" s="6" t="s">
        <v>99</v>
      </c>
      <c r="B107" s="18">
        <v>1.48</v>
      </c>
      <c r="C107" s="18">
        <f>B107-B19</f>
        <v>1.4139999999999999</v>
      </c>
      <c r="D107" s="19">
        <f t="shared" si="3"/>
        <v>1.2757275995999999</v>
      </c>
    </row>
    <row r="108" spans="1:4" x14ac:dyDescent="0.35">
      <c r="A108" s="6" t="s">
        <v>100</v>
      </c>
      <c r="B108" s="18">
        <v>1.2470000000000001</v>
      </c>
      <c r="C108" s="18">
        <f>B108-B19</f>
        <v>1.181</v>
      </c>
      <c r="D108" s="19">
        <f t="shared" si="3"/>
        <v>1.0816072611000001</v>
      </c>
    </row>
    <row r="109" spans="1:4" x14ac:dyDescent="0.35">
      <c r="A109" s="6" t="s">
        <v>101</v>
      </c>
      <c r="B109" s="18">
        <v>1.2750000000000001</v>
      </c>
      <c r="C109" s="18">
        <f>B109-B19</f>
        <v>1.2090000000000001</v>
      </c>
      <c r="D109" s="19">
        <f t="shared" si="3"/>
        <v>1.1055945531</v>
      </c>
    </row>
    <row r="110" spans="1:4" x14ac:dyDescent="0.35">
      <c r="A110" s="12" t="s">
        <v>102</v>
      </c>
      <c r="B110" s="20">
        <v>0.91</v>
      </c>
      <c r="C110" s="20">
        <f>B110-B19</f>
        <v>0.84400000000000008</v>
      </c>
      <c r="D110" s="21">
        <f t="shared" si="3"/>
        <v>0.77876979359999998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BİYOKİMYA</vt:lpstr>
      <vt:lpstr>IL-6</vt:lpstr>
      <vt:lpstr>IL-23</vt:lpstr>
      <vt:lpstr>IL-17</vt:lpstr>
      <vt:lpstr>TNF-alfa</vt:lpstr>
      <vt:lpstr>NFKB-p105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2020-05-15T13:41:31Z</dcterms:modified>
</cp:coreProperties>
</file>