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eryem Akpolat\15.11.2019\"/>
    </mc:Choice>
  </mc:AlternateContent>
  <xr:revisionPtr revIDLastSave="0" documentId="8_{C46ADEB9-FB12-4B9F-B7E9-69150395BED0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Elisalar" sheetId="1" r:id="rId1"/>
    <sheet name="TAS-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51" i="2"/>
  <c r="D52" i="2"/>
  <c r="D53" i="2"/>
  <c r="D54" i="2"/>
  <c r="D55" i="2"/>
  <c r="D56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P37" i="1"/>
  <c r="O37" i="1"/>
  <c r="N37" i="1"/>
  <c r="M37" i="1"/>
  <c r="L37" i="1"/>
  <c r="P21" i="1"/>
  <c r="O21" i="1"/>
  <c r="N21" i="1"/>
  <c r="M21" i="1"/>
  <c r="L21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<sst xmlns="http://schemas.openxmlformats.org/spreadsheetml/2006/main" count="128" uniqueCount="47">
  <si>
    <t>Doku Numuneleri</t>
  </si>
  <si>
    <t>1461-1</t>
  </si>
  <si>
    <t>1462-2</t>
  </si>
  <si>
    <t>1463-4</t>
  </si>
  <si>
    <t>1464-5</t>
  </si>
  <si>
    <t>1465-6</t>
  </si>
  <si>
    <t>1466-7</t>
  </si>
  <si>
    <t>1467-8</t>
  </si>
  <si>
    <t>1468-1</t>
  </si>
  <si>
    <t>1469-2</t>
  </si>
  <si>
    <t>1470-3</t>
  </si>
  <si>
    <t>1471-4</t>
  </si>
  <si>
    <t>1472-5</t>
  </si>
  <si>
    <t>1473-6</t>
  </si>
  <si>
    <t>1474-7</t>
  </si>
  <si>
    <t>1475-8</t>
  </si>
  <si>
    <t>1476-1</t>
  </si>
  <si>
    <t>1477-2</t>
  </si>
  <si>
    <t>1478-4</t>
  </si>
  <si>
    <t>1479-5</t>
  </si>
  <si>
    <t>1480-6</t>
  </si>
  <si>
    <t>1481-7</t>
  </si>
  <si>
    <t>1482-8</t>
  </si>
  <si>
    <t>1483-1</t>
  </si>
  <si>
    <t>1485-4</t>
  </si>
  <si>
    <t>1484-3</t>
  </si>
  <si>
    <t>1486-5</t>
  </si>
  <si>
    <t>1487-6</t>
  </si>
  <si>
    <t>1488-7</t>
  </si>
  <si>
    <t>Serum Numuneleri</t>
  </si>
  <si>
    <t>LH (mIU/ml)</t>
  </si>
  <si>
    <t>FSH (mIU/ml)</t>
  </si>
  <si>
    <t>T (nmol/L)</t>
  </si>
  <si>
    <t>STN 1</t>
  </si>
  <si>
    <t>STN 2</t>
  </si>
  <si>
    <t>STN 3</t>
  </si>
  <si>
    <t>STN 4</t>
  </si>
  <si>
    <t>STN 5</t>
  </si>
  <si>
    <t>BLANK</t>
  </si>
  <si>
    <t>LH (OD)</t>
  </si>
  <si>
    <t>FSH (OD)</t>
  </si>
  <si>
    <t>T (OD)</t>
  </si>
  <si>
    <t>TAS mmol/L</t>
  </si>
  <si>
    <r>
      <t xml:space="preserve">TOS </t>
    </r>
    <r>
      <rPr>
        <sz val="11"/>
        <color theme="1"/>
        <rFont val="Arial Tur"/>
        <charset val="162"/>
      </rPr>
      <t>µmol/L</t>
    </r>
  </si>
  <si>
    <t>Numuneler</t>
  </si>
  <si>
    <t>OSI</t>
  </si>
  <si>
    <t>Bu çalışmada "Relassay" marka kitler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</si>
</sst>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Elisalar!$L$4:$P$4</c:f>
              <c:numCache>
                <c:formatCode>General</c:formatCode>
                <c:ptCount val="5"/>
                <c:pt idx="0">
                  <c:v>1.5719999999999998</c:v>
                </c:pt>
                <c:pt idx="1">
                  <c:v>1.276</c:v>
                </c:pt>
                <c:pt idx="2">
                  <c:v>0.749</c:v>
                </c:pt>
                <c:pt idx="3">
                  <c:v>0.38600000000000001</c:v>
                </c:pt>
                <c:pt idx="4">
                  <c:v>0.29799999999999999</c:v>
                </c:pt>
              </c:numCache>
            </c:numRef>
          </c:xVal>
          <c:yVal>
            <c:numRef>
              <c:f>Elisalar!$L$5:$P$5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6-40B5-A16A-785E0626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78880"/>
        <c:axId val="224589800"/>
      </c:scatterChart>
      <c:valAx>
        <c:axId val="2222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4589800"/>
        <c:crosses val="autoZero"/>
        <c:crossBetween val="midCat"/>
      </c:valAx>
      <c:valAx>
        <c:axId val="2245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22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Elisalar!$L$21:$P$21</c:f>
              <c:numCache>
                <c:formatCode>General</c:formatCode>
                <c:ptCount val="5"/>
                <c:pt idx="0">
                  <c:v>1.472</c:v>
                </c:pt>
                <c:pt idx="1">
                  <c:v>0.81800000000000006</c:v>
                </c:pt>
                <c:pt idx="2">
                  <c:v>0.36299999999999999</c:v>
                </c:pt>
                <c:pt idx="3">
                  <c:v>0.16900000000000001</c:v>
                </c:pt>
                <c:pt idx="4">
                  <c:v>8.7999999999999995E-2</c:v>
                </c:pt>
              </c:numCache>
            </c:numRef>
          </c:xVal>
          <c:yVal>
            <c:numRef>
              <c:f>Elisalar!$L$22:$P$22</c:f>
              <c:numCache>
                <c:formatCode>General</c:formatCode>
                <c:ptCount val="5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2-4055-BBD0-B80163F6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1016"/>
        <c:axId val="452860624"/>
      </c:scatterChart>
      <c:valAx>
        <c:axId val="45286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860624"/>
        <c:crosses val="autoZero"/>
        <c:crossBetween val="midCat"/>
      </c:valAx>
      <c:valAx>
        <c:axId val="452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8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Elisalar!$L$37:$P$37</c:f>
              <c:numCache>
                <c:formatCode>General</c:formatCode>
                <c:ptCount val="5"/>
                <c:pt idx="0">
                  <c:v>1.3459999999999999</c:v>
                </c:pt>
                <c:pt idx="1">
                  <c:v>0.72800000000000009</c:v>
                </c:pt>
                <c:pt idx="2">
                  <c:v>0.42499999999999999</c:v>
                </c:pt>
                <c:pt idx="3">
                  <c:v>0.185</c:v>
                </c:pt>
                <c:pt idx="4">
                  <c:v>8.7999999999999981E-2</c:v>
                </c:pt>
              </c:numCache>
            </c:numRef>
          </c:xVal>
          <c:yVal>
            <c:numRef>
              <c:f>Elisalar!$L$38:$P$38</c:f>
              <c:numCache>
                <c:formatCode>General</c:formatCode>
                <c:ptCount val="5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B-4045-94C6-FFCFDB35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85256"/>
        <c:axId val="226973064"/>
      </c:scatterChart>
      <c:valAx>
        <c:axId val="4562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973064"/>
        <c:crosses val="autoZero"/>
        <c:crossBetween val="midCat"/>
      </c:valAx>
      <c:valAx>
        <c:axId val="2269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62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180975</xdr:rowOff>
    </xdr:from>
    <xdr:to>
      <xdr:col>17</xdr:col>
      <xdr:colOff>342900</xdr:colOff>
      <xdr:row>15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9525</xdr:rowOff>
    </xdr:from>
    <xdr:to>
      <xdr:col>17</xdr:col>
      <xdr:colOff>295275</xdr:colOff>
      <xdr:row>31</xdr:row>
      <xdr:rowOff>85725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33</xdr:row>
      <xdr:rowOff>180975</xdr:rowOff>
    </xdr:from>
    <xdr:to>
      <xdr:col>17</xdr:col>
      <xdr:colOff>276225</xdr:colOff>
      <xdr:row>48</xdr:row>
      <xdr:rowOff>66675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A8" sqref="A8"/>
    </sheetView>
  </sheetViews>
  <sheetFormatPr defaultRowHeight="14.5" x14ac:dyDescent="0.35"/>
  <cols>
    <col min="1" max="1" width="17.7265625" customWidth="1"/>
    <col min="2" max="3" width="12.7265625" customWidth="1"/>
    <col min="4" max="5" width="13.7265625" customWidth="1"/>
    <col min="6" max="6" width="10.1796875" bestFit="1" customWidth="1"/>
    <col min="7" max="7" width="12.1796875" customWidth="1"/>
  </cols>
  <sheetData>
    <row r="1" spans="1:16" x14ac:dyDescent="0.35">
      <c r="A1" t="s">
        <v>0</v>
      </c>
      <c r="B1" t="s">
        <v>39</v>
      </c>
      <c r="C1" t="s">
        <v>30</v>
      </c>
      <c r="D1" t="s">
        <v>40</v>
      </c>
      <c r="E1" t="s">
        <v>31</v>
      </c>
      <c r="F1" t="s">
        <v>41</v>
      </c>
      <c r="G1" t="s">
        <v>32</v>
      </c>
    </row>
    <row r="2" spans="1:16" x14ac:dyDescent="0.35">
      <c r="A2" t="s">
        <v>33</v>
      </c>
      <c r="B2" s="1">
        <v>1.615</v>
      </c>
      <c r="C2" s="1">
        <f>0.9554*2.72^(1.9331*B2)</f>
        <v>21.721531960030379</v>
      </c>
      <c r="D2" s="1">
        <v>1.5620000000000001</v>
      </c>
      <c r="E2" s="1">
        <f>2.794*2.72^(1.8075*D2)</f>
        <v>47.114144226345324</v>
      </c>
      <c r="F2" s="1">
        <v>1.43</v>
      </c>
      <c r="G2" s="1">
        <f>5.0964*2.72^(2.0636*F2)</f>
        <v>97.645839879620354</v>
      </c>
    </row>
    <row r="3" spans="1:16" x14ac:dyDescent="0.35">
      <c r="A3" t="s">
        <v>34</v>
      </c>
      <c r="B3" s="1">
        <v>1.3580000000000001</v>
      </c>
      <c r="C3" s="1">
        <f t="shared" ref="C3:C35" si="0">0.9554*2.72^(1.9331*B3)</f>
        <v>13.212764929681647</v>
      </c>
      <c r="D3" s="1">
        <v>0.90800000000000003</v>
      </c>
      <c r="E3" s="1">
        <f t="shared" ref="E3:E35" si="1">2.794*2.72^(1.8075*D3)</f>
        <v>14.435945465721918</v>
      </c>
      <c r="F3" s="1">
        <v>0.81200000000000006</v>
      </c>
      <c r="G3" s="1">
        <f t="shared" ref="G3:G35" si="2">5.0964*2.72^(2.0636*F3)</f>
        <v>27.254984288859809</v>
      </c>
      <c r="L3" s="1">
        <v>1.615</v>
      </c>
      <c r="M3" s="1">
        <v>1.3580000000000001</v>
      </c>
      <c r="N3" s="1">
        <v>0.83099999999999996</v>
      </c>
      <c r="O3" s="1">
        <v>0.46800000000000003</v>
      </c>
      <c r="P3" s="1">
        <v>0.38</v>
      </c>
    </row>
    <row r="4" spans="1:16" x14ac:dyDescent="0.35">
      <c r="A4" t="s">
        <v>35</v>
      </c>
      <c r="B4" s="1">
        <v>0.83099999999999996</v>
      </c>
      <c r="C4" s="1">
        <f t="shared" si="0"/>
        <v>4.7673756645652343</v>
      </c>
      <c r="D4" s="1">
        <v>0.45300000000000001</v>
      </c>
      <c r="E4" s="1">
        <f t="shared" si="1"/>
        <v>6.3394317991720355</v>
      </c>
      <c r="F4" s="1">
        <v>0.50900000000000001</v>
      </c>
      <c r="G4" s="1">
        <f t="shared" si="2"/>
        <v>14.578830602304558</v>
      </c>
      <c r="L4">
        <f>1.654-0.082</f>
        <v>1.5719999999999998</v>
      </c>
      <c r="M4">
        <f>1.358-0.082</f>
        <v>1.276</v>
      </c>
      <c r="N4">
        <f>0.831-0.082</f>
        <v>0.749</v>
      </c>
      <c r="O4">
        <f>0.468-0.082</f>
        <v>0.38600000000000001</v>
      </c>
      <c r="P4">
        <f>0.38-0.082</f>
        <v>0.29799999999999999</v>
      </c>
    </row>
    <row r="5" spans="1:16" x14ac:dyDescent="0.35">
      <c r="A5" t="s">
        <v>36</v>
      </c>
      <c r="B5" s="1">
        <v>0.46800000000000003</v>
      </c>
      <c r="C5" s="1">
        <f t="shared" si="0"/>
        <v>2.3623036794207399</v>
      </c>
      <c r="D5" s="1">
        <v>0.25900000000000001</v>
      </c>
      <c r="E5" s="1">
        <f t="shared" si="1"/>
        <v>4.4634078708495206</v>
      </c>
      <c r="F5" s="1">
        <v>0.26900000000000002</v>
      </c>
      <c r="G5" s="1">
        <f t="shared" si="2"/>
        <v>8.881705240816105</v>
      </c>
      <c r="L5">
        <v>20</v>
      </c>
      <c r="M5">
        <v>10</v>
      </c>
      <c r="N5">
        <v>5</v>
      </c>
      <c r="O5">
        <v>2.5</v>
      </c>
      <c r="P5">
        <v>1.25</v>
      </c>
    </row>
    <row r="6" spans="1:16" x14ac:dyDescent="0.35">
      <c r="A6" t="s">
        <v>37</v>
      </c>
      <c r="B6" s="1">
        <v>0.38</v>
      </c>
      <c r="C6" s="1">
        <f t="shared" si="0"/>
        <v>1.9925535106296708</v>
      </c>
      <c r="D6" s="1">
        <v>0.17799999999999999</v>
      </c>
      <c r="E6" s="1">
        <f t="shared" si="1"/>
        <v>3.8551601856339461</v>
      </c>
      <c r="F6" s="1">
        <v>0.17199999999999999</v>
      </c>
      <c r="G6" s="1">
        <f t="shared" si="2"/>
        <v>7.2695754129245689</v>
      </c>
    </row>
    <row r="7" spans="1:16" x14ac:dyDescent="0.35">
      <c r="A7" t="s">
        <v>38</v>
      </c>
      <c r="B7" s="1">
        <v>8.2000000000000003E-2</v>
      </c>
      <c r="C7" s="1">
        <f t="shared" si="0"/>
        <v>1.1196198230473542</v>
      </c>
      <c r="D7" s="1">
        <v>0.09</v>
      </c>
      <c r="E7" s="1">
        <f t="shared" si="1"/>
        <v>3.2879098270800267</v>
      </c>
      <c r="F7" s="1">
        <v>8.4000000000000005E-2</v>
      </c>
      <c r="G7" s="1">
        <f t="shared" si="2"/>
        <v>6.0616760622774741</v>
      </c>
    </row>
    <row r="8" spans="1:16" x14ac:dyDescent="0.35">
      <c r="A8" t="s">
        <v>1</v>
      </c>
      <c r="B8" s="1">
        <v>0.47399999999999998</v>
      </c>
      <c r="C8" s="1">
        <f t="shared" si="0"/>
        <v>2.3898801236142835</v>
      </c>
      <c r="D8" s="1">
        <v>0.307</v>
      </c>
      <c r="E8" s="1">
        <f t="shared" si="1"/>
        <v>4.8682152563865593</v>
      </c>
      <c r="F8" s="1">
        <v>0.24</v>
      </c>
      <c r="G8" s="1">
        <f t="shared" si="2"/>
        <v>8.3654602654611221</v>
      </c>
    </row>
    <row r="9" spans="1:16" x14ac:dyDescent="0.35">
      <c r="A9" t="s">
        <v>2</v>
      </c>
      <c r="B9" s="1">
        <v>0.26</v>
      </c>
      <c r="C9" s="1">
        <f t="shared" si="0"/>
        <v>1.5798002402237397</v>
      </c>
      <c r="D9" s="1">
        <v>0.11799999999999999</v>
      </c>
      <c r="E9" s="1">
        <f t="shared" si="1"/>
        <v>3.4587042732311981</v>
      </c>
      <c r="F9" s="1">
        <v>0.109</v>
      </c>
      <c r="G9" s="1">
        <f t="shared" si="2"/>
        <v>6.3828131864004991</v>
      </c>
    </row>
    <row r="10" spans="1:16" x14ac:dyDescent="0.35">
      <c r="A10" t="s">
        <v>3</v>
      </c>
      <c r="B10" s="1">
        <v>0.41</v>
      </c>
      <c r="C10" s="1">
        <f t="shared" si="0"/>
        <v>2.1116014316946736</v>
      </c>
      <c r="D10" s="1">
        <v>0.26</v>
      </c>
      <c r="E10" s="1">
        <f t="shared" si="1"/>
        <v>4.4714878830624212</v>
      </c>
      <c r="F10" s="1">
        <v>0.20200000000000001</v>
      </c>
      <c r="G10" s="1">
        <f t="shared" si="2"/>
        <v>7.734145497066228</v>
      </c>
    </row>
    <row r="11" spans="1:16" x14ac:dyDescent="0.35">
      <c r="A11" t="s">
        <v>4</v>
      </c>
      <c r="B11" s="1">
        <v>0.41399999999999998</v>
      </c>
      <c r="C11" s="1">
        <f t="shared" si="0"/>
        <v>2.1280028652542042</v>
      </c>
      <c r="D11" s="1">
        <v>0.28299999999999997</v>
      </c>
      <c r="E11" s="1">
        <f t="shared" si="1"/>
        <v>4.6614193431127271</v>
      </c>
      <c r="F11" s="1">
        <v>0.25</v>
      </c>
      <c r="G11" s="1">
        <f t="shared" si="2"/>
        <v>8.5399947681880217</v>
      </c>
    </row>
    <row r="12" spans="1:16" x14ac:dyDescent="0.35">
      <c r="A12" t="s">
        <v>5</v>
      </c>
      <c r="B12" s="1">
        <v>0.45100000000000001</v>
      </c>
      <c r="C12" s="1">
        <f t="shared" si="0"/>
        <v>2.2858862688642518</v>
      </c>
      <c r="D12" s="1">
        <v>0.36399999999999999</v>
      </c>
      <c r="E12" s="1">
        <f t="shared" si="1"/>
        <v>5.3968745223379653</v>
      </c>
      <c r="F12" s="1">
        <v>0.22600000000000001</v>
      </c>
      <c r="G12" s="1">
        <f t="shared" si="2"/>
        <v>8.1270881674404496</v>
      </c>
    </row>
    <row r="13" spans="1:16" x14ac:dyDescent="0.35">
      <c r="A13" t="s">
        <v>6</v>
      </c>
      <c r="B13" s="1">
        <v>0.32500000000000001</v>
      </c>
      <c r="C13" s="1">
        <f t="shared" si="0"/>
        <v>1.791457090064108</v>
      </c>
      <c r="D13" s="1">
        <v>0.32</v>
      </c>
      <c r="E13" s="1">
        <f t="shared" si="1"/>
        <v>4.9840346833765183</v>
      </c>
      <c r="F13" s="1">
        <v>0.28000000000000003</v>
      </c>
      <c r="G13" s="1">
        <f t="shared" si="2"/>
        <v>9.0857523761182968</v>
      </c>
    </row>
    <row r="14" spans="1:16" x14ac:dyDescent="0.35">
      <c r="A14" t="s">
        <v>7</v>
      </c>
      <c r="B14" s="1">
        <v>0.312</v>
      </c>
      <c r="C14" s="1">
        <f t="shared" si="0"/>
        <v>1.7469704672541908</v>
      </c>
      <c r="D14" s="1">
        <v>0.27100000000000002</v>
      </c>
      <c r="E14" s="1">
        <f t="shared" si="1"/>
        <v>4.5613392534846113</v>
      </c>
      <c r="F14" s="1">
        <v>0.14199999999999999</v>
      </c>
      <c r="G14" s="1">
        <f t="shared" si="2"/>
        <v>6.8329108502346658</v>
      </c>
    </row>
    <row r="15" spans="1:16" x14ac:dyDescent="0.35">
      <c r="A15" t="s">
        <v>8</v>
      </c>
      <c r="B15" s="1">
        <v>0.19500000000000001</v>
      </c>
      <c r="C15" s="1">
        <f t="shared" si="0"/>
        <v>1.3931501975979086</v>
      </c>
      <c r="D15" s="1">
        <v>0.221</v>
      </c>
      <c r="E15" s="1">
        <f t="shared" si="1"/>
        <v>4.1669492367590681</v>
      </c>
      <c r="F15" s="1">
        <v>0.157</v>
      </c>
      <c r="G15" s="1">
        <f t="shared" si="2"/>
        <v>7.047862137951582</v>
      </c>
    </row>
    <row r="16" spans="1:16" x14ac:dyDescent="0.35">
      <c r="A16" t="s">
        <v>9</v>
      </c>
      <c r="B16" s="1">
        <v>0.32500000000000001</v>
      </c>
      <c r="C16" s="1">
        <f t="shared" si="0"/>
        <v>1.791457090064108</v>
      </c>
      <c r="D16" s="1">
        <v>0.21199999999999999</v>
      </c>
      <c r="E16" s="1">
        <f t="shared" si="1"/>
        <v>4.0996696244041981</v>
      </c>
      <c r="F16" s="1">
        <v>0.11600000000000001</v>
      </c>
      <c r="G16" s="1">
        <f t="shared" si="2"/>
        <v>6.4757424565524255</v>
      </c>
    </row>
    <row r="17" spans="1:16" x14ac:dyDescent="0.35">
      <c r="A17" t="s">
        <v>10</v>
      </c>
      <c r="B17" s="1">
        <v>0.28799999999999998</v>
      </c>
      <c r="C17" s="1">
        <f t="shared" si="0"/>
        <v>1.6677233126434123</v>
      </c>
      <c r="D17" s="1">
        <v>0.29499999999999998</v>
      </c>
      <c r="E17" s="1">
        <f t="shared" si="1"/>
        <v>4.7636952843939113</v>
      </c>
      <c r="F17" s="1">
        <v>0.16400000000000001</v>
      </c>
      <c r="G17" s="1">
        <f t="shared" si="2"/>
        <v>7.1504740530248139</v>
      </c>
    </row>
    <row r="18" spans="1:16" x14ac:dyDescent="0.35">
      <c r="A18" t="s">
        <v>11</v>
      </c>
      <c r="B18" s="1">
        <v>0.26</v>
      </c>
      <c r="C18" s="1">
        <f t="shared" si="0"/>
        <v>1.5798002402237397</v>
      </c>
      <c r="D18" s="1">
        <v>0.34799999999999998</v>
      </c>
      <c r="E18" s="1">
        <f t="shared" si="1"/>
        <v>5.2429363832754801</v>
      </c>
      <c r="F18" s="1">
        <v>0.19400000000000001</v>
      </c>
      <c r="G18" s="1">
        <f t="shared" si="2"/>
        <v>7.6074328358665868</v>
      </c>
    </row>
    <row r="19" spans="1:16" x14ac:dyDescent="0.35">
      <c r="A19" t="s">
        <v>12</v>
      </c>
      <c r="B19" s="1">
        <v>0.26700000000000002</v>
      </c>
      <c r="C19" s="1">
        <f t="shared" si="0"/>
        <v>1.6013366059382064</v>
      </c>
      <c r="D19" s="1">
        <v>0.224</v>
      </c>
      <c r="E19" s="1">
        <f t="shared" si="1"/>
        <v>4.189620246503309</v>
      </c>
      <c r="F19" s="1">
        <v>0.17399999999999999</v>
      </c>
      <c r="G19" s="1">
        <f t="shared" si="2"/>
        <v>7.2996594407385027</v>
      </c>
    </row>
    <row r="20" spans="1:16" x14ac:dyDescent="0.35">
      <c r="A20" t="s">
        <v>13</v>
      </c>
      <c r="B20" s="1">
        <v>0.29899999999999999</v>
      </c>
      <c r="C20" s="1">
        <f t="shared" si="0"/>
        <v>1.7035885650764389</v>
      </c>
      <c r="D20" s="1">
        <v>0.24399999999999999</v>
      </c>
      <c r="E20" s="1">
        <f t="shared" si="1"/>
        <v>4.3439450764416581</v>
      </c>
      <c r="F20" s="1">
        <v>0.20499999999999999</v>
      </c>
      <c r="G20" s="1">
        <f t="shared" si="2"/>
        <v>7.7822050034936838</v>
      </c>
      <c r="L20" s="1">
        <v>1.5620000000000001</v>
      </c>
      <c r="M20" s="1">
        <v>0.90800000000000003</v>
      </c>
      <c r="N20" s="1">
        <v>0.45300000000000001</v>
      </c>
      <c r="O20" s="1">
        <v>0.25900000000000001</v>
      </c>
      <c r="P20" s="1">
        <v>0.17799999999999999</v>
      </c>
    </row>
    <row r="21" spans="1:16" x14ac:dyDescent="0.35">
      <c r="A21" t="s">
        <v>14</v>
      </c>
      <c r="B21" s="1">
        <v>0.33400000000000002</v>
      </c>
      <c r="C21" s="1">
        <f t="shared" si="0"/>
        <v>1.8229174258222933</v>
      </c>
      <c r="D21" s="1">
        <v>0.23200000000000001</v>
      </c>
      <c r="E21" s="1">
        <f t="shared" si="1"/>
        <v>4.2506811195671856</v>
      </c>
      <c r="F21" s="1">
        <v>0.20699999999999999</v>
      </c>
      <c r="G21" s="1">
        <f t="shared" si="2"/>
        <v>7.8144104705918869</v>
      </c>
      <c r="L21">
        <f>1.562-0.09</f>
        <v>1.472</v>
      </c>
      <c r="M21">
        <f>0.908-0.09</f>
        <v>0.81800000000000006</v>
      </c>
      <c r="N21">
        <f>0.453-0.09</f>
        <v>0.36299999999999999</v>
      </c>
      <c r="O21">
        <f>0.259-0.09</f>
        <v>0.16900000000000001</v>
      </c>
      <c r="P21">
        <f>0.178-0.09</f>
        <v>8.7999999999999995E-2</v>
      </c>
    </row>
    <row r="22" spans="1:16" x14ac:dyDescent="0.35">
      <c r="A22" t="s">
        <v>15</v>
      </c>
      <c r="B22" s="1">
        <v>0.16600000000000001</v>
      </c>
      <c r="C22" s="1">
        <f t="shared" si="0"/>
        <v>1.3171524728992881</v>
      </c>
      <c r="D22" s="1">
        <v>5.3999999999999999E-2</v>
      </c>
      <c r="E22" s="1">
        <f t="shared" si="1"/>
        <v>3.080650991449724</v>
      </c>
      <c r="F22" s="1">
        <v>0.247</v>
      </c>
      <c r="G22" s="1">
        <f t="shared" si="2"/>
        <v>8.4872554824370141</v>
      </c>
      <c r="L22">
        <v>32</v>
      </c>
      <c r="M22">
        <v>16</v>
      </c>
      <c r="N22">
        <v>8</v>
      </c>
      <c r="O22">
        <v>4</v>
      </c>
      <c r="P22">
        <v>2</v>
      </c>
    </row>
    <row r="23" spans="1:16" x14ac:dyDescent="0.35">
      <c r="A23" t="s">
        <v>16</v>
      </c>
      <c r="B23" s="1">
        <v>0.316</v>
      </c>
      <c r="C23" s="1">
        <f t="shared" si="0"/>
        <v>1.7605397041466546</v>
      </c>
      <c r="D23" s="1">
        <v>0.30199999999999999</v>
      </c>
      <c r="E23" s="1">
        <f t="shared" si="1"/>
        <v>4.8243894222834802</v>
      </c>
      <c r="F23" s="1">
        <v>0.182</v>
      </c>
      <c r="G23" s="1">
        <f t="shared" si="2"/>
        <v>7.4212456963839273</v>
      </c>
    </row>
    <row r="24" spans="1:16" x14ac:dyDescent="0.35">
      <c r="A24" t="s">
        <v>17</v>
      </c>
      <c r="B24" s="1">
        <v>0.24099999999999999</v>
      </c>
      <c r="C24" s="1">
        <f t="shared" si="0"/>
        <v>1.5227932311887085</v>
      </c>
      <c r="D24" s="1">
        <v>0.114</v>
      </c>
      <c r="E24" s="1">
        <f t="shared" si="1"/>
        <v>3.4337723349141731</v>
      </c>
      <c r="F24" s="1">
        <v>0.115</v>
      </c>
      <c r="G24" s="1">
        <f t="shared" si="2"/>
        <v>6.4623844666157693</v>
      </c>
    </row>
    <row r="25" spans="1:16" x14ac:dyDescent="0.35">
      <c r="A25" t="s">
        <v>18</v>
      </c>
      <c r="B25" s="1">
        <v>0.189</v>
      </c>
      <c r="C25" s="1">
        <f t="shared" si="0"/>
        <v>1.3770748604721357</v>
      </c>
      <c r="D25" s="1">
        <v>0.13500000000000001</v>
      </c>
      <c r="E25" s="1">
        <f t="shared" si="1"/>
        <v>3.5667005313596274</v>
      </c>
      <c r="F25" s="1">
        <v>0.14699999999999999</v>
      </c>
      <c r="G25" s="1">
        <f t="shared" si="2"/>
        <v>6.9038228092487932</v>
      </c>
    </row>
    <row r="26" spans="1:16" x14ac:dyDescent="0.35">
      <c r="A26" t="s">
        <v>19</v>
      </c>
      <c r="B26" s="1">
        <v>0.22</v>
      </c>
      <c r="C26" s="1">
        <f t="shared" si="0"/>
        <v>1.4621757253679373</v>
      </c>
      <c r="D26" s="1">
        <v>0.16800000000000001</v>
      </c>
      <c r="E26" s="1">
        <f t="shared" si="1"/>
        <v>3.7860608976256183</v>
      </c>
      <c r="F26" s="1">
        <v>0.15</v>
      </c>
      <c r="G26" s="1">
        <f t="shared" si="2"/>
        <v>6.9467227413487223</v>
      </c>
    </row>
    <row r="27" spans="1:16" x14ac:dyDescent="0.35">
      <c r="A27" t="s">
        <v>20</v>
      </c>
      <c r="B27" s="1">
        <v>0.183</v>
      </c>
      <c r="C27" s="1">
        <f t="shared" si="0"/>
        <v>1.361185014088246</v>
      </c>
      <c r="D27" s="1">
        <v>0.11799999999999999</v>
      </c>
      <c r="E27" s="1">
        <f t="shared" si="1"/>
        <v>3.4587042732311981</v>
      </c>
      <c r="F27" s="1">
        <v>0.17299999999999999</v>
      </c>
      <c r="G27" s="1">
        <f t="shared" si="2"/>
        <v>7.2846018966801012</v>
      </c>
    </row>
    <row r="28" spans="1:16" x14ac:dyDescent="0.35">
      <c r="A28" t="s">
        <v>21</v>
      </c>
      <c r="B28" s="1">
        <v>0.17299999999999999</v>
      </c>
      <c r="C28" s="1">
        <f t="shared" si="0"/>
        <v>1.3351083363279808</v>
      </c>
      <c r="D28" s="1">
        <v>0.108</v>
      </c>
      <c r="E28" s="1">
        <f t="shared" si="1"/>
        <v>3.396710998969279</v>
      </c>
      <c r="F28" s="1">
        <v>0.19400000000000001</v>
      </c>
      <c r="G28" s="1">
        <f t="shared" si="2"/>
        <v>7.6074328358665868</v>
      </c>
    </row>
    <row r="29" spans="1:16" x14ac:dyDescent="0.35">
      <c r="A29" t="s">
        <v>22</v>
      </c>
      <c r="B29" s="1">
        <v>0.27400000000000002</v>
      </c>
      <c r="C29" s="1">
        <f t="shared" si="0"/>
        <v>1.6231665625994132</v>
      </c>
      <c r="D29" s="1">
        <v>0.17100000000000001</v>
      </c>
      <c r="E29" s="1">
        <f t="shared" si="1"/>
        <v>3.8066596183264059</v>
      </c>
      <c r="F29" s="1">
        <v>0.20200000000000001</v>
      </c>
      <c r="G29" s="1">
        <f t="shared" si="2"/>
        <v>7.734145497066228</v>
      </c>
    </row>
    <row r="30" spans="1:16" x14ac:dyDescent="0.35">
      <c r="A30" t="s">
        <v>23</v>
      </c>
      <c r="B30" s="1">
        <v>0.40400000000000003</v>
      </c>
      <c r="C30" s="1">
        <f t="shared" si="0"/>
        <v>2.0872360007825694</v>
      </c>
      <c r="D30" s="1">
        <v>0.311</v>
      </c>
      <c r="E30" s="1">
        <f t="shared" si="1"/>
        <v>4.903562399600486</v>
      </c>
      <c r="F30" s="1">
        <v>0.26800000000000002</v>
      </c>
      <c r="G30" s="1">
        <f t="shared" si="2"/>
        <v>8.8633842946044314</v>
      </c>
    </row>
    <row r="31" spans="1:16" x14ac:dyDescent="0.35">
      <c r="A31" t="s">
        <v>25</v>
      </c>
      <c r="B31" s="1">
        <v>0.34799999999999998</v>
      </c>
      <c r="C31" s="1">
        <f t="shared" si="0"/>
        <v>1.872957438945247</v>
      </c>
      <c r="D31" s="1">
        <v>0.22500000000000001</v>
      </c>
      <c r="E31" s="1">
        <f t="shared" si="1"/>
        <v>4.1972046268106187</v>
      </c>
      <c r="F31" s="1">
        <v>0.24099999999999999</v>
      </c>
      <c r="G31" s="1">
        <f t="shared" si="2"/>
        <v>8.3827519841167977</v>
      </c>
    </row>
    <row r="32" spans="1:16" x14ac:dyDescent="0.35">
      <c r="A32" t="s">
        <v>24</v>
      </c>
      <c r="B32" s="1">
        <v>0.35499999999999998</v>
      </c>
      <c r="C32" s="1">
        <f t="shared" si="0"/>
        <v>1.8984902217273554</v>
      </c>
      <c r="D32" s="1">
        <v>0.17599999999999999</v>
      </c>
      <c r="E32" s="1">
        <f t="shared" si="1"/>
        <v>3.8412401669340883</v>
      </c>
      <c r="F32" s="1">
        <v>0.248</v>
      </c>
      <c r="G32" s="1">
        <f t="shared" si="2"/>
        <v>8.5047989563528574</v>
      </c>
    </row>
    <row r="33" spans="1:16" x14ac:dyDescent="0.35">
      <c r="A33" t="s">
        <v>26</v>
      </c>
      <c r="B33" s="1">
        <v>0.46600000000000003</v>
      </c>
      <c r="C33" s="1">
        <f t="shared" si="0"/>
        <v>2.3531824247000324</v>
      </c>
      <c r="D33" s="1">
        <v>0.33700000000000002</v>
      </c>
      <c r="E33" s="1">
        <f t="shared" si="1"/>
        <v>5.139658597323959</v>
      </c>
      <c r="F33" s="1">
        <v>0.23300000000000001</v>
      </c>
      <c r="G33" s="1">
        <f t="shared" si="2"/>
        <v>8.2454128543464886</v>
      </c>
    </row>
    <row r="34" spans="1:16" x14ac:dyDescent="0.35">
      <c r="A34" t="s">
        <v>27</v>
      </c>
      <c r="B34" s="1">
        <v>0.28699999999999998</v>
      </c>
      <c r="C34" s="1">
        <f t="shared" si="0"/>
        <v>1.6645005175697707</v>
      </c>
      <c r="D34" s="1">
        <v>0.17100000000000001</v>
      </c>
      <c r="E34" s="1">
        <f t="shared" si="1"/>
        <v>3.8066596183264059</v>
      </c>
      <c r="F34" s="1">
        <v>0.30199999999999999</v>
      </c>
      <c r="G34" s="1">
        <f t="shared" si="2"/>
        <v>9.5080175991775455</v>
      </c>
    </row>
    <row r="35" spans="1:16" x14ac:dyDescent="0.35">
      <c r="A35" t="s">
        <v>28</v>
      </c>
      <c r="B35" s="1">
        <v>0.41899999999999998</v>
      </c>
      <c r="C35" s="1">
        <f t="shared" si="0"/>
        <v>2.1486839219184288</v>
      </c>
      <c r="D35" s="1">
        <v>0.27100000000000002</v>
      </c>
      <c r="E35" s="1">
        <f t="shared" si="1"/>
        <v>4.5613392534846113</v>
      </c>
      <c r="F35" s="1">
        <v>0.18</v>
      </c>
      <c r="G35" s="1">
        <f t="shared" si="2"/>
        <v>7.3906605761113218</v>
      </c>
    </row>
    <row r="36" spans="1:16" x14ac:dyDescent="0.35">
      <c r="A36" t="s">
        <v>29</v>
      </c>
      <c r="B36" s="1"/>
      <c r="C36" s="1"/>
      <c r="D36" s="1"/>
      <c r="E36" s="1"/>
      <c r="F36" s="1"/>
      <c r="G36" s="1"/>
      <c r="L36" s="1">
        <v>1.43</v>
      </c>
      <c r="M36" s="1">
        <v>0.81200000000000006</v>
      </c>
      <c r="N36" s="1">
        <v>0.50900000000000001</v>
      </c>
      <c r="O36" s="1">
        <v>0.26900000000000002</v>
      </c>
      <c r="P36" s="1">
        <v>0.17199999999999999</v>
      </c>
    </row>
    <row r="37" spans="1:16" x14ac:dyDescent="0.35">
      <c r="A37" t="s">
        <v>1</v>
      </c>
      <c r="B37" s="1">
        <v>0.52700000000000002</v>
      </c>
      <c r="C37" s="1">
        <f t="shared" ref="C37:C62" si="3">0.9554*2.72^(1.9331*B37)</f>
        <v>2.6478877483151004</v>
      </c>
      <c r="D37" s="1">
        <v>0.32800000000000001</v>
      </c>
      <c r="E37" s="1">
        <f t="shared" ref="E37:E62" si="4">2.794*2.72^(1.8075*D37)</f>
        <v>5.0566736079667853</v>
      </c>
      <c r="F37" s="1">
        <v>0.29099999999999998</v>
      </c>
      <c r="G37" s="1">
        <f t="shared" ref="G37:G62" si="5">5.0964*2.72^(2.0636*F37)</f>
        <v>9.2944872636365456</v>
      </c>
      <c r="L37">
        <f>1.43-0.084</f>
        <v>1.3459999999999999</v>
      </c>
      <c r="M37">
        <f>0.812-0.084</f>
        <v>0.72800000000000009</v>
      </c>
      <c r="N37">
        <f>0.509-0.084</f>
        <v>0.42499999999999999</v>
      </c>
      <c r="O37">
        <f>0.269-0.084</f>
        <v>0.185</v>
      </c>
      <c r="P37">
        <f>0.172-0.084</f>
        <v>8.7999999999999981E-2</v>
      </c>
    </row>
    <row r="38" spans="1:16" x14ac:dyDescent="0.35">
      <c r="A38" t="s">
        <v>2</v>
      </c>
      <c r="B38" s="1">
        <v>0.28000000000000003</v>
      </c>
      <c r="C38" s="1">
        <f t="shared" si="3"/>
        <v>1.642114660814002</v>
      </c>
      <c r="D38" s="1">
        <v>0.39100000000000001</v>
      </c>
      <c r="E38" s="1">
        <f t="shared" si="4"/>
        <v>5.6669629039223874</v>
      </c>
      <c r="F38" s="1">
        <v>0.32500000000000001</v>
      </c>
      <c r="G38" s="1">
        <f t="shared" si="5"/>
        <v>9.9704746562533941</v>
      </c>
      <c r="L38">
        <v>64</v>
      </c>
      <c r="M38">
        <v>32</v>
      </c>
      <c r="N38">
        <v>16</v>
      </c>
      <c r="O38">
        <v>8</v>
      </c>
      <c r="P38">
        <v>4</v>
      </c>
    </row>
    <row r="39" spans="1:16" x14ac:dyDescent="0.35">
      <c r="A39" t="s">
        <v>3</v>
      </c>
      <c r="B39" s="1">
        <v>0.34699999999999998</v>
      </c>
      <c r="C39" s="1">
        <f t="shared" si="3"/>
        <v>1.8693380387955867</v>
      </c>
      <c r="D39" s="1">
        <v>0.34</v>
      </c>
      <c r="E39" s="1">
        <f t="shared" si="4"/>
        <v>5.1676218009824293</v>
      </c>
      <c r="F39" s="1">
        <v>0.30099999999999999</v>
      </c>
      <c r="G39" s="1">
        <f t="shared" si="5"/>
        <v>9.4884047124298885</v>
      </c>
    </row>
    <row r="40" spans="1:16" x14ac:dyDescent="0.35">
      <c r="A40" t="s">
        <v>4</v>
      </c>
      <c r="B40" s="1">
        <v>0.32400000000000001</v>
      </c>
      <c r="C40" s="1">
        <f t="shared" si="3"/>
        <v>1.7879951854179781</v>
      </c>
      <c r="D40" s="1">
        <v>0.36299999999999999</v>
      </c>
      <c r="E40" s="1">
        <f t="shared" si="4"/>
        <v>5.3871223295125832</v>
      </c>
      <c r="F40" s="1">
        <v>0.36099999999999999</v>
      </c>
      <c r="G40" s="1">
        <f t="shared" si="5"/>
        <v>10.73988878084972</v>
      </c>
    </row>
    <row r="41" spans="1:16" x14ac:dyDescent="0.35">
      <c r="A41" t="s">
        <v>7</v>
      </c>
      <c r="B41" s="1">
        <v>0.33500000000000002</v>
      </c>
      <c r="C41" s="1">
        <f t="shared" si="3"/>
        <v>1.8264469466831055</v>
      </c>
      <c r="D41" s="1">
        <v>0.39600000000000002</v>
      </c>
      <c r="E41" s="1">
        <f t="shared" si="4"/>
        <v>5.7184428642565281</v>
      </c>
      <c r="F41" s="1">
        <v>0.27500000000000002</v>
      </c>
      <c r="G41" s="1">
        <f t="shared" si="5"/>
        <v>8.9924289351915245</v>
      </c>
    </row>
    <row r="42" spans="1:16" x14ac:dyDescent="0.35">
      <c r="A42" t="s">
        <v>8</v>
      </c>
      <c r="B42" s="1">
        <v>0.372</v>
      </c>
      <c r="C42" s="1">
        <f t="shared" si="3"/>
        <v>1.9619569430106061</v>
      </c>
      <c r="D42" s="1">
        <v>0.36399999999999999</v>
      </c>
      <c r="E42" s="1">
        <f t="shared" si="4"/>
        <v>5.3968745223379653</v>
      </c>
      <c r="F42" s="1">
        <v>0.27700000000000002</v>
      </c>
      <c r="G42" s="1">
        <f t="shared" si="5"/>
        <v>9.0296427292351442</v>
      </c>
    </row>
    <row r="43" spans="1:16" x14ac:dyDescent="0.35">
      <c r="A43" t="s">
        <v>9</v>
      </c>
      <c r="B43" s="1">
        <v>0.4</v>
      </c>
      <c r="C43" s="1">
        <f t="shared" si="3"/>
        <v>2.0711487749856228</v>
      </c>
      <c r="D43" s="1">
        <v>0.34599999999999997</v>
      </c>
      <c r="E43" s="1">
        <f t="shared" si="4"/>
        <v>5.2240054520085204</v>
      </c>
      <c r="F43" s="1">
        <v>0.254</v>
      </c>
      <c r="G43" s="1">
        <f t="shared" si="5"/>
        <v>8.6108239520980518</v>
      </c>
    </row>
    <row r="44" spans="1:16" x14ac:dyDescent="0.35">
      <c r="A44" t="s">
        <v>10</v>
      </c>
      <c r="B44" s="1">
        <v>0.378</v>
      </c>
      <c r="C44" s="1">
        <f t="shared" si="3"/>
        <v>1.9848599239526394</v>
      </c>
      <c r="D44" s="1">
        <v>0.32400000000000001</v>
      </c>
      <c r="E44" s="1">
        <f t="shared" si="4"/>
        <v>5.0202227684258336</v>
      </c>
      <c r="F44" s="1">
        <v>0.32300000000000001</v>
      </c>
      <c r="G44" s="1">
        <f t="shared" si="5"/>
        <v>9.9293834191467898</v>
      </c>
    </row>
    <row r="45" spans="1:16" x14ac:dyDescent="0.35">
      <c r="A45" t="s">
        <v>11</v>
      </c>
      <c r="B45" s="1">
        <v>0.39500000000000002</v>
      </c>
      <c r="C45" s="1">
        <f t="shared" si="3"/>
        <v>2.0512139931693771</v>
      </c>
      <c r="D45" s="1">
        <v>0.32</v>
      </c>
      <c r="E45" s="1">
        <f t="shared" si="4"/>
        <v>4.9840346833765183</v>
      </c>
      <c r="F45" s="1">
        <v>0.33600000000000002</v>
      </c>
      <c r="G45" s="1">
        <f t="shared" si="5"/>
        <v>10.199535037796144</v>
      </c>
    </row>
    <row r="46" spans="1:16" x14ac:dyDescent="0.35">
      <c r="A46" t="s">
        <v>12</v>
      </c>
      <c r="B46" s="1">
        <v>0.371</v>
      </c>
      <c r="C46" s="1">
        <f t="shared" si="3"/>
        <v>1.9581655556007789</v>
      </c>
      <c r="D46" s="1">
        <v>0.28399999999999997</v>
      </c>
      <c r="E46" s="1">
        <f t="shared" si="4"/>
        <v>4.6698578112768807</v>
      </c>
      <c r="F46" s="1">
        <v>0.32100000000000001</v>
      </c>
      <c r="G46" s="1">
        <f t="shared" si="5"/>
        <v>9.8884615310255803</v>
      </c>
    </row>
    <row r="47" spans="1:16" x14ac:dyDescent="0.35">
      <c r="A47" t="s">
        <v>13</v>
      </c>
      <c r="B47" s="1">
        <v>0.34799999999999998</v>
      </c>
      <c r="C47" s="1">
        <f t="shared" si="3"/>
        <v>1.872957438945247</v>
      </c>
      <c r="D47" s="1">
        <v>0.28100000000000003</v>
      </c>
      <c r="E47" s="1">
        <f t="shared" si="4"/>
        <v>4.6445881243566802</v>
      </c>
      <c r="F47" s="1">
        <v>0.33400000000000002</v>
      </c>
      <c r="G47" s="1">
        <f t="shared" si="5"/>
        <v>10.157499775979163</v>
      </c>
    </row>
    <row r="48" spans="1:16" x14ac:dyDescent="0.35">
      <c r="A48" t="s">
        <v>14</v>
      </c>
      <c r="B48" s="1">
        <v>0.27700000000000002</v>
      </c>
      <c r="C48" s="1">
        <f t="shared" si="3"/>
        <v>1.6326131229986991</v>
      </c>
      <c r="D48" s="1">
        <v>0.28799999999999998</v>
      </c>
      <c r="E48" s="1">
        <f t="shared" si="4"/>
        <v>4.7037647205137585</v>
      </c>
      <c r="F48" s="1">
        <v>0.25900000000000001</v>
      </c>
      <c r="G48" s="1">
        <f t="shared" si="5"/>
        <v>8.7001870959400485</v>
      </c>
    </row>
    <row r="49" spans="1:7" x14ac:dyDescent="0.35">
      <c r="A49" t="s">
        <v>15</v>
      </c>
      <c r="B49" s="1">
        <v>0.26400000000000001</v>
      </c>
      <c r="C49" s="1">
        <f t="shared" si="3"/>
        <v>1.5920710164641994</v>
      </c>
      <c r="D49" s="1">
        <v>0.33600000000000002</v>
      </c>
      <c r="E49" s="1">
        <f t="shared" si="4"/>
        <v>5.1303711956083413</v>
      </c>
      <c r="F49" s="1">
        <v>0.311</v>
      </c>
      <c r="G49" s="1">
        <f t="shared" si="5"/>
        <v>9.6863679978444335</v>
      </c>
    </row>
    <row r="50" spans="1:7" x14ac:dyDescent="0.35">
      <c r="A50" t="s">
        <v>16</v>
      </c>
      <c r="B50" s="1">
        <v>0.23799999999999999</v>
      </c>
      <c r="C50" s="1">
        <f t="shared" si="3"/>
        <v>1.5139821062311767</v>
      </c>
      <c r="D50" s="1">
        <v>0.373</v>
      </c>
      <c r="E50" s="1">
        <f t="shared" si="4"/>
        <v>5.485442543436382</v>
      </c>
      <c r="F50" s="1">
        <v>0.307</v>
      </c>
      <c r="G50" s="1">
        <f t="shared" si="5"/>
        <v>9.6066918200296048</v>
      </c>
    </row>
    <row r="51" spans="1:7" x14ac:dyDescent="0.35">
      <c r="A51" t="s">
        <v>17</v>
      </c>
      <c r="B51" s="1">
        <v>0.36199999999999999</v>
      </c>
      <c r="C51" s="1">
        <f t="shared" si="3"/>
        <v>1.9243710759514749</v>
      </c>
      <c r="D51" s="1">
        <v>0.55500000000000005</v>
      </c>
      <c r="E51" s="1">
        <f t="shared" si="4"/>
        <v>7.6237672665601188</v>
      </c>
      <c r="F51" s="1">
        <v>0.33800000000000002</v>
      </c>
      <c r="G51" s="1">
        <f t="shared" si="5"/>
        <v>10.241744256125555</v>
      </c>
    </row>
    <row r="52" spans="1:7" x14ac:dyDescent="0.35">
      <c r="A52" t="s">
        <v>18</v>
      </c>
      <c r="B52" s="1">
        <v>0.41</v>
      </c>
      <c r="C52" s="1">
        <f t="shared" si="3"/>
        <v>2.1116014316946736</v>
      </c>
      <c r="D52" s="1">
        <v>0.441</v>
      </c>
      <c r="E52" s="1">
        <f t="shared" si="4"/>
        <v>6.203324992220657</v>
      </c>
      <c r="F52" s="1">
        <v>0.28599999999999998</v>
      </c>
      <c r="G52" s="1">
        <f t="shared" si="5"/>
        <v>9.1990198221759432</v>
      </c>
    </row>
    <row r="53" spans="1:7" x14ac:dyDescent="0.35">
      <c r="A53" t="s">
        <v>19</v>
      </c>
      <c r="B53" s="1">
        <v>0.39900000000000002</v>
      </c>
      <c r="C53" s="1">
        <f t="shared" si="3"/>
        <v>2.0671463796133214</v>
      </c>
      <c r="D53" s="1">
        <v>0.29599999999999999</v>
      </c>
      <c r="E53" s="1">
        <f t="shared" si="4"/>
        <v>4.7723189005164315</v>
      </c>
      <c r="F53" s="1">
        <v>0.31900000000000001</v>
      </c>
      <c r="G53" s="1">
        <f t="shared" si="5"/>
        <v>9.8477082939531542</v>
      </c>
    </row>
    <row r="54" spans="1:7" x14ac:dyDescent="0.35">
      <c r="A54" t="s">
        <v>20</v>
      </c>
      <c r="B54" s="1">
        <v>0.33700000000000002</v>
      </c>
      <c r="C54" s="1">
        <f t="shared" si="3"/>
        <v>1.8335265031423458</v>
      </c>
      <c r="D54" s="1">
        <v>0.36399999999999999</v>
      </c>
      <c r="E54" s="1">
        <f t="shared" si="4"/>
        <v>5.3968745223379653</v>
      </c>
      <c r="F54" s="1">
        <v>0.32400000000000001</v>
      </c>
      <c r="G54" s="1">
        <f t="shared" si="5"/>
        <v>9.9499078253431943</v>
      </c>
    </row>
    <row r="55" spans="1:7" x14ac:dyDescent="0.35">
      <c r="A55" t="s">
        <v>21</v>
      </c>
      <c r="B55" s="1">
        <v>0.45400000000000001</v>
      </c>
      <c r="C55" s="1">
        <f t="shared" si="3"/>
        <v>2.2991897481265053</v>
      </c>
      <c r="D55" s="1">
        <v>0.34599999999999997</v>
      </c>
      <c r="E55" s="1">
        <f t="shared" si="4"/>
        <v>5.2240054520085204</v>
      </c>
      <c r="F55" s="1">
        <v>0.28999999999999998</v>
      </c>
      <c r="G55" s="1">
        <f t="shared" si="5"/>
        <v>9.2753148416066349</v>
      </c>
    </row>
    <row r="56" spans="1:7" x14ac:dyDescent="0.35">
      <c r="A56" t="s">
        <v>22</v>
      </c>
      <c r="B56" s="1">
        <v>0.41899999999999998</v>
      </c>
      <c r="C56" s="1">
        <f t="shared" si="3"/>
        <v>2.1486839219184288</v>
      </c>
      <c r="D56" s="1">
        <v>0.32400000000000001</v>
      </c>
      <c r="E56" s="1">
        <f t="shared" si="4"/>
        <v>5.0202227684258336</v>
      </c>
      <c r="F56" s="1">
        <v>0.27300000000000002</v>
      </c>
      <c r="G56" s="1">
        <f t="shared" si="5"/>
        <v>8.9553685100583564</v>
      </c>
    </row>
    <row r="57" spans="1:7" x14ac:dyDescent="0.35">
      <c r="A57" t="s">
        <v>23</v>
      </c>
      <c r="B57" s="1">
        <v>0.375</v>
      </c>
      <c r="C57" s="1">
        <f t="shared" si="3"/>
        <v>1.9733752072787338</v>
      </c>
      <c r="D57" s="1">
        <v>0.27600000000000002</v>
      </c>
      <c r="E57" s="1">
        <f t="shared" si="4"/>
        <v>4.6027754809350174</v>
      </c>
      <c r="F57" s="1">
        <v>0.26700000000000002</v>
      </c>
      <c r="G57" s="1">
        <f t="shared" si="5"/>
        <v>8.8451011403551085</v>
      </c>
    </row>
    <row r="58" spans="1:7" x14ac:dyDescent="0.35">
      <c r="A58" t="s">
        <v>25</v>
      </c>
      <c r="B58" s="1">
        <v>0.46500000000000002</v>
      </c>
      <c r="C58" s="1">
        <f t="shared" si="3"/>
        <v>2.3486350128672608</v>
      </c>
      <c r="D58" s="1">
        <v>0.29099999999999998</v>
      </c>
      <c r="E58" s="1">
        <f t="shared" si="4"/>
        <v>4.7293563679647663</v>
      </c>
      <c r="F58" s="1">
        <v>0.29299999999999998</v>
      </c>
      <c r="G58" s="1">
        <f t="shared" si="5"/>
        <v>9.332951079949444</v>
      </c>
    </row>
    <row r="59" spans="1:7" x14ac:dyDescent="0.35">
      <c r="A59" t="s">
        <v>24</v>
      </c>
      <c r="B59" s="1">
        <v>0.41299999999999998</v>
      </c>
      <c r="C59" s="1">
        <f t="shared" si="3"/>
        <v>2.1238906020875006</v>
      </c>
      <c r="D59" s="1">
        <v>0.24399999999999999</v>
      </c>
      <c r="E59" s="1">
        <f t="shared" si="4"/>
        <v>4.3439450764416581</v>
      </c>
      <c r="F59" s="1">
        <v>0.27400000000000002</v>
      </c>
      <c r="G59" s="1">
        <f t="shared" si="5"/>
        <v>8.9738795910771945</v>
      </c>
    </row>
    <row r="60" spans="1:7" x14ac:dyDescent="0.35">
      <c r="A60" t="s">
        <v>26</v>
      </c>
      <c r="B60" s="1">
        <v>0.495</v>
      </c>
      <c r="C60" s="1">
        <f t="shared" si="3"/>
        <v>2.4889575257286434</v>
      </c>
      <c r="D60" s="1">
        <v>0.27700000000000002</v>
      </c>
      <c r="E60" s="1">
        <f t="shared" si="4"/>
        <v>4.6111077873643911</v>
      </c>
      <c r="F60" s="1">
        <v>0.25700000000000001</v>
      </c>
      <c r="G60" s="1">
        <f t="shared" si="5"/>
        <v>8.6643310847513657</v>
      </c>
    </row>
    <row r="61" spans="1:7" x14ac:dyDescent="0.35">
      <c r="A61" t="s">
        <v>27</v>
      </c>
      <c r="B61" s="1">
        <v>0.40600000000000003</v>
      </c>
      <c r="C61" s="1">
        <f t="shared" si="3"/>
        <v>2.0953264110395624</v>
      </c>
      <c r="D61" s="1">
        <v>0.32300000000000001</v>
      </c>
      <c r="E61" s="1">
        <f t="shared" si="4"/>
        <v>5.0111511881507269</v>
      </c>
      <c r="F61" s="1">
        <v>0.28999999999999998</v>
      </c>
      <c r="G61" s="1">
        <f t="shared" si="5"/>
        <v>9.2753148416066349</v>
      </c>
    </row>
    <row r="62" spans="1:7" x14ac:dyDescent="0.35">
      <c r="A62" t="s">
        <v>28</v>
      </c>
      <c r="B62" s="1">
        <v>0.46400000000000002</v>
      </c>
      <c r="C62" s="1">
        <f t="shared" si="3"/>
        <v>2.3440963886890973</v>
      </c>
      <c r="D62" s="1">
        <v>0.33500000000000002</v>
      </c>
      <c r="E62" s="1">
        <f t="shared" si="4"/>
        <v>5.1211005762974295</v>
      </c>
      <c r="F62" s="1">
        <v>0.3</v>
      </c>
      <c r="G62" s="1">
        <f t="shared" si="5"/>
        <v>9.4688322826252858</v>
      </c>
    </row>
    <row r="63" spans="1:7" x14ac:dyDescent="0.35">
      <c r="C63" s="1"/>
      <c r="E63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5537-944C-41C5-978A-EACDCA50171B}">
  <dimension ref="A1:D59"/>
  <sheetViews>
    <sheetView tabSelected="1" workbookViewId="0">
      <selection activeCell="F9" sqref="F9"/>
    </sheetView>
  </sheetViews>
  <sheetFormatPr defaultRowHeight="14.5" x14ac:dyDescent="0.35"/>
  <cols>
    <col min="1" max="1" width="17.1796875" customWidth="1"/>
    <col min="2" max="2" width="13.453125" style="2" customWidth="1"/>
    <col min="3" max="3" width="16.08984375" style="2" customWidth="1"/>
    <col min="4" max="4" width="8.7265625" style="2"/>
  </cols>
  <sheetData>
    <row r="1" spans="1:4" x14ac:dyDescent="0.35">
      <c r="A1" t="s">
        <v>44</v>
      </c>
      <c r="B1" s="2" t="s">
        <v>42</v>
      </c>
      <c r="C1" s="2" t="s">
        <v>43</v>
      </c>
      <c r="D1" s="2" t="s">
        <v>45</v>
      </c>
    </row>
    <row r="2" spans="1:4" x14ac:dyDescent="0.35">
      <c r="A2" t="s">
        <v>1</v>
      </c>
      <c r="B2" s="3">
        <v>0.92800000000000005</v>
      </c>
      <c r="C2" s="3">
        <v>9.3209999999999997</v>
      </c>
      <c r="D2" s="2">
        <f>(C2/(B2*1000))*100</f>
        <v>1.0044181034482758</v>
      </c>
    </row>
    <row r="3" spans="1:4" x14ac:dyDescent="0.35">
      <c r="A3" t="s">
        <v>2</v>
      </c>
      <c r="B3" s="3">
        <v>0.46700000000000003</v>
      </c>
      <c r="C3" s="3">
        <v>4.8239999999999998</v>
      </c>
      <c r="D3" s="2">
        <f t="shared" ref="D3:D56" si="0">(C3/(B3*1000))*100</f>
        <v>1.0329764453961454</v>
      </c>
    </row>
    <row r="4" spans="1:4" x14ac:dyDescent="0.35">
      <c r="A4" t="s">
        <v>3</v>
      </c>
      <c r="B4" s="3">
        <v>1.0489999999999999</v>
      </c>
      <c r="C4" s="3">
        <v>6.7359999999999998</v>
      </c>
      <c r="D4" s="2">
        <f t="shared" si="0"/>
        <v>0.64213536701620588</v>
      </c>
    </row>
    <row r="5" spans="1:4" x14ac:dyDescent="0.35">
      <c r="A5" t="s">
        <v>4</v>
      </c>
      <c r="B5" s="3">
        <v>1.345</v>
      </c>
      <c r="C5" s="3">
        <v>12.598000000000001</v>
      </c>
      <c r="D5" s="2">
        <f t="shared" si="0"/>
        <v>0.93665427509293697</v>
      </c>
    </row>
    <row r="6" spans="1:4" x14ac:dyDescent="0.35">
      <c r="A6" t="s">
        <v>5</v>
      </c>
      <c r="B6" s="3">
        <v>1.0089999999999999</v>
      </c>
      <c r="C6" s="3">
        <v>11.348000000000001</v>
      </c>
      <c r="D6" s="2">
        <f t="shared" si="0"/>
        <v>1.1246778989098118</v>
      </c>
    </row>
    <row r="7" spans="1:4" x14ac:dyDescent="0.35">
      <c r="A7" t="s">
        <v>6</v>
      </c>
      <c r="B7" s="3">
        <v>1.1819999999999999</v>
      </c>
      <c r="C7" s="3">
        <v>10.148</v>
      </c>
      <c r="D7" s="2">
        <f t="shared" si="0"/>
        <v>0.85854483925549907</v>
      </c>
    </row>
    <row r="8" spans="1:4" x14ac:dyDescent="0.35">
      <c r="A8" t="s">
        <v>7</v>
      </c>
      <c r="B8" s="3">
        <v>1.202</v>
      </c>
      <c r="C8" s="3">
        <v>4.5350000000000001</v>
      </c>
      <c r="D8" s="2">
        <f t="shared" si="0"/>
        <v>0.37728785357737105</v>
      </c>
    </row>
    <row r="9" spans="1:4" x14ac:dyDescent="0.35">
      <c r="A9" t="s">
        <v>8</v>
      </c>
      <c r="B9" s="3">
        <v>0.752</v>
      </c>
      <c r="C9" s="3">
        <v>6.3860000000000001</v>
      </c>
      <c r="D9" s="2">
        <f t="shared" si="0"/>
        <v>0.84920212765957448</v>
      </c>
    </row>
    <row r="10" spans="1:4" x14ac:dyDescent="0.35">
      <c r="A10" t="s">
        <v>9</v>
      </c>
      <c r="B10" s="3">
        <v>0.81599999999999995</v>
      </c>
      <c r="C10" s="3">
        <v>10.018000000000001</v>
      </c>
      <c r="D10" s="2">
        <f t="shared" si="0"/>
        <v>1.2276960784313726</v>
      </c>
    </row>
    <row r="11" spans="1:4" x14ac:dyDescent="0.35">
      <c r="A11" t="s">
        <v>10</v>
      </c>
      <c r="B11" s="3">
        <v>0.76100000000000001</v>
      </c>
      <c r="C11" s="3">
        <v>7.8440000000000003</v>
      </c>
      <c r="D11" s="2">
        <f t="shared" si="0"/>
        <v>1.0307490144546649</v>
      </c>
    </row>
    <row r="12" spans="1:4" x14ac:dyDescent="0.35">
      <c r="A12" t="s">
        <v>11</v>
      </c>
      <c r="B12" s="3">
        <v>0.69599999999999995</v>
      </c>
      <c r="C12" s="3">
        <v>5.4390000000000001</v>
      </c>
      <c r="D12" s="2">
        <f t="shared" si="0"/>
        <v>0.78146551724137936</v>
      </c>
    </row>
    <row r="13" spans="1:4" x14ac:dyDescent="0.35">
      <c r="A13" t="s">
        <v>12</v>
      </c>
      <c r="B13" s="3">
        <v>1.048</v>
      </c>
      <c r="C13" s="3">
        <v>3.5059999999999998</v>
      </c>
      <c r="D13" s="2">
        <f t="shared" si="0"/>
        <v>0.33454198473282443</v>
      </c>
    </row>
    <row r="14" spans="1:4" x14ac:dyDescent="0.35">
      <c r="A14" t="s">
        <v>13</v>
      </c>
      <c r="B14" s="3">
        <v>0.84699999999999998</v>
      </c>
      <c r="C14" s="3">
        <v>10.638</v>
      </c>
      <c r="D14" s="2">
        <f t="shared" si="0"/>
        <v>1.2559622195985833</v>
      </c>
    </row>
    <row r="15" spans="1:4" x14ac:dyDescent="0.35">
      <c r="A15" t="s">
        <v>14</v>
      </c>
      <c r="B15" s="3">
        <v>1.2669999999999999</v>
      </c>
      <c r="C15" s="3">
        <v>6.2080000000000002</v>
      </c>
      <c r="D15" s="2">
        <f t="shared" si="0"/>
        <v>0.48997632202052099</v>
      </c>
    </row>
    <row r="16" spans="1:4" x14ac:dyDescent="0.35">
      <c r="A16" t="s">
        <v>15</v>
      </c>
      <c r="B16" s="3">
        <v>0.65700000000000003</v>
      </c>
      <c r="C16" s="3">
        <v>6.7949999999999999</v>
      </c>
      <c r="D16" s="2">
        <f t="shared" si="0"/>
        <v>1.0342465753424659</v>
      </c>
    </row>
    <row r="17" spans="1:4" x14ac:dyDescent="0.35">
      <c r="A17" t="s">
        <v>16</v>
      </c>
      <c r="B17" s="3">
        <v>0.70099999999999996</v>
      </c>
      <c r="C17" s="3">
        <v>8.7189999999999994</v>
      </c>
      <c r="D17" s="2">
        <f t="shared" si="0"/>
        <v>1.2437945791726106</v>
      </c>
    </row>
    <row r="18" spans="1:4" x14ac:dyDescent="0.35">
      <c r="A18" t="s">
        <v>17</v>
      </c>
      <c r="B18" s="3">
        <v>0.39100000000000001</v>
      </c>
      <c r="C18" s="3">
        <v>7.6319999999999997</v>
      </c>
      <c r="D18" s="2">
        <f t="shared" si="0"/>
        <v>1.951918158567775</v>
      </c>
    </row>
    <row r="19" spans="1:4" x14ac:dyDescent="0.35">
      <c r="A19" t="s">
        <v>18</v>
      </c>
      <c r="B19" s="3">
        <v>0.61599999999999999</v>
      </c>
      <c r="C19" s="3">
        <v>2.621</v>
      </c>
      <c r="D19" s="2">
        <f t="shared" si="0"/>
        <v>0.42548701298701302</v>
      </c>
    </row>
    <row r="20" spans="1:4" x14ac:dyDescent="0.35">
      <c r="A20" t="s">
        <v>19</v>
      </c>
      <c r="B20" s="3">
        <v>0.72699999999999998</v>
      </c>
      <c r="C20" s="3">
        <v>3.3620000000000001</v>
      </c>
      <c r="D20" s="2">
        <f t="shared" si="0"/>
        <v>0.46244841815680887</v>
      </c>
    </row>
    <row r="21" spans="1:4" x14ac:dyDescent="0.35">
      <c r="A21" t="s">
        <v>20</v>
      </c>
      <c r="B21" s="3">
        <v>0.71499999999999997</v>
      </c>
      <c r="C21" s="3">
        <v>5.64</v>
      </c>
      <c r="D21" s="2">
        <f t="shared" si="0"/>
        <v>0.78881118881118872</v>
      </c>
    </row>
    <row r="22" spans="1:4" x14ac:dyDescent="0.35">
      <c r="A22" t="s">
        <v>21</v>
      </c>
      <c r="B22" s="3">
        <v>0.51600000000000001</v>
      </c>
      <c r="C22" s="3">
        <v>5.37</v>
      </c>
      <c r="D22" s="2">
        <f t="shared" si="0"/>
        <v>1.0406976744186047</v>
      </c>
    </row>
    <row r="23" spans="1:4" x14ac:dyDescent="0.35">
      <c r="A23" t="s">
        <v>22</v>
      </c>
      <c r="B23" s="3">
        <v>0.53100000000000003</v>
      </c>
      <c r="C23" s="3">
        <v>10.667</v>
      </c>
      <c r="D23" s="2">
        <f t="shared" si="0"/>
        <v>2.0088512241054612</v>
      </c>
    </row>
    <row r="24" spans="1:4" x14ac:dyDescent="0.35">
      <c r="A24" t="s">
        <v>23</v>
      </c>
      <c r="B24" s="3">
        <v>0.80600000000000005</v>
      </c>
      <c r="C24" s="3">
        <v>7.0979999999999999</v>
      </c>
      <c r="D24" s="2">
        <f t="shared" si="0"/>
        <v>0.88064516129032266</v>
      </c>
    </row>
    <row r="25" spans="1:4" x14ac:dyDescent="0.35">
      <c r="A25" t="s">
        <v>25</v>
      </c>
      <c r="B25" s="3">
        <v>0.56899999999999995</v>
      </c>
      <c r="C25" s="3">
        <v>9.7059999999999995</v>
      </c>
      <c r="D25" s="2">
        <f t="shared" si="0"/>
        <v>1.7057996485061511</v>
      </c>
    </row>
    <row r="26" spans="1:4" x14ac:dyDescent="0.35">
      <c r="A26" t="s">
        <v>24</v>
      </c>
      <c r="B26" s="3">
        <v>0.68600000000000005</v>
      </c>
      <c r="C26" s="3">
        <v>4.75</v>
      </c>
      <c r="D26" s="2">
        <f t="shared" si="0"/>
        <v>0.69241982507288635</v>
      </c>
    </row>
    <row r="27" spans="1:4" x14ac:dyDescent="0.35">
      <c r="A27" t="s">
        <v>26</v>
      </c>
      <c r="B27" s="3">
        <v>0.85499999999999998</v>
      </c>
      <c r="C27" s="3">
        <v>9.2650000000000006</v>
      </c>
      <c r="D27" s="2">
        <f t="shared" si="0"/>
        <v>1.0836257309941522</v>
      </c>
    </row>
    <row r="28" spans="1:4" x14ac:dyDescent="0.35">
      <c r="A28" t="s">
        <v>27</v>
      </c>
      <c r="B28" s="3">
        <v>1.2170000000000001</v>
      </c>
      <c r="C28" s="3">
        <v>11.993</v>
      </c>
      <c r="D28" s="2">
        <f t="shared" si="0"/>
        <v>0.98545603944124904</v>
      </c>
    </row>
    <row r="29" spans="1:4" x14ac:dyDescent="0.35">
      <c r="A29" t="s">
        <v>28</v>
      </c>
      <c r="B29" s="3">
        <v>0.99299999999999999</v>
      </c>
      <c r="C29" s="3">
        <v>14.452999999999999</v>
      </c>
      <c r="D29" s="2">
        <f t="shared" si="0"/>
        <v>1.4554884189325277</v>
      </c>
    </row>
    <row r="30" spans="1:4" x14ac:dyDescent="0.35">
      <c r="A30" t="s">
        <v>29</v>
      </c>
      <c r="B30" s="3"/>
      <c r="C30" s="3"/>
    </row>
    <row r="31" spans="1:4" x14ac:dyDescent="0.35">
      <c r="A31" t="s">
        <v>1</v>
      </c>
      <c r="B31" s="3">
        <v>1.536</v>
      </c>
      <c r="C31" s="3">
        <v>16.707000000000001</v>
      </c>
      <c r="D31" s="2">
        <f t="shared" si="0"/>
        <v>1.0876953125</v>
      </c>
    </row>
    <row r="32" spans="1:4" x14ac:dyDescent="0.35">
      <c r="A32" t="s">
        <v>2</v>
      </c>
      <c r="B32" s="3">
        <v>1.123</v>
      </c>
      <c r="C32" s="3">
        <v>8.0139999999999993</v>
      </c>
      <c r="D32" s="2">
        <f t="shared" si="0"/>
        <v>0.71362422083704358</v>
      </c>
    </row>
    <row r="33" spans="1:4" x14ac:dyDescent="0.35">
      <c r="A33" t="s">
        <v>3</v>
      </c>
      <c r="B33" s="3">
        <v>1.399</v>
      </c>
      <c r="C33" s="3">
        <v>12.911</v>
      </c>
      <c r="D33" s="2">
        <f t="shared" si="0"/>
        <v>0.92287348105789846</v>
      </c>
    </row>
    <row r="34" spans="1:4" x14ac:dyDescent="0.35">
      <c r="A34" t="s">
        <v>4</v>
      </c>
      <c r="B34" s="3">
        <v>1.147</v>
      </c>
      <c r="C34" s="3">
        <v>6.93</v>
      </c>
      <c r="D34" s="2">
        <f t="shared" si="0"/>
        <v>0.60418482999128154</v>
      </c>
    </row>
    <row r="35" spans="1:4" x14ac:dyDescent="0.35">
      <c r="A35" t="s">
        <v>7</v>
      </c>
      <c r="B35" s="3">
        <v>0.83899999999999997</v>
      </c>
      <c r="C35" s="3">
        <v>8.24</v>
      </c>
      <c r="D35" s="2">
        <f t="shared" si="0"/>
        <v>0.98212157330154948</v>
      </c>
    </row>
    <row r="36" spans="1:4" x14ac:dyDescent="0.35">
      <c r="A36" t="s">
        <v>8</v>
      </c>
      <c r="B36" s="3">
        <v>1.5049999999999999</v>
      </c>
      <c r="C36" s="3">
        <v>7.1669999999999998</v>
      </c>
      <c r="D36" s="2">
        <f t="shared" si="0"/>
        <v>0.47621262458471764</v>
      </c>
    </row>
    <row r="37" spans="1:4" x14ac:dyDescent="0.35">
      <c r="A37" t="s">
        <v>9</v>
      </c>
      <c r="B37" s="3">
        <v>1.0820000000000001</v>
      </c>
      <c r="C37" s="3">
        <v>8.8539999999999992</v>
      </c>
      <c r="D37" s="2">
        <f t="shared" si="0"/>
        <v>0.81829944547134936</v>
      </c>
    </row>
    <row r="38" spans="1:4" x14ac:dyDescent="0.35">
      <c r="A38" t="s">
        <v>10</v>
      </c>
      <c r="B38" s="3">
        <v>1.3240000000000001</v>
      </c>
      <c r="C38" s="3">
        <v>11.795</v>
      </c>
      <c r="D38" s="2">
        <f t="shared" si="0"/>
        <v>0.89086102719033233</v>
      </c>
    </row>
    <row r="39" spans="1:4" x14ac:dyDescent="0.35">
      <c r="A39" t="s">
        <v>11</v>
      </c>
      <c r="B39" s="3">
        <v>1.5580000000000001</v>
      </c>
      <c r="C39" s="3">
        <v>15.766999999999999</v>
      </c>
      <c r="D39" s="2">
        <f t="shared" si="0"/>
        <v>1.0120025673940949</v>
      </c>
    </row>
    <row r="40" spans="1:4" x14ac:dyDescent="0.35">
      <c r="A40" t="s">
        <v>12</v>
      </c>
      <c r="B40" s="3">
        <v>0.77900000000000003</v>
      </c>
      <c r="C40" s="3">
        <v>16.094000000000001</v>
      </c>
      <c r="D40" s="2">
        <f t="shared" si="0"/>
        <v>2.065982028241335</v>
      </c>
    </row>
    <row r="41" spans="1:4" x14ac:dyDescent="0.35">
      <c r="A41" t="s">
        <v>13</v>
      </c>
      <c r="B41" s="3">
        <v>1.4319999999999999</v>
      </c>
      <c r="C41" s="3">
        <v>10.97</v>
      </c>
      <c r="D41" s="2">
        <f t="shared" si="0"/>
        <v>0.76606145251396651</v>
      </c>
    </row>
    <row r="42" spans="1:4" x14ac:dyDescent="0.35">
      <c r="A42" t="s">
        <v>14</v>
      </c>
      <c r="B42" s="3">
        <v>0.78300000000000003</v>
      </c>
      <c r="C42" s="3">
        <v>9.048</v>
      </c>
      <c r="D42" s="2">
        <f t="shared" si="0"/>
        <v>1.1555555555555554</v>
      </c>
    </row>
    <row r="43" spans="1:4" x14ac:dyDescent="0.35">
      <c r="A43" t="s">
        <v>15</v>
      </c>
      <c r="B43" s="3">
        <v>0.96599999999999997</v>
      </c>
      <c r="C43" s="3">
        <v>8.18</v>
      </c>
      <c r="D43" s="2">
        <f t="shared" si="0"/>
        <v>0.84679089026915111</v>
      </c>
    </row>
    <row r="44" spans="1:4" x14ac:dyDescent="0.35">
      <c r="A44" t="s">
        <v>16</v>
      </c>
      <c r="B44" s="3">
        <v>1.139</v>
      </c>
      <c r="C44" s="3">
        <v>12.308999999999999</v>
      </c>
      <c r="D44" s="2">
        <f t="shared" si="0"/>
        <v>1.0806848112379279</v>
      </c>
    </row>
    <row r="45" spans="1:4" x14ac:dyDescent="0.35">
      <c r="A45" t="s">
        <v>17</v>
      </c>
      <c r="B45" s="3">
        <v>1.232</v>
      </c>
      <c r="C45" s="3">
        <v>11.85</v>
      </c>
      <c r="D45" s="2">
        <f t="shared" si="0"/>
        <v>0.96185064935064934</v>
      </c>
    </row>
    <row r="46" spans="1:4" x14ac:dyDescent="0.35">
      <c r="A46" t="s">
        <v>18</v>
      </c>
      <c r="B46" s="3">
        <v>1.591</v>
      </c>
      <c r="C46" s="3">
        <v>15.093</v>
      </c>
      <c r="D46" s="2">
        <f>(C46/(B46*1000))*100</f>
        <v>0.94864864864864873</v>
      </c>
    </row>
    <row r="47" spans="1:4" x14ac:dyDescent="0.35">
      <c r="A47" t="s">
        <v>19</v>
      </c>
      <c r="B47" s="3">
        <v>1.65</v>
      </c>
      <c r="C47" s="3">
        <v>14.781000000000001</v>
      </c>
      <c r="D47" s="2">
        <f t="shared" si="0"/>
        <v>0.89581818181818185</v>
      </c>
    </row>
    <row r="48" spans="1:4" x14ac:dyDescent="0.35">
      <c r="A48" t="s">
        <v>20</v>
      </c>
      <c r="B48" s="3">
        <v>1.4650000000000001</v>
      </c>
      <c r="C48" s="3">
        <v>6.06</v>
      </c>
      <c r="D48" s="2">
        <f t="shared" si="0"/>
        <v>0.41365187713310575</v>
      </c>
    </row>
    <row r="49" spans="1:4" x14ac:dyDescent="0.35">
      <c r="A49" t="s">
        <v>21</v>
      </c>
      <c r="B49" s="3">
        <v>0.86099999999999999</v>
      </c>
      <c r="C49" s="3">
        <v>8.1219999999999999</v>
      </c>
      <c r="D49" s="2">
        <f t="shared" si="0"/>
        <v>0.94332171893147498</v>
      </c>
    </row>
    <row r="50" spans="1:4" x14ac:dyDescent="0.35">
      <c r="A50" t="s">
        <v>22</v>
      </c>
      <c r="B50" s="3">
        <v>1.004</v>
      </c>
      <c r="C50" s="3">
        <v>12.723000000000001</v>
      </c>
      <c r="D50" s="2">
        <f t="shared" si="0"/>
        <v>1.2672310756972112</v>
      </c>
    </row>
    <row r="51" spans="1:4" x14ac:dyDescent="0.35">
      <c r="A51" t="s">
        <v>23</v>
      </c>
      <c r="B51" s="3">
        <v>1.3320000000000001</v>
      </c>
      <c r="C51" s="3">
        <v>10.093</v>
      </c>
      <c r="D51" s="2">
        <f t="shared" si="0"/>
        <v>0.75773273273273278</v>
      </c>
    </row>
    <row r="52" spans="1:4" x14ac:dyDescent="0.35">
      <c r="A52" t="s">
        <v>25</v>
      </c>
      <c r="B52" s="3">
        <v>0.93</v>
      </c>
      <c r="C52" s="3">
        <v>15.109</v>
      </c>
      <c r="D52" s="2">
        <f t="shared" si="0"/>
        <v>1.6246236559139784</v>
      </c>
    </row>
    <row r="53" spans="1:4" x14ac:dyDescent="0.35">
      <c r="A53" t="s">
        <v>24</v>
      </c>
      <c r="B53" s="3">
        <v>0.97799999999999998</v>
      </c>
      <c r="C53" s="3">
        <v>10.669</v>
      </c>
      <c r="D53" s="2">
        <f t="shared" si="0"/>
        <v>1.0908997955010225</v>
      </c>
    </row>
    <row r="54" spans="1:4" x14ac:dyDescent="0.35">
      <c r="A54" t="s">
        <v>26</v>
      </c>
      <c r="B54" s="3">
        <v>1.569</v>
      </c>
      <c r="C54" s="3">
        <v>14.003</v>
      </c>
      <c r="D54" s="2">
        <f t="shared" si="0"/>
        <v>0.89247928616953476</v>
      </c>
    </row>
    <row r="55" spans="1:4" x14ac:dyDescent="0.35">
      <c r="A55" t="s">
        <v>27</v>
      </c>
      <c r="B55" s="3">
        <v>1.298</v>
      </c>
      <c r="C55" s="3">
        <v>15.782999999999999</v>
      </c>
      <c r="D55" s="2">
        <f t="shared" si="0"/>
        <v>1.2159476117103236</v>
      </c>
    </row>
    <row r="56" spans="1:4" x14ac:dyDescent="0.35">
      <c r="A56" t="s">
        <v>28</v>
      </c>
      <c r="B56" s="3">
        <v>1.206</v>
      </c>
      <c r="C56" s="3">
        <v>13.164999999999999</v>
      </c>
      <c r="D56" s="2">
        <f t="shared" si="0"/>
        <v>1.0916252072968491</v>
      </c>
    </row>
    <row r="59" spans="1:4" x14ac:dyDescent="0.35">
      <c r="A5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Elisalar</vt:lpstr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Akın</dc:creator>
  <cp:lastModifiedBy>user</cp:lastModifiedBy>
  <dcterms:created xsi:type="dcterms:W3CDTF">2019-11-13T11:57:30Z</dcterms:created>
  <dcterms:modified xsi:type="dcterms:W3CDTF">2019-11-15T10:02:30Z</dcterms:modified>
</cp:coreProperties>
</file>