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oogle Drive\2022\Hizmet alımları\webe yüklenenler\Uğur Temiz Amasya-Samsun\2022.10.19\"/>
    </mc:Choice>
  </mc:AlternateContent>
  <xr:revisionPtr revIDLastSave="0" documentId="13_ncr:1_{81355634-5949-4FC4-B40D-3177E6986738}" xr6:coauthVersionLast="47" xr6:coauthVersionMax="47" xr10:uidLastSave="{00000000-0000-0000-0000-000000000000}"/>
  <bookViews>
    <workbookView xWindow="-120" yWindow="-120" windowWidth="29040" windowHeight="15840" activeTab="3" xr2:uid="{00000000-000D-0000-FFFF-FFFF00000000}"/>
  </bookViews>
  <sheets>
    <sheet name="IgG" sheetId="1" r:id="rId1"/>
    <sheet name="Colorimetric" sheetId="2" r:id="rId2"/>
    <sheet name="MDA" sheetId="3" r:id="rId3"/>
    <sheet name="Materyal-metod"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6" i="1" l="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34" i="1"/>
  <c r="E34" i="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80" i="3" l="1"/>
  <c r="E80" i="3" s="1"/>
  <c r="D79" i="3"/>
  <c r="E79" i="3" s="1"/>
  <c r="D78" i="3"/>
  <c r="E78" i="3" s="1"/>
  <c r="D77" i="3"/>
  <c r="E77" i="3" s="1"/>
  <c r="D76" i="3"/>
  <c r="E76" i="3" s="1"/>
  <c r="D75" i="3"/>
  <c r="E75" i="3" s="1"/>
  <c r="D74" i="3"/>
  <c r="E74" i="3" s="1"/>
  <c r="D73" i="3"/>
  <c r="E73" i="3" s="1"/>
  <c r="D72" i="3"/>
  <c r="E72" i="3" s="1"/>
  <c r="D71" i="3"/>
  <c r="E71" i="3" s="1"/>
  <c r="D70" i="3"/>
  <c r="E70" i="3" s="1"/>
  <c r="D69" i="3"/>
  <c r="E69" i="3" s="1"/>
  <c r="D68" i="3"/>
  <c r="E68" i="3" s="1"/>
  <c r="D67" i="3"/>
  <c r="E67" i="3" s="1"/>
  <c r="D66" i="3"/>
  <c r="E66" i="3" s="1"/>
  <c r="D65" i="3"/>
  <c r="E65" i="3" s="1"/>
  <c r="D64" i="3"/>
  <c r="E64" i="3" s="1"/>
  <c r="D63" i="3"/>
  <c r="E63" i="3" s="1"/>
  <c r="D62" i="3"/>
  <c r="E62" i="3" s="1"/>
  <c r="D61" i="3"/>
  <c r="E61" i="3" s="1"/>
  <c r="D60" i="3"/>
  <c r="E60" i="3" s="1"/>
  <c r="D59" i="3"/>
  <c r="E59" i="3" s="1"/>
  <c r="D58" i="3"/>
  <c r="E58" i="3" s="1"/>
  <c r="E57" i="3"/>
  <c r="D57" i="3"/>
  <c r="D56" i="3"/>
  <c r="E56" i="3" s="1"/>
  <c r="D55" i="3"/>
  <c r="E55" i="3" s="1"/>
  <c r="D54" i="3"/>
  <c r="E54" i="3" s="1"/>
  <c r="D53" i="3"/>
  <c r="E53" i="3" s="1"/>
  <c r="D52" i="3"/>
  <c r="E52" i="3" s="1"/>
  <c r="D51" i="3"/>
  <c r="E51" i="3" s="1"/>
  <c r="D50" i="3"/>
  <c r="E50" i="3" s="1"/>
  <c r="D49" i="3"/>
  <c r="E49" i="3" s="1"/>
  <c r="D48" i="3"/>
  <c r="E48" i="3" s="1"/>
  <c r="D47" i="3"/>
  <c r="E47" i="3" s="1"/>
  <c r="D46" i="3"/>
  <c r="E46" i="3" s="1"/>
  <c r="D45" i="3"/>
  <c r="E45" i="3" s="1"/>
  <c r="D44" i="3"/>
  <c r="E44" i="3" s="1"/>
  <c r="D43" i="3"/>
  <c r="E43" i="3" s="1"/>
  <c r="D42" i="3"/>
  <c r="E42" i="3" s="1"/>
  <c r="D41" i="3"/>
  <c r="E41" i="3" s="1"/>
  <c r="D40" i="3"/>
  <c r="E40" i="3" s="1"/>
  <c r="D39" i="3"/>
  <c r="E39" i="3" s="1"/>
  <c r="D38" i="3"/>
  <c r="E38" i="3" s="1"/>
  <c r="D37" i="3"/>
  <c r="E37" i="3" s="1"/>
  <c r="D36" i="3"/>
  <c r="E36" i="3" s="1"/>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D23" i="3"/>
  <c r="E23" i="3" s="1"/>
  <c r="D22" i="3"/>
  <c r="E22" i="3" s="1"/>
  <c r="D21" i="3"/>
  <c r="E21" i="3" s="1"/>
  <c r="C9" i="3"/>
  <c r="E9" i="3" s="1"/>
  <c r="C8" i="3"/>
  <c r="E8" i="3" s="1"/>
  <c r="E7" i="3"/>
  <c r="C7" i="3"/>
  <c r="C6" i="3"/>
  <c r="E6" i="3" s="1"/>
  <c r="C5" i="3"/>
  <c r="E5" i="3" s="1"/>
  <c r="C4" i="3"/>
  <c r="E4" i="3" s="1"/>
  <c r="C3" i="3"/>
  <c r="E3" i="3" s="1"/>
  <c r="D2" i="2"/>
  <c r="C22" i="1" l="1"/>
  <c r="E22" i="1" s="1"/>
  <c r="C21" i="1"/>
  <c r="E21" i="1" s="1"/>
  <c r="C20" i="1"/>
  <c r="E20" i="1" s="1"/>
  <c r="C19" i="1"/>
  <c r="E19" i="1" s="1"/>
  <c r="C18" i="1"/>
  <c r="E18" i="1" s="1"/>
  <c r="C17" i="1"/>
  <c r="E17" i="1" s="1"/>
</calcChain>
</file>

<file path=xl/sharedStrings.xml><?xml version="1.0" encoding="utf-8"?>
<sst xmlns="http://schemas.openxmlformats.org/spreadsheetml/2006/main" count="340" uniqueCount="186">
  <si>
    <t xml:space="preserve"> </t>
  </si>
  <si>
    <t>abs</t>
  </si>
  <si>
    <t>abs-blank</t>
  </si>
  <si>
    <t>expected</t>
  </si>
  <si>
    <t>result</t>
  </si>
  <si>
    <t>std1</t>
  </si>
  <si>
    <t>std2</t>
  </si>
  <si>
    <t>std3</t>
  </si>
  <si>
    <t>std4</t>
  </si>
  <si>
    <t>std5</t>
  </si>
  <si>
    <t>blank</t>
  </si>
  <si>
    <t>concentration (ug/ml)</t>
  </si>
  <si>
    <t>Numune</t>
  </si>
  <si>
    <t>absorbans</t>
  </si>
  <si>
    <t>result(ug/ml)</t>
  </si>
  <si>
    <t>Numune Adı</t>
  </si>
  <si>
    <t>TAS(mmol/L)</t>
  </si>
  <si>
    <t>TOS (µmol/L)</t>
  </si>
  <si>
    <t>OSI</t>
  </si>
  <si>
    <t>SOD (U/ml)</t>
  </si>
  <si>
    <t>GPX (U/L)</t>
  </si>
  <si>
    <t>IgM(mg/dL)</t>
  </si>
  <si>
    <t>std6</t>
  </si>
  <si>
    <t>concentratıon (nmol/L)</t>
  </si>
  <si>
    <t>result(nmol/L)</t>
  </si>
  <si>
    <t>KİT ADI</t>
  </si>
  <si>
    <t>TÜR</t>
  </si>
  <si>
    <t>MARKA</t>
  </si>
  <si>
    <t>CAT. NO</t>
  </si>
  <si>
    <t>Yöntem</t>
  </si>
  <si>
    <t>Kullanılan Cihaz</t>
  </si>
  <si>
    <t>SOD: Super Oxıde Dismutase</t>
  </si>
  <si>
    <t>Universal</t>
  </si>
  <si>
    <t>Otto Scientific</t>
  </si>
  <si>
    <t>Kolorimetrik</t>
  </si>
  <si>
    <t>MINDRAY-BS400</t>
  </si>
  <si>
    <t>GPx: Glutathione Peroxidase</t>
  </si>
  <si>
    <t>MDA: Malondialdehit</t>
  </si>
  <si>
    <t>Otto1001</t>
  </si>
  <si>
    <t>REL BIOCHEM-REL ASSAY</t>
  </si>
  <si>
    <t>TAS(Total Antioxidant Status)</t>
  </si>
  <si>
    <t>REL ASSAY</t>
  </si>
  <si>
    <t>RL0017</t>
  </si>
  <si>
    <t>TOS(Total Oxidant Status)</t>
  </si>
  <si>
    <t>RL0024</t>
  </si>
  <si>
    <t>OttoBC149</t>
  </si>
  <si>
    <t>Immunoglobulin M</t>
  </si>
  <si>
    <t>MINDRAY-BS401</t>
  </si>
  <si>
    <t>Immunoglobulin G</t>
  </si>
  <si>
    <t>ELİSA</t>
  </si>
  <si>
    <t>Mıcroplate reader: BIO-TEK EL X 800-Aotu strıp washer:BIO TEK EL X 50</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</si>
  <si>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</si>
  <si>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</si>
  <si>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</si>
  <si>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</si>
  <si>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</si>
  <si>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</si>
  <si>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</si>
  <si>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</si>
  <si>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</si>
  <si>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</si>
  <si>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</si>
  <si>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</si>
  <si>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</si>
  <si>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</si>
  <si>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</si>
  <si>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</si>
  <si>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</si>
  <si>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</si>
  <si>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</si>
  <si>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</si>
  <si>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</si>
  <si>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</si>
  <si>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</si>
  <si>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</si>
  <si>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</si>
  <si>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</si>
  <si>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</si>
  <si>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</si>
  <si>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</si>
  <si>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</si>
  <si>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</si>
  <si>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</si>
  <si>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</si>
  <si>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</si>
  <si>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</si>
  <si>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</si>
  <si>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</si>
  <si>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</si>
  <si>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</si>
  <si>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</si>
  <si>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</si>
  <si>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</si>
  <si>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</si>
  <si>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</si>
  <si>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</si>
  <si>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</si>
  <si>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</si>
  <si>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</si>
  <si>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</si>
  <si>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</si>
  <si>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</si>
  <si>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r>
      <t xml:space="preserve">GPx  </t>
    </r>
    <r>
      <rPr>
        <sz val="12"/>
        <color theme="1"/>
        <rFont val="Times New Roman"/>
        <family val="1"/>
        <charset val="162"/>
      </rPr>
      <t xml:space="preserve"> (U/L)</t>
    </r>
  </si>
  <si>
    <t xml:space="preserve">This method is based on that of Paglia and Valentine. Glutathione Peroxidase (GPx) catalses of the </t>
  </si>
  <si>
    <t xml:space="preserve">oxidation of glutathione by cumene hydroperoxide. In the presence of glutathione (GSSG) is </t>
  </si>
  <si>
    <t>immediately converted to the reduced form with a concomitant oxidation of NADPH to NADP. The decrease in absorbance at 340 nm is measured</t>
  </si>
  <si>
    <t>Referanslar</t>
  </si>
  <si>
    <t>Paglia, D.E. and Valentine, W.N., J. Lab. Clin. Med., 1967; 70: 158.</t>
  </si>
  <si>
    <t>Prohaska, J.R., Oh, S.H., Hoekstra, W.G. &amp; Ganther,</t>
  </si>
  <si>
    <t>H.E. Biochem. &amp; Biophys. Res. Comm. 1977; 74: 64.</t>
  </si>
  <si>
    <t>Kraus, R.J. &amp; Ganther, H. E. Biochem. &amp; Biophys. Res. Comm 1980; 96: 1116.</t>
  </si>
  <si>
    <t>(Otto Scientific)</t>
  </si>
  <si>
    <r>
      <rPr>
        <b/>
        <sz val="12"/>
        <color theme="1"/>
        <rFont val="Times New Roman"/>
        <family val="1"/>
        <charset val="162"/>
      </rPr>
      <t>lgM</t>
    </r>
    <r>
      <rPr>
        <sz val="12"/>
        <color theme="1"/>
        <rFont val="Times New Roman"/>
        <family val="1"/>
        <charset val="162"/>
      </rPr>
      <t xml:space="preserve">      mg/dL</t>
    </r>
  </si>
  <si>
    <t xml:space="preserve">Immunoglobulins M (IgM) selectively react with an antiIgM antibody and form an immunocomplex. </t>
  </si>
  <si>
    <t>The produced turbidity is proportional to the concentration of IgM in the sample, and can be measured at the wavelenght of 340 nm.</t>
  </si>
  <si>
    <t xml:space="preserve">This kit is an enzyme -linked ımmunosorbent assay.(elisa). Add samples to the wells pre-coated with a monoclonal antibody.  </t>
  </si>
  <si>
    <t>Then biotin-conjugated target antigen are added to the wells. The antigens in the standards or sample compete with the biotin-conjugated antigen to the bind to the capture antibody and incubate.</t>
  </si>
  <si>
    <t>Unbound antigen is washed away during a washing step.An avidin-HRP is then added and then incubate.Unbound avidin hrp is washed away during a washing step.TMB Subsrate is then added and color develops.</t>
  </si>
  <si>
    <t>The reaction is stopped by addition of acidic stop solution and color changes into yellow that can be measured at 450 nm. The intensity of the color developed in inversely proportional to the concentration of in the sample.</t>
  </si>
  <si>
    <t>The concentratıon of IgG in the sample is then determined by comparing the O.D of the samples to the standard curve.</t>
  </si>
  <si>
    <t xml:space="preserve"> Immunoglobulin G Assay Principle</t>
  </si>
  <si>
    <t>Otto2085</t>
  </si>
  <si>
    <t>Otto3047</t>
  </si>
  <si>
    <t>BT-Lab</t>
  </si>
  <si>
    <t>Chicken</t>
  </si>
  <si>
    <t>E0019Ch</t>
  </si>
  <si>
    <t>1.GRUP-1</t>
  </si>
  <si>
    <t>1.GRUP-2</t>
  </si>
  <si>
    <t>1.GRUP-3</t>
  </si>
  <si>
    <t>1.GRUP-4</t>
  </si>
  <si>
    <t>1.GRUP-5</t>
  </si>
  <si>
    <t>1.GRUP-6</t>
  </si>
  <si>
    <t>1.GRUP-7</t>
  </si>
  <si>
    <t>1.GRUP-8</t>
  </si>
  <si>
    <t>1.GRUP-9</t>
  </si>
  <si>
    <t>1.GRUP-10</t>
  </si>
  <si>
    <t>2.GRUP-1</t>
  </si>
  <si>
    <t>2.GRUP-2</t>
  </si>
  <si>
    <t>2.GRUP-3</t>
  </si>
  <si>
    <t>2.GRUP-4</t>
  </si>
  <si>
    <t>2.GRUP-5</t>
  </si>
  <si>
    <t>2.GRUP-6</t>
  </si>
  <si>
    <t>2.GRUP-7</t>
  </si>
  <si>
    <t>2.GRUP-8</t>
  </si>
  <si>
    <t>2.GRUP-9</t>
  </si>
  <si>
    <t>2.GRUP-10</t>
  </si>
  <si>
    <t>3.GRUP-1</t>
  </si>
  <si>
    <t>3.GRUP-2</t>
  </si>
  <si>
    <t>3.GRUP-3</t>
  </si>
  <si>
    <t>3.GRUP-4</t>
  </si>
  <si>
    <t>3.GRUP-5</t>
  </si>
  <si>
    <t>3.GRUP-6</t>
  </si>
  <si>
    <t>3.GRUP-7</t>
  </si>
  <si>
    <t>3.GRUP-8</t>
  </si>
  <si>
    <t>3.GRUP-9</t>
  </si>
  <si>
    <t>3.GRUP-10</t>
  </si>
  <si>
    <t>4.GRUP-1</t>
  </si>
  <si>
    <t>4.GRUP-2</t>
  </si>
  <si>
    <t>4.GRUP-3</t>
  </si>
  <si>
    <t>4.GRUP-4</t>
  </si>
  <si>
    <t>4.GRUP-5</t>
  </si>
  <si>
    <t>4.GRUP-6</t>
  </si>
  <si>
    <t>4.GRUP-7</t>
  </si>
  <si>
    <t>4.GRUP-8</t>
  </si>
  <si>
    <t>4.GRUP-9</t>
  </si>
  <si>
    <t>4.GRUP-10</t>
  </si>
  <si>
    <t>5.GRUP-1</t>
  </si>
  <si>
    <t>5.GRUP-2</t>
  </si>
  <si>
    <t>5.GRUP-3</t>
  </si>
  <si>
    <t>5.GRUP-4</t>
  </si>
  <si>
    <t>5.GRUP-5</t>
  </si>
  <si>
    <t>5.GRUP-6</t>
  </si>
  <si>
    <t>5.GRUP-7</t>
  </si>
  <si>
    <t>5.GRUP-8</t>
  </si>
  <si>
    <t>5.GRUP-9</t>
  </si>
  <si>
    <t>5.GRUP-10</t>
  </si>
  <si>
    <t>6.GRUP-1</t>
  </si>
  <si>
    <t>6.GRUP-2</t>
  </si>
  <si>
    <t>6.GRUP-3</t>
  </si>
  <si>
    <t>6.GRUP-4</t>
  </si>
  <si>
    <t>6.GRUP-5</t>
  </si>
  <si>
    <t>6.GRUP-6</t>
  </si>
  <si>
    <t>6.GRUP-7</t>
  </si>
  <si>
    <t>6.GRUP-8</t>
  </si>
  <si>
    <t>6.GRUP-9</t>
  </si>
  <si>
    <t>6.GRUP-10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</si>
</sst>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1"/>
      <color theme="1"/>
      <name val="Calibri"/>
      <family val="2"/>
      <scheme val="minor"/>
    </font>
    <font>
      <b/>
      <sz val="12"/>
      <color theme="1"/>
      <name val="Times New Roman"/>
      <family val="1"/>
      <charset val="162"/>
    </font>
    <font>
      <sz val="12"/>
      <color theme="1"/>
      <name val="Times New Roman"/>
      <family val="1"/>
      <charset val="162"/>
    </font>
    <font>
      <i/>
      <sz val="12"/>
      <color theme="1"/>
      <name val="Times New Roman"/>
      <family val="1"/>
      <charset val="162"/>
    </font>
    <font>
      <b/>
      <sz val="11"/>
      <color theme="1"/>
      <name val="Calibri"/>
      <family val="2"/>
      <charset val="162"/>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3" fillId="0" borderId="0"/>
  </cellStyleXfs>
  <cellXfs count="32">
    <xf numFmtId="0" fontId="0" fillId="0" borderId="0" xfId="0"/>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1" fillId="4" borderId="1" xfId="0" applyFont="1" applyFill="1" applyBorder="1" applyAlignment="1">
      <alignment horizontal="center"/>
    </xf>
    <xf numFmtId="0" fontId="2" fillId="5" borderId="1" xfId="0" applyFont="1" applyFill="1" applyBorder="1" applyAlignment="1">
      <alignment horizontal="center"/>
    </xf>
    <xf numFmtId="2" fontId="2" fillId="4" borderId="1" xfId="0" applyNumberFormat="1" applyFont="1" applyFill="1" applyBorder="1" applyAlignment="1">
      <alignment horizontal="center"/>
    </xf>
    <xf numFmtId="0" fontId="2" fillId="6" borderId="1" xfId="0" applyFont="1" applyFill="1" applyBorder="1" applyAlignment="1">
      <alignment horizontal="center"/>
    </xf>
    <xf numFmtId="0" fontId="0" fillId="6" borderId="1" xfId="0" applyFill="1" applyBorder="1" applyAlignment="1">
      <alignment horizontal="center"/>
    </xf>
    <xf numFmtId="0" fontId="2" fillId="0" borderId="0" xfId="0" applyFont="1"/>
    <xf numFmtId="0" fontId="2" fillId="7" borderId="1" xfId="0" applyFont="1" applyFill="1" applyBorder="1" applyAlignment="1">
      <alignment horizontal="center"/>
    </xf>
    <xf numFmtId="0" fontId="2" fillId="4" borderId="1" xfId="0" applyFont="1" applyFill="1" applyBorder="1" applyAlignment="1">
      <alignment horizontal="center"/>
    </xf>
    <xf numFmtId="0" fontId="2" fillId="2" borderId="1" xfId="0" applyFont="1" applyFill="1" applyBorder="1" applyAlignment="1">
      <alignment horizontal="center"/>
    </xf>
    <xf numFmtId="0" fontId="0" fillId="8" borderId="1" xfId="0" applyFill="1" applyBorder="1" applyAlignment="1">
      <alignment horizontal="center"/>
    </xf>
    <xf numFmtId="164" fontId="0" fillId="8" borderId="1" xfId="0" applyNumberFormat="1" applyFill="1" applyBorder="1" applyAlignment="1">
      <alignment horizontal="center" vertical="center"/>
    </xf>
    <xf numFmtId="0" fontId="1" fillId="4" borderId="2" xfId="0" applyFont="1" applyFill="1" applyBorder="1" applyAlignment="1">
      <alignment horizontal="center"/>
    </xf>
    <xf numFmtId="2" fontId="0" fillId="8" borderId="1" xfId="0" applyNumberFormat="1" applyFill="1" applyBorder="1" applyAlignment="1">
      <alignment horizontal="center" vertical="center"/>
    </xf>
    <xf numFmtId="2" fontId="0" fillId="0" borderId="1" xfId="0" applyNumberFormat="1" applyBorder="1" applyAlignment="1">
      <alignment horizontal="center"/>
    </xf>
    <xf numFmtId="0" fontId="1" fillId="4" borderId="3" xfId="0" applyFont="1" applyFill="1" applyBorder="1" applyAlignment="1">
      <alignment horizontal="center"/>
    </xf>
    <xf numFmtId="0" fontId="2" fillId="2" borderId="3" xfId="0" applyFont="1" applyFill="1" applyBorder="1" applyAlignment="1">
      <alignment horizontal="center"/>
    </xf>
    <xf numFmtId="0" fontId="2" fillId="9" borderId="3" xfId="0" applyFont="1" applyFill="1" applyBorder="1" applyAlignment="1">
      <alignment horizontal="center"/>
    </xf>
    <xf numFmtId="0" fontId="2" fillId="8" borderId="3" xfId="0" applyFont="1" applyFill="1" applyBorder="1" applyAlignment="1">
      <alignment horizontal="center"/>
    </xf>
    <xf numFmtId="0" fontId="0" fillId="0" borderId="0" xfId="0"/>
    <xf numFmtId="0" fontId="5" fillId="0" borderId="0" xfId="0" applyFont="1" applyAlignment="1">
      <alignment vertical="center"/>
    </xf>
    <xf numFmtId="0" fontId="4" fillId="0" borderId="0" xfId="0" applyFont="1" applyAlignment="1">
      <alignment vertical="center"/>
    </xf>
    <xf numFmtId="0" fontId="4" fillId="0" borderId="0" xfId="0" applyFont="1"/>
    <xf numFmtId="0" fontId="5" fillId="0" borderId="0" xfId="0" applyFont="1"/>
    <xf numFmtId="0" fontId="0" fillId="0" borderId="0" xfId="0"/>
    <xf numFmtId="0" fontId="5" fillId="0" borderId="0" xfId="0" applyFont="1"/>
    <xf numFmtId="0" fontId="6" fillId="0" borderId="0" xfId="0" applyFont="1"/>
    <xf numFmtId="0" fontId="2" fillId="0" borderId="0" xfId="0" applyFont="1"/>
    <xf numFmtId="0" fontId="7" fillId="8" borderId="3" xfId="0"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IgG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76174540682414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IgG!$C$17:$C$22</c:f>
              <c:numCache>
                <c:formatCode>General</c:formatCode>
                <c:ptCount val="6"/>
                <c:pt idx="0">
                  <c:v>1.7690000000000001</c:v>
                </c:pt>
                <c:pt idx="1">
                  <c:v>1.2510000000000001</c:v>
                </c:pt>
                <c:pt idx="2">
                  <c:v>0.84399999999999997</c:v>
                </c:pt>
                <c:pt idx="3">
                  <c:v>0.52900000000000003</c:v>
                </c:pt>
                <c:pt idx="4">
                  <c:v>0.26600000000000001</c:v>
                </c:pt>
                <c:pt idx="5">
                  <c:v>0</c:v>
                </c:pt>
              </c:numCache>
            </c:numRef>
          </c:xVal>
          <c:yVal>
            <c:numRef>
              <c:f>IgG!$D$17:$D$22</c:f>
              <c:numCache>
                <c:formatCode>General</c:formatCode>
                <c:ptCount val="6"/>
                <c:pt idx="0">
                  <c:v>64</c:v>
                </c:pt>
                <c:pt idx="1">
                  <c:v>32</c:v>
                </c:pt>
                <c:pt idx="2">
                  <c:v>16</c:v>
                </c:pt>
                <c:pt idx="3">
                  <c:v>8</c:v>
                </c:pt>
                <c:pt idx="4">
                  <c:v>4</c:v>
                </c:pt>
                <c:pt idx="5">
                  <c:v>0</c:v>
                </c:pt>
              </c:numCache>
            </c:numRef>
          </c:yVal>
          <c:smooth val="0"/>
          <c:extLst>
            <c:ext xmlns:c16="http://schemas.microsoft.com/office/drawing/2014/chart" uri="{C3380CC4-5D6E-409C-BE32-E72D297353CC}">
              <c16:uniqueId val="{00000000-583C-4361-960C-47C56962ED05}"/>
            </c:ext>
          </c:extLst>
        </c:ser>
        <c:dLbls>
          <c:showLegendKey val="0"/>
          <c:showVal val="0"/>
          <c:showCatName val="0"/>
          <c:showSerName val="0"/>
          <c:showPercent val="0"/>
          <c:showBubbleSize val="0"/>
        </c:dLbls>
        <c:axId val="406833704"/>
        <c:axId val="406834032"/>
      </c:scatterChart>
      <c:valAx>
        <c:axId val="406833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6834032"/>
        <c:crosses val="autoZero"/>
        <c:crossBetween val="midCat"/>
      </c:valAx>
      <c:valAx>
        <c:axId val="40683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6833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8A7C-4FE0-A14A-EF36043CF74F}"/>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358140</xdr:colOff>
      <xdr:row>10</xdr:row>
      <xdr:rowOff>179070</xdr:rowOff>
    </xdr:from>
    <xdr:to>
      <xdr:col>14</xdr:col>
      <xdr:colOff>53340</xdr:colOff>
      <xdr:row>25</xdr:row>
      <xdr:rowOff>179070</xdr:rowOff>
    </xdr:to>
    <xdr:graphicFrame macro="">
      <xdr:nvGraphicFramePr>
        <xdr:cNvPr id="4" name="Grafik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7620</xdr:rowOff>
    </xdr:from>
    <xdr:to>
      <xdr:col>4</xdr:col>
      <xdr:colOff>1263110</xdr:colOff>
      <xdr:row>38</xdr:row>
      <xdr:rowOff>91440</xdr:rowOff>
    </xdr:to>
    <xdr:pic>
      <xdr:nvPicPr>
        <xdr:cNvPr id="4" name="Resim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83080"/>
          <a:ext cx="6726650" cy="5387340"/>
        </a:xfrm>
        <a:prstGeom prst="rect">
          <a:avLst/>
        </a:prstGeom>
      </xdr:spPr>
    </xdr:pic>
    <xdr:clientData/>
  </xdr:twoCellAnchor>
  <xdr:twoCellAnchor editAs="oneCell">
    <xdr:from>
      <xdr:col>4</xdr:col>
      <xdr:colOff>1257300</xdr:colOff>
      <xdr:row>9</xdr:row>
      <xdr:rowOff>3232</xdr:rowOff>
    </xdr:from>
    <xdr:to>
      <xdr:col>10</xdr:col>
      <xdr:colOff>22018</xdr:colOff>
      <xdr:row>38</xdr:row>
      <xdr:rowOff>76200</xdr:rowOff>
    </xdr:to>
    <xdr:pic>
      <xdr:nvPicPr>
        <xdr:cNvPr id="5" name="Resim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20840" y="1778692"/>
          <a:ext cx="7207678" cy="5376488"/>
        </a:xfrm>
        <a:prstGeom prst="rect">
          <a:avLst/>
        </a:prstGeom>
      </xdr:spPr>
    </xdr:pic>
    <xdr:clientData/>
  </xdr:twoCellAnchor>
  <xdr:twoCellAnchor editAs="oneCell">
    <xdr:from>
      <xdr:col>0</xdr:col>
      <xdr:colOff>0</xdr:colOff>
      <xdr:row>38</xdr:row>
      <xdr:rowOff>77733</xdr:rowOff>
    </xdr:from>
    <xdr:to>
      <xdr:col>5</xdr:col>
      <xdr:colOff>2324100</xdr:colOff>
      <xdr:row>70</xdr:row>
      <xdr:rowOff>118229</xdr:rowOff>
    </xdr:to>
    <xdr:pic>
      <xdr:nvPicPr>
        <xdr:cNvPr id="6" name="Resim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156713"/>
          <a:ext cx="9060180" cy="58926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
  <sheetViews>
    <sheetView topLeftCell="A49" zoomScaleNormal="100" workbookViewId="0">
      <selection activeCell="L6" sqref="L6"/>
    </sheetView>
  </sheetViews>
  <sheetFormatPr defaultRowHeight="15" x14ac:dyDescent="0.25"/>
  <cols>
    <col min="1" max="1" width="23.28515625" customWidth="1"/>
    <col min="2" max="2" width="13" customWidth="1"/>
    <col min="3" max="3" width="11.5703125" customWidth="1"/>
    <col min="4" max="4" width="12.140625" customWidth="1"/>
    <col min="5" max="5" width="18.28515625" customWidth="1"/>
  </cols>
  <sheetData>
    <row r="2" spans="1:9" x14ac:dyDescent="0.25">
      <c r="A2" s="5">
        <v>1.917</v>
      </c>
      <c r="B2" s="3">
        <v>0.621</v>
      </c>
      <c r="C2" s="3">
        <v>0.30399999999999999</v>
      </c>
      <c r="D2" s="3">
        <v>0.64400000000000002</v>
      </c>
      <c r="E2" s="3">
        <v>0.66500000000000004</v>
      </c>
      <c r="F2" s="3">
        <v>0.57799999999999996</v>
      </c>
      <c r="G2" s="3">
        <v>0.59499999999999997</v>
      </c>
      <c r="H2" s="3">
        <v>0.46700000000000003</v>
      </c>
      <c r="I2" s="3">
        <v>1.17</v>
      </c>
    </row>
    <row r="3" spans="1:9" x14ac:dyDescent="0.25">
      <c r="A3" s="5">
        <v>1.399</v>
      </c>
      <c r="B3" s="3">
        <v>0.94900000000000007</v>
      </c>
      <c r="C3" s="3">
        <v>0.57100000000000006</v>
      </c>
      <c r="D3" s="3">
        <v>0.77500000000000002</v>
      </c>
      <c r="E3" s="3">
        <v>0.85099999999999998</v>
      </c>
      <c r="F3" s="3">
        <v>0.66</v>
      </c>
      <c r="G3" s="3">
        <v>0.996</v>
      </c>
      <c r="H3" s="3">
        <v>0.88</v>
      </c>
      <c r="I3" s="3">
        <v>1.216</v>
      </c>
    </row>
    <row r="4" spans="1:9" x14ac:dyDescent="0.25">
      <c r="A4" s="5">
        <v>0.99199999999999999</v>
      </c>
      <c r="B4" s="3">
        <v>1.1850000000000001</v>
      </c>
      <c r="C4" s="3">
        <v>0.91300000000000003</v>
      </c>
      <c r="D4" s="3">
        <v>0.997</v>
      </c>
      <c r="E4" s="3">
        <v>0.84399999999999997</v>
      </c>
      <c r="F4" s="3">
        <v>0.79200000000000004</v>
      </c>
      <c r="G4" s="3">
        <v>0.89</v>
      </c>
      <c r="H4" s="3">
        <v>0.86299999999999999</v>
      </c>
      <c r="I4" s="3"/>
    </row>
    <row r="5" spans="1:9" x14ac:dyDescent="0.25">
      <c r="A5" s="5">
        <v>0.67700000000000005</v>
      </c>
      <c r="B5" s="3">
        <v>1.2510000000000001</v>
      </c>
      <c r="C5" s="3">
        <v>0.99199999999999999</v>
      </c>
      <c r="D5" s="3">
        <v>1.0030000000000001</v>
      </c>
      <c r="E5" s="3">
        <v>0.79200000000000004</v>
      </c>
      <c r="F5" s="3">
        <v>0.91800000000000004</v>
      </c>
      <c r="G5" s="3">
        <v>0.82500000000000007</v>
      </c>
      <c r="H5" s="3">
        <v>0.90400000000000003</v>
      </c>
      <c r="I5" s="3"/>
    </row>
    <row r="6" spans="1:9" x14ac:dyDescent="0.25">
      <c r="A6" s="5">
        <v>0.41400000000000003</v>
      </c>
      <c r="B6" s="3">
        <v>0.95600000000000007</v>
      </c>
      <c r="C6" s="3">
        <v>1.0960000000000001</v>
      </c>
      <c r="D6" s="3">
        <v>0.83799999999999997</v>
      </c>
      <c r="E6" s="3">
        <v>0.90800000000000003</v>
      </c>
      <c r="F6" s="3">
        <v>0.84</v>
      </c>
      <c r="G6" s="3">
        <v>0.84199999999999997</v>
      </c>
      <c r="H6" s="3">
        <v>0.97699999999999998</v>
      </c>
      <c r="I6" s="3"/>
    </row>
    <row r="7" spans="1:9" x14ac:dyDescent="0.25">
      <c r="A7" s="7">
        <v>0.14799999999999999</v>
      </c>
      <c r="B7" s="3">
        <v>1.1300000000000001</v>
      </c>
      <c r="C7" s="3">
        <v>0.96799999999999997</v>
      </c>
      <c r="D7" s="3">
        <v>0.83699999999999997</v>
      </c>
      <c r="E7" s="3">
        <v>0.86599999999999999</v>
      </c>
      <c r="F7" s="3">
        <v>0.85599999999999998</v>
      </c>
      <c r="G7" s="3">
        <v>0.77900000000000003</v>
      </c>
      <c r="H7" s="3">
        <v>0.85599999999999998</v>
      </c>
      <c r="I7" s="3"/>
    </row>
    <row r="8" spans="1:9" x14ac:dyDescent="0.25">
      <c r="A8" s="3">
        <v>0.40500000000000003</v>
      </c>
      <c r="B8" s="3">
        <v>1.0449999999999999</v>
      </c>
      <c r="C8" s="3">
        <v>1.012</v>
      </c>
      <c r="D8" s="3">
        <v>0.91</v>
      </c>
      <c r="E8" s="3">
        <v>0.99299999999999999</v>
      </c>
      <c r="F8" s="3">
        <v>0.875</v>
      </c>
      <c r="G8" s="3">
        <v>1.0760000000000001</v>
      </c>
      <c r="H8" s="3">
        <v>0.92300000000000004</v>
      </c>
      <c r="I8" s="3"/>
    </row>
    <row r="9" spans="1:9" x14ac:dyDescent="0.25">
      <c r="A9" s="3">
        <v>0.45900000000000002</v>
      </c>
      <c r="B9" s="3">
        <v>0.97299999999999998</v>
      </c>
      <c r="C9" s="3">
        <v>1.0369999999999999</v>
      </c>
      <c r="D9" s="3">
        <v>1.27</v>
      </c>
      <c r="E9" s="3">
        <v>1.2030000000000001</v>
      </c>
      <c r="F9" s="3">
        <v>1.206</v>
      </c>
      <c r="G9" s="3">
        <v>1.194</v>
      </c>
      <c r="H9" s="3">
        <v>0.91</v>
      </c>
      <c r="I9" s="3"/>
    </row>
    <row r="12" spans="1:9" x14ac:dyDescent="0.25">
      <c r="A12" t="s">
        <v>0</v>
      </c>
    </row>
    <row r="16" spans="1:9" x14ac:dyDescent="0.25">
      <c r="B16" s="4" t="s">
        <v>1</v>
      </c>
      <c r="C16" s="4" t="s">
        <v>2</v>
      </c>
      <c r="D16" s="4" t="s">
        <v>3</v>
      </c>
      <c r="E16" s="4" t="s">
        <v>4</v>
      </c>
    </row>
    <row r="17" spans="1:11" x14ac:dyDescent="0.25">
      <c r="A17" s="1" t="s">
        <v>5</v>
      </c>
      <c r="B17" s="5">
        <v>1.917</v>
      </c>
      <c r="C17" s="2">
        <f>B17-B22</f>
        <v>1.7690000000000001</v>
      </c>
      <c r="D17" s="2">
        <v>64</v>
      </c>
      <c r="E17" s="6">
        <f>(18.704*C17*C17)+(2.2679*C17)+(0.9584)</f>
        <v>63.501883244000012</v>
      </c>
    </row>
    <row r="18" spans="1:11" x14ac:dyDescent="0.25">
      <c r="A18" s="1" t="s">
        <v>6</v>
      </c>
      <c r="B18" s="5">
        <v>1.399</v>
      </c>
      <c r="C18" s="2">
        <f>B18-B22</f>
        <v>1.2510000000000001</v>
      </c>
      <c r="D18" s="2">
        <v>32</v>
      </c>
      <c r="E18" s="6">
        <f t="shared" ref="E18:E22" si="0">(18.704*C18*C18)+(2.2679*C18)+(0.9584)</f>
        <v>33.067321604000007</v>
      </c>
    </row>
    <row r="19" spans="1:11" x14ac:dyDescent="0.25">
      <c r="A19" s="1" t="s">
        <v>7</v>
      </c>
      <c r="B19" s="5">
        <v>0.99199999999999999</v>
      </c>
      <c r="C19" s="2">
        <f>B19-B22</f>
        <v>0.84399999999999997</v>
      </c>
      <c r="D19" s="2">
        <v>16</v>
      </c>
      <c r="E19" s="6">
        <f t="shared" si="0"/>
        <v>16.196040143999998</v>
      </c>
    </row>
    <row r="20" spans="1:11" x14ac:dyDescent="0.25">
      <c r="A20" s="1" t="s">
        <v>8</v>
      </c>
      <c r="B20" s="5">
        <v>0.67700000000000005</v>
      </c>
      <c r="C20" s="2">
        <f>B20-B22</f>
        <v>0.52900000000000003</v>
      </c>
      <c r="D20" s="2">
        <v>8</v>
      </c>
      <c r="E20" s="6">
        <f t="shared" si="0"/>
        <v>7.3922651640000012</v>
      </c>
    </row>
    <row r="21" spans="1:11" x14ac:dyDescent="0.25">
      <c r="A21" s="1" t="s">
        <v>9</v>
      </c>
      <c r="B21" s="5">
        <v>0.41400000000000003</v>
      </c>
      <c r="C21" s="2">
        <f>B21-B22</f>
        <v>0.26600000000000001</v>
      </c>
      <c r="D21" s="2">
        <v>4</v>
      </c>
      <c r="E21" s="6">
        <f t="shared" si="0"/>
        <v>2.8850816240000001</v>
      </c>
    </row>
    <row r="22" spans="1:11" x14ac:dyDescent="0.25">
      <c r="A22" s="1" t="s">
        <v>10</v>
      </c>
      <c r="B22" s="7">
        <v>0.14799999999999999</v>
      </c>
      <c r="C22" s="2">
        <f>B22-B22</f>
        <v>0</v>
      </c>
      <c r="D22" s="2">
        <v>0</v>
      </c>
      <c r="E22" s="6">
        <f t="shared" si="0"/>
        <v>0.95840000000000003</v>
      </c>
    </row>
    <row r="27" spans="1:11" x14ac:dyDescent="0.25">
      <c r="G27" s="9"/>
      <c r="J27" s="9" t="s">
        <v>11</v>
      </c>
      <c r="K27" s="9"/>
    </row>
    <row r="33" spans="1:5" x14ac:dyDescent="0.25">
      <c r="A33" s="10" t="s">
        <v>12</v>
      </c>
      <c r="B33" s="3" t="s">
        <v>13</v>
      </c>
      <c r="C33" s="8" t="s">
        <v>10</v>
      </c>
      <c r="D33" s="2" t="s">
        <v>2</v>
      </c>
      <c r="E33" s="11" t="s">
        <v>14</v>
      </c>
    </row>
    <row r="34" spans="1:5" x14ac:dyDescent="0.25">
      <c r="A34" s="10" t="s">
        <v>126</v>
      </c>
      <c r="B34" s="3">
        <v>0.40500000000000003</v>
      </c>
      <c r="C34" s="7">
        <v>0.14799999999999999</v>
      </c>
      <c r="D34" s="2">
        <f t="shared" ref="D34:D65" si="1">(B34-C34)</f>
        <v>0.25700000000000001</v>
      </c>
      <c r="E34" s="6">
        <f t="shared" ref="E34:E65" si="2">(18.704*D34*D34)+(2.2679*D34)+(0.9584)</f>
        <v>2.7766307960000001</v>
      </c>
    </row>
    <row r="35" spans="1:5" x14ac:dyDescent="0.25">
      <c r="A35" s="10" t="s">
        <v>127</v>
      </c>
      <c r="B35" s="3">
        <v>0.45900000000000002</v>
      </c>
      <c r="C35" s="7">
        <v>0.14799999999999999</v>
      </c>
      <c r="D35" s="2">
        <f t="shared" si="1"/>
        <v>0.31100000000000005</v>
      </c>
      <c r="E35" s="6">
        <f t="shared" si="2"/>
        <v>3.4727864840000011</v>
      </c>
    </row>
    <row r="36" spans="1:5" x14ac:dyDescent="0.25">
      <c r="A36" s="10" t="s">
        <v>128</v>
      </c>
      <c r="B36" s="3">
        <v>0.621</v>
      </c>
      <c r="C36" s="7">
        <v>0.14799999999999999</v>
      </c>
      <c r="D36" s="2">
        <f t="shared" si="1"/>
        <v>0.47299999999999998</v>
      </c>
      <c r="E36" s="6">
        <f t="shared" si="2"/>
        <v>6.2157439160000001</v>
      </c>
    </row>
    <row r="37" spans="1:5" x14ac:dyDescent="0.25">
      <c r="A37" s="10" t="s">
        <v>129</v>
      </c>
      <c r="B37" s="3">
        <v>0.94900000000000007</v>
      </c>
      <c r="C37" s="7">
        <v>0.14799999999999999</v>
      </c>
      <c r="D37" s="2">
        <f t="shared" si="1"/>
        <v>0.80100000000000005</v>
      </c>
      <c r="E37" s="6">
        <f t="shared" si="2"/>
        <v>14.775493004000001</v>
      </c>
    </row>
    <row r="38" spans="1:5" x14ac:dyDescent="0.25">
      <c r="A38" s="10" t="s">
        <v>130</v>
      </c>
      <c r="B38" s="3">
        <v>1.1850000000000001</v>
      </c>
      <c r="C38" s="7">
        <v>0.14799999999999999</v>
      </c>
      <c r="D38" s="2">
        <f t="shared" si="1"/>
        <v>1.0370000000000001</v>
      </c>
      <c r="E38" s="6">
        <f t="shared" si="2"/>
        <v>23.423914076000006</v>
      </c>
    </row>
    <row r="39" spans="1:5" x14ac:dyDescent="0.25">
      <c r="A39" s="10" t="s">
        <v>131</v>
      </c>
      <c r="B39" s="3">
        <v>1.2510000000000001</v>
      </c>
      <c r="C39" s="7">
        <v>0.14799999999999999</v>
      </c>
      <c r="D39" s="2">
        <f t="shared" si="1"/>
        <v>1.1030000000000002</v>
      </c>
      <c r="E39" s="6">
        <f t="shared" si="2"/>
        <v>26.21534843600001</v>
      </c>
    </row>
    <row r="40" spans="1:5" x14ac:dyDescent="0.25">
      <c r="A40" s="10" t="s">
        <v>132</v>
      </c>
      <c r="B40" s="3">
        <v>0.95600000000000007</v>
      </c>
      <c r="C40" s="7">
        <v>0.14799999999999999</v>
      </c>
      <c r="D40" s="2">
        <f t="shared" si="1"/>
        <v>0.80800000000000005</v>
      </c>
      <c r="E40" s="6">
        <f t="shared" si="2"/>
        <v>15.002031456000001</v>
      </c>
    </row>
    <row r="41" spans="1:5" x14ac:dyDescent="0.25">
      <c r="A41" s="10" t="s">
        <v>133</v>
      </c>
      <c r="B41" s="3">
        <v>1.1300000000000001</v>
      </c>
      <c r="C41" s="7">
        <v>0.14799999999999999</v>
      </c>
      <c r="D41" s="2">
        <f t="shared" si="1"/>
        <v>0.9820000000000001</v>
      </c>
      <c r="E41" s="6">
        <f t="shared" si="2"/>
        <v>21.222193896000007</v>
      </c>
    </row>
    <row r="42" spans="1:5" x14ac:dyDescent="0.25">
      <c r="A42" s="10" t="s">
        <v>134</v>
      </c>
      <c r="B42" s="3">
        <v>1.0449999999999999</v>
      </c>
      <c r="C42" s="7">
        <v>0.14799999999999999</v>
      </c>
      <c r="D42" s="2">
        <f t="shared" si="1"/>
        <v>0.89699999999999991</v>
      </c>
      <c r="E42" s="6">
        <f t="shared" si="2"/>
        <v>18.042113035999996</v>
      </c>
    </row>
    <row r="43" spans="1:5" x14ac:dyDescent="0.25">
      <c r="A43" s="10" t="s">
        <v>135</v>
      </c>
      <c r="B43" s="3">
        <v>0.97299999999999998</v>
      </c>
      <c r="C43" s="7">
        <v>0.14799999999999999</v>
      </c>
      <c r="D43" s="2">
        <f t="shared" si="1"/>
        <v>0.82499999999999996</v>
      </c>
      <c r="E43" s="6">
        <f t="shared" si="2"/>
        <v>15.559827499999999</v>
      </c>
    </row>
    <row r="44" spans="1:5" x14ac:dyDescent="0.25">
      <c r="A44" s="10" t="s">
        <v>136</v>
      </c>
      <c r="B44" s="3">
        <v>0.30399999999999999</v>
      </c>
      <c r="C44" s="7">
        <v>0.14799999999999999</v>
      </c>
      <c r="D44" s="2">
        <f t="shared" si="1"/>
        <v>0.156</v>
      </c>
      <c r="E44" s="6">
        <f t="shared" si="2"/>
        <v>1.7673729439999999</v>
      </c>
    </row>
    <row r="45" spans="1:5" x14ac:dyDescent="0.25">
      <c r="A45" s="10" t="s">
        <v>137</v>
      </c>
      <c r="B45" s="3">
        <v>0.57100000000000006</v>
      </c>
      <c r="C45" s="7">
        <v>0.14799999999999999</v>
      </c>
      <c r="D45" s="2">
        <f t="shared" si="1"/>
        <v>0.42300000000000004</v>
      </c>
      <c r="E45" s="6">
        <f t="shared" si="2"/>
        <v>5.2644097160000012</v>
      </c>
    </row>
    <row r="46" spans="1:5" x14ac:dyDescent="0.25">
      <c r="A46" s="10" t="s">
        <v>138</v>
      </c>
      <c r="B46" s="3">
        <v>0.91300000000000003</v>
      </c>
      <c r="C46" s="7">
        <v>0.14799999999999999</v>
      </c>
      <c r="D46" s="2">
        <f t="shared" si="1"/>
        <v>0.76500000000000001</v>
      </c>
      <c r="E46" s="6">
        <f t="shared" si="2"/>
        <v>13.6393919</v>
      </c>
    </row>
    <row r="47" spans="1:5" x14ac:dyDescent="0.25">
      <c r="A47" s="10" t="s">
        <v>139</v>
      </c>
      <c r="B47" s="3">
        <v>0.99199999999999999</v>
      </c>
      <c r="C47" s="7">
        <v>0.14799999999999999</v>
      </c>
      <c r="D47" s="2">
        <f t="shared" si="1"/>
        <v>0.84399999999999997</v>
      </c>
      <c r="E47" s="6">
        <f t="shared" si="2"/>
        <v>16.196040143999998</v>
      </c>
    </row>
    <row r="48" spans="1:5" x14ac:dyDescent="0.25">
      <c r="A48" s="10" t="s">
        <v>140</v>
      </c>
      <c r="B48" s="3">
        <v>1.0960000000000001</v>
      </c>
      <c r="C48" s="7">
        <v>0.14799999999999999</v>
      </c>
      <c r="D48" s="2">
        <f t="shared" si="1"/>
        <v>0.94800000000000006</v>
      </c>
      <c r="E48" s="6">
        <f t="shared" si="2"/>
        <v>19.917728816000007</v>
      </c>
    </row>
    <row r="49" spans="1:5" x14ac:dyDescent="0.25">
      <c r="A49" s="10" t="s">
        <v>141</v>
      </c>
      <c r="B49" s="3">
        <v>0.96799999999999997</v>
      </c>
      <c r="C49" s="7">
        <v>0.14799999999999999</v>
      </c>
      <c r="D49" s="2">
        <f t="shared" si="1"/>
        <v>0.82</v>
      </c>
      <c r="E49" s="6">
        <f t="shared" si="2"/>
        <v>15.394647599999999</v>
      </c>
    </row>
    <row r="50" spans="1:5" x14ac:dyDescent="0.25">
      <c r="A50" s="10" t="s">
        <v>142</v>
      </c>
      <c r="B50" s="3">
        <v>1.012</v>
      </c>
      <c r="C50" s="7">
        <v>0.14799999999999999</v>
      </c>
      <c r="D50" s="2">
        <f t="shared" si="1"/>
        <v>0.86399999999999999</v>
      </c>
      <c r="E50" s="6">
        <f t="shared" si="2"/>
        <v>16.880326784000001</v>
      </c>
    </row>
    <row r="51" spans="1:5" x14ac:dyDescent="0.25">
      <c r="A51" s="10" t="s">
        <v>143</v>
      </c>
      <c r="B51" s="3">
        <v>1.0369999999999999</v>
      </c>
      <c r="C51" s="7">
        <v>0.14799999999999999</v>
      </c>
      <c r="D51" s="2">
        <f t="shared" si="1"/>
        <v>0.8889999999999999</v>
      </c>
      <c r="E51" s="6">
        <f t="shared" si="2"/>
        <v>17.756727083999998</v>
      </c>
    </row>
    <row r="52" spans="1:5" x14ac:dyDescent="0.25">
      <c r="A52" s="10" t="s">
        <v>144</v>
      </c>
      <c r="B52" s="3">
        <v>0.64400000000000002</v>
      </c>
      <c r="C52" s="7">
        <v>0.14799999999999999</v>
      </c>
      <c r="D52" s="2">
        <f t="shared" si="1"/>
        <v>0.496</v>
      </c>
      <c r="E52" s="6">
        <f t="shared" si="2"/>
        <v>6.6847616639999998</v>
      </c>
    </row>
    <row r="53" spans="1:5" x14ac:dyDescent="0.25">
      <c r="A53" s="10" t="s">
        <v>145</v>
      </c>
      <c r="B53" s="3">
        <v>0.77500000000000002</v>
      </c>
      <c r="C53" s="7">
        <v>0.14799999999999999</v>
      </c>
      <c r="D53" s="2">
        <f t="shared" si="1"/>
        <v>0.627</v>
      </c>
      <c r="E53" s="6">
        <f t="shared" si="2"/>
        <v>9.7334581159999995</v>
      </c>
    </row>
    <row r="54" spans="1:5" x14ac:dyDescent="0.25">
      <c r="A54" s="10" t="s">
        <v>146</v>
      </c>
      <c r="B54" s="3">
        <v>0.997</v>
      </c>
      <c r="C54" s="7">
        <v>0.14799999999999999</v>
      </c>
      <c r="D54" s="2">
        <f t="shared" si="1"/>
        <v>0.84899999999999998</v>
      </c>
      <c r="E54" s="6">
        <f t="shared" si="2"/>
        <v>16.365709003999999</v>
      </c>
    </row>
    <row r="55" spans="1:5" x14ac:dyDescent="0.25">
      <c r="A55" s="10" t="s">
        <v>147</v>
      </c>
      <c r="B55" s="3">
        <v>1.0030000000000001</v>
      </c>
      <c r="C55" s="7">
        <v>0.14799999999999999</v>
      </c>
      <c r="D55" s="2">
        <f t="shared" si="1"/>
        <v>0.85500000000000009</v>
      </c>
      <c r="E55" s="6">
        <f t="shared" si="2"/>
        <v>16.570546100000005</v>
      </c>
    </row>
    <row r="56" spans="1:5" x14ac:dyDescent="0.25">
      <c r="A56" s="10" t="s">
        <v>148</v>
      </c>
      <c r="B56" s="3">
        <v>0.83799999999999997</v>
      </c>
      <c r="C56" s="7">
        <v>0.14799999999999999</v>
      </c>
      <c r="D56" s="2">
        <f t="shared" si="1"/>
        <v>0.69</v>
      </c>
      <c r="E56" s="6">
        <f t="shared" si="2"/>
        <v>11.428225399999997</v>
      </c>
    </row>
    <row r="57" spans="1:5" x14ac:dyDescent="0.25">
      <c r="A57" s="10" t="s">
        <v>149</v>
      </c>
      <c r="B57" s="3">
        <v>0.83699999999999997</v>
      </c>
      <c r="C57" s="7">
        <v>0.14799999999999999</v>
      </c>
      <c r="D57" s="2">
        <f t="shared" si="1"/>
        <v>0.68899999999999995</v>
      </c>
      <c r="E57" s="6">
        <f t="shared" si="2"/>
        <v>11.400164683999998</v>
      </c>
    </row>
    <row r="58" spans="1:5" x14ac:dyDescent="0.25">
      <c r="A58" s="10" t="s">
        <v>150</v>
      </c>
      <c r="B58" s="3">
        <v>0.91</v>
      </c>
      <c r="C58" s="7">
        <v>0.14799999999999999</v>
      </c>
      <c r="D58" s="2">
        <f t="shared" si="1"/>
        <v>0.76200000000000001</v>
      </c>
      <c r="E58" s="6">
        <f t="shared" si="2"/>
        <v>13.546905176000001</v>
      </c>
    </row>
    <row r="59" spans="1:5" x14ac:dyDescent="0.25">
      <c r="A59" s="10" t="s">
        <v>151</v>
      </c>
      <c r="B59" s="3">
        <v>1.27</v>
      </c>
      <c r="C59" s="7">
        <v>0.14799999999999999</v>
      </c>
      <c r="D59" s="2">
        <f t="shared" si="1"/>
        <v>1.1220000000000001</v>
      </c>
      <c r="E59" s="6">
        <f t="shared" si="2"/>
        <v>27.049150136000009</v>
      </c>
    </row>
    <row r="60" spans="1:5" x14ac:dyDescent="0.25">
      <c r="A60" s="10" t="s">
        <v>152</v>
      </c>
      <c r="B60" s="3">
        <v>0.66500000000000004</v>
      </c>
      <c r="C60" s="7">
        <v>0.14799999999999999</v>
      </c>
      <c r="D60" s="2">
        <f t="shared" si="1"/>
        <v>0.51700000000000002</v>
      </c>
      <c r="E60" s="6">
        <f t="shared" si="2"/>
        <v>7.1302777560000008</v>
      </c>
    </row>
    <row r="61" spans="1:5" x14ac:dyDescent="0.25">
      <c r="A61" s="10" t="s">
        <v>153</v>
      </c>
      <c r="B61" s="3">
        <v>0.85099999999999998</v>
      </c>
      <c r="C61" s="7">
        <v>0.14799999999999999</v>
      </c>
      <c r="D61" s="2">
        <f t="shared" si="1"/>
        <v>0.70299999999999996</v>
      </c>
      <c r="E61" s="6">
        <f t="shared" si="2"/>
        <v>11.796418835999997</v>
      </c>
    </row>
    <row r="62" spans="1:5" x14ac:dyDescent="0.25">
      <c r="A62" s="10" t="s">
        <v>154</v>
      </c>
      <c r="B62" s="3">
        <v>0.84399999999999997</v>
      </c>
      <c r="C62" s="7">
        <v>0.14799999999999999</v>
      </c>
      <c r="D62" s="2">
        <f t="shared" si="1"/>
        <v>0.69599999999999995</v>
      </c>
      <c r="E62" s="6">
        <f t="shared" si="2"/>
        <v>11.597375264</v>
      </c>
    </row>
    <row r="63" spans="1:5" x14ac:dyDescent="0.25">
      <c r="A63" s="10" t="s">
        <v>155</v>
      </c>
      <c r="B63" s="3">
        <v>0.79200000000000004</v>
      </c>
      <c r="C63" s="7">
        <v>0.14799999999999999</v>
      </c>
      <c r="D63" s="2">
        <f t="shared" si="1"/>
        <v>0.64400000000000002</v>
      </c>
      <c r="E63" s="6">
        <f t="shared" si="2"/>
        <v>10.176149744</v>
      </c>
    </row>
    <row r="64" spans="1:5" x14ac:dyDescent="0.25">
      <c r="A64" s="10" t="s">
        <v>156</v>
      </c>
      <c r="B64" s="3">
        <v>0.90800000000000003</v>
      </c>
      <c r="C64" s="7">
        <v>0.14799999999999999</v>
      </c>
      <c r="D64" s="2">
        <f t="shared" si="1"/>
        <v>0.76</v>
      </c>
      <c r="E64" s="6">
        <f t="shared" si="2"/>
        <v>13.485434399999999</v>
      </c>
    </row>
    <row r="65" spans="1:5" x14ac:dyDescent="0.25">
      <c r="A65" s="10" t="s">
        <v>157</v>
      </c>
      <c r="B65" s="3">
        <v>0.86599999999999999</v>
      </c>
      <c r="C65" s="7">
        <v>0.14799999999999999</v>
      </c>
      <c r="D65" s="2">
        <f t="shared" si="1"/>
        <v>0.71799999999999997</v>
      </c>
      <c r="E65" s="6">
        <f t="shared" si="2"/>
        <v>12.229113095999999</v>
      </c>
    </row>
    <row r="66" spans="1:5" x14ac:dyDescent="0.25">
      <c r="A66" s="10" t="s">
        <v>158</v>
      </c>
      <c r="B66" s="3">
        <v>0.99299999999999999</v>
      </c>
      <c r="C66" s="7">
        <v>0.14799999999999999</v>
      </c>
      <c r="D66" s="2">
        <f t="shared" ref="D66:D97" si="3">(B66-C66)</f>
        <v>0.84499999999999997</v>
      </c>
      <c r="E66" s="6">
        <f t="shared" ref="E66:E97" si="4">(18.704*D66*D66)+(2.2679*D66)+(0.9584)</f>
        <v>16.229899100000001</v>
      </c>
    </row>
    <row r="67" spans="1:5" x14ac:dyDescent="0.25">
      <c r="A67" s="10" t="s">
        <v>159</v>
      </c>
      <c r="B67" s="3">
        <v>1.2030000000000001</v>
      </c>
      <c r="C67" s="7">
        <v>0.14799999999999999</v>
      </c>
      <c r="D67" s="2">
        <f t="shared" si="3"/>
        <v>1.0550000000000002</v>
      </c>
      <c r="E67" s="6">
        <f t="shared" si="4"/>
        <v>24.169054100000007</v>
      </c>
    </row>
    <row r="68" spans="1:5" x14ac:dyDescent="0.25">
      <c r="A68" s="10" t="s">
        <v>160</v>
      </c>
      <c r="B68" s="3">
        <v>0.57799999999999996</v>
      </c>
      <c r="C68" s="7">
        <v>0.14799999999999999</v>
      </c>
      <c r="D68" s="2">
        <f t="shared" si="3"/>
        <v>0.42999999999999994</v>
      </c>
      <c r="E68" s="6">
        <f t="shared" si="4"/>
        <v>5.3919665999999991</v>
      </c>
    </row>
    <row r="69" spans="1:5" x14ac:dyDescent="0.25">
      <c r="A69" s="10" t="s">
        <v>161</v>
      </c>
      <c r="B69" s="3">
        <v>0.66</v>
      </c>
      <c r="C69" s="7">
        <v>0.14799999999999999</v>
      </c>
      <c r="D69" s="2">
        <f t="shared" si="3"/>
        <v>0.51200000000000001</v>
      </c>
      <c r="E69" s="6">
        <f t="shared" si="4"/>
        <v>7.0227061760000007</v>
      </c>
    </row>
    <row r="70" spans="1:5" x14ac:dyDescent="0.25">
      <c r="A70" s="10" t="s">
        <v>162</v>
      </c>
      <c r="B70" s="3">
        <v>0.79200000000000004</v>
      </c>
      <c r="C70" s="7">
        <v>0.14799999999999999</v>
      </c>
      <c r="D70" s="2">
        <f t="shared" si="3"/>
        <v>0.64400000000000002</v>
      </c>
      <c r="E70" s="6">
        <f t="shared" si="4"/>
        <v>10.176149744</v>
      </c>
    </row>
    <row r="71" spans="1:5" x14ac:dyDescent="0.25">
      <c r="A71" s="10" t="s">
        <v>163</v>
      </c>
      <c r="B71" s="3">
        <v>0.91800000000000004</v>
      </c>
      <c r="C71" s="7">
        <v>0.14799999999999999</v>
      </c>
      <c r="D71" s="2">
        <f t="shared" si="3"/>
        <v>0.77</v>
      </c>
      <c r="E71" s="6">
        <f t="shared" si="4"/>
        <v>13.794284600000001</v>
      </c>
    </row>
    <row r="72" spans="1:5" x14ac:dyDescent="0.25">
      <c r="A72" s="10" t="s">
        <v>164</v>
      </c>
      <c r="B72" s="3">
        <v>0.84</v>
      </c>
      <c r="C72" s="7">
        <v>0.14799999999999999</v>
      </c>
      <c r="D72" s="2">
        <f t="shared" si="3"/>
        <v>0.69199999999999995</v>
      </c>
      <c r="E72" s="6">
        <f t="shared" si="4"/>
        <v>11.484459055999999</v>
      </c>
    </row>
    <row r="73" spans="1:5" x14ac:dyDescent="0.25">
      <c r="A73" s="10" t="s">
        <v>165</v>
      </c>
      <c r="B73" s="3">
        <v>0.85599999999999998</v>
      </c>
      <c r="C73" s="7">
        <v>0.14799999999999999</v>
      </c>
      <c r="D73" s="2">
        <f t="shared" si="3"/>
        <v>0.70799999999999996</v>
      </c>
      <c r="E73" s="6">
        <f t="shared" si="4"/>
        <v>11.939715055999999</v>
      </c>
    </row>
    <row r="74" spans="1:5" x14ac:dyDescent="0.25">
      <c r="A74" s="10" t="s">
        <v>166</v>
      </c>
      <c r="B74" s="3">
        <v>0.875</v>
      </c>
      <c r="C74" s="7">
        <v>0.14799999999999999</v>
      </c>
      <c r="D74" s="2">
        <f t="shared" si="3"/>
        <v>0.72699999999999998</v>
      </c>
      <c r="E74" s="6">
        <f t="shared" si="4"/>
        <v>12.492769716</v>
      </c>
    </row>
    <row r="75" spans="1:5" x14ac:dyDescent="0.25">
      <c r="A75" s="10" t="s">
        <v>167</v>
      </c>
      <c r="B75" s="3">
        <v>1.206</v>
      </c>
      <c r="C75" s="7">
        <v>0.14799999999999999</v>
      </c>
      <c r="D75" s="2">
        <f t="shared" si="3"/>
        <v>1.0580000000000001</v>
      </c>
      <c r="E75" s="6">
        <f t="shared" si="4"/>
        <v>24.294422456000003</v>
      </c>
    </row>
    <row r="76" spans="1:5" x14ac:dyDescent="0.25">
      <c r="A76" s="10" t="s">
        <v>168</v>
      </c>
      <c r="B76" s="3">
        <v>0.59499999999999997</v>
      </c>
      <c r="C76" s="7">
        <v>0.14799999999999999</v>
      </c>
      <c r="D76" s="2">
        <f t="shared" si="3"/>
        <v>0.44699999999999995</v>
      </c>
      <c r="E76" s="6">
        <f t="shared" si="4"/>
        <v>5.7093788359999991</v>
      </c>
    </row>
    <row r="77" spans="1:5" x14ac:dyDescent="0.25">
      <c r="A77" s="10" t="s">
        <v>169</v>
      </c>
      <c r="B77" s="3">
        <v>0.996</v>
      </c>
      <c r="C77" s="7">
        <v>0.14799999999999999</v>
      </c>
      <c r="D77" s="2">
        <f t="shared" si="3"/>
        <v>0.84799999999999998</v>
      </c>
      <c r="E77" s="6">
        <f t="shared" si="4"/>
        <v>16.331700416</v>
      </c>
    </row>
    <row r="78" spans="1:5" x14ac:dyDescent="0.25">
      <c r="A78" s="10" t="s">
        <v>170</v>
      </c>
      <c r="B78" s="3">
        <v>0.89</v>
      </c>
      <c r="C78" s="7">
        <v>0.14799999999999999</v>
      </c>
      <c r="D78" s="2">
        <f t="shared" si="3"/>
        <v>0.74199999999999999</v>
      </c>
      <c r="E78" s="6">
        <f t="shared" si="4"/>
        <v>12.938930856000001</v>
      </c>
    </row>
    <row r="79" spans="1:5" x14ac:dyDescent="0.25">
      <c r="A79" s="10" t="s">
        <v>171</v>
      </c>
      <c r="B79" s="3">
        <v>0.82500000000000007</v>
      </c>
      <c r="C79" s="7">
        <v>0.14799999999999999</v>
      </c>
      <c r="D79" s="2">
        <f t="shared" si="3"/>
        <v>0.67700000000000005</v>
      </c>
      <c r="E79" s="6">
        <f t="shared" si="4"/>
        <v>11.066353916000001</v>
      </c>
    </row>
    <row r="80" spans="1:5" x14ac:dyDescent="0.25">
      <c r="A80" s="10" t="s">
        <v>172</v>
      </c>
      <c r="B80" s="3">
        <v>0.84199999999999997</v>
      </c>
      <c r="C80" s="7">
        <v>0.14799999999999999</v>
      </c>
      <c r="D80" s="2">
        <f t="shared" si="3"/>
        <v>0.69399999999999995</v>
      </c>
      <c r="E80" s="6">
        <f t="shared" si="4"/>
        <v>11.540842343999998</v>
      </c>
    </row>
    <row r="81" spans="1:5" x14ac:dyDescent="0.25">
      <c r="A81" s="10" t="s">
        <v>173</v>
      </c>
      <c r="B81" s="3">
        <v>0.77900000000000003</v>
      </c>
      <c r="C81" s="7">
        <v>0.14799999999999999</v>
      </c>
      <c r="D81" s="2">
        <f t="shared" si="3"/>
        <v>0.63100000000000001</v>
      </c>
      <c r="E81" s="6">
        <f t="shared" si="4"/>
        <v>9.8366482440000009</v>
      </c>
    </row>
    <row r="82" spans="1:5" x14ac:dyDescent="0.25">
      <c r="A82" s="10" t="s">
        <v>174</v>
      </c>
      <c r="B82" s="3">
        <v>1.0760000000000001</v>
      </c>
      <c r="C82" s="7">
        <v>0.14799999999999999</v>
      </c>
      <c r="D82" s="2">
        <f t="shared" si="3"/>
        <v>0.92800000000000005</v>
      </c>
      <c r="E82" s="6">
        <f t="shared" si="4"/>
        <v>19.170596736000004</v>
      </c>
    </row>
    <row r="83" spans="1:5" x14ac:dyDescent="0.25">
      <c r="A83" s="10" t="s">
        <v>175</v>
      </c>
      <c r="B83" s="3">
        <v>1.194</v>
      </c>
      <c r="C83" s="7">
        <v>0.14799999999999999</v>
      </c>
      <c r="D83" s="2">
        <f t="shared" si="3"/>
        <v>1.046</v>
      </c>
      <c r="E83" s="6">
        <f t="shared" si="4"/>
        <v>23.794969064</v>
      </c>
    </row>
    <row r="84" spans="1:5" x14ac:dyDescent="0.25">
      <c r="A84" s="10" t="s">
        <v>176</v>
      </c>
      <c r="B84" s="3">
        <v>0.46700000000000003</v>
      </c>
      <c r="C84" s="7">
        <v>0.14799999999999999</v>
      </c>
      <c r="D84" s="2">
        <f t="shared" si="3"/>
        <v>0.31900000000000006</v>
      </c>
      <c r="E84" s="6">
        <f t="shared" si="4"/>
        <v>3.5851978440000014</v>
      </c>
    </row>
    <row r="85" spans="1:5" x14ac:dyDescent="0.25">
      <c r="A85" s="10" t="s">
        <v>177</v>
      </c>
      <c r="B85" s="3">
        <v>0.88</v>
      </c>
      <c r="C85" s="7">
        <v>0.14799999999999999</v>
      </c>
      <c r="D85" s="2">
        <f t="shared" si="3"/>
        <v>0.73199999999999998</v>
      </c>
      <c r="E85" s="6">
        <f t="shared" si="4"/>
        <v>12.640554895999999</v>
      </c>
    </row>
    <row r="86" spans="1:5" x14ac:dyDescent="0.25">
      <c r="A86" s="10" t="s">
        <v>178</v>
      </c>
      <c r="B86" s="3">
        <v>0.86299999999999999</v>
      </c>
      <c r="C86" s="7">
        <v>0.14799999999999999</v>
      </c>
      <c r="D86" s="2">
        <f t="shared" si="3"/>
        <v>0.71499999999999997</v>
      </c>
      <c r="E86" s="6">
        <f t="shared" si="4"/>
        <v>12.141900899999998</v>
      </c>
    </row>
    <row r="87" spans="1:5" x14ac:dyDescent="0.25">
      <c r="A87" s="10" t="s">
        <v>179</v>
      </c>
      <c r="B87" s="3">
        <v>0.90400000000000003</v>
      </c>
      <c r="C87" s="7">
        <v>0.14799999999999999</v>
      </c>
      <c r="D87" s="2">
        <f t="shared" si="3"/>
        <v>0.75600000000000001</v>
      </c>
      <c r="E87" s="6">
        <f t="shared" si="4"/>
        <v>13.362941743999999</v>
      </c>
    </row>
    <row r="88" spans="1:5" x14ac:dyDescent="0.25">
      <c r="A88" s="10" t="s">
        <v>180</v>
      </c>
      <c r="B88" s="3">
        <v>0.97699999999999998</v>
      </c>
      <c r="C88" s="7">
        <v>0.14799999999999999</v>
      </c>
      <c r="D88" s="2">
        <f t="shared" si="3"/>
        <v>0.82899999999999996</v>
      </c>
      <c r="E88" s="6">
        <f t="shared" si="4"/>
        <v>15.692644763999997</v>
      </c>
    </row>
    <row r="89" spans="1:5" x14ac:dyDescent="0.25">
      <c r="A89" s="10" t="s">
        <v>181</v>
      </c>
      <c r="B89" s="3">
        <v>0.85599999999999998</v>
      </c>
      <c r="C89" s="7">
        <v>0.14799999999999999</v>
      </c>
      <c r="D89" s="2">
        <f t="shared" si="3"/>
        <v>0.70799999999999996</v>
      </c>
      <c r="E89" s="6">
        <f t="shared" si="4"/>
        <v>11.939715055999999</v>
      </c>
    </row>
    <row r="90" spans="1:5" x14ac:dyDescent="0.25">
      <c r="A90" s="10" t="s">
        <v>182</v>
      </c>
      <c r="B90" s="3">
        <v>0.92300000000000004</v>
      </c>
      <c r="C90" s="7">
        <v>0.14799999999999999</v>
      </c>
      <c r="D90" s="2">
        <f t="shared" si="3"/>
        <v>0.77500000000000002</v>
      </c>
      <c r="E90" s="6">
        <f t="shared" si="4"/>
        <v>13.950112500000001</v>
      </c>
    </row>
    <row r="91" spans="1:5" x14ac:dyDescent="0.25">
      <c r="A91" s="10" t="s">
        <v>183</v>
      </c>
      <c r="B91" s="3">
        <v>0.91</v>
      </c>
      <c r="C91" s="7">
        <v>0.14799999999999999</v>
      </c>
      <c r="D91" s="2">
        <f t="shared" si="3"/>
        <v>0.76200000000000001</v>
      </c>
      <c r="E91" s="6">
        <f t="shared" si="4"/>
        <v>13.546905176000001</v>
      </c>
    </row>
    <row r="92" spans="1:5" x14ac:dyDescent="0.25">
      <c r="A92" s="10" t="s">
        <v>184</v>
      </c>
      <c r="B92" s="3">
        <v>1.17</v>
      </c>
      <c r="C92" s="7">
        <v>0.14799999999999999</v>
      </c>
      <c r="D92" s="2">
        <f t="shared" si="3"/>
        <v>1.022</v>
      </c>
      <c r="E92" s="6">
        <f t="shared" si="4"/>
        <v>22.812222536000004</v>
      </c>
    </row>
    <row r="93" spans="1:5" x14ac:dyDescent="0.25">
      <c r="A93" s="10" t="s">
        <v>185</v>
      </c>
      <c r="B93" s="3">
        <v>1.216</v>
      </c>
      <c r="C93" s="7">
        <v>0.14799999999999999</v>
      </c>
      <c r="D93" s="2">
        <f t="shared" si="3"/>
        <v>1.0680000000000001</v>
      </c>
      <c r="E93" s="6">
        <f t="shared" si="4"/>
        <v>24.714748496000002</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1"/>
  <sheetViews>
    <sheetView workbookViewId="0">
      <selection activeCell="C5" sqref="C5"/>
    </sheetView>
  </sheetViews>
  <sheetFormatPr defaultRowHeight="15" x14ac:dyDescent="0.25"/>
  <cols>
    <col min="1" max="1" width="26" customWidth="1"/>
    <col min="2" max="2" width="17.42578125" customWidth="1"/>
    <col min="3" max="3" width="16.85546875" customWidth="1"/>
    <col min="4" max="4" width="14" customWidth="1"/>
    <col min="5" max="5" width="15.7109375" customWidth="1"/>
    <col min="6" max="6" width="14.7109375" customWidth="1"/>
    <col min="7" max="7" width="17.7109375" customWidth="1"/>
    <col min="8" max="8" width="15.28515625" customWidth="1"/>
    <col min="9" max="9" width="18.140625" customWidth="1"/>
    <col min="10" max="10" width="18" customWidth="1"/>
  </cols>
  <sheetData>
    <row r="1" spans="1:9" x14ac:dyDescent="0.25">
      <c r="A1" s="4" t="s">
        <v>15</v>
      </c>
      <c r="B1" s="4" t="s">
        <v>16</v>
      </c>
      <c r="C1" s="4" t="s">
        <v>17</v>
      </c>
      <c r="D1" s="4" t="s">
        <v>18</v>
      </c>
      <c r="E1" s="4" t="s">
        <v>19</v>
      </c>
      <c r="F1" s="4" t="s">
        <v>20</v>
      </c>
      <c r="G1" s="15" t="s">
        <v>21</v>
      </c>
    </row>
    <row r="2" spans="1:9" x14ac:dyDescent="0.25">
      <c r="A2" s="12" t="s">
        <v>126</v>
      </c>
      <c r="B2" s="13">
        <v>1.64</v>
      </c>
      <c r="C2" s="13">
        <v>0.83</v>
      </c>
      <c r="D2" s="14">
        <f t="shared" ref="D2:D61" si="0">(C2/(B2*1000))*100</f>
        <v>5.0609756097560979E-2</v>
      </c>
      <c r="E2" s="13">
        <v>134.6</v>
      </c>
      <c r="F2" s="13">
        <v>214</v>
      </c>
      <c r="G2" s="13">
        <v>2.46</v>
      </c>
    </row>
    <row r="3" spans="1:9" x14ac:dyDescent="0.25">
      <c r="A3" s="12" t="s">
        <v>127</v>
      </c>
      <c r="B3" s="13">
        <v>2.27</v>
      </c>
      <c r="C3" s="16">
        <v>5.39</v>
      </c>
      <c r="D3" s="14">
        <f t="shared" si="0"/>
        <v>0.23744493392070481</v>
      </c>
      <c r="E3" s="13">
        <v>60.3</v>
      </c>
      <c r="F3" s="13">
        <v>221</v>
      </c>
      <c r="G3" s="13">
        <v>8.3000000000000007</v>
      </c>
    </row>
    <row r="4" spans="1:9" x14ac:dyDescent="0.25">
      <c r="A4" s="12" t="s">
        <v>128</v>
      </c>
      <c r="B4" s="13">
        <v>1.83</v>
      </c>
      <c r="C4" s="16">
        <v>4.1100000000000003</v>
      </c>
      <c r="D4" s="14">
        <f t="shared" si="0"/>
        <v>0.22459016393442627</v>
      </c>
      <c r="E4" s="13">
        <v>101.5</v>
      </c>
      <c r="F4" s="13">
        <v>338</v>
      </c>
      <c r="G4" s="13">
        <v>1.61</v>
      </c>
    </row>
    <row r="5" spans="1:9" x14ac:dyDescent="0.25">
      <c r="A5" s="12" t="s">
        <v>129</v>
      </c>
      <c r="B5" s="13">
        <v>1.81</v>
      </c>
      <c r="C5" s="16">
        <v>5.01</v>
      </c>
      <c r="D5" s="14">
        <f t="shared" si="0"/>
        <v>0.27679558011049721</v>
      </c>
      <c r="E5" s="13">
        <v>132</v>
      </c>
      <c r="F5" s="13">
        <v>467</v>
      </c>
      <c r="G5" s="13">
        <v>6.72</v>
      </c>
    </row>
    <row r="6" spans="1:9" x14ac:dyDescent="0.25">
      <c r="A6" s="12" t="s">
        <v>130</v>
      </c>
      <c r="B6" s="13">
        <v>1.78</v>
      </c>
      <c r="C6" s="16">
        <v>4.72</v>
      </c>
      <c r="D6" s="14">
        <f t="shared" si="0"/>
        <v>0.26516853932584267</v>
      </c>
      <c r="E6" s="13">
        <v>137.9</v>
      </c>
      <c r="F6" s="13">
        <v>245</v>
      </c>
      <c r="G6" s="13">
        <v>11.2</v>
      </c>
      <c r="I6" s="1"/>
    </row>
    <row r="7" spans="1:9" x14ac:dyDescent="0.25">
      <c r="A7" s="12" t="s">
        <v>131</v>
      </c>
      <c r="B7" s="13">
        <v>2.41</v>
      </c>
      <c r="C7" s="16">
        <v>6.1</v>
      </c>
      <c r="D7" s="14">
        <f t="shared" si="0"/>
        <v>0.25311203319502074</v>
      </c>
      <c r="E7" s="13">
        <v>117.7</v>
      </c>
      <c r="F7" s="13">
        <v>185</v>
      </c>
      <c r="G7" s="13">
        <v>0.89</v>
      </c>
      <c r="I7" s="1"/>
    </row>
    <row r="8" spans="1:9" x14ac:dyDescent="0.25">
      <c r="A8" s="12" t="s">
        <v>132</v>
      </c>
      <c r="B8" s="13">
        <v>2.14</v>
      </c>
      <c r="C8" s="16">
        <v>5.3</v>
      </c>
      <c r="D8" s="14">
        <f t="shared" si="0"/>
        <v>0.24766355140186913</v>
      </c>
      <c r="E8" s="13">
        <v>106.1</v>
      </c>
      <c r="F8" s="13">
        <v>254</v>
      </c>
      <c r="G8" s="13">
        <v>3.38</v>
      </c>
      <c r="I8" s="1"/>
    </row>
    <row r="9" spans="1:9" x14ac:dyDescent="0.25">
      <c r="A9" s="12" t="s">
        <v>133</v>
      </c>
      <c r="B9" s="13">
        <v>1.94</v>
      </c>
      <c r="C9" s="16">
        <v>5.6</v>
      </c>
      <c r="D9" s="14">
        <f t="shared" si="0"/>
        <v>0.28865979381443296</v>
      </c>
      <c r="E9" s="13">
        <v>75.2</v>
      </c>
      <c r="F9" s="13">
        <v>426</v>
      </c>
      <c r="G9" s="13">
        <v>4.5999999999999996</v>
      </c>
      <c r="I9" s="1"/>
    </row>
    <row r="10" spans="1:9" x14ac:dyDescent="0.25">
      <c r="A10" s="12" t="s">
        <v>134</v>
      </c>
      <c r="B10" s="13">
        <v>1.81</v>
      </c>
      <c r="C10" s="16">
        <v>4.74</v>
      </c>
      <c r="D10" s="14">
        <f t="shared" si="0"/>
        <v>0.26187845303867407</v>
      </c>
      <c r="E10" s="13">
        <v>127.7</v>
      </c>
      <c r="F10" s="13">
        <v>388</v>
      </c>
      <c r="G10" s="13">
        <v>1.2</v>
      </c>
      <c r="I10" s="1"/>
    </row>
    <row r="11" spans="1:9" x14ac:dyDescent="0.25">
      <c r="A11" s="12" t="s">
        <v>135</v>
      </c>
      <c r="B11" s="13">
        <v>1.76</v>
      </c>
      <c r="C11" s="16">
        <v>7.39</v>
      </c>
      <c r="D11" s="14">
        <f t="shared" si="0"/>
        <v>0.41988636363636361</v>
      </c>
      <c r="E11" s="13">
        <v>106.2</v>
      </c>
      <c r="F11" s="13">
        <v>460</v>
      </c>
      <c r="G11" s="13">
        <v>3.48</v>
      </c>
      <c r="I11" s="1"/>
    </row>
    <row r="12" spans="1:9" x14ac:dyDescent="0.25">
      <c r="A12" s="12" t="s">
        <v>136</v>
      </c>
      <c r="B12" s="13">
        <v>1.73</v>
      </c>
      <c r="C12" s="16">
        <v>5.13</v>
      </c>
      <c r="D12" s="14">
        <f t="shared" si="0"/>
        <v>0.29653179190751444</v>
      </c>
      <c r="E12" s="13">
        <v>138</v>
      </c>
      <c r="F12" s="13">
        <v>442</v>
      </c>
      <c r="G12" s="13">
        <v>3.84</v>
      </c>
      <c r="I12" s="1"/>
    </row>
    <row r="13" spans="1:9" x14ac:dyDescent="0.25">
      <c r="A13" s="12" t="s">
        <v>137</v>
      </c>
      <c r="B13" s="13">
        <v>1.73</v>
      </c>
      <c r="C13" s="16">
        <v>5.0199999999999996</v>
      </c>
      <c r="D13" s="14">
        <f t="shared" si="0"/>
        <v>0.29017341040462424</v>
      </c>
      <c r="E13" s="13">
        <v>84.5</v>
      </c>
      <c r="F13" s="13">
        <v>386</v>
      </c>
      <c r="G13" s="13">
        <v>1.89</v>
      </c>
      <c r="I13" s="1"/>
    </row>
    <row r="14" spans="1:9" x14ac:dyDescent="0.25">
      <c r="A14" s="12" t="s">
        <v>138</v>
      </c>
      <c r="B14" s="13">
        <v>1.8</v>
      </c>
      <c r="C14" s="16">
        <v>5.34</v>
      </c>
      <c r="D14" s="14">
        <f t="shared" si="0"/>
        <v>0.29666666666666663</v>
      </c>
      <c r="E14" s="13">
        <v>72.900000000000006</v>
      </c>
      <c r="F14" s="13">
        <v>256</v>
      </c>
      <c r="G14" s="13">
        <v>6.49</v>
      </c>
      <c r="I14" s="1"/>
    </row>
    <row r="15" spans="1:9" x14ac:dyDescent="0.25">
      <c r="A15" s="12" t="s">
        <v>139</v>
      </c>
      <c r="B15" s="13">
        <v>1.77</v>
      </c>
      <c r="C15" s="16">
        <v>4.78</v>
      </c>
      <c r="D15" s="14">
        <f t="shared" si="0"/>
        <v>0.2700564971751413</v>
      </c>
      <c r="E15" s="13">
        <v>133</v>
      </c>
      <c r="F15" s="13">
        <v>221</v>
      </c>
      <c r="G15" s="13">
        <v>0.95</v>
      </c>
      <c r="I15" s="1"/>
    </row>
    <row r="16" spans="1:9" x14ac:dyDescent="0.25">
      <c r="A16" s="12" t="s">
        <v>140</v>
      </c>
      <c r="B16" s="13">
        <v>2.0699999999999998</v>
      </c>
      <c r="C16" s="16">
        <v>5.8</v>
      </c>
      <c r="D16" s="14">
        <f t="shared" si="0"/>
        <v>0.28019323671497587</v>
      </c>
      <c r="E16" s="13">
        <v>179</v>
      </c>
      <c r="F16" s="13">
        <v>501</v>
      </c>
      <c r="G16" s="13">
        <v>6.43</v>
      </c>
      <c r="I16" s="1"/>
    </row>
    <row r="17" spans="1:9" x14ac:dyDescent="0.25">
      <c r="A17" s="12" t="s">
        <v>141</v>
      </c>
      <c r="B17" s="13">
        <v>1.93</v>
      </c>
      <c r="C17" s="16">
        <v>5.68</v>
      </c>
      <c r="D17" s="14">
        <f t="shared" si="0"/>
        <v>0.29430051813471503</v>
      </c>
      <c r="E17" s="13">
        <v>99.7</v>
      </c>
      <c r="F17" s="13">
        <v>450</v>
      </c>
      <c r="G17" s="13">
        <v>12.3</v>
      </c>
      <c r="I17" s="1"/>
    </row>
    <row r="18" spans="1:9" x14ac:dyDescent="0.25">
      <c r="A18" s="12" t="s">
        <v>142</v>
      </c>
      <c r="B18" s="13">
        <v>1.76</v>
      </c>
      <c r="C18" s="16">
        <v>4.7699999999999996</v>
      </c>
      <c r="D18" s="14">
        <f t="shared" si="0"/>
        <v>0.27102272727272725</v>
      </c>
      <c r="E18" s="13">
        <v>290</v>
      </c>
      <c r="F18" s="13">
        <v>406</v>
      </c>
      <c r="G18" s="13">
        <v>0.72</v>
      </c>
      <c r="I18" s="1"/>
    </row>
    <row r="19" spans="1:9" x14ac:dyDescent="0.25">
      <c r="A19" s="12" t="s">
        <v>143</v>
      </c>
      <c r="B19" s="13">
        <v>1.73</v>
      </c>
      <c r="C19" s="16">
        <v>4.75</v>
      </c>
      <c r="D19" s="14">
        <f t="shared" si="0"/>
        <v>0.27456647398843931</v>
      </c>
      <c r="E19" s="13">
        <v>189</v>
      </c>
      <c r="F19" s="13">
        <v>125</v>
      </c>
      <c r="G19" s="13">
        <v>1.83</v>
      </c>
      <c r="I19" s="1"/>
    </row>
    <row r="20" spans="1:9" x14ac:dyDescent="0.25">
      <c r="A20" s="12" t="s">
        <v>144</v>
      </c>
      <c r="B20" s="13">
        <v>1.71</v>
      </c>
      <c r="C20" s="16">
        <v>4.88</v>
      </c>
      <c r="D20" s="14">
        <f t="shared" si="0"/>
        <v>0.28538011695906429</v>
      </c>
      <c r="E20" s="13">
        <v>92.2</v>
      </c>
      <c r="F20" s="13">
        <v>171</v>
      </c>
      <c r="G20" s="13">
        <v>0.24</v>
      </c>
      <c r="I20" s="1"/>
    </row>
    <row r="21" spans="1:9" x14ac:dyDescent="0.25">
      <c r="A21" s="12" t="s">
        <v>145</v>
      </c>
      <c r="B21" s="13">
        <v>1.91</v>
      </c>
      <c r="C21" s="16">
        <v>3.18</v>
      </c>
      <c r="D21" s="14">
        <f t="shared" si="0"/>
        <v>0.16649214659685863</v>
      </c>
      <c r="E21" s="13">
        <v>102.4</v>
      </c>
      <c r="F21" s="13">
        <v>252</v>
      </c>
      <c r="G21" s="13">
        <v>2.2599999999999998</v>
      </c>
      <c r="I21" s="1"/>
    </row>
    <row r="22" spans="1:9" x14ac:dyDescent="0.25">
      <c r="A22" s="12" t="s">
        <v>146</v>
      </c>
      <c r="B22" s="13">
        <v>1.61</v>
      </c>
      <c r="C22" s="16">
        <v>5.45</v>
      </c>
      <c r="D22" s="14">
        <f t="shared" si="0"/>
        <v>0.33850931677018631</v>
      </c>
      <c r="E22" s="13">
        <v>133.6</v>
      </c>
      <c r="F22" s="13">
        <v>227</v>
      </c>
      <c r="G22" s="13">
        <v>2.31</v>
      </c>
      <c r="I22" s="1"/>
    </row>
    <row r="23" spans="1:9" x14ac:dyDescent="0.25">
      <c r="A23" s="12" t="s">
        <v>147</v>
      </c>
      <c r="B23" s="13">
        <v>2.0099999999999998</v>
      </c>
      <c r="C23" s="16">
        <v>3.7</v>
      </c>
      <c r="D23" s="14">
        <f t="shared" si="0"/>
        <v>0.18407960199004977</v>
      </c>
      <c r="E23" s="13">
        <v>106.9</v>
      </c>
      <c r="F23" s="13">
        <v>185</v>
      </c>
      <c r="G23" s="13">
        <v>4.21</v>
      </c>
      <c r="I23" s="1"/>
    </row>
    <row r="24" spans="1:9" x14ac:dyDescent="0.25">
      <c r="A24" s="12" t="s">
        <v>148</v>
      </c>
      <c r="B24" s="13">
        <v>1.8</v>
      </c>
      <c r="C24" s="16">
        <v>4.49</v>
      </c>
      <c r="D24" s="14">
        <f t="shared" si="0"/>
        <v>0.24944444444444444</v>
      </c>
      <c r="E24" s="13">
        <v>146</v>
      </c>
      <c r="F24" s="13">
        <v>376</v>
      </c>
      <c r="G24" s="13">
        <v>0.25</v>
      </c>
      <c r="I24" s="1"/>
    </row>
    <row r="25" spans="1:9" x14ac:dyDescent="0.25">
      <c r="A25" s="12" t="s">
        <v>149</v>
      </c>
      <c r="B25" s="13">
        <v>1.94</v>
      </c>
      <c r="C25" s="16">
        <v>4.71</v>
      </c>
      <c r="D25" s="14">
        <f t="shared" si="0"/>
        <v>0.2427835051546392</v>
      </c>
      <c r="E25" s="13">
        <v>102</v>
      </c>
      <c r="F25" s="13">
        <v>245</v>
      </c>
      <c r="G25" s="13">
        <v>2.25</v>
      </c>
    </row>
    <row r="26" spans="1:9" x14ac:dyDescent="0.25">
      <c r="A26" s="12" t="s">
        <v>150</v>
      </c>
      <c r="B26" s="13">
        <v>1.75</v>
      </c>
      <c r="C26" s="16">
        <v>3.52</v>
      </c>
      <c r="D26" s="14">
        <f t="shared" si="0"/>
        <v>0.20114285714285715</v>
      </c>
      <c r="E26" s="13">
        <v>220.3</v>
      </c>
      <c r="F26" s="13">
        <v>223</v>
      </c>
      <c r="G26" s="13">
        <v>0.36</v>
      </c>
    </row>
    <row r="27" spans="1:9" x14ac:dyDescent="0.25">
      <c r="A27" s="12" t="s">
        <v>151</v>
      </c>
      <c r="B27" s="13">
        <v>2.1800000000000002</v>
      </c>
      <c r="C27" s="16">
        <v>4.2300000000000004</v>
      </c>
      <c r="D27" s="14">
        <f t="shared" si="0"/>
        <v>0.19403669724770645</v>
      </c>
      <c r="E27" s="13">
        <v>111</v>
      </c>
      <c r="F27" s="13">
        <v>353</v>
      </c>
      <c r="G27" s="13">
        <v>2.88</v>
      </c>
    </row>
    <row r="28" spans="1:9" x14ac:dyDescent="0.25">
      <c r="A28" s="12" t="s">
        <v>152</v>
      </c>
      <c r="B28" s="13">
        <v>1.93</v>
      </c>
      <c r="C28" s="16">
        <v>4.8499999999999996</v>
      </c>
      <c r="D28" s="14">
        <f t="shared" si="0"/>
        <v>0.25129533678756477</v>
      </c>
      <c r="E28" s="13">
        <v>105.9</v>
      </c>
      <c r="F28" s="13">
        <v>157</v>
      </c>
      <c r="G28" s="13">
        <v>2.0499999999999998</v>
      </c>
    </row>
    <row r="29" spans="1:9" x14ac:dyDescent="0.25">
      <c r="A29" s="12" t="s">
        <v>153</v>
      </c>
      <c r="B29" s="13">
        <v>1.86</v>
      </c>
      <c r="C29" s="16">
        <v>4.21</v>
      </c>
      <c r="D29" s="14">
        <f t="shared" si="0"/>
        <v>0.22634408602150541</v>
      </c>
      <c r="E29" s="13">
        <v>135.4</v>
      </c>
      <c r="F29" s="13">
        <v>194</v>
      </c>
      <c r="G29" s="13">
        <v>1.1000000000000001</v>
      </c>
    </row>
    <row r="30" spans="1:9" x14ac:dyDescent="0.25">
      <c r="A30" s="12" t="s">
        <v>154</v>
      </c>
      <c r="B30" s="13">
        <v>2.0099999999999998</v>
      </c>
      <c r="C30" s="16">
        <v>5.3</v>
      </c>
      <c r="D30" s="14">
        <f t="shared" si="0"/>
        <v>0.26368159203980102</v>
      </c>
      <c r="E30" s="13">
        <v>107.1</v>
      </c>
      <c r="F30" s="13">
        <v>273</v>
      </c>
      <c r="G30" s="13">
        <v>2.65</v>
      </c>
    </row>
    <row r="31" spans="1:9" x14ac:dyDescent="0.25">
      <c r="A31" s="12" t="s">
        <v>155</v>
      </c>
      <c r="B31" s="13">
        <v>1.93</v>
      </c>
      <c r="C31" s="16">
        <v>5.2</v>
      </c>
      <c r="D31" s="14">
        <f t="shared" si="0"/>
        <v>0.26943005181347152</v>
      </c>
      <c r="E31" s="13">
        <v>166</v>
      </c>
      <c r="F31" s="13">
        <v>331</v>
      </c>
      <c r="G31" s="13">
        <v>0.16</v>
      </c>
    </row>
    <row r="32" spans="1:9" x14ac:dyDescent="0.25">
      <c r="A32" s="12" t="s">
        <v>156</v>
      </c>
      <c r="B32" s="13">
        <v>1.54</v>
      </c>
      <c r="C32" s="16">
        <v>4.42</v>
      </c>
      <c r="D32" s="14">
        <f t="shared" si="0"/>
        <v>0.287012987012987</v>
      </c>
      <c r="E32" s="13">
        <v>139.5</v>
      </c>
      <c r="F32" s="13">
        <v>671</v>
      </c>
      <c r="G32" s="13">
        <v>3.85</v>
      </c>
    </row>
    <row r="33" spans="1:7" x14ac:dyDescent="0.25">
      <c r="A33" s="12" t="s">
        <v>157</v>
      </c>
      <c r="B33" s="13">
        <v>2.64</v>
      </c>
      <c r="C33" s="16">
        <v>5.0199999999999996</v>
      </c>
      <c r="D33" s="14">
        <f t="shared" si="0"/>
        <v>0.19015151515151515</v>
      </c>
      <c r="E33" s="13">
        <v>97.7</v>
      </c>
      <c r="F33" s="13">
        <v>443</v>
      </c>
      <c r="G33" s="13">
        <v>3.87</v>
      </c>
    </row>
    <row r="34" spans="1:7" x14ac:dyDescent="0.25">
      <c r="A34" s="12" t="s">
        <v>158</v>
      </c>
      <c r="B34" s="13">
        <v>1.88</v>
      </c>
      <c r="C34" s="16">
        <v>4.9800000000000004</v>
      </c>
      <c r="D34" s="14">
        <f t="shared" si="0"/>
        <v>0.26489361702127662</v>
      </c>
      <c r="E34" s="13">
        <v>107.4</v>
      </c>
      <c r="F34" s="13">
        <v>692</v>
      </c>
      <c r="G34" s="13">
        <v>5.13</v>
      </c>
    </row>
    <row r="35" spans="1:7" x14ac:dyDescent="0.25">
      <c r="A35" s="12" t="s">
        <v>159</v>
      </c>
      <c r="B35" s="13">
        <v>1.73</v>
      </c>
      <c r="C35" s="16">
        <v>4.34</v>
      </c>
      <c r="D35" s="14">
        <f t="shared" si="0"/>
        <v>0.25086705202312137</v>
      </c>
      <c r="E35" s="13">
        <v>237.3</v>
      </c>
      <c r="F35" s="13">
        <v>264</v>
      </c>
      <c r="G35" s="13">
        <v>2.41</v>
      </c>
    </row>
    <row r="36" spans="1:7" x14ac:dyDescent="0.25">
      <c r="A36" s="12" t="s">
        <v>160</v>
      </c>
      <c r="B36" s="13">
        <v>1.86</v>
      </c>
      <c r="C36" s="16">
        <v>5.53</v>
      </c>
      <c r="D36" s="14">
        <f t="shared" si="0"/>
        <v>0.29731182795698929</v>
      </c>
      <c r="E36" s="13">
        <v>156</v>
      </c>
      <c r="F36" s="13">
        <v>236</v>
      </c>
      <c r="G36" s="13">
        <v>4.66</v>
      </c>
    </row>
    <row r="37" spans="1:7" x14ac:dyDescent="0.25">
      <c r="A37" s="12" t="s">
        <v>161</v>
      </c>
      <c r="B37" s="13">
        <v>2.08</v>
      </c>
      <c r="C37" s="16">
        <v>4.68</v>
      </c>
      <c r="D37" s="14">
        <f t="shared" si="0"/>
        <v>0.22499999999999998</v>
      </c>
      <c r="E37" s="13">
        <v>97.5</v>
      </c>
      <c r="F37" s="13">
        <v>453</v>
      </c>
      <c r="G37" s="13">
        <v>4.1100000000000003</v>
      </c>
    </row>
    <row r="38" spans="1:7" x14ac:dyDescent="0.25">
      <c r="A38" s="12" t="s">
        <v>162</v>
      </c>
      <c r="B38" s="13">
        <v>1.47</v>
      </c>
      <c r="C38" s="16">
        <v>3.36</v>
      </c>
      <c r="D38" s="14">
        <f t="shared" si="0"/>
        <v>0.22857142857142854</v>
      </c>
      <c r="E38" s="13">
        <v>135.5</v>
      </c>
      <c r="F38" s="13">
        <v>349</v>
      </c>
      <c r="G38" s="13">
        <v>2.37</v>
      </c>
    </row>
    <row r="39" spans="1:7" x14ac:dyDescent="0.25">
      <c r="A39" s="12" t="s">
        <v>163</v>
      </c>
      <c r="B39" s="13">
        <v>1.93</v>
      </c>
      <c r="C39" s="16">
        <v>7.28</v>
      </c>
      <c r="D39" s="14">
        <f t="shared" si="0"/>
        <v>0.37720207253886012</v>
      </c>
      <c r="E39" s="13">
        <v>111</v>
      </c>
      <c r="F39" s="13">
        <v>304</v>
      </c>
      <c r="G39" s="13">
        <v>2.2999999999999998</v>
      </c>
    </row>
    <row r="40" spans="1:7" x14ac:dyDescent="0.25">
      <c r="A40" s="12" t="s">
        <v>164</v>
      </c>
      <c r="B40" s="13">
        <v>1.81</v>
      </c>
      <c r="C40" s="16">
        <v>7.9</v>
      </c>
      <c r="D40" s="14">
        <f t="shared" si="0"/>
        <v>0.43646408839779005</v>
      </c>
      <c r="E40" s="13">
        <v>118.1</v>
      </c>
      <c r="F40" s="13">
        <v>427</v>
      </c>
      <c r="G40" s="13">
        <v>10.9</v>
      </c>
    </row>
    <row r="41" spans="1:7" x14ac:dyDescent="0.25">
      <c r="A41" s="12" t="s">
        <v>165</v>
      </c>
      <c r="B41" s="13">
        <v>1.75</v>
      </c>
      <c r="C41" s="16">
        <v>5.28</v>
      </c>
      <c r="D41" s="14">
        <f t="shared" si="0"/>
        <v>0.30171428571428571</v>
      </c>
      <c r="E41" s="13">
        <v>155.19999999999999</v>
      </c>
      <c r="F41" s="13">
        <v>202</v>
      </c>
      <c r="G41" s="13">
        <v>0.65</v>
      </c>
    </row>
    <row r="42" spans="1:7" x14ac:dyDescent="0.25">
      <c r="A42" s="12" t="s">
        <v>166</v>
      </c>
      <c r="B42" s="13">
        <v>2.1</v>
      </c>
      <c r="C42" s="16">
        <v>5.04</v>
      </c>
      <c r="D42" s="14">
        <f t="shared" si="0"/>
        <v>0.24000000000000002</v>
      </c>
      <c r="E42" s="13">
        <v>187</v>
      </c>
      <c r="F42" s="13">
        <v>255</v>
      </c>
      <c r="G42" s="13">
        <v>3.19</v>
      </c>
    </row>
    <row r="43" spans="1:7" x14ac:dyDescent="0.25">
      <c r="A43" s="12" t="s">
        <v>167</v>
      </c>
      <c r="B43" s="13">
        <v>1.7</v>
      </c>
      <c r="C43" s="16">
        <v>6.85</v>
      </c>
      <c r="D43" s="14">
        <f t="shared" si="0"/>
        <v>0.40294117647058819</v>
      </c>
      <c r="E43" s="13">
        <v>132.5</v>
      </c>
      <c r="F43" s="13">
        <v>363</v>
      </c>
      <c r="G43" s="13">
        <v>1.39</v>
      </c>
    </row>
    <row r="44" spans="1:7" x14ac:dyDescent="0.25">
      <c r="A44" s="12" t="s">
        <v>168</v>
      </c>
      <c r="B44" s="13">
        <v>1.72</v>
      </c>
      <c r="C44" s="13">
        <v>4.91</v>
      </c>
      <c r="D44" s="14">
        <f t="shared" si="0"/>
        <v>0.28546511627906979</v>
      </c>
      <c r="E44" s="13">
        <v>133</v>
      </c>
      <c r="F44" s="13">
        <v>199</v>
      </c>
      <c r="G44" s="13">
        <v>2.2799999999999998</v>
      </c>
    </row>
    <row r="45" spans="1:7" x14ac:dyDescent="0.25">
      <c r="A45" s="12" t="s">
        <v>169</v>
      </c>
      <c r="B45" s="13">
        <v>1.9</v>
      </c>
      <c r="C45" s="13">
        <v>5.12</v>
      </c>
      <c r="D45" s="14">
        <f t="shared" si="0"/>
        <v>0.26947368421052631</v>
      </c>
      <c r="E45" s="13">
        <v>115.3</v>
      </c>
      <c r="F45" s="13">
        <v>537</v>
      </c>
      <c r="G45" s="13">
        <v>0.31</v>
      </c>
    </row>
    <row r="46" spans="1:7" x14ac:dyDescent="0.25">
      <c r="A46" s="12" t="s">
        <v>170</v>
      </c>
      <c r="B46" s="13">
        <v>1.81</v>
      </c>
      <c r="C46" s="13">
        <v>4.2300000000000004</v>
      </c>
      <c r="D46" s="14">
        <f t="shared" si="0"/>
        <v>0.23370165745856356</v>
      </c>
      <c r="E46" s="13">
        <v>138</v>
      </c>
      <c r="F46" s="13">
        <v>620</v>
      </c>
      <c r="G46" s="13">
        <v>1.1000000000000001</v>
      </c>
    </row>
    <row r="47" spans="1:7" x14ac:dyDescent="0.25">
      <c r="A47" s="12" t="s">
        <v>171</v>
      </c>
      <c r="B47" s="13">
        <v>1.91</v>
      </c>
      <c r="C47" s="13">
        <v>4.8499999999999996</v>
      </c>
      <c r="D47" s="14">
        <f t="shared" si="0"/>
        <v>0.25392670157068059</v>
      </c>
      <c r="E47" s="13">
        <v>83.2</v>
      </c>
      <c r="F47" s="13">
        <v>320</v>
      </c>
      <c r="G47" s="13">
        <v>5.74</v>
      </c>
    </row>
    <row r="48" spans="1:7" x14ac:dyDescent="0.25">
      <c r="A48" s="12" t="s">
        <v>172</v>
      </c>
      <c r="B48" s="13">
        <v>1.8</v>
      </c>
      <c r="C48" s="13">
        <v>9.06</v>
      </c>
      <c r="D48" s="14">
        <f t="shared" si="0"/>
        <v>0.5033333333333333</v>
      </c>
      <c r="E48" s="13">
        <v>123</v>
      </c>
      <c r="F48" s="13">
        <v>405</v>
      </c>
      <c r="G48" s="13">
        <v>2.34</v>
      </c>
    </row>
    <row r="49" spans="1:7" x14ac:dyDescent="0.25">
      <c r="A49" s="12" t="s">
        <v>173</v>
      </c>
      <c r="B49" s="13">
        <v>1.87</v>
      </c>
      <c r="C49" s="13">
        <v>4.37</v>
      </c>
      <c r="D49" s="14">
        <f t="shared" si="0"/>
        <v>0.23368983957219253</v>
      </c>
      <c r="E49" s="13">
        <v>122.8</v>
      </c>
      <c r="F49" s="13">
        <v>614</v>
      </c>
      <c r="G49" s="13">
        <v>2.14</v>
      </c>
    </row>
    <row r="50" spans="1:7" x14ac:dyDescent="0.25">
      <c r="A50" s="12" t="s">
        <v>174</v>
      </c>
      <c r="B50" s="13">
        <v>1.85</v>
      </c>
      <c r="C50" s="13">
        <v>6.12</v>
      </c>
      <c r="D50" s="14">
        <f t="shared" si="0"/>
        <v>0.33081081081081082</v>
      </c>
      <c r="E50" s="13">
        <v>118.7</v>
      </c>
      <c r="F50" s="13">
        <v>324</v>
      </c>
      <c r="G50" s="13">
        <v>0.28000000000000003</v>
      </c>
    </row>
    <row r="51" spans="1:7" x14ac:dyDescent="0.25">
      <c r="A51" s="12" t="s">
        <v>175</v>
      </c>
      <c r="B51" s="13">
        <v>1.93</v>
      </c>
      <c r="C51" s="13">
        <v>6.39</v>
      </c>
      <c r="D51" s="14">
        <f t="shared" si="0"/>
        <v>0.33108808290155439</v>
      </c>
      <c r="E51" s="13">
        <v>176</v>
      </c>
      <c r="F51" s="13">
        <v>190</v>
      </c>
      <c r="G51" s="13">
        <v>1.43</v>
      </c>
    </row>
    <row r="52" spans="1:7" x14ac:dyDescent="0.25">
      <c r="A52" s="12" t="s">
        <v>176</v>
      </c>
      <c r="B52" s="13">
        <v>1.78</v>
      </c>
      <c r="C52" s="13">
        <v>4.1500000000000004</v>
      </c>
      <c r="D52" s="14">
        <f t="shared" si="0"/>
        <v>0.23314606741573035</v>
      </c>
      <c r="E52" s="13">
        <v>146</v>
      </c>
      <c r="F52" s="13">
        <v>261</v>
      </c>
      <c r="G52" s="13">
        <v>4.55</v>
      </c>
    </row>
    <row r="53" spans="1:7" x14ac:dyDescent="0.25">
      <c r="A53" s="12" t="s">
        <v>177</v>
      </c>
      <c r="B53" s="13">
        <v>2.19</v>
      </c>
      <c r="C53" s="13">
        <v>7.72</v>
      </c>
      <c r="D53" s="14">
        <f t="shared" si="0"/>
        <v>0.35251141552511417</v>
      </c>
      <c r="E53" s="13">
        <v>234.4</v>
      </c>
      <c r="F53" s="13">
        <v>189</v>
      </c>
      <c r="G53" s="13">
        <v>2.19</v>
      </c>
    </row>
    <row r="54" spans="1:7" x14ac:dyDescent="0.25">
      <c r="A54" s="12" t="s">
        <v>178</v>
      </c>
      <c r="B54" s="13">
        <v>1.65</v>
      </c>
      <c r="C54" s="13">
        <v>7.71</v>
      </c>
      <c r="D54" s="14">
        <f t="shared" si="0"/>
        <v>0.46727272727272728</v>
      </c>
      <c r="E54" s="13">
        <v>225.2</v>
      </c>
      <c r="F54" s="13">
        <v>212</v>
      </c>
      <c r="G54" s="13">
        <v>4.74</v>
      </c>
    </row>
    <row r="55" spans="1:7" x14ac:dyDescent="0.25">
      <c r="A55" s="12" t="s">
        <v>179</v>
      </c>
      <c r="B55" s="13">
        <v>1.67</v>
      </c>
      <c r="C55" s="13">
        <v>6.64</v>
      </c>
      <c r="D55" s="14">
        <f t="shared" si="0"/>
        <v>0.39760479041916164</v>
      </c>
      <c r="E55" s="13">
        <v>206.3</v>
      </c>
      <c r="F55" s="13">
        <v>495</v>
      </c>
      <c r="G55" s="13">
        <v>0.4</v>
      </c>
    </row>
    <row r="56" spans="1:7" x14ac:dyDescent="0.25">
      <c r="A56" s="12" t="s">
        <v>180</v>
      </c>
      <c r="B56" s="13">
        <v>1.67</v>
      </c>
      <c r="C56" s="13">
        <v>10.1</v>
      </c>
      <c r="D56" s="14">
        <f t="shared" si="0"/>
        <v>0.60479041916167664</v>
      </c>
      <c r="E56" s="13">
        <v>224</v>
      </c>
      <c r="F56" s="13">
        <v>692</v>
      </c>
      <c r="G56" s="13">
        <v>2.23</v>
      </c>
    </row>
    <row r="57" spans="1:7" x14ac:dyDescent="0.25">
      <c r="A57" s="12" t="s">
        <v>181</v>
      </c>
      <c r="B57" s="13">
        <v>1.7</v>
      </c>
      <c r="C57" s="13">
        <v>4.3499999999999996</v>
      </c>
      <c r="D57" s="14">
        <f t="shared" si="0"/>
        <v>0.25588235294117645</v>
      </c>
      <c r="E57" s="13">
        <v>243</v>
      </c>
      <c r="F57" s="13">
        <v>769</v>
      </c>
      <c r="G57" s="13">
        <v>2.75</v>
      </c>
    </row>
    <row r="58" spans="1:7" x14ac:dyDescent="0.25">
      <c r="A58" s="12" t="s">
        <v>182</v>
      </c>
      <c r="B58" s="13">
        <v>1.86</v>
      </c>
      <c r="C58" s="13">
        <v>5.1100000000000003</v>
      </c>
      <c r="D58" s="14">
        <f t="shared" si="0"/>
        <v>0.27473118279569897</v>
      </c>
      <c r="E58" s="13">
        <v>338</v>
      </c>
      <c r="F58" s="13">
        <v>346</v>
      </c>
      <c r="G58" s="13">
        <v>0.32</v>
      </c>
    </row>
    <row r="59" spans="1:7" x14ac:dyDescent="0.25">
      <c r="A59" s="12" t="s">
        <v>183</v>
      </c>
      <c r="B59" s="13">
        <v>1.7</v>
      </c>
      <c r="C59" s="13">
        <v>4.68</v>
      </c>
      <c r="D59" s="14">
        <f t="shared" si="0"/>
        <v>0.2752941176470588</v>
      </c>
      <c r="E59" s="13">
        <v>127.2</v>
      </c>
      <c r="F59" s="13">
        <v>332</v>
      </c>
      <c r="G59" s="13">
        <v>6.21</v>
      </c>
    </row>
    <row r="60" spans="1:7" x14ac:dyDescent="0.25">
      <c r="A60" s="12" t="s">
        <v>184</v>
      </c>
      <c r="B60" s="13">
        <v>2.06</v>
      </c>
      <c r="C60" s="13">
        <v>17.5</v>
      </c>
      <c r="D60" s="14">
        <f t="shared" si="0"/>
        <v>0.84951456310679607</v>
      </c>
      <c r="E60" s="13">
        <v>137</v>
      </c>
      <c r="F60" s="13">
        <v>205</v>
      </c>
      <c r="G60" s="13">
        <v>2.56</v>
      </c>
    </row>
    <row r="61" spans="1:7" x14ac:dyDescent="0.25">
      <c r="A61" s="12" t="s">
        <v>185</v>
      </c>
      <c r="B61" s="13">
        <v>2.0299999999999998</v>
      </c>
      <c r="C61" s="13">
        <v>7.24</v>
      </c>
      <c r="D61" s="14">
        <f t="shared" si="0"/>
        <v>0.35665024630541875</v>
      </c>
      <c r="E61" s="13">
        <v>123.3</v>
      </c>
      <c r="F61" s="13">
        <v>314</v>
      </c>
      <c r="G61" s="13">
        <v>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80"/>
  <sheetViews>
    <sheetView workbookViewId="0">
      <selection activeCell="H22" sqref="H22"/>
    </sheetView>
  </sheetViews>
  <sheetFormatPr defaultRowHeight="15" x14ac:dyDescent="0.25"/>
  <cols>
    <col min="1" max="1" width="29.7109375" customWidth="1"/>
    <col min="2" max="2" width="12.7109375" customWidth="1"/>
    <col min="3" max="3" width="12.85546875" customWidth="1"/>
    <col min="4" max="4" width="13" customWidth="1"/>
    <col min="5" max="5" width="20.28515625" customWidth="1"/>
  </cols>
  <sheetData>
    <row r="2" spans="1:12" x14ac:dyDescent="0.25">
      <c r="B2" s="4" t="s">
        <v>13</v>
      </c>
      <c r="C2" s="4" t="s">
        <v>2</v>
      </c>
      <c r="D2" s="4" t="s">
        <v>3</v>
      </c>
      <c r="E2" s="4" t="s">
        <v>4</v>
      </c>
    </row>
    <row r="3" spans="1:12" x14ac:dyDescent="0.25">
      <c r="A3" t="s">
        <v>5</v>
      </c>
      <c r="B3" s="2">
        <v>2.5110000000000001</v>
      </c>
      <c r="C3" s="2">
        <f>B3-B9</f>
        <v>2.4810000000000003</v>
      </c>
      <c r="D3" s="2">
        <v>100</v>
      </c>
      <c r="E3" s="17">
        <f>(11.04*C3*C3)+(11.948*C3)+(1.5134)</f>
        <v>99.111573440000015</v>
      </c>
    </row>
    <row r="4" spans="1:12" x14ac:dyDescent="0.25">
      <c r="A4" t="s">
        <v>6</v>
      </c>
      <c r="B4" s="2">
        <v>1.7030000000000001</v>
      </c>
      <c r="C4" s="2">
        <f>B4-B9</f>
        <v>1.673</v>
      </c>
      <c r="D4" s="2">
        <v>50</v>
      </c>
      <c r="E4" s="17">
        <f t="shared" ref="E4:E9" si="0">(11.04*C4*C4)+(11.948*C4)+(1.5134)</f>
        <v>52.402580159999992</v>
      </c>
    </row>
    <row r="5" spans="1:12" x14ac:dyDescent="0.25">
      <c r="A5" t="s">
        <v>7</v>
      </c>
      <c r="B5" s="2">
        <v>1.024</v>
      </c>
      <c r="C5" s="2">
        <f>B5-B9</f>
        <v>0.99399999999999999</v>
      </c>
      <c r="D5" s="2">
        <v>25</v>
      </c>
      <c r="E5" s="17">
        <f t="shared" si="0"/>
        <v>24.297629439999998</v>
      </c>
    </row>
    <row r="6" spans="1:12" x14ac:dyDescent="0.25">
      <c r="A6" t="s">
        <v>8</v>
      </c>
      <c r="B6" s="2">
        <v>0.54300000000000004</v>
      </c>
      <c r="C6" s="2">
        <f>B6-B9</f>
        <v>0.51300000000000001</v>
      </c>
      <c r="D6" s="2">
        <v>12.5</v>
      </c>
      <c r="E6" s="17">
        <f t="shared" si="0"/>
        <v>10.548109760000001</v>
      </c>
    </row>
    <row r="7" spans="1:12" x14ac:dyDescent="0.25">
      <c r="A7" t="s">
        <v>9</v>
      </c>
      <c r="B7" s="2">
        <v>0.318</v>
      </c>
      <c r="C7" s="2">
        <f>B7-B9</f>
        <v>0.28800000000000003</v>
      </c>
      <c r="D7" s="2">
        <v>6.25</v>
      </c>
      <c r="E7" s="17">
        <f t="shared" si="0"/>
        <v>5.8701257600000005</v>
      </c>
    </row>
    <row r="8" spans="1:12" x14ac:dyDescent="0.25">
      <c r="A8" t="s">
        <v>22</v>
      </c>
      <c r="B8" s="2">
        <v>0.152</v>
      </c>
      <c r="C8" s="2">
        <f>B8-B9</f>
        <v>0.122</v>
      </c>
      <c r="D8" s="2">
        <v>3.125</v>
      </c>
      <c r="E8" s="17">
        <f t="shared" si="0"/>
        <v>3.1353753600000003</v>
      </c>
    </row>
    <row r="9" spans="1:12" x14ac:dyDescent="0.25">
      <c r="A9" t="s">
        <v>10</v>
      </c>
      <c r="B9" s="2">
        <v>0.03</v>
      </c>
      <c r="C9" s="2">
        <f>B9-B9</f>
        <v>0</v>
      </c>
      <c r="D9" s="2">
        <v>0</v>
      </c>
      <c r="E9" s="17">
        <f t="shared" si="0"/>
        <v>1.5134000000000001</v>
      </c>
    </row>
    <row r="15" spans="1:12" x14ac:dyDescent="0.25">
      <c r="J15" s="9" t="s">
        <v>23</v>
      </c>
      <c r="K15" s="9"/>
      <c r="L15" s="9"/>
    </row>
    <row r="20" spans="1:5" x14ac:dyDescent="0.25">
      <c r="A20" s="4" t="s">
        <v>12</v>
      </c>
      <c r="B20" s="4" t="s">
        <v>13</v>
      </c>
      <c r="C20" s="4" t="s">
        <v>10</v>
      </c>
      <c r="D20" s="4" t="s">
        <v>2</v>
      </c>
      <c r="E20" s="4" t="s">
        <v>24</v>
      </c>
    </row>
    <row r="21" spans="1:5" x14ac:dyDescent="0.25">
      <c r="A21" s="12" t="s">
        <v>126</v>
      </c>
      <c r="B21" s="2">
        <v>1.1339999999999999</v>
      </c>
      <c r="C21" s="2">
        <v>0.03</v>
      </c>
      <c r="D21" s="2">
        <f t="shared" ref="D21:D80" si="1">(B21-C21)</f>
        <v>1.1039999999999999</v>
      </c>
      <c r="E21" s="6">
        <f t="shared" ref="E21:E80" si="2">(11.04*D21*D21)+(11.948*D21)+(1.5134)</f>
        <v>28.159720639999996</v>
      </c>
    </row>
    <row r="22" spans="1:5" x14ac:dyDescent="0.25">
      <c r="A22" s="12" t="s">
        <v>127</v>
      </c>
      <c r="B22" s="2">
        <v>1.605</v>
      </c>
      <c r="C22" s="2">
        <v>0.03</v>
      </c>
      <c r="D22" s="2">
        <f t="shared" si="1"/>
        <v>1.575</v>
      </c>
      <c r="E22" s="6">
        <f t="shared" si="2"/>
        <v>47.717599999999997</v>
      </c>
    </row>
    <row r="23" spans="1:5" x14ac:dyDescent="0.25">
      <c r="A23" s="12" t="s">
        <v>128</v>
      </c>
      <c r="B23" s="2">
        <v>2.169</v>
      </c>
      <c r="C23" s="2">
        <v>0.03</v>
      </c>
      <c r="D23" s="2">
        <f t="shared" si="1"/>
        <v>2.1390000000000002</v>
      </c>
      <c r="E23" s="6">
        <f t="shared" si="2"/>
        <v>77.581715840000015</v>
      </c>
    </row>
    <row r="24" spans="1:5" x14ac:dyDescent="0.25">
      <c r="A24" s="12" t="s">
        <v>129</v>
      </c>
      <c r="B24" s="2">
        <v>1.7430000000000001</v>
      </c>
      <c r="C24" s="2">
        <v>0.03</v>
      </c>
      <c r="D24" s="2">
        <f t="shared" si="1"/>
        <v>1.7130000000000001</v>
      </c>
      <c r="E24" s="6">
        <f t="shared" si="2"/>
        <v>54.375757760000006</v>
      </c>
    </row>
    <row r="25" spans="1:5" x14ac:dyDescent="0.25">
      <c r="A25" s="12" t="s">
        <v>130</v>
      </c>
      <c r="B25" s="2">
        <v>2.157</v>
      </c>
      <c r="C25" s="2">
        <v>0.03</v>
      </c>
      <c r="D25" s="2">
        <f t="shared" si="1"/>
        <v>2.1270000000000002</v>
      </c>
      <c r="E25" s="6">
        <f t="shared" si="2"/>
        <v>76.873180160000018</v>
      </c>
    </row>
    <row r="26" spans="1:5" x14ac:dyDescent="0.25">
      <c r="A26" s="12" t="s">
        <v>131</v>
      </c>
      <c r="B26" s="2">
        <v>2.2040000000000002</v>
      </c>
      <c r="C26" s="2">
        <v>0.03</v>
      </c>
      <c r="D26" s="2">
        <f t="shared" si="1"/>
        <v>2.1740000000000004</v>
      </c>
      <c r="E26" s="6">
        <f t="shared" si="2"/>
        <v>79.666439040000029</v>
      </c>
    </row>
    <row r="27" spans="1:5" x14ac:dyDescent="0.25">
      <c r="A27" s="12" t="s">
        <v>132</v>
      </c>
      <c r="B27" s="2">
        <v>2.1840000000000002</v>
      </c>
      <c r="C27" s="2">
        <v>0.03</v>
      </c>
      <c r="D27" s="2">
        <f t="shared" si="1"/>
        <v>2.1540000000000004</v>
      </c>
      <c r="E27" s="6">
        <f t="shared" si="2"/>
        <v>78.471856640000027</v>
      </c>
    </row>
    <row r="28" spans="1:5" x14ac:dyDescent="0.25">
      <c r="A28" s="12" t="s">
        <v>133</v>
      </c>
      <c r="B28" s="2">
        <v>2.177</v>
      </c>
      <c r="C28" s="2">
        <v>0.03</v>
      </c>
      <c r="D28" s="2">
        <f t="shared" si="1"/>
        <v>2.1470000000000002</v>
      </c>
      <c r="E28" s="6">
        <f t="shared" si="2"/>
        <v>78.055839360000007</v>
      </c>
    </row>
    <row r="29" spans="1:5" x14ac:dyDescent="0.25">
      <c r="A29" s="12" t="s">
        <v>134</v>
      </c>
      <c r="B29" s="2">
        <v>2.1389999999999998</v>
      </c>
      <c r="C29" s="2">
        <v>0.03</v>
      </c>
      <c r="D29" s="2">
        <f t="shared" si="1"/>
        <v>2.109</v>
      </c>
      <c r="E29" s="6">
        <f t="shared" si="2"/>
        <v>75.816338240000007</v>
      </c>
    </row>
    <row r="30" spans="1:5" x14ac:dyDescent="0.25">
      <c r="A30" s="12" t="s">
        <v>135</v>
      </c>
      <c r="B30" s="2">
        <v>2.226</v>
      </c>
      <c r="C30" s="2">
        <v>0.03</v>
      </c>
      <c r="D30" s="2">
        <f t="shared" si="1"/>
        <v>2.1960000000000002</v>
      </c>
      <c r="E30" s="6">
        <f t="shared" si="2"/>
        <v>80.990680640000008</v>
      </c>
    </row>
    <row r="31" spans="1:5" x14ac:dyDescent="0.25">
      <c r="A31" s="12" t="s">
        <v>136</v>
      </c>
      <c r="B31" s="2">
        <v>2.1440000000000001</v>
      </c>
      <c r="C31" s="2">
        <v>0.03</v>
      </c>
      <c r="D31" s="2">
        <f t="shared" si="1"/>
        <v>2.1140000000000003</v>
      </c>
      <c r="E31" s="6">
        <f t="shared" si="2"/>
        <v>76.109187840000018</v>
      </c>
    </row>
    <row r="32" spans="1:5" x14ac:dyDescent="0.25">
      <c r="A32" s="12" t="s">
        <v>137</v>
      </c>
      <c r="B32" s="2">
        <v>2.1800000000000002</v>
      </c>
      <c r="C32" s="2">
        <v>0.03</v>
      </c>
      <c r="D32" s="2">
        <f t="shared" si="1"/>
        <v>2.1500000000000004</v>
      </c>
      <c r="E32" s="6">
        <f t="shared" si="2"/>
        <v>78.234000000000023</v>
      </c>
    </row>
    <row r="33" spans="1:5" x14ac:dyDescent="0.25">
      <c r="A33" s="12" t="s">
        <v>138</v>
      </c>
      <c r="B33" s="2">
        <v>1.0980000000000001</v>
      </c>
      <c r="C33" s="2">
        <v>0.03</v>
      </c>
      <c r="D33" s="2">
        <f t="shared" si="1"/>
        <v>1.0680000000000001</v>
      </c>
      <c r="E33" s="6">
        <f t="shared" si="2"/>
        <v>26.866352960000004</v>
      </c>
    </row>
    <row r="34" spans="1:5" x14ac:dyDescent="0.25">
      <c r="A34" s="12" t="s">
        <v>139</v>
      </c>
      <c r="B34" s="2">
        <v>1.123</v>
      </c>
      <c r="C34" s="2">
        <v>0.03</v>
      </c>
      <c r="D34" s="2">
        <f t="shared" si="1"/>
        <v>1.093</v>
      </c>
      <c r="E34" s="6">
        <f t="shared" si="2"/>
        <v>27.761488959999998</v>
      </c>
    </row>
    <row r="35" spans="1:5" x14ac:dyDescent="0.25">
      <c r="A35" s="12" t="s">
        <v>140</v>
      </c>
      <c r="B35" s="2">
        <v>2.2029999999999998</v>
      </c>
      <c r="C35" s="2">
        <v>0.03</v>
      </c>
      <c r="D35" s="2">
        <f t="shared" si="1"/>
        <v>2.173</v>
      </c>
      <c r="E35" s="6">
        <f t="shared" si="2"/>
        <v>79.606500159999996</v>
      </c>
    </row>
    <row r="36" spans="1:5" x14ac:dyDescent="0.25">
      <c r="A36" s="12" t="s">
        <v>141</v>
      </c>
      <c r="B36" s="2">
        <v>2.0630000000000002</v>
      </c>
      <c r="C36" s="2">
        <v>0.03</v>
      </c>
      <c r="D36" s="2">
        <f t="shared" si="1"/>
        <v>2.0330000000000004</v>
      </c>
      <c r="E36" s="6">
        <f t="shared" si="2"/>
        <v>71.432986560000032</v>
      </c>
    </row>
    <row r="37" spans="1:5" x14ac:dyDescent="0.25">
      <c r="A37" s="12" t="s">
        <v>142</v>
      </c>
      <c r="B37" s="2">
        <v>1.837</v>
      </c>
      <c r="C37" s="2">
        <v>0.03</v>
      </c>
      <c r="D37" s="2">
        <f t="shared" si="1"/>
        <v>1.8069999999999999</v>
      </c>
      <c r="E37" s="6">
        <f t="shared" si="2"/>
        <v>59.151784959999993</v>
      </c>
    </row>
    <row r="38" spans="1:5" x14ac:dyDescent="0.25">
      <c r="A38" s="12" t="s">
        <v>143</v>
      </c>
      <c r="B38" s="2">
        <v>2.08</v>
      </c>
      <c r="C38" s="2">
        <v>0.03</v>
      </c>
      <c r="D38" s="2">
        <f t="shared" si="1"/>
        <v>2.0500000000000003</v>
      </c>
      <c r="E38" s="6">
        <f t="shared" si="2"/>
        <v>72.402400000000014</v>
      </c>
    </row>
    <row r="39" spans="1:5" x14ac:dyDescent="0.25">
      <c r="A39" s="12" t="s">
        <v>144</v>
      </c>
      <c r="B39" s="2">
        <v>2.2040000000000002</v>
      </c>
      <c r="C39" s="2">
        <v>0.03</v>
      </c>
      <c r="D39" s="2">
        <f t="shared" si="1"/>
        <v>2.1740000000000004</v>
      </c>
      <c r="E39" s="6">
        <f t="shared" si="2"/>
        <v>79.666439040000029</v>
      </c>
    </row>
    <row r="40" spans="1:5" x14ac:dyDescent="0.25">
      <c r="A40" s="12" t="s">
        <v>145</v>
      </c>
      <c r="B40" s="2">
        <v>2.1659999999999999</v>
      </c>
      <c r="C40" s="2">
        <v>0.03</v>
      </c>
      <c r="D40" s="2">
        <f t="shared" si="1"/>
        <v>2.1360000000000001</v>
      </c>
      <c r="E40" s="6">
        <f t="shared" si="2"/>
        <v>77.404283840000005</v>
      </c>
    </row>
    <row r="41" spans="1:5" x14ac:dyDescent="0.25">
      <c r="A41" s="12" t="s">
        <v>146</v>
      </c>
      <c r="B41" s="2">
        <v>2.238</v>
      </c>
      <c r="C41" s="2">
        <v>0.03</v>
      </c>
      <c r="D41" s="2">
        <f t="shared" si="1"/>
        <v>2.2080000000000002</v>
      </c>
      <c r="E41" s="6">
        <f t="shared" si="2"/>
        <v>81.71749856000001</v>
      </c>
    </row>
    <row r="42" spans="1:5" x14ac:dyDescent="0.25">
      <c r="A42" s="12" t="s">
        <v>147</v>
      </c>
      <c r="B42" s="2">
        <v>2.1819999999999999</v>
      </c>
      <c r="C42" s="2">
        <v>0.03</v>
      </c>
      <c r="D42" s="2">
        <f t="shared" si="1"/>
        <v>2.1520000000000001</v>
      </c>
      <c r="E42" s="6">
        <f t="shared" si="2"/>
        <v>78.352884160000016</v>
      </c>
    </row>
    <row r="43" spans="1:5" x14ac:dyDescent="0.25">
      <c r="A43" s="12" t="s">
        <v>148</v>
      </c>
      <c r="B43" s="2">
        <v>2.1859999999999999</v>
      </c>
      <c r="C43" s="2">
        <v>0.03</v>
      </c>
      <c r="D43" s="2">
        <f t="shared" si="1"/>
        <v>2.1560000000000001</v>
      </c>
      <c r="E43" s="6">
        <f t="shared" si="2"/>
        <v>78.590917440000013</v>
      </c>
    </row>
    <row r="44" spans="1:5" x14ac:dyDescent="0.25">
      <c r="A44" s="12" t="s">
        <v>149</v>
      </c>
      <c r="B44" s="2">
        <v>2.1539999999999999</v>
      </c>
      <c r="C44" s="2">
        <v>0.03</v>
      </c>
      <c r="D44" s="2">
        <f t="shared" si="1"/>
        <v>2.1240000000000001</v>
      </c>
      <c r="E44" s="6">
        <f t="shared" si="2"/>
        <v>76.696543040000009</v>
      </c>
    </row>
    <row r="45" spans="1:5" x14ac:dyDescent="0.25">
      <c r="A45" s="12" t="s">
        <v>150</v>
      </c>
      <c r="B45" s="2">
        <v>2.1840000000000002</v>
      </c>
      <c r="C45" s="2">
        <v>0.03</v>
      </c>
      <c r="D45" s="2">
        <f t="shared" si="1"/>
        <v>2.1540000000000004</v>
      </c>
      <c r="E45" s="6">
        <f t="shared" si="2"/>
        <v>78.471856640000027</v>
      </c>
    </row>
    <row r="46" spans="1:5" x14ac:dyDescent="0.25">
      <c r="A46" s="12" t="s">
        <v>151</v>
      </c>
      <c r="B46" s="2">
        <v>1.9350000000000001</v>
      </c>
      <c r="C46" s="2">
        <v>0.03</v>
      </c>
      <c r="D46" s="2">
        <f t="shared" si="1"/>
        <v>1.905</v>
      </c>
      <c r="E46" s="6">
        <f t="shared" si="2"/>
        <v>64.33877600000001</v>
      </c>
    </row>
    <row r="47" spans="1:5" x14ac:dyDescent="0.25">
      <c r="A47" s="12" t="s">
        <v>152</v>
      </c>
      <c r="B47" s="2">
        <v>2.2170000000000001</v>
      </c>
      <c r="C47" s="2">
        <v>0.03</v>
      </c>
      <c r="D47" s="2">
        <f t="shared" si="1"/>
        <v>2.1870000000000003</v>
      </c>
      <c r="E47" s="6">
        <f t="shared" si="2"/>
        <v>80.447653760000023</v>
      </c>
    </row>
    <row r="48" spans="1:5" x14ac:dyDescent="0.25">
      <c r="A48" s="12" t="s">
        <v>153</v>
      </c>
      <c r="B48" s="2">
        <v>1.5409999999999999</v>
      </c>
      <c r="C48" s="2">
        <v>0.03</v>
      </c>
      <c r="D48" s="2">
        <f t="shared" si="1"/>
        <v>1.5109999999999999</v>
      </c>
      <c r="E48" s="6">
        <f t="shared" si="2"/>
        <v>44.772483839999992</v>
      </c>
    </row>
    <row r="49" spans="1:5" x14ac:dyDescent="0.25">
      <c r="A49" s="12" t="s">
        <v>154</v>
      </c>
      <c r="B49" s="2">
        <v>2.1659999999999999</v>
      </c>
      <c r="C49" s="2">
        <v>0.03</v>
      </c>
      <c r="D49" s="2">
        <f t="shared" si="1"/>
        <v>2.1360000000000001</v>
      </c>
      <c r="E49" s="6">
        <f t="shared" si="2"/>
        <v>77.404283840000005</v>
      </c>
    </row>
    <row r="50" spans="1:5" x14ac:dyDescent="0.25">
      <c r="A50" s="12" t="s">
        <v>155</v>
      </c>
      <c r="B50" s="2">
        <v>1.944</v>
      </c>
      <c r="C50" s="2">
        <v>0.03</v>
      </c>
      <c r="D50" s="2">
        <f t="shared" si="1"/>
        <v>1.9139999999999999</v>
      </c>
      <c r="E50" s="6">
        <f t="shared" si="2"/>
        <v>64.825763840000008</v>
      </c>
    </row>
    <row r="51" spans="1:5" x14ac:dyDescent="0.25">
      <c r="A51" s="12" t="s">
        <v>156</v>
      </c>
      <c r="B51" s="2">
        <v>0.83299999999999996</v>
      </c>
      <c r="C51" s="2">
        <v>0.03</v>
      </c>
      <c r="D51" s="2">
        <f t="shared" si="1"/>
        <v>0.80299999999999994</v>
      </c>
      <c r="E51" s="6">
        <f t="shared" si="2"/>
        <v>18.22633536</v>
      </c>
    </row>
    <row r="52" spans="1:5" x14ac:dyDescent="0.25">
      <c r="A52" s="12" t="s">
        <v>157</v>
      </c>
      <c r="B52" s="2">
        <v>1.8819999999999999</v>
      </c>
      <c r="C52" s="2">
        <v>0.03</v>
      </c>
      <c r="D52" s="2">
        <f t="shared" si="1"/>
        <v>1.8519999999999999</v>
      </c>
      <c r="E52" s="6">
        <f t="shared" si="2"/>
        <v>61.507236159999991</v>
      </c>
    </row>
    <row r="53" spans="1:5" x14ac:dyDescent="0.25">
      <c r="A53" s="12" t="s">
        <v>158</v>
      </c>
      <c r="B53" s="2">
        <v>2.1659999999999999</v>
      </c>
      <c r="C53" s="2">
        <v>0.03</v>
      </c>
      <c r="D53" s="2">
        <f t="shared" si="1"/>
        <v>2.1360000000000001</v>
      </c>
      <c r="E53" s="6">
        <f t="shared" si="2"/>
        <v>77.404283840000005</v>
      </c>
    </row>
    <row r="54" spans="1:5" x14ac:dyDescent="0.25">
      <c r="A54" s="12" t="s">
        <v>159</v>
      </c>
      <c r="B54" s="2">
        <v>2.1640000000000001</v>
      </c>
      <c r="C54" s="2">
        <v>0.03</v>
      </c>
      <c r="D54" s="2">
        <f t="shared" si="1"/>
        <v>2.1340000000000003</v>
      </c>
      <c r="E54" s="6">
        <f t="shared" si="2"/>
        <v>77.286106240000024</v>
      </c>
    </row>
    <row r="55" spans="1:5" x14ac:dyDescent="0.25">
      <c r="A55" s="12" t="s">
        <v>160</v>
      </c>
      <c r="B55" s="2">
        <v>2.173</v>
      </c>
      <c r="C55" s="2">
        <v>0.03</v>
      </c>
      <c r="D55" s="2">
        <f t="shared" si="1"/>
        <v>2.1430000000000002</v>
      </c>
      <c r="E55" s="6">
        <f t="shared" si="2"/>
        <v>77.818600960000012</v>
      </c>
    </row>
    <row r="56" spans="1:5" x14ac:dyDescent="0.25">
      <c r="A56" s="12" t="s">
        <v>161</v>
      </c>
      <c r="B56" s="2">
        <v>1.4430000000000001</v>
      </c>
      <c r="C56" s="2">
        <v>0.03</v>
      </c>
      <c r="D56" s="2">
        <f t="shared" si="1"/>
        <v>1.413</v>
      </c>
      <c r="E56" s="6">
        <f t="shared" si="2"/>
        <v>40.438045760000001</v>
      </c>
    </row>
    <row r="57" spans="1:5" x14ac:dyDescent="0.25">
      <c r="A57" s="12" t="s">
        <v>162</v>
      </c>
      <c r="B57" s="2">
        <v>2.133</v>
      </c>
      <c r="C57" s="2">
        <v>0.03</v>
      </c>
      <c r="D57" s="2">
        <f t="shared" si="1"/>
        <v>2.1030000000000002</v>
      </c>
      <c r="E57" s="6">
        <f t="shared" si="2"/>
        <v>75.46564736000002</v>
      </c>
    </row>
    <row r="58" spans="1:5" x14ac:dyDescent="0.25">
      <c r="A58" s="12" t="s">
        <v>163</v>
      </c>
      <c r="B58" s="2">
        <v>1.651</v>
      </c>
      <c r="C58" s="2">
        <v>0.03</v>
      </c>
      <c r="D58" s="2">
        <f t="shared" si="1"/>
        <v>1.621</v>
      </c>
      <c r="E58" s="6">
        <f t="shared" si="2"/>
        <v>49.890264639999998</v>
      </c>
    </row>
    <row r="59" spans="1:5" x14ac:dyDescent="0.25">
      <c r="A59" s="12" t="s">
        <v>164</v>
      </c>
      <c r="B59" s="2">
        <v>2.1890000000000001</v>
      </c>
      <c r="C59" s="2">
        <v>0.03</v>
      </c>
      <c r="D59" s="2">
        <f t="shared" si="1"/>
        <v>2.1590000000000003</v>
      </c>
      <c r="E59" s="6">
        <f t="shared" si="2"/>
        <v>78.769674240000015</v>
      </c>
    </row>
    <row r="60" spans="1:5" x14ac:dyDescent="0.25">
      <c r="A60" s="12" t="s">
        <v>165</v>
      </c>
      <c r="B60" s="2">
        <v>0.41599999999999998</v>
      </c>
      <c r="C60" s="2">
        <v>0.03</v>
      </c>
      <c r="D60" s="2">
        <f t="shared" si="1"/>
        <v>0.38600000000000001</v>
      </c>
      <c r="E60" s="6">
        <f t="shared" si="2"/>
        <v>7.77024384</v>
      </c>
    </row>
    <row r="61" spans="1:5" x14ac:dyDescent="0.25">
      <c r="A61" s="12" t="s">
        <v>166</v>
      </c>
      <c r="B61" s="2">
        <v>1.5</v>
      </c>
      <c r="C61" s="2">
        <v>0.03</v>
      </c>
      <c r="D61" s="2">
        <f t="shared" si="1"/>
        <v>1.47</v>
      </c>
      <c r="E61" s="6">
        <f t="shared" si="2"/>
        <v>42.933295999999991</v>
      </c>
    </row>
    <row r="62" spans="1:5" x14ac:dyDescent="0.25">
      <c r="A62" s="12" t="s">
        <v>167</v>
      </c>
      <c r="B62" s="2">
        <v>2.1920000000000002</v>
      </c>
      <c r="C62" s="2">
        <v>0.03</v>
      </c>
      <c r="D62" s="2">
        <f t="shared" si="1"/>
        <v>2.1620000000000004</v>
      </c>
      <c r="E62" s="6">
        <f t="shared" si="2"/>
        <v>78.948629760000031</v>
      </c>
    </row>
    <row r="63" spans="1:5" x14ac:dyDescent="0.25">
      <c r="A63" s="12" t="s">
        <v>168</v>
      </c>
      <c r="B63" s="2">
        <v>2.0470000000000002</v>
      </c>
      <c r="C63" s="2">
        <v>0.03</v>
      </c>
      <c r="D63" s="2">
        <f t="shared" si="1"/>
        <v>2.0170000000000003</v>
      </c>
      <c r="E63" s="6">
        <f t="shared" si="2"/>
        <v>70.526426560000019</v>
      </c>
    </row>
    <row r="64" spans="1:5" x14ac:dyDescent="0.25">
      <c r="A64" s="12" t="s">
        <v>169</v>
      </c>
      <c r="B64" s="2">
        <v>2.0939999999999999</v>
      </c>
      <c r="C64" s="2">
        <v>0.03</v>
      </c>
      <c r="D64" s="2">
        <f t="shared" si="1"/>
        <v>2.0640000000000001</v>
      </c>
      <c r="E64" s="6">
        <f t="shared" si="2"/>
        <v>73.205531840000006</v>
      </c>
    </row>
    <row r="65" spans="1:5" x14ac:dyDescent="0.25">
      <c r="A65" s="12" t="s">
        <v>170</v>
      </c>
      <c r="B65" s="2">
        <v>1.4790000000000001</v>
      </c>
      <c r="C65" s="2">
        <v>0.03</v>
      </c>
      <c r="D65" s="2">
        <f t="shared" si="1"/>
        <v>1.4490000000000001</v>
      </c>
      <c r="E65" s="6">
        <f t="shared" si="2"/>
        <v>42.005647039999992</v>
      </c>
    </row>
    <row r="66" spans="1:5" x14ac:dyDescent="0.25">
      <c r="A66" s="12" t="s">
        <v>171</v>
      </c>
      <c r="B66" s="2">
        <v>0.45500000000000002</v>
      </c>
      <c r="C66" s="2">
        <v>0.03</v>
      </c>
      <c r="D66" s="2">
        <f t="shared" si="1"/>
        <v>0.42500000000000004</v>
      </c>
      <c r="E66" s="6">
        <f t="shared" si="2"/>
        <v>8.5854000000000017</v>
      </c>
    </row>
    <row r="67" spans="1:5" x14ac:dyDescent="0.25">
      <c r="A67" s="12" t="s">
        <v>172</v>
      </c>
      <c r="B67" s="2">
        <v>1.7989999999999999</v>
      </c>
      <c r="C67" s="2">
        <v>0.03</v>
      </c>
      <c r="D67" s="2">
        <f t="shared" si="1"/>
        <v>1.7689999999999999</v>
      </c>
      <c r="E67" s="6">
        <f t="shared" si="2"/>
        <v>57.19755743999999</v>
      </c>
    </row>
    <row r="68" spans="1:5" x14ac:dyDescent="0.25">
      <c r="A68" s="12" t="s">
        <v>173</v>
      </c>
      <c r="B68" s="2">
        <v>0.747</v>
      </c>
      <c r="C68" s="2">
        <v>0.03</v>
      </c>
      <c r="D68" s="2">
        <f t="shared" si="1"/>
        <v>0.71699999999999997</v>
      </c>
      <c r="E68" s="6">
        <f t="shared" si="2"/>
        <v>15.755658560000001</v>
      </c>
    </row>
    <row r="69" spans="1:5" x14ac:dyDescent="0.25">
      <c r="A69" s="12" t="s">
        <v>174</v>
      </c>
      <c r="B69" s="2">
        <v>0.47</v>
      </c>
      <c r="C69" s="2">
        <v>0.03</v>
      </c>
      <c r="D69" s="2">
        <f t="shared" si="1"/>
        <v>0.43999999999999995</v>
      </c>
      <c r="E69" s="6">
        <f t="shared" si="2"/>
        <v>8.907864</v>
      </c>
    </row>
    <row r="70" spans="1:5" x14ac:dyDescent="0.25">
      <c r="A70" s="12" t="s">
        <v>175</v>
      </c>
      <c r="B70" s="2">
        <v>2.1259999999999999</v>
      </c>
      <c r="C70" s="2">
        <v>0.03</v>
      </c>
      <c r="D70" s="2">
        <f t="shared" si="1"/>
        <v>2.0960000000000001</v>
      </c>
      <c r="E70" s="6">
        <f t="shared" si="2"/>
        <v>75.057512640000013</v>
      </c>
    </row>
    <row r="71" spans="1:5" x14ac:dyDescent="0.25">
      <c r="A71" s="12" t="s">
        <v>176</v>
      </c>
      <c r="B71" s="2">
        <v>2.2080000000000002</v>
      </c>
      <c r="C71" s="2">
        <v>0.03</v>
      </c>
      <c r="D71" s="2">
        <f t="shared" si="1"/>
        <v>2.1780000000000004</v>
      </c>
      <c r="E71" s="6">
        <f t="shared" si="2"/>
        <v>79.906415360000025</v>
      </c>
    </row>
    <row r="72" spans="1:5" x14ac:dyDescent="0.25">
      <c r="A72" s="12" t="s">
        <v>177</v>
      </c>
      <c r="B72" s="2">
        <v>2.1819999999999999</v>
      </c>
      <c r="C72" s="2">
        <v>0.03</v>
      </c>
      <c r="D72" s="2">
        <f t="shared" si="1"/>
        <v>2.1520000000000001</v>
      </c>
      <c r="E72" s="6">
        <f t="shared" si="2"/>
        <v>78.352884160000016</v>
      </c>
    </row>
    <row r="73" spans="1:5" x14ac:dyDescent="0.25">
      <c r="A73" s="12" t="s">
        <v>178</v>
      </c>
      <c r="B73" s="2">
        <v>2.2029999999999998</v>
      </c>
      <c r="C73" s="2">
        <v>0.03</v>
      </c>
      <c r="D73" s="2">
        <f t="shared" si="1"/>
        <v>2.173</v>
      </c>
      <c r="E73" s="6">
        <f t="shared" si="2"/>
        <v>79.606500159999996</v>
      </c>
    </row>
    <row r="74" spans="1:5" x14ac:dyDescent="0.25">
      <c r="A74" s="12" t="s">
        <v>179</v>
      </c>
      <c r="B74" s="2">
        <v>2.1589999999999998</v>
      </c>
      <c r="C74" s="2">
        <v>0.03</v>
      </c>
      <c r="D74" s="2">
        <f t="shared" si="1"/>
        <v>2.129</v>
      </c>
      <c r="E74" s="6">
        <f t="shared" si="2"/>
        <v>76.991048640000002</v>
      </c>
    </row>
    <row r="75" spans="1:5" x14ac:dyDescent="0.25">
      <c r="A75" s="12" t="s">
        <v>180</v>
      </c>
      <c r="B75" s="2">
        <v>1.9810000000000001</v>
      </c>
      <c r="C75" s="2">
        <v>0.03</v>
      </c>
      <c r="D75" s="2">
        <f t="shared" si="1"/>
        <v>1.9510000000000001</v>
      </c>
      <c r="E75" s="6">
        <f t="shared" si="2"/>
        <v>66.846615040000003</v>
      </c>
    </row>
    <row r="76" spans="1:5" x14ac:dyDescent="0.25">
      <c r="A76" s="12" t="s">
        <v>181</v>
      </c>
      <c r="B76" s="2">
        <v>2.1549999999999998</v>
      </c>
      <c r="C76" s="2">
        <v>0.03</v>
      </c>
      <c r="D76" s="2">
        <f t="shared" si="1"/>
        <v>2.125</v>
      </c>
      <c r="E76" s="6">
        <f t="shared" si="2"/>
        <v>76.755399999999995</v>
      </c>
    </row>
    <row r="77" spans="1:5" x14ac:dyDescent="0.25">
      <c r="A77" s="12" t="s">
        <v>182</v>
      </c>
      <c r="B77" s="2">
        <v>2.085</v>
      </c>
      <c r="C77" s="2">
        <v>0.03</v>
      </c>
      <c r="D77" s="2">
        <f t="shared" si="1"/>
        <v>2.0550000000000002</v>
      </c>
      <c r="E77" s="6">
        <f t="shared" si="2"/>
        <v>72.688736000000006</v>
      </c>
    </row>
    <row r="78" spans="1:5" x14ac:dyDescent="0.25">
      <c r="A78" s="12" t="s">
        <v>183</v>
      </c>
      <c r="B78" s="2">
        <v>1.091</v>
      </c>
      <c r="C78" s="2">
        <v>0.03</v>
      </c>
      <c r="D78" s="2">
        <f t="shared" si="1"/>
        <v>1.0609999999999999</v>
      </c>
      <c r="E78" s="6">
        <f t="shared" si="2"/>
        <v>26.618187840000001</v>
      </c>
    </row>
    <row r="79" spans="1:5" x14ac:dyDescent="0.25">
      <c r="A79" s="12" t="s">
        <v>184</v>
      </c>
      <c r="B79" s="2">
        <v>2.157</v>
      </c>
      <c r="C79" s="2">
        <v>0.03</v>
      </c>
      <c r="D79" s="2">
        <f t="shared" si="1"/>
        <v>2.1270000000000002</v>
      </c>
      <c r="E79" s="6">
        <f t="shared" si="2"/>
        <v>76.873180160000018</v>
      </c>
    </row>
    <row r="80" spans="1:5" x14ac:dyDescent="0.25">
      <c r="A80" s="12" t="s">
        <v>185</v>
      </c>
      <c r="B80" s="2">
        <v>2.0859999999999999</v>
      </c>
      <c r="C80" s="2">
        <v>0.03</v>
      </c>
      <c r="D80" s="2">
        <f t="shared" si="1"/>
        <v>2.056</v>
      </c>
      <c r="E80" s="6">
        <f t="shared" si="2"/>
        <v>72.746069439999999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2"/>
  <sheetViews>
    <sheetView tabSelected="1" workbookViewId="0">
      <selection activeCell="G3" sqref="G3"/>
    </sheetView>
  </sheetViews>
  <sheetFormatPr defaultRowHeight="15" x14ac:dyDescent="0.25"/>
  <cols>
    <col min="1" max="1" width="28.42578125" customWidth="1"/>
    <col min="2" max="2" width="16.28515625" customWidth="1"/>
    <col min="3" max="3" width="18.28515625" customWidth="1"/>
    <col min="4" max="4" width="16.5703125" customWidth="1"/>
    <col min="5" max="5" width="18.5703125" customWidth="1"/>
    <col min="6" max="6" width="69" customWidth="1"/>
  </cols>
  <sheetData>
    <row r="1" spans="1:6" ht="16.5" thickTop="1" thickBot="1" x14ac:dyDescent="0.3">
      <c r="A1" s="18" t="s">
        <v>25</v>
      </c>
      <c r="B1" s="18" t="s">
        <v>26</v>
      </c>
      <c r="C1" s="18" t="s">
        <v>27</v>
      </c>
      <c r="D1" s="18" t="s">
        <v>28</v>
      </c>
      <c r="E1" s="18" t="s">
        <v>29</v>
      </c>
      <c r="F1" s="18" t="s">
        <v>30</v>
      </c>
    </row>
    <row r="2" spans="1:6" ht="16.5" thickTop="1" thickBot="1" x14ac:dyDescent="0.3">
      <c r="A2" s="19" t="s">
        <v>31</v>
      </c>
      <c r="B2" s="20" t="s">
        <v>32</v>
      </c>
      <c r="C2" s="21" t="s">
        <v>33</v>
      </c>
      <c r="D2" s="31" t="s">
        <v>122</v>
      </c>
      <c r="E2" s="21" t="s">
        <v>34</v>
      </c>
      <c r="F2" s="21" t="s">
        <v>35</v>
      </c>
    </row>
    <row r="3" spans="1:6" ht="16.5" thickTop="1" thickBot="1" x14ac:dyDescent="0.3">
      <c r="A3" s="19" t="s">
        <v>36</v>
      </c>
      <c r="B3" s="20" t="s">
        <v>32</v>
      </c>
      <c r="C3" s="21" t="s">
        <v>33</v>
      </c>
      <c r="D3" s="31" t="s">
        <v>121</v>
      </c>
      <c r="E3" s="21" t="s">
        <v>34</v>
      </c>
      <c r="F3" s="21" t="s">
        <v>35</v>
      </c>
    </row>
    <row r="4" spans="1:6" ht="16.5" thickTop="1" thickBot="1" x14ac:dyDescent="0.3">
      <c r="A4" s="19" t="s">
        <v>37</v>
      </c>
      <c r="B4" s="20" t="s">
        <v>32</v>
      </c>
      <c r="C4" s="21" t="s">
        <v>33</v>
      </c>
      <c r="D4" s="21" t="s">
        <v>38</v>
      </c>
      <c r="E4" s="21" t="s">
        <v>34</v>
      </c>
      <c r="F4" s="21" t="s">
        <v>39</v>
      </c>
    </row>
    <row r="5" spans="1:6" ht="16.5" thickTop="1" thickBot="1" x14ac:dyDescent="0.3">
      <c r="A5" s="20" t="s">
        <v>40</v>
      </c>
      <c r="B5" s="20" t="s">
        <v>32</v>
      </c>
      <c r="C5" s="21" t="s">
        <v>41</v>
      </c>
      <c r="D5" s="21" t="s">
        <v>42</v>
      </c>
      <c r="E5" s="21" t="s">
        <v>34</v>
      </c>
      <c r="F5" s="21" t="s">
        <v>35</v>
      </c>
    </row>
    <row r="6" spans="1:6" ht="16.5" thickTop="1" thickBot="1" x14ac:dyDescent="0.3">
      <c r="A6" s="20" t="s">
        <v>43</v>
      </c>
      <c r="B6" s="20" t="s">
        <v>32</v>
      </c>
      <c r="C6" s="21" t="s">
        <v>41</v>
      </c>
      <c r="D6" s="21" t="s">
        <v>44</v>
      </c>
      <c r="E6" s="21" t="s">
        <v>34</v>
      </c>
      <c r="F6" s="21" t="s">
        <v>35</v>
      </c>
    </row>
    <row r="7" spans="1:6" ht="16.5" thickTop="1" thickBot="1" x14ac:dyDescent="0.3">
      <c r="A7" s="19" t="s">
        <v>46</v>
      </c>
      <c r="B7" s="20" t="s">
        <v>32</v>
      </c>
      <c r="C7" s="21" t="s">
        <v>33</v>
      </c>
      <c r="D7" s="21" t="s">
        <v>45</v>
      </c>
      <c r="E7" s="21" t="s">
        <v>34</v>
      </c>
      <c r="F7" s="21" t="s">
        <v>47</v>
      </c>
    </row>
    <row r="8" spans="1:6" ht="16.5" thickTop="1" thickBot="1" x14ac:dyDescent="0.3">
      <c r="A8" s="19" t="s">
        <v>48</v>
      </c>
      <c r="B8" s="20" t="s">
        <v>124</v>
      </c>
      <c r="C8" s="21" t="s">
        <v>123</v>
      </c>
      <c r="D8" s="21" t="s">
        <v>125</v>
      </c>
      <c r="E8" s="21" t="s">
        <v>49</v>
      </c>
      <c r="F8" s="21" t="s">
        <v>50</v>
      </c>
    </row>
    <row r="9" spans="1:6" ht="15.75" thickTop="1" x14ac:dyDescent="0.25"/>
    <row r="73" spans="1:6" ht="15.75" x14ac:dyDescent="0.25">
      <c r="A73" s="25" t="s">
        <v>51</v>
      </c>
      <c r="B73" s="26"/>
      <c r="C73" s="26"/>
      <c r="D73" s="26"/>
      <c r="E73" s="22"/>
      <c r="F73" s="22"/>
    </row>
    <row r="74" spans="1:6" ht="15.75" x14ac:dyDescent="0.25">
      <c r="A74" s="26" t="s">
        <v>52</v>
      </c>
      <c r="B74" s="26"/>
      <c r="C74" s="26"/>
      <c r="D74" s="26"/>
      <c r="E74" s="22"/>
      <c r="F74" s="22"/>
    </row>
    <row r="75" spans="1:6" ht="15.75" x14ac:dyDescent="0.25">
      <c r="A75" s="26" t="s">
        <v>53</v>
      </c>
      <c r="B75" s="26"/>
      <c r="C75" s="26"/>
      <c r="D75" s="26"/>
      <c r="E75" s="22"/>
      <c r="F75" s="22"/>
    </row>
    <row r="76" spans="1:6" ht="15.75" x14ac:dyDescent="0.25">
      <c r="A76" s="26" t="s">
        <v>54</v>
      </c>
      <c r="B76" s="26"/>
      <c r="C76" s="26"/>
      <c r="D76" s="26"/>
      <c r="E76" s="22"/>
      <c r="F76" s="22"/>
    </row>
    <row r="77" spans="1:6" ht="15.75" x14ac:dyDescent="0.25">
      <c r="A77" s="26" t="s">
        <v>55</v>
      </c>
      <c r="B77" s="26"/>
      <c r="C77" s="26"/>
      <c r="D77" s="26"/>
      <c r="E77" s="22"/>
      <c r="F77" s="22"/>
    </row>
    <row r="78" spans="1:6" ht="15.75" x14ac:dyDescent="0.25">
      <c r="A78" s="26" t="s">
        <v>56</v>
      </c>
      <c r="B78" s="26"/>
      <c r="C78" s="26"/>
      <c r="D78" s="26"/>
      <c r="E78" s="22"/>
      <c r="F78" s="22"/>
    </row>
    <row r="79" spans="1:6" ht="15.75" x14ac:dyDescent="0.25">
      <c r="A79" s="26" t="s">
        <v>57</v>
      </c>
      <c r="B79" s="26"/>
      <c r="C79" s="26"/>
      <c r="D79" s="26"/>
      <c r="E79" s="22"/>
      <c r="F79" s="22"/>
    </row>
    <row r="80" spans="1:6" ht="15.75" x14ac:dyDescent="0.25">
      <c r="A80" s="26" t="s">
        <v>58</v>
      </c>
      <c r="B80" s="26"/>
      <c r="C80" s="26"/>
      <c r="D80" s="26"/>
      <c r="E80" s="22"/>
      <c r="F80" s="22"/>
    </row>
    <row r="81" spans="1:6" ht="15.75" x14ac:dyDescent="0.25">
      <c r="A81" s="26" t="s">
        <v>59</v>
      </c>
      <c r="B81" s="26"/>
      <c r="C81" s="26"/>
      <c r="D81" s="26"/>
      <c r="E81" s="22"/>
      <c r="F81" s="22"/>
    </row>
    <row r="82" spans="1:6" ht="15.75" x14ac:dyDescent="0.25">
      <c r="A82" s="26"/>
      <c r="B82" s="26"/>
      <c r="C82" s="26"/>
      <c r="D82" s="26"/>
      <c r="E82" s="22"/>
      <c r="F82" s="22"/>
    </row>
    <row r="83" spans="1:6" ht="15.75" x14ac:dyDescent="0.25">
      <c r="A83" s="25" t="s">
        <v>60</v>
      </c>
      <c r="B83" s="26"/>
      <c r="C83" s="26"/>
      <c r="D83" s="26"/>
      <c r="E83" s="22"/>
      <c r="F83" s="22"/>
    </row>
    <row r="84" spans="1:6" ht="15.75" x14ac:dyDescent="0.25">
      <c r="A84" s="26" t="s">
        <v>61</v>
      </c>
      <c r="B84" s="26"/>
      <c r="C84" s="26"/>
      <c r="D84" s="26"/>
      <c r="E84" s="22"/>
      <c r="F84" s="22"/>
    </row>
    <row r="85" spans="1:6" ht="15.75" x14ac:dyDescent="0.25">
      <c r="A85" s="26" t="s">
        <v>62</v>
      </c>
      <c r="B85" s="26"/>
      <c r="C85" s="26"/>
      <c r="D85" s="26"/>
      <c r="E85" s="22"/>
      <c r="F85" s="22"/>
    </row>
    <row r="86" spans="1:6" ht="15.75" x14ac:dyDescent="0.25">
      <c r="A86" s="26" t="s">
        <v>63</v>
      </c>
      <c r="B86" s="26"/>
      <c r="C86" s="26"/>
      <c r="D86" s="26"/>
      <c r="E86" s="22"/>
      <c r="F86" s="22"/>
    </row>
    <row r="87" spans="1:6" ht="15.75" x14ac:dyDescent="0.25">
      <c r="A87" s="26" t="s">
        <v>64</v>
      </c>
      <c r="B87" s="26"/>
      <c r="C87" s="26"/>
      <c r="D87" s="26"/>
      <c r="E87" s="22"/>
      <c r="F87" s="22"/>
    </row>
    <row r="88" spans="1:6" ht="15.75" x14ac:dyDescent="0.25">
      <c r="A88" s="26" t="s">
        <v>65</v>
      </c>
      <c r="B88" s="26"/>
      <c r="C88" s="26"/>
      <c r="D88" s="26"/>
      <c r="E88" s="22"/>
      <c r="F88" s="22"/>
    </row>
    <row r="89" spans="1:6" ht="15.75" x14ac:dyDescent="0.25">
      <c r="A89" s="26" t="s">
        <v>66</v>
      </c>
      <c r="B89" s="26"/>
      <c r="C89" s="26"/>
      <c r="D89" s="26"/>
      <c r="E89" s="22"/>
      <c r="F89" s="22"/>
    </row>
    <row r="90" spans="1:6" ht="15.75" x14ac:dyDescent="0.25">
      <c r="A90" s="26" t="s">
        <v>67</v>
      </c>
      <c r="B90" s="26"/>
      <c r="C90" s="26"/>
      <c r="D90" s="26"/>
      <c r="E90" s="22"/>
      <c r="F90" s="22"/>
    </row>
    <row r="91" spans="1:6" ht="15.75" x14ac:dyDescent="0.25">
      <c r="A91" s="26" t="s">
        <v>68</v>
      </c>
      <c r="B91" s="26"/>
      <c r="C91" s="26"/>
      <c r="D91" s="26"/>
      <c r="E91" s="22"/>
      <c r="F91" s="22"/>
    </row>
    <row r="92" spans="1:6" ht="15.75" x14ac:dyDescent="0.25">
      <c r="A92" s="26" t="s">
        <v>69</v>
      </c>
      <c r="B92" s="26"/>
      <c r="C92" s="26"/>
      <c r="D92" s="26"/>
      <c r="E92" s="22"/>
      <c r="F92" s="22"/>
    </row>
    <row r="93" spans="1:6" ht="15.75" x14ac:dyDescent="0.25">
      <c r="A93" s="26" t="s">
        <v>70</v>
      </c>
      <c r="B93" s="26"/>
      <c r="C93" s="26"/>
      <c r="D93" s="26"/>
      <c r="E93" s="22"/>
      <c r="F93" s="22"/>
    </row>
    <row r="94" spans="1:6" ht="15.75" x14ac:dyDescent="0.25">
      <c r="A94" s="26" t="s">
        <v>59</v>
      </c>
      <c r="B94" s="26"/>
      <c r="C94" s="26"/>
      <c r="D94" s="26"/>
      <c r="E94" s="22"/>
      <c r="F94" s="22"/>
    </row>
    <row r="95" spans="1:6" ht="15.75" x14ac:dyDescent="0.25">
      <c r="A95" s="26"/>
      <c r="B95" s="26"/>
      <c r="C95" s="26"/>
      <c r="D95" s="26"/>
      <c r="E95" s="22"/>
      <c r="F95" s="22"/>
    </row>
    <row r="96" spans="1:6" ht="15.75" x14ac:dyDescent="0.25">
      <c r="A96" s="25" t="s">
        <v>71</v>
      </c>
      <c r="B96" s="26"/>
      <c r="C96" s="26"/>
      <c r="D96" s="26"/>
      <c r="E96" s="22"/>
      <c r="F96" s="22"/>
    </row>
    <row r="97" spans="1:6" ht="15.75" x14ac:dyDescent="0.25">
      <c r="A97" s="26" t="s">
        <v>72</v>
      </c>
      <c r="B97" s="26"/>
      <c r="C97" s="26"/>
      <c r="D97" s="26"/>
      <c r="E97" s="22"/>
      <c r="F97" s="22"/>
    </row>
    <row r="98" spans="1:6" ht="15.75" x14ac:dyDescent="0.25">
      <c r="A98" s="26" t="s">
        <v>73</v>
      </c>
      <c r="B98" s="26"/>
      <c r="C98" s="26"/>
      <c r="D98" s="26"/>
      <c r="E98" s="22"/>
      <c r="F98" s="22"/>
    </row>
    <row r="99" spans="1:6" ht="15.75" x14ac:dyDescent="0.25">
      <c r="A99" s="26" t="s">
        <v>74</v>
      </c>
      <c r="B99" s="26"/>
      <c r="C99" s="26"/>
      <c r="D99" s="26"/>
      <c r="E99" s="22"/>
      <c r="F99" s="22"/>
    </row>
    <row r="100" spans="1:6" ht="15.75" x14ac:dyDescent="0.25">
      <c r="A100" s="26" t="s">
        <v>75</v>
      </c>
      <c r="B100" s="26"/>
      <c r="C100" s="26"/>
      <c r="D100" s="26"/>
      <c r="E100" s="22"/>
      <c r="F100" s="22"/>
    </row>
    <row r="101" spans="1:6" ht="15.75" x14ac:dyDescent="0.25">
      <c r="A101" s="26" t="s">
        <v>76</v>
      </c>
      <c r="B101" s="26"/>
      <c r="C101" s="26"/>
      <c r="D101" s="26"/>
      <c r="E101" s="22"/>
      <c r="F101" s="22"/>
    </row>
    <row r="102" spans="1:6" ht="15.75" x14ac:dyDescent="0.25">
      <c r="A102" s="26" t="s">
        <v>77</v>
      </c>
      <c r="B102" s="26"/>
      <c r="C102" s="26"/>
      <c r="D102" s="26"/>
      <c r="E102" s="22"/>
      <c r="F102" s="22"/>
    </row>
    <row r="103" spans="1:6" ht="15.75" x14ac:dyDescent="0.25">
      <c r="A103" s="26" t="s">
        <v>78</v>
      </c>
      <c r="B103" s="26"/>
      <c r="C103" s="26"/>
      <c r="D103" s="26"/>
      <c r="E103" s="22"/>
      <c r="F103" s="22"/>
    </row>
    <row r="104" spans="1:6" ht="15.75" x14ac:dyDescent="0.25">
      <c r="A104" s="26" t="s">
        <v>79</v>
      </c>
      <c r="B104" s="26"/>
      <c r="C104" s="26"/>
      <c r="D104" s="26"/>
      <c r="E104" s="22"/>
      <c r="F104" s="22"/>
    </row>
    <row r="105" spans="1:6" ht="15.75" x14ac:dyDescent="0.25">
      <c r="A105" s="26" t="s">
        <v>80</v>
      </c>
      <c r="B105" s="26"/>
      <c r="C105" s="26"/>
      <c r="D105" s="26"/>
      <c r="E105" s="22"/>
      <c r="F105" s="22"/>
    </row>
    <row r="106" spans="1:6" ht="15.75" x14ac:dyDescent="0.25">
      <c r="A106" s="26" t="s">
        <v>81</v>
      </c>
      <c r="B106" s="26"/>
      <c r="C106" s="26"/>
      <c r="D106" s="26"/>
      <c r="E106" s="22"/>
      <c r="F106" s="22"/>
    </row>
    <row r="107" spans="1:6" ht="15.75" x14ac:dyDescent="0.25">
      <c r="A107" s="26" t="s">
        <v>82</v>
      </c>
      <c r="B107" s="26"/>
      <c r="C107" s="26"/>
      <c r="D107" s="26"/>
      <c r="E107" s="22"/>
      <c r="F107" s="22"/>
    </row>
    <row r="108" spans="1:6" x14ac:dyDescent="0.25">
      <c r="A108" s="22"/>
      <c r="B108" s="22"/>
      <c r="C108" s="22"/>
      <c r="D108" s="22"/>
      <c r="E108" s="22"/>
      <c r="F108" s="22"/>
    </row>
    <row r="109" spans="1:6" ht="15.75" x14ac:dyDescent="0.25">
      <c r="A109" s="25" t="s">
        <v>83</v>
      </c>
      <c r="B109" s="26"/>
      <c r="C109" s="26"/>
      <c r="D109" s="26"/>
      <c r="E109" s="22"/>
      <c r="F109" s="22"/>
    </row>
    <row r="110" spans="1:6" ht="15.75" x14ac:dyDescent="0.25">
      <c r="A110" s="26" t="s">
        <v>84</v>
      </c>
      <c r="B110" s="26"/>
      <c r="C110" s="26"/>
      <c r="D110" s="26"/>
      <c r="E110" s="22"/>
      <c r="F110" s="22"/>
    </row>
    <row r="111" spans="1:6" ht="15.75" x14ac:dyDescent="0.25">
      <c r="A111" s="26" t="s">
        <v>85</v>
      </c>
      <c r="B111" s="26"/>
      <c r="C111" s="26"/>
      <c r="D111" s="26"/>
      <c r="E111" s="22"/>
      <c r="F111" s="22"/>
    </row>
    <row r="112" spans="1:6" ht="15.75" x14ac:dyDescent="0.25">
      <c r="A112" s="26" t="s">
        <v>86</v>
      </c>
      <c r="B112" s="26"/>
      <c r="C112" s="26"/>
      <c r="D112" s="26"/>
      <c r="E112" s="22"/>
      <c r="F112" s="22"/>
    </row>
    <row r="113" spans="1:6" ht="15.75" x14ac:dyDescent="0.25">
      <c r="A113" s="26" t="s">
        <v>87</v>
      </c>
      <c r="B113" s="26"/>
      <c r="C113" s="26"/>
      <c r="D113" s="26"/>
      <c r="E113" s="22"/>
      <c r="F113" s="22"/>
    </row>
    <row r="114" spans="1:6" ht="15.75" x14ac:dyDescent="0.25">
      <c r="A114" s="26" t="s">
        <v>88</v>
      </c>
      <c r="B114" s="26"/>
      <c r="C114" s="26"/>
      <c r="D114" s="26"/>
      <c r="E114" s="22"/>
      <c r="F114" s="22"/>
    </row>
    <row r="115" spans="1:6" ht="15.75" x14ac:dyDescent="0.25">
      <c r="A115" s="26" t="s">
        <v>89</v>
      </c>
      <c r="B115" s="26"/>
      <c r="C115" s="26"/>
      <c r="D115" s="26"/>
      <c r="E115" s="22"/>
      <c r="F115" s="22"/>
    </row>
    <row r="116" spans="1:6" ht="15.75" x14ac:dyDescent="0.25">
      <c r="A116" s="26" t="s">
        <v>90</v>
      </c>
      <c r="B116" s="26"/>
      <c r="C116" s="26"/>
      <c r="D116" s="26"/>
      <c r="E116" s="22"/>
      <c r="F116" s="22"/>
    </row>
    <row r="117" spans="1:6" ht="15.75" x14ac:dyDescent="0.25">
      <c r="A117" s="26" t="s">
        <v>91</v>
      </c>
      <c r="B117" s="26"/>
      <c r="C117" s="26"/>
      <c r="D117" s="26"/>
      <c r="E117" s="22"/>
      <c r="F117" s="22"/>
    </row>
    <row r="118" spans="1:6" ht="15.75" x14ac:dyDescent="0.25">
      <c r="A118" s="26" t="s">
        <v>92</v>
      </c>
      <c r="B118" s="26"/>
      <c r="C118" s="26"/>
      <c r="D118" s="26"/>
      <c r="E118" s="22"/>
      <c r="F118" s="22"/>
    </row>
    <row r="119" spans="1:6" ht="15.75" x14ac:dyDescent="0.25">
      <c r="A119" s="26" t="s">
        <v>93</v>
      </c>
      <c r="B119" s="26"/>
      <c r="C119" s="26"/>
      <c r="D119" s="26"/>
      <c r="E119" s="22"/>
      <c r="F119" s="22"/>
    </row>
    <row r="120" spans="1:6" ht="15.75" x14ac:dyDescent="0.25">
      <c r="A120" s="26" t="s">
        <v>94</v>
      </c>
      <c r="B120" s="26"/>
      <c r="C120" s="26"/>
      <c r="D120" s="26"/>
      <c r="E120" s="22"/>
      <c r="F120" s="22"/>
    </row>
    <row r="121" spans="1:6" ht="15.75" x14ac:dyDescent="0.25">
      <c r="A121" s="26" t="s">
        <v>95</v>
      </c>
      <c r="B121" s="26"/>
      <c r="C121" s="26"/>
      <c r="D121" s="26"/>
      <c r="E121" s="22"/>
      <c r="F121" s="22"/>
    </row>
    <row r="123" spans="1:6" ht="15.75" x14ac:dyDescent="0.25">
      <c r="A123" s="24" t="s">
        <v>96</v>
      </c>
      <c r="B123" s="26"/>
      <c r="C123" s="26"/>
      <c r="D123" s="26"/>
      <c r="E123" s="26"/>
      <c r="F123" s="22"/>
    </row>
    <row r="124" spans="1:6" ht="15.75" x14ac:dyDescent="0.25">
      <c r="A124" s="23" t="s">
        <v>97</v>
      </c>
      <c r="B124" s="26"/>
      <c r="C124" s="26"/>
      <c r="D124" s="26"/>
      <c r="E124" s="26"/>
      <c r="F124" s="22"/>
    </row>
    <row r="125" spans="1:6" ht="15.75" x14ac:dyDescent="0.25">
      <c r="A125" s="26" t="s">
        <v>98</v>
      </c>
      <c r="B125" s="26"/>
      <c r="C125" s="26"/>
      <c r="D125" s="26"/>
      <c r="E125" s="26"/>
      <c r="F125" s="22"/>
    </row>
    <row r="126" spans="1:6" ht="15.75" x14ac:dyDescent="0.25">
      <c r="A126" s="26" t="s">
        <v>99</v>
      </c>
      <c r="B126" s="26"/>
      <c r="C126" s="26"/>
      <c r="D126" s="26"/>
      <c r="E126" s="26"/>
      <c r="F126" s="22"/>
    </row>
    <row r="127" spans="1:6" ht="15.75" x14ac:dyDescent="0.25">
      <c r="A127" s="26" t="s">
        <v>100</v>
      </c>
      <c r="B127" s="26"/>
      <c r="C127" s="26"/>
      <c r="D127" s="26"/>
      <c r="E127" s="26"/>
      <c r="F127" s="22"/>
    </row>
    <row r="128" spans="1:6" ht="15.75" x14ac:dyDescent="0.25">
      <c r="A128" s="26" t="s">
        <v>101</v>
      </c>
      <c r="B128" s="26"/>
      <c r="C128" s="26"/>
      <c r="D128" s="26"/>
      <c r="E128" s="26"/>
      <c r="F128" s="22"/>
    </row>
    <row r="129" spans="1:6" x14ac:dyDescent="0.25">
      <c r="A129" s="22"/>
      <c r="B129" s="22"/>
      <c r="C129" s="22"/>
      <c r="D129" s="22"/>
      <c r="E129" s="22"/>
      <c r="F129" s="22"/>
    </row>
    <row r="130" spans="1:6" ht="15.75" x14ac:dyDescent="0.25">
      <c r="A130" s="25" t="s">
        <v>102</v>
      </c>
      <c r="B130" s="26"/>
      <c r="C130" s="26"/>
      <c r="D130" s="26"/>
      <c r="E130" s="26"/>
      <c r="F130" s="26"/>
    </row>
    <row r="131" spans="1:6" ht="15.75" x14ac:dyDescent="0.25">
      <c r="A131" s="26" t="s">
        <v>103</v>
      </c>
      <c r="B131" s="26"/>
      <c r="C131" s="26"/>
      <c r="D131" s="26"/>
      <c r="E131" s="26"/>
      <c r="F131" s="26"/>
    </row>
    <row r="132" spans="1:6" ht="15.75" x14ac:dyDescent="0.25">
      <c r="A132" s="26" t="s">
        <v>104</v>
      </c>
      <c r="B132" s="26"/>
      <c r="C132" s="26"/>
      <c r="D132" s="26"/>
      <c r="E132" s="26"/>
      <c r="F132" s="26"/>
    </row>
    <row r="133" spans="1:6" ht="15.75" x14ac:dyDescent="0.25">
      <c r="A133" s="26" t="s">
        <v>105</v>
      </c>
      <c r="B133" s="26"/>
      <c r="C133" s="26"/>
      <c r="D133" s="26"/>
      <c r="E133" s="26"/>
      <c r="F133" s="26"/>
    </row>
    <row r="134" spans="1:6" ht="15.75" x14ac:dyDescent="0.25">
      <c r="A134" s="26" t="s">
        <v>106</v>
      </c>
      <c r="B134" s="26"/>
      <c r="C134" s="26"/>
      <c r="D134" s="26"/>
      <c r="E134" s="26"/>
      <c r="F134" s="26"/>
    </row>
    <row r="135" spans="1:6" ht="15.75" x14ac:dyDescent="0.25">
      <c r="A135" s="26" t="s">
        <v>107</v>
      </c>
      <c r="B135" s="26"/>
      <c r="C135" s="26"/>
      <c r="D135" s="26"/>
      <c r="E135" s="26"/>
      <c r="F135" s="26"/>
    </row>
    <row r="136" spans="1:6" ht="15.75" x14ac:dyDescent="0.25">
      <c r="A136" s="26" t="s">
        <v>108</v>
      </c>
      <c r="B136" s="26"/>
      <c r="C136" s="26"/>
      <c r="D136" s="26"/>
      <c r="E136" s="26"/>
      <c r="F136" s="26"/>
    </row>
    <row r="137" spans="1:6" ht="15.75" x14ac:dyDescent="0.25">
      <c r="A137" s="26" t="s">
        <v>109</v>
      </c>
      <c r="B137" s="26"/>
      <c r="C137" s="26"/>
      <c r="D137" s="26"/>
      <c r="E137" s="26"/>
      <c r="F137" s="26"/>
    </row>
    <row r="138" spans="1:6" ht="15.75" x14ac:dyDescent="0.25">
      <c r="A138" s="26" t="s">
        <v>110</v>
      </c>
      <c r="B138" s="26"/>
      <c r="C138" s="26"/>
      <c r="D138" s="26"/>
      <c r="E138" s="26"/>
      <c r="F138" s="26"/>
    </row>
    <row r="140" spans="1:6" ht="15.75" x14ac:dyDescent="0.25">
      <c r="A140" s="28" t="s">
        <v>112</v>
      </c>
    </row>
    <row r="141" spans="1:6" ht="15.75" x14ac:dyDescent="0.25">
      <c r="A141" s="28" t="s">
        <v>113</v>
      </c>
    </row>
    <row r="142" spans="1:6" ht="15.75" x14ac:dyDescent="0.25">
      <c r="A142" s="28" t="s">
        <v>114</v>
      </c>
    </row>
    <row r="143" spans="1:6" ht="15.75" x14ac:dyDescent="0.25">
      <c r="A143" s="29" t="s">
        <v>111</v>
      </c>
    </row>
    <row r="145" spans="1:6" x14ac:dyDescent="0.25">
      <c r="A145" s="30" t="s">
        <v>120</v>
      </c>
      <c r="B145" s="27"/>
      <c r="C145" s="27"/>
      <c r="D145" s="27"/>
      <c r="E145" s="27"/>
      <c r="F145" s="27"/>
    </row>
    <row r="146" spans="1:6" x14ac:dyDescent="0.25">
      <c r="A146" s="27" t="s">
        <v>115</v>
      </c>
      <c r="B146" s="27"/>
      <c r="C146" s="27"/>
      <c r="D146" s="27"/>
      <c r="E146" s="27"/>
      <c r="F146" s="27"/>
    </row>
    <row r="147" spans="1:6" x14ac:dyDescent="0.25">
      <c r="A147" s="27" t="s">
        <v>116</v>
      </c>
      <c r="B147" s="27"/>
      <c r="C147" s="27"/>
      <c r="D147" s="27"/>
      <c r="E147" s="27"/>
      <c r="F147" s="27"/>
    </row>
    <row r="148" spans="1:6" x14ac:dyDescent="0.25">
      <c r="A148" s="27" t="s">
        <v>117</v>
      </c>
      <c r="B148" s="27"/>
      <c r="C148" s="27"/>
      <c r="D148" s="27"/>
      <c r="E148" s="27"/>
      <c r="F148" s="27"/>
    </row>
    <row r="149" spans="1:6" x14ac:dyDescent="0.25">
      <c r="A149" s="27" t="s">
        <v>118</v>
      </c>
      <c r="B149" s="27"/>
      <c r="C149" s="27"/>
      <c r="D149" s="27"/>
      <c r="E149" s="27"/>
      <c r="F149" s="27"/>
    </row>
    <row r="150" spans="1:6" x14ac:dyDescent="0.25">
      <c r="A150" s="27" t="s">
        <v>119</v>
      </c>
      <c r="B150" s="27"/>
      <c r="C150" s="27"/>
      <c r="D150" s="27"/>
      <c r="E150" s="27"/>
      <c r="F150" s="27"/>
    </row>
    <row r="162" spans="1:6" x14ac:dyDescent="0.25">
      <c r="A162" s="22"/>
      <c r="B162" s="22"/>
      <c r="C162" s="22"/>
      <c r="D162" s="22"/>
      <c r="E162" s="22"/>
      <c r="F162"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IgG</vt:lpstr>
      <vt:lpstr>Colorimetric</vt:lpstr>
      <vt:lpstr>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2022-08-24T14:19:27Z</dcterms:created>
  <dcterms:modified xsi:type="dcterms:W3CDTF">2022-10-19T08:34:50Z</dcterms:modified>
</cp:coreProperties>
</file>