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15345" windowHeight="6435" activeTab="4"/>
  </bookViews>
  <sheets>
    <sheet name="İnsulin" sheetId="1" r:id="rId1"/>
    <sheet name="C-peptide" sheetId="2" r:id="rId2"/>
    <sheet name="İnterferon " sheetId="3" r:id="rId3"/>
    <sheet name="CAT-SOD" sheetId="4" r:id="rId4"/>
    <sheet name="MDA" sheetId="5" r:id="rId5"/>
  </sheets>
  <externalReferences>
    <externalReference r:id="rId6"/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8" i="5" l="1"/>
  <c r="D58" i="5" s="1"/>
  <c r="C57" i="5"/>
  <c r="D57" i="5" s="1"/>
  <c r="C56" i="5"/>
  <c r="D56" i="5" s="1"/>
  <c r="C55" i="5"/>
  <c r="D55" i="5" s="1"/>
  <c r="C54" i="5"/>
  <c r="D54" i="5" s="1"/>
  <c r="C53" i="5"/>
  <c r="D53" i="5" s="1"/>
  <c r="C52" i="5"/>
  <c r="D52" i="5" s="1"/>
  <c r="C51" i="5"/>
  <c r="D51" i="5" s="1"/>
  <c r="C50" i="5"/>
  <c r="D50" i="5" s="1"/>
  <c r="C49" i="5"/>
  <c r="D49" i="5" s="1"/>
  <c r="C48" i="5"/>
  <c r="D48" i="5" s="1"/>
  <c r="C47" i="5"/>
  <c r="D47" i="5" s="1"/>
  <c r="C46" i="5"/>
  <c r="D46" i="5" s="1"/>
  <c r="C45" i="5"/>
  <c r="D45" i="5" s="1"/>
  <c r="C44" i="5"/>
  <c r="D44" i="5" s="1"/>
  <c r="C43" i="5"/>
  <c r="D43" i="5" s="1"/>
  <c r="C42" i="5"/>
  <c r="D42" i="5" s="1"/>
  <c r="C41" i="5"/>
  <c r="D41" i="5" s="1"/>
  <c r="C40" i="5"/>
  <c r="D40" i="5" s="1"/>
  <c r="C39" i="5"/>
  <c r="D39" i="5" s="1"/>
  <c r="C38" i="5"/>
  <c r="D38" i="5" s="1"/>
  <c r="C37" i="5"/>
  <c r="D37" i="5" s="1"/>
  <c r="C36" i="5"/>
  <c r="D36" i="5" s="1"/>
  <c r="C35" i="5"/>
  <c r="D35" i="5" s="1"/>
  <c r="C34" i="5"/>
  <c r="D34" i="5" s="1"/>
  <c r="C33" i="5"/>
  <c r="D33" i="5" s="1"/>
  <c r="C32" i="5"/>
  <c r="D32" i="5" s="1"/>
  <c r="C31" i="5"/>
  <c r="D31" i="5" s="1"/>
  <c r="C30" i="5"/>
  <c r="D30" i="5" s="1"/>
  <c r="C29" i="5"/>
  <c r="D29" i="5" s="1"/>
  <c r="C28" i="5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9" i="5"/>
  <c r="E9" i="5" s="1"/>
  <c r="C8" i="5"/>
  <c r="E8" i="5" s="1"/>
  <c r="C7" i="5"/>
  <c r="E7" i="5" s="1"/>
  <c r="C6" i="5"/>
  <c r="E6" i="5" s="1"/>
  <c r="C5" i="5"/>
  <c r="E5" i="5" s="1"/>
  <c r="C4" i="5"/>
  <c r="E4" i="5" s="1"/>
  <c r="C3" i="5"/>
  <c r="E3" i="5" s="1"/>
  <c r="C66" i="3" l="1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66" i="2" l="1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E16" i="1" l="1"/>
  <c r="E17" i="1"/>
  <c r="E18" i="1"/>
  <c r="E19" i="1"/>
  <c r="E20" i="1"/>
  <c r="E21" i="1"/>
  <c r="E15" i="1"/>
  <c r="C22" i="1"/>
  <c r="C21" i="1"/>
  <c r="C20" i="1"/>
  <c r="C19" i="1"/>
  <c r="C18" i="1"/>
  <c r="C17" i="1"/>
  <c r="C16" i="1"/>
  <c r="C15" i="1"/>
</calcChain>
</file>

<file path=xl/sharedStrings.xml><?xml version="1.0" encoding="utf-8"?>
<sst xmlns="http://schemas.openxmlformats.org/spreadsheetml/2006/main" count="271" uniqueCount="42">
  <si>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</si>
  <si>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</si>
  <si>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</si>
  <si>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</si>
  <si>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</si>
  <si>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</si>
  <si>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</si>
  <si>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</si>
  <si>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</si>
  <si>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</si>
  <si>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abs-blank</t>
  </si>
  <si>
    <t>expected</t>
  </si>
  <si>
    <t>result</t>
  </si>
  <si>
    <t>concentratıon (pg/ml)</t>
  </si>
  <si>
    <t>Numune</t>
  </si>
  <si>
    <t>absorbans</t>
  </si>
  <si>
    <t>Ö.Y-DM</t>
  </si>
  <si>
    <t>Ö.Y-K1</t>
  </si>
  <si>
    <t>Ö.Y-K2</t>
  </si>
  <si>
    <t>Ö.Y-K3</t>
  </si>
  <si>
    <t>Ö.Y-KON.</t>
  </si>
  <si>
    <t>S.K-KON.</t>
  </si>
  <si>
    <t>SK-1</t>
  </si>
  <si>
    <t>SK-2</t>
  </si>
  <si>
    <t>SK-3</t>
  </si>
  <si>
    <t>SK-4</t>
  </si>
  <si>
    <t>SK-5</t>
  </si>
  <si>
    <t>LC-KON.</t>
  </si>
  <si>
    <t>LC.CD</t>
  </si>
  <si>
    <t>SUC-CD</t>
  </si>
  <si>
    <t>LC-1</t>
  </si>
  <si>
    <t>LC-2</t>
  </si>
  <si>
    <t>concentratıon (ng/ml)</t>
  </si>
  <si>
    <t>concentratıon (ng/L)</t>
  </si>
  <si>
    <t>Numune Adı</t>
  </si>
  <si>
    <t>CAT (U/L)</t>
  </si>
  <si>
    <t>SOD (U/ml)</t>
  </si>
  <si>
    <t>Kullanılan cihaz: Mindray marka BS300 model tam otomatik biyokimya cihazı</t>
  </si>
  <si>
    <t>SOD: Super Oxıde Dismutase</t>
  </si>
  <si>
    <t>CAT: Catalase</t>
  </si>
  <si>
    <t>MDA: Malondialdehit</t>
  </si>
  <si>
    <t>concentratıon (mmol/L)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</si>
</sst>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/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INSULİN</a:t>
            </a:r>
          </a:p>
        </c:rich>
      </c:tx>
      <c:layout>
        <c:manualLayout>
          <c:xMode val="edge"/>
          <c:yMode val="edge"/>
          <c:x val="0.4234790026246718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206714785651794"/>
                  <c:y val="-0.19416229221347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İnsulin!$C$15:$C$22</c:f>
              <c:numCache>
                <c:formatCode>General</c:formatCode>
                <c:ptCount val="8"/>
                <c:pt idx="0">
                  <c:v>2.3780000000000001</c:v>
                </c:pt>
                <c:pt idx="1">
                  <c:v>1.66</c:v>
                </c:pt>
                <c:pt idx="2">
                  <c:v>0.96799999999999997</c:v>
                </c:pt>
                <c:pt idx="3">
                  <c:v>0.54499999999999993</c:v>
                </c:pt>
                <c:pt idx="4">
                  <c:v>0.26700000000000002</c:v>
                </c:pt>
                <c:pt idx="5">
                  <c:v>0.14299999999999999</c:v>
                </c:pt>
                <c:pt idx="6">
                  <c:v>6.4000000000000001E-2</c:v>
                </c:pt>
                <c:pt idx="7">
                  <c:v>0</c:v>
                </c:pt>
              </c:numCache>
            </c:numRef>
          </c:xVal>
          <c:yVal>
            <c:numRef>
              <c:f>İnsulin!$D$15:$D$22</c:f>
              <c:numCache>
                <c:formatCode>General</c:formatCode>
                <c:ptCount val="8"/>
                <c:pt idx="0">
                  <c:v>400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12.5</c:v>
                </c:pt>
                <c:pt idx="6">
                  <c:v>6.25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E-4B67-9D02-EB5236739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852015"/>
        <c:axId val="1532852847"/>
      </c:scatterChart>
      <c:valAx>
        <c:axId val="153285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32852847"/>
        <c:crosses val="autoZero"/>
        <c:crossBetween val="midCat"/>
      </c:valAx>
      <c:valAx>
        <c:axId val="153285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3285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Mouse C-Peptide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467913385826771"/>
                  <c:y val="-0.20366105278506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[1]Sayfa1!$C$9:$C$14</c:f>
              <c:numCache>
                <c:formatCode>General</c:formatCode>
                <c:ptCount val="6"/>
                <c:pt idx="0">
                  <c:v>2.5209999999999999</c:v>
                </c:pt>
                <c:pt idx="1">
                  <c:v>1.6940000000000002</c:v>
                </c:pt>
                <c:pt idx="2">
                  <c:v>0.84200000000000008</c:v>
                </c:pt>
                <c:pt idx="3">
                  <c:v>0.40200000000000002</c:v>
                </c:pt>
                <c:pt idx="4">
                  <c:v>0.14299999999999999</c:v>
                </c:pt>
                <c:pt idx="5">
                  <c:v>0</c:v>
                </c:pt>
              </c:numCache>
            </c:numRef>
          </c:xVal>
          <c:yVal>
            <c:numRef>
              <c:f>[1]Sayfa1!$D$9:$D$14</c:f>
              <c:numCache>
                <c:formatCode>General</c:formatCode>
                <c:ptCount val="6"/>
                <c:pt idx="0">
                  <c:v>120</c:v>
                </c:pt>
                <c:pt idx="1">
                  <c:v>60</c:v>
                </c:pt>
                <c:pt idx="2">
                  <c:v>30</c:v>
                </c:pt>
                <c:pt idx="3">
                  <c:v>15</c:v>
                </c:pt>
                <c:pt idx="4">
                  <c:v>7.5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6-47F8-8DEA-5C9383AFE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60432"/>
        <c:axId val="203667088"/>
      </c:scatterChart>
      <c:valAx>
        <c:axId val="20366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667088"/>
        <c:crosses val="autoZero"/>
        <c:crossBetween val="midCat"/>
      </c:valAx>
      <c:valAx>
        <c:axId val="2036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366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Interferon </a:t>
            </a:r>
            <a:r>
              <a:rPr lang="en-US" b="1">
                <a:latin typeface="Arial" panose="020B0604020202020204" pitchFamily="34" charset="0"/>
                <a:cs typeface="Arial" panose="020B0604020202020204" pitchFamily="34" charset="0"/>
              </a:rPr>
              <a:t>ɣ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3441688538932633"/>
                  <c:y val="-0.24322834645669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[2]Sayfa1!$C$9:$C$14</c:f>
              <c:numCache>
                <c:formatCode>General</c:formatCode>
                <c:ptCount val="6"/>
                <c:pt idx="0">
                  <c:v>2.6850000000000001</c:v>
                </c:pt>
                <c:pt idx="1">
                  <c:v>1.845</c:v>
                </c:pt>
                <c:pt idx="2">
                  <c:v>1.0289999999999999</c:v>
                </c:pt>
                <c:pt idx="3">
                  <c:v>0.52999999999999992</c:v>
                </c:pt>
                <c:pt idx="4">
                  <c:v>0.19700000000000001</c:v>
                </c:pt>
                <c:pt idx="5">
                  <c:v>0</c:v>
                </c:pt>
              </c:numCache>
            </c:numRef>
          </c:xVal>
          <c:yVal>
            <c:numRef>
              <c:f>[2]Sayfa1!$D$9:$D$14</c:f>
              <c:numCache>
                <c:formatCode>General</c:formatCode>
                <c:ptCount val="6"/>
                <c:pt idx="0">
                  <c:v>200</c:v>
                </c:pt>
                <c:pt idx="1">
                  <c:v>100</c:v>
                </c:pt>
                <c:pt idx="2">
                  <c:v>50</c:v>
                </c:pt>
                <c:pt idx="3">
                  <c:v>25</c:v>
                </c:pt>
                <c:pt idx="4">
                  <c:v>12.5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2-4435-8058-4985E881E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265680"/>
        <c:axId val="1239266096"/>
      </c:scatterChart>
      <c:valAx>
        <c:axId val="123926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39266096"/>
        <c:crosses val="autoZero"/>
        <c:crossBetween val="midCat"/>
      </c:valAx>
      <c:valAx>
        <c:axId val="12392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3926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[3]MDA!$C$4:$C$10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[3]MDA!$D$4:$D$10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B-491D-BB5F-3755172BE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12</xdr:row>
      <xdr:rowOff>104775</xdr:rowOff>
    </xdr:from>
    <xdr:to>
      <xdr:col>14</xdr:col>
      <xdr:colOff>104775</xdr:colOff>
      <xdr:row>26</xdr:row>
      <xdr:rowOff>180975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6</xdr:row>
      <xdr:rowOff>133350</xdr:rowOff>
    </xdr:from>
    <xdr:to>
      <xdr:col>14</xdr:col>
      <xdr:colOff>66675</xdr:colOff>
      <xdr:row>21</xdr:row>
      <xdr:rowOff>19050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6</xdr:row>
      <xdr:rowOff>123825</xdr:rowOff>
    </xdr:from>
    <xdr:to>
      <xdr:col>13</xdr:col>
      <xdr:colOff>600075</xdr:colOff>
      <xdr:row>21</xdr:row>
      <xdr:rowOff>9525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28574</xdr:colOff>
      <xdr:row>6</xdr:row>
      <xdr:rowOff>6163</xdr:rowOff>
    </xdr:from>
    <xdr:to>
      <xdr:col>16</xdr:col>
      <xdr:colOff>342899</xdr:colOff>
      <xdr:row>27</xdr:row>
      <xdr:rowOff>153943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2799" y="1149163"/>
          <a:ext cx="7629525" cy="414828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27</xdr:row>
      <xdr:rowOff>156322</xdr:rowOff>
    </xdr:from>
    <xdr:to>
      <xdr:col>18</xdr:col>
      <xdr:colOff>95250</xdr:colOff>
      <xdr:row>54</xdr:row>
      <xdr:rowOff>77880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3275" y="5299822"/>
          <a:ext cx="8610600" cy="506505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0</xdr:row>
      <xdr:rowOff>133350</xdr:rowOff>
    </xdr:from>
    <xdr:to>
      <xdr:col>14</xdr:col>
      <xdr:colOff>247650</xdr:colOff>
      <xdr:row>13</xdr:row>
      <xdr:rowOff>19050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;amil-cpepti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;amil-interferon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-SONU&#199;LAR/2020-SONU&#199;LAR/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9">
          <cell r="C9">
            <v>2.5209999999999999</v>
          </cell>
          <cell r="D9">
            <v>120</v>
          </cell>
        </row>
        <row r="10">
          <cell r="C10">
            <v>1.6940000000000002</v>
          </cell>
          <cell r="D10">
            <v>60</v>
          </cell>
        </row>
        <row r="11">
          <cell r="C11">
            <v>0.84200000000000008</v>
          </cell>
          <cell r="D11">
            <v>30</v>
          </cell>
        </row>
        <row r="12">
          <cell r="C12">
            <v>0.40200000000000002</v>
          </cell>
          <cell r="D12">
            <v>15</v>
          </cell>
        </row>
        <row r="13">
          <cell r="C13">
            <v>0.14299999999999999</v>
          </cell>
          <cell r="D13">
            <v>7.5</v>
          </cell>
        </row>
        <row r="14">
          <cell r="C14">
            <v>0</v>
          </cell>
          <cell r="D1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9">
          <cell r="C9">
            <v>2.6850000000000001</v>
          </cell>
          <cell r="D9">
            <v>200</v>
          </cell>
        </row>
        <row r="10">
          <cell r="C10">
            <v>1.845</v>
          </cell>
          <cell r="D10">
            <v>100</v>
          </cell>
        </row>
        <row r="11">
          <cell r="C11">
            <v>1.0289999999999999</v>
          </cell>
          <cell r="D11">
            <v>50</v>
          </cell>
        </row>
        <row r="12">
          <cell r="C12">
            <v>0.52999999999999992</v>
          </cell>
          <cell r="D12">
            <v>25</v>
          </cell>
        </row>
        <row r="13">
          <cell r="C13">
            <v>0.19700000000000001</v>
          </cell>
          <cell r="D13">
            <v>12.5</v>
          </cell>
        </row>
        <row r="14">
          <cell r="C14">
            <v>0</v>
          </cell>
          <cell r="D1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2"/>
  <sheetViews>
    <sheetView workbookViewId="0">
      <selection activeCell="G40" sqref="G40"/>
    </sheetView>
  </sheetViews>
  <sheetFormatPr defaultRowHeight="15" x14ac:dyDescent="0.25"/>
  <cols>
    <col min="1" max="1" width="12" customWidth="1"/>
    <col min="2" max="2" width="11" customWidth="1"/>
    <col min="3" max="3" width="10.5703125" customWidth="1"/>
    <col min="4" max="4" width="8.85546875" customWidth="1"/>
  </cols>
  <sheetData>
    <row r="2" spans="1:6" x14ac:dyDescent="0.25">
      <c r="A2" s="1">
        <v>2.4460000000000002</v>
      </c>
      <c r="B2" s="1">
        <v>0.24099999999999999</v>
      </c>
      <c r="C2" s="1">
        <v>0.40500000000000003</v>
      </c>
      <c r="D2" s="1">
        <v>0.40600000000000003</v>
      </c>
      <c r="E2" s="1">
        <v>0.76100000000000001</v>
      </c>
      <c r="F2" s="1">
        <v>0.66100000000000003</v>
      </c>
    </row>
    <row r="3" spans="1:6" x14ac:dyDescent="0.25">
      <c r="A3" s="1">
        <v>1.728</v>
      </c>
      <c r="B3" s="1">
        <v>0.3</v>
      </c>
      <c r="C3" s="1">
        <v>0.253</v>
      </c>
      <c r="D3" s="1">
        <v>0.37</v>
      </c>
      <c r="E3" s="1">
        <v>0.71199999999999997</v>
      </c>
      <c r="F3" s="1">
        <v>0.79600000000000004</v>
      </c>
    </row>
    <row r="4" spans="1:6" x14ac:dyDescent="0.25">
      <c r="A4" s="1">
        <v>1.036</v>
      </c>
      <c r="B4" s="1">
        <v>0.32800000000000001</v>
      </c>
      <c r="C4" s="1">
        <v>0.32100000000000001</v>
      </c>
      <c r="D4" s="1">
        <v>0.42499999999999999</v>
      </c>
      <c r="E4" s="1">
        <v>0.84</v>
      </c>
      <c r="F4" s="1">
        <v>0.73299999999999998</v>
      </c>
    </row>
    <row r="5" spans="1:6" x14ac:dyDescent="0.25">
      <c r="A5" s="1">
        <v>0.61299999999999999</v>
      </c>
      <c r="B5" s="1">
        <v>0.52600000000000002</v>
      </c>
      <c r="C5" s="1">
        <v>0.98799999999999999</v>
      </c>
      <c r="D5" s="1">
        <v>0.32600000000000001</v>
      </c>
      <c r="E5" s="1">
        <v>1.0469999999999999</v>
      </c>
      <c r="F5" s="1">
        <v>0.74199999999999999</v>
      </c>
    </row>
    <row r="6" spans="1:6" x14ac:dyDescent="0.25">
      <c r="A6" s="1">
        <v>0.33500000000000002</v>
      </c>
      <c r="B6" s="1">
        <v>0.40200000000000002</v>
      </c>
      <c r="C6" s="1">
        <v>0.24299999999999999</v>
      </c>
      <c r="D6" s="1">
        <v>0.247</v>
      </c>
      <c r="E6" s="1">
        <v>0.625</v>
      </c>
      <c r="F6" s="1">
        <v>0.85099999999999998</v>
      </c>
    </row>
    <row r="7" spans="1:6" x14ac:dyDescent="0.25">
      <c r="A7" s="1">
        <v>0.21099999999999999</v>
      </c>
      <c r="B7" s="1">
        <v>0.34100000000000003</v>
      </c>
      <c r="C7" s="1">
        <v>0.28100000000000003</v>
      </c>
      <c r="D7" s="1">
        <v>0.25700000000000001</v>
      </c>
      <c r="E7" s="1">
        <v>0.65100000000000002</v>
      </c>
      <c r="F7" s="1">
        <v>0.57799999999999996</v>
      </c>
    </row>
    <row r="8" spans="1:6" x14ac:dyDescent="0.25">
      <c r="A8" s="1">
        <v>0.13200000000000001</v>
      </c>
      <c r="B8" s="1">
        <v>0.26200000000000001</v>
      </c>
      <c r="C8" s="1">
        <v>0.252</v>
      </c>
      <c r="D8" s="1">
        <v>0.59199999999999997</v>
      </c>
      <c r="E8" s="1">
        <v>1.2</v>
      </c>
      <c r="F8" s="1">
        <v>0.27200000000000002</v>
      </c>
    </row>
    <row r="9" spans="1:6" x14ac:dyDescent="0.25">
      <c r="A9" s="1">
        <v>6.8000000000000005E-2</v>
      </c>
      <c r="B9" s="1">
        <v>0.37</v>
      </c>
      <c r="C9" s="1">
        <v>0.23900000000000002</v>
      </c>
      <c r="D9" s="1">
        <v>0.621</v>
      </c>
      <c r="E9" s="1">
        <v>0.40900000000000003</v>
      </c>
      <c r="F9" s="1">
        <v>1.1759999999999999</v>
      </c>
    </row>
    <row r="12" spans="1:6" x14ac:dyDescent="0.25">
      <c r="A12" t="s">
        <v>0</v>
      </c>
    </row>
    <row r="14" spans="1:6" x14ac:dyDescent="0.25">
      <c r="B14" s="1" t="s">
        <v>9</v>
      </c>
      <c r="C14" s="1" t="s">
        <v>10</v>
      </c>
      <c r="D14" s="1" t="s">
        <v>11</v>
      </c>
      <c r="E14" s="1" t="s">
        <v>12</v>
      </c>
    </row>
    <row r="15" spans="1:6" x14ac:dyDescent="0.25">
      <c r="A15" t="s">
        <v>1</v>
      </c>
      <c r="B15" s="1">
        <v>2.4460000000000002</v>
      </c>
      <c r="C15" s="1">
        <f>B15-B22</f>
        <v>2.3780000000000001</v>
      </c>
      <c r="D15" s="1">
        <v>400</v>
      </c>
      <c r="E15" s="1">
        <f>(51.811*C15*C15)+(40.005*C15)+(6.0075)</f>
        <v>394.12458492400003</v>
      </c>
    </row>
    <row r="16" spans="1:6" x14ac:dyDescent="0.25">
      <c r="A16" t="s">
        <v>2</v>
      </c>
      <c r="B16" s="1">
        <v>1.728</v>
      </c>
      <c r="C16" s="1">
        <f>B16-B22</f>
        <v>1.66</v>
      </c>
      <c r="D16" s="1">
        <v>200</v>
      </c>
      <c r="E16" s="1">
        <f t="shared" ref="E16:E72" si="0">(51.811*C16*C16)+(40.005*C16)+(6.0075)</f>
        <v>215.18619159999997</v>
      </c>
    </row>
    <row r="17" spans="1:13" x14ac:dyDescent="0.25">
      <c r="A17" t="s">
        <v>3</v>
      </c>
      <c r="B17" s="1">
        <v>1.036</v>
      </c>
      <c r="C17" s="1">
        <f>B17-B22</f>
        <v>0.96799999999999997</v>
      </c>
      <c r="D17" s="1">
        <v>100</v>
      </c>
      <c r="E17" s="1">
        <f t="shared" si="0"/>
        <v>93.280490463999996</v>
      </c>
    </row>
    <row r="18" spans="1:13" x14ac:dyDescent="0.25">
      <c r="A18" t="s">
        <v>4</v>
      </c>
      <c r="B18" s="1">
        <v>0.61299999999999999</v>
      </c>
      <c r="C18" s="1">
        <f>B18-B22</f>
        <v>0.54499999999999993</v>
      </c>
      <c r="D18" s="1">
        <v>50</v>
      </c>
      <c r="E18" s="1">
        <f t="shared" si="0"/>
        <v>43.199387274999999</v>
      </c>
    </row>
    <row r="19" spans="1:13" x14ac:dyDescent="0.25">
      <c r="A19" t="s">
        <v>5</v>
      </c>
      <c r="B19" s="1">
        <v>0.33500000000000002</v>
      </c>
      <c r="C19" s="1">
        <f>B19-B22</f>
        <v>0.26700000000000002</v>
      </c>
      <c r="D19" s="1">
        <v>25</v>
      </c>
      <c r="E19" s="1">
        <f t="shared" si="0"/>
        <v>20.382389379000003</v>
      </c>
    </row>
    <row r="20" spans="1:13" x14ac:dyDescent="0.25">
      <c r="A20" t="s">
        <v>6</v>
      </c>
      <c r="B20" s="1">
        <v>0.21099999999999999</v>
      </c>
      <c r="C20" s="1">
        <f>B20-B22</f>
        <v>0.14299999999999999</v>
      </c>
      <c r="D20" s="1">
        <v>12.5</v>
      </c>
      <c r="E20" s="1">
        <f t="shared" si="0"/>
        <v>12.787698139</v>
      </c>
    </row>
    <row r="21" spans="1:13" x14ac:dyDescent="0.25">
      <c r="A21" t="s">
        <v>7</v>
      </c>
      <c r="B21" s="1">
        <v>0.13200000000000001</v>
      </c>
      <c r="C21" s="1">
        <f>B21-B22</f>
        <v>6.4000000000000001E-2</v>
      </c>
      <c r="D21" s="1">
        <v>6.25</v>
      </c>
      <c r="E21" s="1">
        <f t="shared" si="0"/>
        <v>8.7800378559999999</v>
      </c>
    </row>
    <row r="22" spans="1:13" x14ac:dyDescent="0.25">
      <c r="A22" t="s">
        <v>8</v>
      </c>
      <c r="B22" s="1">
        <v>6.8000000000000005E-2</v>
      </c>
      <c r="C22" s="1">
        <f>B22-B22</f>
        <v>0</v>
      </c>
      <c r="D22" s="1">
        <v>0</v>
      </c>
      <c r="E22" s="1">
        <v>0</v>
      </c>
    </row>
    <row r="23" spans="1:13" x14ac:dyDescent="0.25">
      <c r="E23" s="1"/>
    </row>
    <row r="24" spans="1:13" x14ac:dyDescent="0.25">
      <c r="E24" s="1"/>
    </row>
    <row r="25" spans="1:13" x14ac:dyDescent="0.25">
      <c r="E25" s="1"/>
    </row>
    <row r="26" spans="1:13" x14ac:dyDescent="0.25">
      <c r="E26" s="1"/>
    </row>
    <row r="27" spans="1:13" x14ac:dyDescent="0.25">
      <c r="E27" s="1"/>
    </row>
    <row r="28" spans="1:13" x14ac:dyDescent="0.25">
      <c r="E28" s="1"/>
      <c r="I28" s="2"/>
      <c r="J28" s="2" t="s">
        <v>13</v>
      </c>
      <c r="K28" s="2"/>
      <c r="L28" s="2"/>
      <c r="M28" s="2"/>
    </row>
    <row r="29" spans="1:13" x14ac:dyDescent="0.25">
      <c r="E29" s="1"/>
    </row>
    <row r="30" spans="1:13" x14ac:dyDescent="0.25">
      <c r="E30" s="1"/>
    </row>
    <row r="31" spans="1:13" x14ac:dyDescent="0.25">
      <c r="E31" s="1"/>
    </row>
    <row r="32" spans="1:13" x14ac:dyDescent="0.25">
      <c r="A32" s="4" t="s">
        <v>14</v>
      </c>
      <c r="B32" s="4" t="s">
        <v>15</v>
      </c>
      <c r="C32" s="4" t="s">
        <v>10</v>
      </c>
      <c r="D32" s="4" t="s">
        <v>12</v>
      </c>
      <c r="E32" s="1"/>
    </row>
    <row r="33" spans="1:4" x14ac:dyDescent="0.25">
      <c r="A33" s="3" t="s">
        <v>16</v>
      </c>
      <c r="B33" s="5">
        <v>0.24099999999999999</v>
      </c>
      <c r="C33" s="5">
        <f>B33-B22</f>
        <v>0.17299999999999999</v>
      </c>
      <c r="D33" s="5">
        <f>(51.811*C33*C33)+(40.005*C33)+(6.0075)</f>
        <v>14.479016419000001</v>
      </c>
    </row>
    <row r="34" spans="1:4" x14ac:dyDescent="0.25">
      <c r="A34" s="3" t="s">
        <v>16</v>
      </c>
      <c r="B34" s="5">
        <v>0.3</v>
      </c>
      <c r="C34" s="5">
        <f>B34-B22</f>
        <v>0.23199999999999998</v>
      </c>
      <c r="D34" s="5">
        <f>(51.811*C34*C34)+(40.005*C34)+(6.0075)</f>
        <v>18.077335263999998</v>
      </c>
    </row>
    <row r="35" spans="1:4" x14ac:dyDescent="0.25">
      <c r="A35" s="3" t="s">
        <v>16</v>
      </c>
      <c r="B35" s="5">
        <v>0.32800000000000001</v>
      </c>
      <c r="C35" s="5">
        <f>B35-B22</f>
        <v>0.26</v>
      </c>
      <c r="D35" s="5">
        <f>(51.811*C35*C35)+(40.005*C35)+(6.0075)</f>
        <v>19.9112236</v>
      </c>
    </row>
    <row r="36" spans="1:4" x14ac:dyDescent="0.25">
      <c r="A36" s="3" t="s">
        <v>17</v>
      </c>
      <c r="B36" s="5">
        <v>0.52600000000000002</v>
      </c>
      <c r="C36" s="5">
        <f>B36-B22</f>
        <v>0.45800000000000002</v>
      </c>
      <c r="D36" s="5">
        <f>(51.811*C36*C36)+(40.005*C36)+(6.0075)</f>
        <v>35.197872604000004</v>
      </c>
    </row>
    <row r="37" spans="1:4" x14ac:dyDescent="0.25">
      <c r="A37" s="3" t="s">
        <v>17</v>
      </c>
      <c r="B37" s="5">
        <v>0.40200000000000002</v>
      </c>
      <c r="C37" s="5">
        <f>B37-B22</f>
        <v>0.33400000000000002</v>
      </c>
      <c r="D37" s="5">
        <f>(51.811*C37*C37)+(40.005*C37)+(6.0075)</f>
        <v>25.148997916000003</v>
      </c>
    </row>
    <row r="38" spans="1:4" x14ac:dyDescent="0.25">
      <c r="A38" s="3" t="s">
        <v>17</v>
      </c>
      <c r="B38" s="5">
        <v>0.34100000000000003</v>
      </c>
      <c r="C38" s="5">
        <f>B38-B22</f>
        <v>0.27300000000000002</v>
      </c>
      <c r="D38" s="5">
        <f>(51.811*C38*C38)+(40.005*C38)+(6.0075)</f>
        <v>20.790287019000004</v>
      </c>
    </row>
    <row r="39" spans="1:4" x14ac:dyDescent="0.25">
      <c r="A39" s="3" t="s">
        <v>18</v>
      </c>
      <c r="B39" s="5">
        <v>0.26200000000000001</v>
      </c>
      <c r="C39" s="5">
        <f>B39-B22</f>
        <v>0.19400000000000001</v>
      </c>
      <c r="D39" s="5">
        <f>(51.811*C39*C39)+(40.005*C39)+(6.0075)</f>
        <v>15.718428796000001</v>
      </c>
    </row>
    <row r="40" spans="1:4" x14ac:dyDescent="0.25">
      <c r="A40" s="3" t="s">
        <v>18</v>
      </c>
      <c r="B40" s="5">
        <v>0.37</v>
      </c>
      <c r="C40" s="5">
        <f>B40-B22</f>
        <v>0.30199999999999999</v>
      </c>
      <c r="D40" s="5">
        <f>(51.811*C40*C40)+(40.005*C40)+(6.0075)</f>
        <v>22.814380444000001</v>
      </c>
    </row>
    <row r="41" spans="1:4" x14ac:dyDescent="0.25">
      <c r="A41" s="3" t="s">
        <v>18</v>
      </c>
      <c r="B41" s="5">
        <v>0.40500000000000003</v>
      </c>
      <c r="C41" s="5">
        <f>B41-B22</f>
        <v>0.33700000000000002</v>
      </c>
      <c r="D41" s="5">
        <f>(51.811*C41*C41)+(40.005*C41)+(6.0075)</f>
        <v>25.373308459000004</v>
      </c>
    </row>
    <row r="42" spans="1:4" x14ac:dyDescent="0.25">
      <c r="A42" s="3" t="s">
        <v>19</v>
      </c>
      <c r="B42" s="5">
        <v>0.253</v>
      </c>
      <c r="C42" s="5">
        <f>B42-B22</f>
        <v>0.185</v>
      </c>
      <c r="D42" s="5">
        <f>(51.811*C42*C42)+(40.005*C42)+(6.0075)</f>
        <v>15.181656475</v>
      </c>
    </row>
    <row r="43" spans="1:4" x14ac:dyDescent="0.25">
      <c r="A43" s="3" t="s">
        <v>19</v>
      </c>
      <c r="B43" s="5">
        <v>0.32100000000000001</v>
      </c>
      <c r="C43" s="5">
        <f>B43-B22</f>
        <v>0.253</v>
      </c>
      <c r="D43" s="5">
        <f>(51.811*C43*C43)+(40.005*C43)+(6.0075)</f>
        <v>19.445135299</v>
      </c>
    </row>
    <row r="44" spans="1:4" x14ac:dyDescent="0.25">
      <c r="A44" s="3" t="s">
        <v>19</v>
      </c>
      <c r="B44" s="5">
        <v>0.98799999999999999</v>
      </c>
      <c r="C44" s="5">
        <f>B44-B22</f>
        <v>0.91999999999999993</v>
      </c>
      <c r="D44" s="5">
        <f>(51.811*C44*C44)+(40.005*C44)+(6.0075)</f>
        <v>86.664930400000003</v>
      </c>
    </row>
    <row r="45" spans="1:4" x14ac:dyDescent="0.25">
      <c r="A45" s="3" t="s">
        <v>20</v>
      </c>
      <c r="B45" s="5">
        <v>0.24299999999999999</v>
      </c>
      <c r="C45" s="5">
        <f>B45-B22</f>
        <v>0.17499999999999999</v>
      </c>
      <c r="D45" s="5">
        <f>(51.811*C45*C45)+(40.005*C45)+(6.0075)</f>
        <v>14.595086875</v>
      </c>
    </row>
    <row r="46" spans="1:4" x14ac:dyDescent="0.25">
      <c r="A46" s="3" t="s">
        <v>20</v>
      </c>
      <c r="B46" s="5">
        <v>0.28100000000000003</v>
      </c>
      <c r="C46" s="5">
        <f>B46-B22</f>
        <v>0.21300000000000002</v>
      </c>
      <c r="D46" s="5">
        <f>(51.811*C46*C46)+(40.005*C46)+(6.0075)</f>
        <v>16.879178259000003</v>
      </c>
    </row>
    <row r="47" spans="1:4" x14ac:dyDescent="0.25">
      <c r="A47" s="3" t="s">
        <v>21</v>
      </c>
      <c r="B47" s="5">
        <v>0.252</v>
      </c>
      <c r="C47" s="5">
        <f>B47-B22</f>
        <v>0.184</v>
      </c>
      <c r="D47" s="5">
        <f>(51.811*C47*C47)+(40.005*C47)+(6.0075)</f>
        <v>15.122533216000001</v>
      </c>
    </row>
    <row r="48" spans="1:4" x14ac:dyDescent="0.25">
      <c r="A48" s="3" t="s">
        <v>21</v>
      </c>
      <c r="B48" s="5">
        <v>0.23900000000000002</v>
      </c>
      <c r="C48" s="5">
        <f>B48-B22</f>
        <v>0.17100000000000001</v>
      </c>
      <c r="D48" s="5">
        <f>(51.811*C48*C48)+(40.005*C48)+(6.0075)</f>
        <v>14.363360451000002</v>
      </c>
    </row>
    <row r="49" spans="1:4" x14ac:dyDescent="0.25">
      <c r="A49" s="3" t="s">
        <v>22</v>
      </c>
      <c r="B49" s="5">
        <v>0.40600000000000003</v>
      </c>
      <c r="C49" s="5">
        <f>B49-B22</f>
        <v>0.33800000000000002</v>
      </c>
      <c r="D49" s="5">
        <f>(51.811*C49*C49)+(40.005*C49)+(6.0075)</f>
        <v>25.448285884000001</v>
      </c>
    </row>
    <row r="50" spans="1:4" x14ac:dyDescent="0.25">
      <c r="A50" s="3" t="s">
        <v>22</v>
      </c>
      <c r="B50" s="5">
        <v>0.37</v>
      </c>
      <c r="C50" s="5">
        <f>B50-B22</f>
        <v>0.30199999999999999</v>
      </c>
      <c r="D50" s="5">
        <f>(51.811*C50*C50)+(40.005*C50)+(6.0075)</f>
        <v>22.814380444000001</v>
      </c>
    </row>
    <row r="51" spans="1:4" x14ac:dyDescent="0.25">
      <c r="A51" s="3" t="s">
        <v>22</v>
      </c>
      <c r="B51" s="5">
        <v>0.42499999999999999</v>
      </c>
      <c r="C51" s="5">
        <f>B51-B22</f>
        <v>0.35699999999999998</v>
      </c>
      <c r="D51" s="5">
        <f>(51.811*C51*C51)+(40.005*C51)+(6.0075)</f>
        <v>26.892545138999999</v>
      </c>
    </row>
    <row r="52" spans="1:4" x14ac:dyDescent="0.25">
      <c r="A52" s="3" t="s">
        <v>23</v>
      </c>
      <c r="B52" s="5">
        <v>0.32600000000000001</v>
      </c>
      <c r="C52" s="5">
        <f>B52-B22</f>
        <v>0.25800000000000001</v>
      </c>
      <c r="D52" s="5">
        <f>(51.811*C52*C52)+(40.005*C52)+(6.0075)</f>
        <v>19.777537404</v>
      </c>
    </row>
    <row r="53" spans="1:4" x14ac:dyDescent="0.25">
      <c r="A53" s="3" t="s">
        <v>23</v>
      </c>
      <c r="B53" s="5">
        <v>0.247</v>
      </c>
      <c r="C53" s="5">
        <f>B53-B22</f>
        <v>0.17899999999999999</v>
      </c>
      <c r="D53" s="5">
        <f>(51.811*C53*C53)+(40.005*C53)+(6.0075)</f>
        <v>14.828471251</v>
      </c>
    </row>
    <row r="54" spans="1:4" x14ac:dyDescent="0.25">
      <c r="A54" s="3" t="s">
        <v>23</v>
      </c>
      <c r="B54" s="5">
        <v>0.25700000000000001</v>
      </c>
      <c r="C54" s="5">
        <f>B54-B22</f>
        <v>0.189</v>
      </c>
      <c r="D54" s="5">
        <f>(51.811*C54*C54)+(40.005*C54)+(6.0075)</f>
        <v>15.419185731000001</v>
      </c>
    </row>
    <row r="55" spans="1:4" x14ac:dyDescent="0.25">
      <c r="A55" s="3" t="s">
        <v>24</v>
      </c>
      <c r="B55" s="5">
        <v>0.59199999999999997</v>
      </c>
      <c r="C55" s="5">
        <f>B55-B22</f>
        <v>0.52400000000000002</v>
      </c>
      <c r="D55" s="5">
        <f>(51.811*C55*C55)+(40.005*C55)+(6.0075)</f>
        <v>41.196177136000003</v>
      </c>
    </row>
    <row r="56" spans="1:4" x14ac:dyDescent="0.25">
      <c r="A56" s="3" t="s">
        <v>24</v>
      </c>
      <c r="B56" s="5">
        <v>0.621</v>
      </c>
      <c r="C56" s="5">
        <f>B56-B22</f>
        <v>0.55299999999999994</v>
      </c>
      <c r="D56" s="5">
        <f>(51.811*C56*C56)+(40.005*C56)+(6.0075)</f>
        <v>43.974535098999993</v>
      </c>
    </row>
    <row r="57" spans="1:4" x14ac:dyDescent="0.25">
      <c r="A57" s="3" t="s">
        <v>24</v>
      </c>
      <c r="B57" s="5">
        <v>0.76100000000000001</v>
      </c>
      <c r="C57" s="5">
        <f>B57-B22</f>
        <v>0.69300000000000006</v>
      </c>
      <c r="D57" s="5">
        <f>(51.811*C57*C57)+(40.005*C57)+(6.0075)</f>
        <v>58.613145939000006</v>
      </c>
    </row>
    <row r="58" spans="1:4" x14ac:dyDescent="0.25">
      <c r="A58" s="3" t="s">
        <v>25</v>
      </c>
      <c r="B58" s="5">
        <v>0.71199999999999997</v>
      </c>
      <c r="C58" s="5">
        <f>B58-B22</f>
        <v>0.64399999999999991</v>
      </c>
      <c r="D58" s="5">
        <f>(51.811*C58*C58)+(40.005*C58)+(6.0075)</f>
        <v>53.258606895999989</v>
      </c>
    </row>
    <row r="59" spans="1:4" x14ac:dyDescent="0.25">
      <c r="A59" s="3" t="s">
        <v>25</v>
      </c>
      <c r="B59" s="5">
        <v>0.84</v>
      </c>
      <c r="C59" s="5">
        <f>B59-B22</f>
        <v>0.77200000000000002</v>
      </c>
      <c r="D59" s="5">
        <f>(51.811*C59*C59)+(40.005*C59)+(6.0075)</f>
        <v>67.769887024000013</v>
      </c>
    </row>
    <row r="60" spans="1:4" x14ac:dyDescent="0.25">
      <c r="A60" s="3" t="s">
        <v>25</v>
      </c>
      <c r="B60" s="5">
        <v>1.0469999999999999</v>
      </c>
      <c r="C60" s="5">
        <f>B60-B22</f>
        <v>0.97899999999999987</v>
      </c>
      <c r="D60" s="5">
        <f>(51.811*C60*C60)+(40.005*C60)+(6.0075)</f>
        <v>94.830181650999975</v>
      </c>
    </row>
    <row r="61" spans="1:4" x14ac:dyDescent="0.25">
      <c r="A61" s="3" t="s">
        <v>26</v>
      </c>
      <c r="B61" s="5">
        <v>0.625</v>
      </c>
      <c r="C61" s="5">
        <f>B61-B22</f>
        <v>0.55699999999999994</v>
      </c>
      <c r="D61" s="5">
        <f>(51.811*C61*C61)+(40.005*C61)+(6.0075)</f>
        <v>44.364595938999997</v>
      </c>
    </row>
    <row r="62" spans="1:4" x14ac:dyDescent="0.25">
      <c r="A62" s="3" t="s">
        <v>26</v>
      </c>
      <c r="B62" s="5">
        <v>0.65100000000000002</v>
      </c>
      <c r="C62" s="5">
        <f>B62-B22</f>
        <v>0.58299999999999996</v>
      </c>
      <c r="D62" s="5">
        <f>(51.811*C62*C62)+(40.005*C62)+(6.0075)</f>
        <v>46.940403978999996</v>
      </c>
    </row>
    <row r="63" spans="1:4" x14ac:dyDescent="0.25">
      <c r="A63" s="3" t="s">
        <v>26</v>
      </c>
      <c r="B63" s="5">
        <v>1.2</v>
      </c>
      <c r="C63" s="5">
        <f>B63-B22</f>
        <v>1.1319999999999999</v>
      </c>
      <c r="D63" s="5">
        <f>(51.811*C63*C63)+(40.005*C63)+(6.0075)</f>
        <v>117.68501886399997</v>
      </c>
    </row>
    <row r="64" spans="1:4" x14ac:dyDescent="0.25">
      <c r="A64" s="3" t="s">
        <v>27</v>
      </c>
      <c r="B64" s="5">
        <v>0.40900000000000003</v>
      </c>
      <c r="C64" s="5">
        <f>B64-B22</f>
        <v>0.34100000000000003</v>
      </c>
      <c r="D64" s="5">
        <f>(51.811*C64*C64)+(40.005*C64)+(6.0075)</f>
        <v>25.673839891000004</v>
      </c>
    </row>
    <row r="65" spans="1:4" x14ac:dyDescent="0.25">
      <c r="A65" s="3" t="s">
        <v>27</v>
      </c>
      <c r="B65" s="5">
        <v>0.66100000000000003</v>
      </c>
      <c r="C65" s="5">
        <f>B65-B22</f>
        <v>0.59299999999999997</v>
      </c>
      <c r="D65" s="5">
        <f>(51.811*C65*C65)+(40.005*C65)+(6.0075)</f>
        <v>47.949751339000002</v>
      </c>
    </row>
    <row r="66" spans="1:4" x14ac:dyDescent="0.25">
      <c r="A66" s="3" t="s">
        <v>28</v>
      </c>
      <c r="B66" s="5">
        <v>0.79600000000000004</v>
      </c>
      <c r="C66" s="5">
        <f>B66-B22</f>
        <v>0.72799999999999998</v>
      </c>
      <c r="D66" s="5">
        <f>(51.811*C66*C66)+(40.005*C66)+(6.0075)</f>
        <v>62.590141023999998</v>
      </c>
    </row>
    <row r="67" spans="1:4" x14ac:dyDescent="0.25">
      <c r="A67" s="3" t="s">
        <v>29</v>
      </c>
      <c r="B67" s="5">
        <v>0.73299999999999998</v>
      </c>
      <c r="C67" s="5">
        <f>B67-B22</f>
        <v>0.66500000000000004</v>
      </c>
      <c r="D67" s="5">
        <f>(51.811*C67*C67)+(40.005*C67)+(6.0075)</f>
        <v>55.522944475000003</v>
      </c>
    </row>
    <row r="68" spans="1:4" x14ac:dyDescent="0.25">
      <c r="A68" s="3" t="s">
        <v>30</v>
      </c>
      <c r="B68" s="5">
        <v>0.74199999999999999</v>
      </c>
      <c r="C68" s="5">
        <f>B68-B22</f>
        <v>0.67399999999999993</v>
      </c>
      <c r="D68" s="5">
        <f>(51.811*C68*C68)+(40.005*C68)+(6.0075)</f>
        <v>56.507363835999989</v>
      </c>
    </row>
    <row r="69" spans="1:4" x14ac:dyDescent="0.25">
      <c r="A69" s="3" t="s">
        <v>30</v>
      </c>
      <c r="B69" s="5">
        <v>0.85099999999999998</v>
      </c>
      <c r="C69" s="5">
        <f>B69-B22</f>
        <v>0.78299999999999992</v>
      </c>
      <c r="D69" s="5">
        <f>(51.811*C69*C69)+(40.005*C69)+(6.0075)</f>
        <v>69.096169178999986</v>
      </c>
    </row>
    <row r="70" spans="1:4" x14ac:dyDescent="0.25">
      <c r="A70" s="3" t="s">
        <v>31</v>
      </c>
      <c r="B70" s="5">
        <v>0.57799999999999996</v>
      </c>
      <c r="C70" s="5">
        <f>B70-B22</f>
        <v>0.51</v>
      </c>
      <c r="D70" s="5">
        <f>(51.811*C70*C70)+(40.005*C70)+(6.0075)</f>
        <v>39.886091100000002</v>
      </c>
    </row>
    <row r="71" spans="1:4" x14ac:dyDescent="0.25">
      <c r="A71" s="3" t="s">
        <v>31</v>
      </c>
      <c r="B71" s="5">
        <v>0.27200000000000002</v>
      </c>
      <c r="C71" s="5">
        <f>B71-B22</f>
        <v>0.20400000000000001</v>
      </c>
      <c r="D71" s="5">
        <f>(51.811*C71*C71)+(40.005*C71)+(6.0075)</f>
        <v>16.324686576000001</v>
      </c>
    </row>
    <row r="72" spans="1:4" x14ac:dyDescent="0.25">
      <c r="A72" s="3" t="s">
        <v>31</v>
      </c>
      <c r="B72" s="5">
        <v>1.1759999999999999</v>
      </c>
      <c r="C72" s="5">
        <f>B72-B22</f>
        <v>1.1079999999999999</v>
      </c>
      <c r="D72" s="5">
        <f>(51.811*C72*C72)+(40.005*C72)+(6.0075)</f>
        <v>113.93953950399998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6"/>
  <sheetViews>
    <sheetView workbookViewId="0">
      <selection activeCell="T10" sqref="T10"/>
    </sheetView>
  </sheetViews>
  <sheetFormatPr defaultRowHeight="15" x14ac:dyDescent="0.25"/>
  <cols>
    <col min="1" max="1" width="10.7109375" customWidth="1"/>
    <col min="2" max="3" width="10.28515625" customWidth="1"/>
  </cols>
  <sheetData>
    <row r="2" spans="1:12" x14ac:dyDescent="0.25">
      <c r="A2" s="1">
        <v>2.5819999999999999</v>
      </c>
      <c r="B2" s="1">
        <v>0.20399999999999999</v>
      </c>
      <c r="C2" s="1">
        <v>1.2310000000000001</v>
      </c>
      <c r="D2" s="1">
        <v>1.2949999999999999</v>
      </c>
      <c r="E2" s="1">
        <v>1.3880000000000001</v>
      </c>
      <c r="F2" s="1">
        <v>1.121</v>
      </c>
      <c r="G2" s="1">
        <v>1.081</v>
      </c>
      <c r="H2" s="1">
        <v>1.1300000000000001</v>
      </c>
      <c r="I2" s="1">
        <v>1.1599999999999999</v>
      </c>
      <c r="J2" s="1">
        <v>1.446</v>
      </c>
      <c r="K2" s="1">
        <v>1.3080000000000001</v>
      </c>
      <c r="L2" s="1">
        <v>1.6659999999999999</v>
      </c>
    </row>
    <row r="3" spans="1:12" x14ac:dyDescent="0.25">
      <c r="A3" s="1">
        <v>1.7550000000000001</v>
      </c>
      <c r="B3" s="1">
        <v>6.0999999999999999E-2</v>
      </c>
      <c r="C3" s="1">
        <v>1.3069999999999999</v>
      </c>
      <c r="D3" s="1">
        <v>1.194</v>
      </c>
      <c r="E3" s="1">
        <v>1.077</v>
      </c>
      <c r="F3" s="1">
        <v>0.92800000000000005</v>
      </c>
      <c r="G3" s="1">
        <v>0.98599999999999999</v>
      </c>
      <c r="H3" s="1">
        <v>1.0150000000000001</v>
      </c>
      <c r="I3" s="1">
        <v>1.3820000000000001</v>
      </c>
      <c r="J3" s="1">
        <v>1.3240000000000001</v>
      </c>
      <c r="K3" s="1">
        <v>1.24</v>
      </c>
      <c r="L3" s="1">
        <v>1.3960000000000001</v>
      </c>
    </row>
    <row r="4" spans="1:12" x14ac:dyDescent="0.25">
      <c r="A4" s="1">
        <v>0.90300000000000002</v>
      </c>
      <c r="B4" s="1">
        <v>1.1480000000000001</v>
      </c>
      <c r="C4" s="1">
        <v>1.1990000000000001</v>
      </c>
      <c r="D4" s="1">
        <v>1.349</v>
      </c>
      <c r="E4" s="1">
        <v>1.3840000000000001</v>
      </c>
      <c r="F4" s="1">
        <v>1.1879999999999999</v>
      </c>
      <c r="G4" s="1">
        <v>0.97899999999999998</v>
      </c>
      <c r="H4" s="1">
        <v>1.1919999999999999</v>
      </c>
      <c r="I4" s="1">
        <v>1.4750000000000001</v>
      </c>
      <c r="J4" s="1">
        <v>1.3560000000000001</v>
      </c>
      <c r="K4" s="1">
        <v>1.3320000000000001</v>
      </c>
      <c r="L4" s="1"/>
    </row>
    <row r="5" spans="1:12" x14ac:dyDescent="0.25">
      <c r="A5" s="1">
        <v>0.46300000000000002</v>
      </c>
      <c r="B5" s="1">
        <v>1.226</v>
      </c>
      <c r="C5" s="1">
        <v>1.2290000000000001</v>
      </c>
      <c r="D5" s="1">
        <v>1.3580000000000001</v>
      </c>
      <c r="E5" s="1">
        <v>1.1140000000000001</v>
      </c>
      <c r="F5" s="1">
        <v>1.135</v>
      </c>
      <c r="G5" s="1">
        <v>1.006</v>
      </c>
      <c r="H5" s="1">
        <v>1.0529999999999999</v>
      </c>
      <c r="I5" s="1">
        <v>1.4610000000000001</v>
      </c>
      <c r="J5" s="1">
        <v>1.3029999999999999</v>
      </c>
      <c r="K5" s="1">
        <v>1.46</v>
      </c>
      <c r="L5" s="1"/>
    </row>
    <row r="8" spans="1:12" x14ac:dyDescent="0.25">
      <c r="B8" s="1" t="s">
        <v>9</v>
      </c>
      <c r="C8" s="1" t="s">
        <v>10</v>
      </c>
      <c r="D8" s="1" t="s">
        <v>11</v>
      </c>
      <c r="E8" s="1" t="s">
        <v>12</v>
      </c>
    </row>
    <row r="9" spans="1:12" x14ac:dyDescent="0.25">
      <c r="A9" t="s">
        <v>1</v>
      </c>
      <c r="B9" s="1">
        <v>2.5819999999999999</v>
      </c>
      <c r="C9" s="1">
        <f>B9-B14</f>
        <v>2.5209999999999999</v>
      </c>
      <c r="D9" s="1">
        <v>120</v>
      </c>
      <c r="E9" s="1">
        <f>(10.89*C9*C9)+(17.939*C9)+(3.6405)</f>
        <v>118.07547149000001</v>
      </c>
    </row>
    <row r="10" spans="1:12" x14ac:dyDescent="0.25">
      <c r="A10" t="s">
        <v>2</v>
      </c>
      <c r="B10" s="1">
        <v>1.7550000000000001</v>
      </c>
      <c r="C10" s="1">
        <f>B10-B14</f>
        <v>1.6940000000000002</v>
      </c>
      <c r="D10" s="1">
        <v>60</v>
      </c>
      <c r="E10" s="1">
        <f t="shared" ref="E10:E14" si="0">(10.89*C10*C10)+(17.939*C10)+(3.6405)</f>
        <v>65.279502040000011</v>
      </c>
    </row>
    <row r="11" spans="1:12" x14ac:dyDescent="0.25">
      <c r="A11" t="s">
        <v>3</v>
      </c>
      <c r="B11" s="1">
        <v>0.90300000000000002</v>
      </c>
      <c r="C11" s="1">
        <f>B11-B14</f>
        <v>0.84200000000000008</v>
      </c>
      <c r="D11" s="1">
        <v>30</v>
      </c>
      <c r="E11" s="1">
        <f t="shared" si="0"/>
        <v>26.465755960000003</v>
      </c>
    </row>
    <row r="12" spans="1:12" x14ac:dyDescent="0.25">
      <c r="A12" t="s">
        <v>4</v>
      </c>
      <c r="B12" s="1">
        <v>0.46300000000000002</v>
      </c>
      <c r="C12" s="1">
        <f>B12-B14</f>
        <v>0.40200000000000002</v>
      </c>
      <c r="D12" s="1">
        <v>15</v>
      </c>
      <c r="E12" s="1">
        <f t="shared" si="0"/>
        <v>12.611845560000001</v>
      </c>
    </row>
    <row r="13" spans="1:12" x14ac:dyDescent="0.25">
      <c r="A13" t="s">
        <v>5</v>
      </c>
      <c r="B13" s="1">
        <v>0.20399999999999999</v>
      </c>
      <c r="C13" s="1">
        <f>B13-B14</f>
        <v>0.14299999999999999</v>
      </c>
      <c r="D13" s="1">
        <v>7.5</v>
      </c>
      <c r="E13" s="1">
        <f t="shared" si="0"/>
        <v>6.4284666099999992</v>
      </c>
    </row>
    <row r="14" spans="1:12" x14ac:dyDescent="0.25">
      <c r="A14" t="s">
        <v>8</v>
      </c>
      <c r="B14" s="1">
        <v>6.0999999999999999E-2</v>
      </c>
      <c r="C14" s="1">
        <f>B14-B14</f>
        <v>0</v>
      </c>
      <c r="D14" s="1">
        <v>0</v>
      </c>
      <c r="E14" s="1">
        <f t="shared" si="0"/>
        <v>3.6404999999999998</v>
      </c>
    </row>
    <row r="15" spans="1:12" x14ac:dyDescent="0.25">
      <c r="E15" s="1"/>
    </row>
    <row r="16" spans="1:12" x14ac:dyDescent="0.25">
      <c r="E16" s="1"/>
    </row>
    <row r="17" spans="1:12" x14ac:dyDescent="0.25">
      <c r="E17" s="1"/>
    </row>
    <row r="18" spans="1:12" x14ac:dyDescent="0.25">
      <c r="E18" s="1"/>
    </row>
    <row r="19" spans="1:12" x14ac:dyDescent="0.25">
      <c r="E19" s="1"/>
    </row>
    <row r="20" spans="1:12" x14ac:dyDescent="0.25">
      <c r="E20" s="1"/>
    </row>
    <row r="21" spans="1:12" x14ac:dyDescent="0.25">
      <c r="E21" s="1"/>
    </row>
    <row r="22" spans="1:12" x14ac:dyDescent="0.25">
      <c r="E22" s="1"/>
      <c r="I22" s="2"/>
      <c r="J22" s="2" t="s">
        <v>32</v>
      </c>
      <c r="K22" s="2"/>
      <c r="L22" s="2"/>
    </row>
    <row r="23" spans="1:12" x14ac:dyDescent="0.25">
      <c r="E23" s="1"/>
    </row>
    <row r="24" spans="1:12" x14ac:dyDescent="0.25">
      <c r="E24" s="1"/>
    </row>
    <row r="25" spans="1:12" x14ac:dyDescent="0.25">
      <c r="E25" s="1"/>
    </row>
    <row r="26" spans="1:12" x14ac:dyDescent="0.25">
      <c r="A26" s="4" t="s">
        <v>14</v>
      </c>
      <c r="B26" s="4" t="s">
        <v>15</v>
      </c>
      <c r="C26" s="4" t="s">
        <v>10</v>
      </c>
      <c r="D26" s="4" t="s">
        <v>12</v>
      </c>
      <c r="E26" s="1"/>
    </row>
    <row r="27" spans="1:12" x14ac:dyDescent="0.25">
      <c r="A27" s="3" t="s">
        <v>16</v>
      </c>
      <c r="B27" s="5">
        <v>1.1480000000000001</v>
      </c>
      <c r="C27" s="5">
        <f>B27-B14</f>
        <v>1.0870000000000002</v>
      </c>
      <c r="D27" s="5">
        <f t="shared" ref="D27:D66" si="1">(10.89*C27*C27)+(17.939*C27)+(3.6405)</f>
        <v>36.007479410000016</v>
      </c>
    </row>
    <row r="28" spans="1:12" x14ac:dyDescent="0.25">
      <c r="A28" s="3" t="s">
        <v>16</v>
      </c>
      <c r="B28" s="5">
        <v>1.226</v>
      </c>
      <c r="C28" s="5">
        <f>B28-B14</f>
        <v>1.165</v>
      </c>
      <c r="D28" s="5">
        <f t="shared" si="1"/>
        <v>39.319615250000005</v>
      </c>
    </row>
    <row r="29" spans="1:12" x14ac:dyDescent="0.25">
      <c r="A29" s="3" t="s">
        <v>16</v>
      </c>
      <c r="B29" s="5">
        <v>1.2310000000000001</v>
      </c>
      <c r="C29" s="5">
        <f>B29-B14</f>
        <v>1.1700000000000002</v>
      </c>
      <c r="D29" s="5">
        <f t="shared" si="1"/>
        <v>39.536451000000014</v>
      </c>
    </row>
    <row r="30" spans="1:12" x14ac:dyDescent="0.25">
      <c r="A30" s="3" t="s">
        <v>17</v>
      </c>
      <c r="B30" s="5">
        <v>1.3069999999999999</v>
      </c>
      <c r="C30" s="5">
        <f>B30-B14</f>
        <v>1.246</v>
      </c>
      <c r="D30" s="5">
        <f t="shared" si="1"/>
        <v>42.899393240000009</v>
      </c>
    </row>
    <row r="31" spans="1:12" x14ac:dyDescent="0.25">
      <c r="A31" s="3" t="s">
        <v>17</v>
      </c>
      <c r="B31" s="5">
        <v>1.1990000000000001</v>
      </c>
      <c r="C31" s="5">
        <f>B31-B14</f>
        <v>1.1380000000000001</v>
      </c>
      <c r="D31" s="5">
        <f t="shared" si="1"/>
        <v>38.158111160000011</v>
      </c>
    </row>
    <row r="32" spans="1:12" x14ac:dyDescent="0.25">
      <c r="A32" s="3" t="s">
        <v>17</v>
      </c>
      <c r="B32" s="5">
        <v>1.2290000000000001</v>
      </c>
      <c r="C32" s="5">
        <f>B32-B14</f>
        <v>1.1680000000000001</v>
      </c>
      <c r="D32" s="5">
        <f t="shared" si="1"/>
        <v>39.449651360000011</v>
      </c>
    </row>
    <row r="33" spans="1:4" x14ac:dyDescent="0.25">
      <c r="A33" s="3" t="s">
        <v>18</v>
      </c>
      <c r="B33" s="5">
        <v>1.2949999999999999</v>
      </c>
      <c r="C33" s="5">
        <f>B33-B14</f>
        <v>1.234</v>
      </c>
      <c r="D33" s="5">
        <f t="shared" si="1"/>
        <v>42.360038840000001</v>
      </c>
    </row>
    <row r="34" spans="1:4" x14ac:dyDescent="0.25">
      <c r="A34" s="3" t="s">
        <v>18</v>
      </c>
      <c r="B34" s="5">
        <v>1.194</v>
      </c>
      <c r="C34" s="5">
        <f>B34-B14</f>
        <v>1.133</v>
      </c>
      <c r="D34" s="5">
        <f t="shared" si="1"/>
        <v>37.944760210000005</v>
      </c>
    </row>
    <row r="35" spans="1:4" x14ac:dyDescent="0.25">
      <c r="A35" s="3" t="s">
        <v>18</v>
      </c>
      <c r="B35" s="5">
        <v>1.349</v>
      </c>
      <c r="C35" s="5">
        <f>B35-B14</f>
        <v>1.288</v>
      </c>
      <c r="D35" s="5">
        <f t="shared" si="1"/>
        <v>44.811832160000009</v>
      </c>
    </row>
    <row r="36" spans="1:4" x14ac:dyDescent="0.25">
      <c r="A36" s="3" t="s">
        <v>19</v>
      </c>
      <c r="B36" s="5">
        <v>1.3580000000000001</v>
      </c>
      <c r="C36" s="5">
        <f>B36-B14</f>
        <v>1.2970000000000002</v>
      </c>
      <c r="D36" s="5">
        <f t="shared" si="1"/>
        <v>45.226639010000014</v>
      </c>
    </row>
    <row r="37" spans="1:4" x14ac:dyDescent="0.25">
      <c r="A37" s="3" t="s">
        <v>19</v>
      </c>
      <c r="B37" s="5">
        <v>1.3880000000000001</v>
      </c>
      <c r="C37" s="5">
        <f>B37-B14</f>
        <v>1.3270000000000002</v>
      </c>
      <c r="D37" s="5">
        <f t="shared" si="1"/>
        <v>46.622069810000013</v>
      </c>
    </row>
    <row r="38" spans="1:4" x14ac:dyDescent="0.25">
      <c r="A38" s="3" t="s">
        <v>19</v>
      </c>
      <c r="B38" s="5">
        <v>1.077</v>
      </c>
      <c r="C38" s="5">
        <f>B38-B14</f>
        <v>1.016</v>
      </c>
      <c r="D38" s="5">
        <f t="shared" si="1"/>
        <v>33.107791840000004</v>
      </c>
    </row>
    <row r="39" spans="1:4" x14ac:dyDescent="0.25">
      <c r="A39" s="3" t="s">
        <v>20</v>
      </c>
      <c r="B39" s="5">
        <v>1.3840000000000001</v>
      </c>
      <c r="C39" s="5">
        <f>B39-B14</f>
        <v>1.3230000000000002</v>
      </c>
      <c r="D39" s="5">
        <f t="shared" si="1"/>
        <v>46.434879810000012</v>
      </c>
    </row>
    <row r="40" spans="1:4" x14ac:dyDescent="0.25">
      <c r="A40" s="3" t="s">
        <v>20</v>
      </c>
      <c r="B40" s="5">
        <v>1.1140000000000001</v>
      </c>
      <c r="C40" s="5">
        <f>B40-B14</f>
        <v>1.0530000000000002</v>
      </c>
      <c r="D40" s="5">
        <f t="shared" si="1"/>
        <v>34.605197010000012</v>
      </c>
    </row>
    <row r="41" spans="1:4" x14ac:dyDescent="0.25">
      <c r="A41" s="3" t="s">
        <v>21</v>
      </c>
      <c r="B41" s="5">
        <v>1.121</v>
      </c>
      <c r="C41" s="5">
        <f>B41-B14</f>
        <v>1.06</v>
      </c>
      <c r="D41" s="5">
        <f t="shared" si="1"/>
        <v>34.891844000000006</v>
      </c>
    </row>
    <row r="42" spans="1:4" x14ac:dyDescent="0.25">
      <c r="A42" s="3" t="s">
        <v>21</v>
      </c>
      <c r="B42" s="5">
        <v>0.92800000000000005</v>
      </c>
      <c r="C42" s="5">
        <f>B42-B14</f>
        <v>0.86699999999999999</v>
      </c>
      <c r="D42" s="5">
        <f t="shared" si="1"/>
        <v>27.379506209999999</v>
      </c>
    </row>
    <row r="43" spans="1:4" x14ac:dyDescent="0.25">
      <c r="A43" s="3" t="s">
        <v>22</v>
      </c>
      <c r="B43" s="5">
        <v>1.1879999999999999</v>
      </c>
      <c r="C43" s="5">
        <f>B43-B14</f>
        <v>1.127</v>
      </c>
      <c r="D43" s="5">
        <f t="shared" si="1"/>
        <v>37.68945781</v>
      </c>
    </row>
    <row r="44" spans="1:4" x14ac:dyDescent="0.25">
      <c r="A44" s="3" t="s">
        <v>22</v>
      </c>
      <c r="B44" s="5">
        <v>1.135</v>
      </c>
      <c r="C44" s="5">
        <f>B44-B14</f>
        <v>1.0740000000000001</v>
      </c>
      <c r="D44" s="5">
        <f t="shared" si="1"/>
        <v>35.468339640000003</v>
      </c>
    </row>
    <row r="45" spans="1:4" x14ac:dyDescent="0.25">
      <c r="A45" s="3" t="s">
        <v>22</v>
      </c>
      <c r="B45" s="5">
        <v>1.081</v>
      </c>
      <c r="C45" s="5">
        <f>B45-B14</f>
        <v>1.02</v>
      </c>
      <c r="D45" s="5">
        <f t="shared" si="1"/>
        <v>33.268236000000002</v>
      </c>
    </row>
    <row r="46" spans="1:4" x14ac:dyDescent="0.25">
      <c r="A46" s="3" t="s">
        <v>23</v>
      </c>
      <c r="B46" s="5">
        <v>0.98599999999999999</v>
      </c>
      <c r="C46" s="5">
        <f>B46-B14</f>
        <v>0.92500000000000004</v>
      </c>
      <c r="D46" s="5">
        <f t="shared" si="1"/>
        <v>29.551831250000003</v>
      </c>
    </row>
    <row r="47" spans="1:4" x14ac:dyDescent="0.25">
      <c r="A47" s="3" t="s">
        <v>23</v>
      </c>
      <c r="B47" s="5">
        <v>0.97899999999999998</v>
      </c>
      <c r="C47" s="5">
        <f>B47-B14</f>
        <v>0.91799999999999993</v>
      </c>
      <c r="D47" s="5">
        <f t="shared" si="1"/>
        <v>29.285766359999997</v>
      </c>
    </row>
    <row r="48" spans="1:4" x14ac:dyDescent="0.25">
      <c r="A48" s="3" t="s">
        <v>23</v>
      </c>
      <c r="B48" s="5">
        <v>1.006</v>
      </c>
      <c r="C48" s="5">
        <f>B48-B14</f>
        <v>0.94500000000000006</v>
      </c>
      <c r="D48" s="5">
        <f t="shared" si="1"/>
        <v>30.317897250000005</v>
      </c>
    </row>
    <row r="49" spans="1:7" x14ac:dyDescent="0.25">
      <c r="A49" s="3" t="s">
        <v>24</v>
      </c>
      <c r="B49" s="5">
        <v>1.1300000000000001</v>
      </c>
      <c r="C49" s="5">
        <f>B49-B14</f>
        <v>1.0690000000000002</v>
      </c>
      <c r="D49" s="5">
        <f t="shared" si="1"/>
        <v>35.26195829000001</v>
      </c>
    </row>
    <row r="50" spans="1:7" x14ac:dyDescent="0.25">
      <c r="A50" s="3" t="s">
        <v>24</v>
      </c>
      <c r="B50" s="5">
        <v>1.0150000000000001</v>
      </c>
      <c r="C50" s="5">
        <f>B50-B14</f>
        <v>0.95400000000000018</v>
      </c>
      <c r="D50" s="5">
        <f t="shared" si="1"/>
        <v>30.665469240000007</v>
      </c>
    </row>
    <row r="51" spans="1:7" x14ac:dyDescent="0.25">
      <c r="A51" s="3" t="s">
        <v>24</v>
      </c>
      <c r="B51" s="5">
        <v>1.1919999999999999</v>
      </c>
      <c r="C51" s="5">
        <f>B51-B14</f>
        <v>1.131</v>
      </c>
      <c r="D51" s="5">
        <f t="shared" si="1"/>
        <v>37.859572290000003</v>
      </c>
    </row>
    <row r="52" spans="1:7" x14ac:dyDescent="0.25">
      <c r="A52" s="3" t="s">
        <v>25</v>
      </c>
      <c r="B52" s="5">
        <v>1.0529999999999999</v>
      </c>
      <c r="C52" s="5">
        <f>B52-B14</f>
        <v>0.99199999999999999</v>
      </c>
      <c r="D52" s="5">
        <f t="shared" si="1"/>
        <v>32.152444960000004</v>
      </c>
      <c r="G52" s="1"/>
    </row>
    <row r="53" spans="1:7" x14ac:dyDescent="0.25">
      <c r="A53" s="3" t="s">
        <v>25</v>
      </c>
      <c r="B53" s="5">
        <v>1.1599999999999999</v>
      </c>
      <c r="C53" s="5">
        <f>B53-B14</f>
        <v>1.099</v>
      </c>
      <c r="D53" s="5">
        <f t="shared" si="1"/>
        <v>36.50841389</v>
      </c>
      <c r="G53" s="1"/>
    </row>
    <row r="54" spans="1:7" x14ac:dyDescent="0.25">
      <c r="A54" s="3" t="s">
        <v>25</v>
      </c>
      <c r="B54" s="5">
        <v>1.3820000000000001</v>
      </c>
      <c r="C54" s="5">
        <f>B54-B14</f>
        <v>1.3210000000000002</v>
      </c>
      <c r="D54" s="5">
        <f t="shared" si="1"/>
        <v>46.341415490000017</v>
      </c>
    </row>
    <row r="55" spans="1:7" x14ac:dyDescent="0.25">
      <c r="A55" s="3" t="s">
        <v>26</v>
      </c>
      <c r="B55" s="5">
        <v>1.4750000000000001</v>
      </c>
      <c r="C55" s="5">
        <f>B55-B14</f>
        <v>1.4140000000000001</v>
      </c>
      <c r="D55" s="5">
        <f t="shared" si="1"/>
        <v>50.779668440000009</v>
      </c>
    </row>
    <row r="56" spans="1:7" x14ac:dyDescent="0.25">
      <c r="A56" s="3" t="s">
        <v>26</v>
      </c>
      <c r="B56" s="5">
        <v>1.4610000000000001</v>
      </c>
      <c r="C56" s="5">
        <f>B56-B14</f>
        <v>1.4000000000000001</v>
      </c>
      <c r="D56" s="5">
        <f t="shared" si="1"/>
        <v>50.099500000000006</v>
      </c>
    </row>
    <row r="57" spans="1:7" x14ac:dyDescent="0.25">
      <c r="A57" s="3" t="s">
        <v>26</v>
      </c>
      <c r="B57" s="5">
        <v>1.446</v>
      </c>
      <c r="C57" s="5">
        <f>B57-B14</f>
        <v>1.385</v>
      </c>
      <c r="D57" s="5">
        <f t="shared" si="1"/>
        <v>49.375485250000004</v>
      </c>
    </row>
    <row r="58" spans="1:7" x14ac:dyDescent="0.25">
      <c r="A58" s="3" t="s">
        <v>27</v>
      </c>
      <c r="B58" s="5">
        <v>1.3240000000000001</v>
      </c>
      <c r="C58" s="5">
        <f>B58-B14</f>
        <v>1.2630000000000001</v>
      </c>
      <c r="D58" s="5">
        <f t="shared" si="1"/>
        <v>43.668847410000012</v>
      </c>
    </row>
    <row r="59" spans="1:7" x14ac:dyDescent="0.25">
      <c r="A59" s="3" t="s">
        <v>27</v>
      </c>
      <c r="B59" s="5">
        <v>1.3560000000000001</v>
      </c>
      <c r="C59" s="5">
        <f>B59-B14</f>
        <v>1.2950000000000002</v>
      </c>
      <c r="D59" s="5">
        <f t="shared" si="1"/>
        <v>45.134307250000013</v>
      </c>
    </row>
    <row r="60" spans="1:7" x14ac:dyDescent="0.25">
      <c r="A60" s="3" t="s">
        <v>28</v>
      </c>
      <c r="B60" s="5">
        <v>1.3029999999999999</v>
      </c>
      <c r="C60" s="5">
        <f>B60-B14</f>
        <v>1.242</v>
      </c>
      <c r="D60" s="5">
        <f t="shared" si="1"/>
        <v>42.719259960000002</v>
      </c>
    </row>
    <row r="61" spans="1:7" x14ac:dyDescent="0.25">
      <c r="A61" s="3" t="s">
        <v>29</v>
      </c>
      <c r="B61" s="5">
        <v>1.3080000000000001</v>
      </c>
      <c r="C61" s="5">
        <f>B61-B14</f>
        <v>1.2470000000000001</v>
      </c>
      <c r="D61" s="5">
        <f t="shared" si="1"/>
        <v>42.944481010000004</v>
      </c>
    </row>
    <row r="62" spans="1:7" x14ac:dyDescent="0.25">
      <c r="A62" s="3" t="s">
        <v>30</v>
      </c>
      <c r="B62" s="5">
        <v>1.24</v>
      </c>
      <c r="C62" s="5">
        <f>B62-B14</f>
        <v>1.179</v>
      </c>
      <c r="D62" s="5">
        <f t="shared" si="1"/>
        <v>39.928127490000008</v>
      </c>
    </row>
    <row r="63" spans="1:7" x14ac:dyDescent="0.25">
      <c r="A63" s="3" t="s">
        <v>30</v>
      </c>
      <c r="B63" s="5">
        <v>1.3320000000000001</v>
      </c>
      <c r="C63" s="5">
        <f>B63-B14</f>
        <v>1.2710000000000001</v>
      </c>
      <c r="D63" s="5">
        <f t="shared" si="1"/>
        <v>44.033121490000013</v>
      </c>
    </row>
    <row r="64" spans="1:7" x14ac:dyDescent="0.25">
      <c r="A64" s="3" t="s">
        <v>31</v>
      </c>
      <c r="B64" s="5">
        <v>1.46</v>
      </c>
      <c r="C64" s="5">
        <f>B64-B14</f>
        <v>1.399</v>
      </c>
      <c r="D64" s="5">
        <f t="shared" si="1"/>
        <v>50.051079890000004</v>
      </c>
    </row>
    <row r="65" spans="1:4" x14ac:dyDescent="0.25">
      <c r="A65" s="3" t="s">
        <v>31</v>
      </c>
      <c r="B65" s="5">
        <v>1.6659999999999999</v>
      </c>
      <c r="C65" s="5">
        <f>B65-B14</f>
        <v>1.605</v>
      </c>
      <c r="D65" s="5">
        <f t="shared" si="1"/>
        <v>60.485507250000005</v>
      </c>
    </row>
    <row r="66" spans="1:4" x14ac:dyDescent="0.25">
      <c r="A66" s="3" t="s">
        <v>31</v>
      </c>
      <c r="B66" s="5">
        <v>1.3960000000000001</v>
      </c>
      <c r="C66" s="5">
        <f>B66-B14</f>
        <v>1.3350000000000002</v>
      </c>
      <c r="D66" s="5">
        <f t="shared" si="1"/>
        <v>46.997495250000014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6"/>
  <sheetViews>
    <sheetView workbookViewId="0">
      <selection activeCell="G59" sqref="G59"/>
    </sheetView>
  </sheetViews>
  <sheetFormatPr defaultRowHeight="15" x14ac:dyDescent="0.25"/>
  <cols>
    <col min="1" max="1" width="10.85546875" customWidth="1"/>
    <col min="2" max="2" width="10.42578125" customWidth="1"/>
    <col min="3" max="3" width="9.85546875" customWidth="1"/>
  </cols>
  <sheetData>
    <row r="2" spans="1:12" x14ac:dyDescent="0.25">
      <c r="A2" s="1">
        <v>2.7290000000000001</v>
      </c>
      <c r="B2" s="1">
        <v>0.24099999999999999</v>
      </c>
      <c r="C2" s="1">
        <v>0.71099999999999997</v>
      </c>
      <c r="D2" s="1">
        <v>0.67300000000000004</v>
      </c>
      <c r="E2" s="1">
        <v>0.77100000000000002</v>
      </c>
      <c r="F2" s="1">
        <v>0.72799999999999998</v>
      </c>
      <c r="G2" s="1">
        <v>0.61399999999999999</v>
      </c>
      <c r="H2" s="1">
        <v>0.69400000000000006</v>
      </c>
      <c r="I2" s="1">
        <v>0.75600000000000001</v>
      </c>
      <c r="J2" s="1">
        <v>0.73799999999999999</v>
      </c>
      <c r="K2" s="1">
        <v>0.70699999999999996</v>
      </c>
      <c r="L2" s="1">
        <v>0.79</v>
      </c>
    </row>
    <row r="3" spans="1:12" x14ac:dyDescent="0.25">
      <c r="A3" s="1">
        <v>1.889</v>
      </c>
      <c r="B3" s="1">
        <v>4.3999999999999997E-2</v>
      </c>
      <c r="C3" s="1">
        <v>0.72399999999999998</v>
      </c>
      <c r="D3" s="1">
        <v>0.64</v>
      </c>
      <c r="E3" s="1">
        <v>0.65800000000000003</v>
      </c>
      <c r="F3" s="1">
        <v>0.60899999999999999</v>
      </c>
      <c r="G3" s="1">
        <v>0.79200000000000004</v>
      </c>
      <c r="H3" s="1">
        <v>0.69200000000000006</v>
      </c>
      <c r="I3" s="1">
        <v>0.81300000000000006</v>
      </c>
      <c r="J3" s="1">
        <v>0.59699999999999998</v>
      </c>
      <c r="K3" s="1">
        <v>0.66200000000000003</v>
      </c>
      <c r="L3" s="1">
        <v>0.65300000000000002</v>
      </c>
    </row>
    <row r="4" spans="1:12" x14ac:dyDescent="0.25">
      <c r="A4" s="1">
        <v>1.073</v>
      </c>
      <c r="B4" s="1">
        <v>0.66</v>
      </c>
      <c r="C4" s="1">
        <v>0.73899999999999999</v>
      </c>
      <c r="D4" s="1">
        <v>0.76100000000000001</v>
      </c>
      <c r="E4" s="1">
        <v>0.72299999999999998</v>
      </c>
      <c r="F4" s="1">
        <v>0.61099999999999999</v>
      </c>
      <c r="G4" s="1">
        <v>0.79800000000000004</v>
      </c>
      <c r="H4" s="1">
        <v>0.68500000000000005</v>
      </c>
      <c r="I4" s="1">
        <v>0.61299999999999999</v>
      </c>
      <c r="J4" s="1">
        <v>0.80700000000000005</v>
      </c>
      <c r="K4" s="1">
        <v>0.76</v>
      </c>
      <c r="L4" s="1"/>
    </row>
    <row r="5" spans="1:12" x14ac:dyDescent="0.25">
      <c r="A5" s="1">
        <v>0.57399999999999995</v>
      </c>
      <c r="B5" s="1">
        <v>0.64800000000000002</v>
      </c>
      <c r="C5" s="1">
        <v>0.66800000000000004</v>
      </c>
      <c r="D5" s="1">
        <v>0.66100000000000003</v>
      </c>
      <c r="E5" s="1">
        <v>0.68800000000000006</v>
      </c>
      <c r="F5" s="1">
        <v>0.59399999999999997</v>
      </c>
      <c r="G5" s="1">
        <v>0.76800000000000002</v>
      </c>
      <c r="H5" s="1">
        <v>0.76400000000000001</v>
      </c>
      <c r="I5" s="1">
        <v>0.68800000000000006</v>
      </c>
      <c r="J5" s="1">
        <v>0.86599999999999999</v>
      </c>
      <c r="K5" s="1">
        <v>0.71399999999999997</v>
      </c>
      <c r="L5" s="1"/>
    </row>
    <row r="8" spans="1:12" x14ac:dyDescent="0.25">
      <c r="B8" s="1" t="s">
        <v>9</v>
      </c>
      <c r="C8" s="1" t="s">
        <v>10</v>
      </c>
      <c r="D8" s="1" t="s">
        <v>11</v>
      </c>
      <c r="E8" s="1" t="s">
        <v>12</v>
      </c>
    </row>
    <row r="9" spans="1:12" x14ac:dyDescent="0.25">
      <c r="A9" t="s">
        <v>1</v>
      </c>
      <c r="B9" s="1">
        <v>2.7290000000000001</v>
      </c>
      <c r="C9" s="1">
        <f>B9-B14</f>
        <v>2.6850000000000001</v>
      </c>
      <c r="D9" s="1">
        <v>200</v>
      </c>
      <c r="E9" s="1">
        <f>(19.046*C9*C9)+(20.338*C9)+(5.2092)</f>
        <v>197.12362934999999</v>
      </c>
    </row>
    <row r="10" spans="1:12" x14ac:dyDescent="0.25">
      <c r="A10" t="s">
        <v>2</v>
      </c>
      <c r="B10" s="1">
        <v>1.889</v>
      </c>
      <c r="C10" s="1">
        <f>B10-B14</f>
        <v>1.845</v>
      </c>
      <c r="D10" s="1">
        <v>100</v>
      </c>
      <c r="E10" s="1">
        <f t="shared" ref="E10:E14" si="0">(19.046*C10*C10)+(20.338*C10)+(5.2092)</f>
        <v>107.56587014999998</v>
      </c>
    </row>
    <row r="11" spans="1:12" x14ac:dyDescent="0.25">
      <c r="A11" t="s">
        <v>3</v>
      </c>
      <c r="B11" s="1">
        <v>1.073</v>
      </c>
      <c r="C11" s="1">
        <f>B11-B14</f>
        <v>1.0289999999999999</v>
      </c>
      <c r="D11" s="1">
        <v>50</v>
      </c>
      <c r="E11" s="1">
        <f t="shared" si="0"/>
        <v>46.303687685999996</v>
      </c>
    </row>
    <row r="12" spans="1:12" x14ac:dyDescent="0.25">
      <c r="A12" t="s">
        <v>4</v>
      </c>
      <c r="B12" s="1">
        <v>0.57399999999999995</v>
      </c>
      <c r="C12" s="1">
        <f>B12-B14</f>
        <v>0.52999999999999992</v>
      </c>
      <c r="D12" s="1">
        <v>25</v>
      </c>
      <c r="E12" s="1">
        <f t="shared" si="0"/>
        <v>21.338361399999993</v>
      </c>
    </row>
    <row r="13" spans="1:12" x14ac:dyDescent="0.25">
      <c r="A13" t="s">
        <v>5</v>
      </c>
      <c r="B13" s="1">
        <v>0.24099999999999999</v>
      </c>
      <c r="C13" s="1">
        <f>B13-B14</f>
        <v>0.19700000000000001</v>
      </c>
      <c r="D13" s="1">
        <v>12.5</v>
      </c>
      <c r="E13" s="1">
        <f t="shared" si="0"/>
        <v>9.9549422140000008</v>
      </c>
    </row>
    <row r="14" spans="1:12" x14ac:dyDescent="0.25">
      <c r="A14" t="s">
        <v>8</v>
      </c>
      <c r="B14" s="1">
        <v>4.3999999999999997E-2</v>
      </c>
      <c r="C14" s="1">
        <f>B14-B14</f>
        <v>0</v>
      </c>
      <c r="D14" s="1">
        <v>0</v>
      </c>
      <c r="E14" s="1">
        <f t="shared" si="0"/>
        <v>5.2092000000000001</v>
      </c>
    </row>
    <row r="15" spans="1:12" x14ac:dyDescent="0.25">
      <c r="E15" s="1"/>
    </row>
    <row r="16" spans="1:12" x14ac:dyDescent="0.25">
      <c r="E16" s="1"/>
    </row>
    <row r="17" spans="1:12" x14ac:dyDescent="0.25">
      <c r="E17" s="1"/>
    </row>
    <row r="18" spans="1:12" x14ac:dyDescent="0.25">
      <c r="E18" s="1"/>
    </row>
    <row r="19" spans="1:12" x14ac:dyDescent="0.25">
      <c r="E19" s="1"/>
    </row>
    <row r="20" spans="1:12" x14ac:dyDescent="0.25">
      <c r="E20" s="1"/>
    </row>
    <row r="21" spans="1:12" x14ac:dyDescent="0.25">
      <c r="E21" s="1"/>
    </row>
    <row r="22" spans="1:12" x14ac:dyDescent="0.25">
      <c r="E22" s="1"/>
      <c r="I22" s="2"/>
      <c r="J22" s="2" t="s">
        <v>33</v>
      </c>
      <c r="K22" s="2"/>
      <c r="L22" s="2"/>
    </row>
    <row r="23" spans="1:12" x14ac:dyDescent="0.25">
      <c r="E23" s="1"/>
    </row>
    <row r="24" spans="1:12" x14ac:dyDescent="0.25">
      <c r="E24" s="1"/>
    </row>
    <row r="25" spans="1:12" x14ac:dyDescent="0.25">
      <c r="E25" s="1"/>
    </row>
    <row r="26" spans="1:12" x14ac:dyDescent="0.25">
      <c r="A26" s="4" t="s">
        <v>14</v>
      </c>
      <c r="B26" s="4" t="s">
        <v>15</v>
      </c>
      <c r="C26" s="4" t="s">
        <v>10</v>
      </c>
      <c r="D26" s="4" t="s">
        <v>12</v>
      </c>
      <c r="E26" s="1"/>
    </row>
    <row r="27" spans="1:12" x14ac:dyDescent="0.25">
      <c r="A27" s="3" t="s">
        <v>16</v>
      </c>
      <c r="B27" s="5">
        <v>0.66</v>
      </c>
      <c r="C27" s="5">
        <f>B27-B14</f>
        <v>0.61599999999999999</v>
      </c>
      <c r="D27" s="5">
        <f t="shared" ref="D27:D66" si="1">(19.046*C27*C27)+(20.338*C27)+(5.2092)</f>
        <v>24.964526975999998</v>
      </c>
    </row>
    <row r="28" spans="1:12" x14ac:dyDescent="0.25">
      <c r="A28" s="3" t="s">
        <v>16</v>
      </c>
      <c r="B28" s="5">
        <v>0.64800000000000002</v>
      </c>
      <c r="C28" s="5">
        <f>B28-B14</f>
        <v>0.60399999999999998</v>
      </c>
      <c r="D28" s="5">
        <f t="shared" si="1"/>
        <v>24.441637535999998</v>
      </c>
    </row>
    <row r="29" spans="1:12" x14ac:dyDescent="0.25">
      <c r="A29" s="3" t="s">
        <v>16</v>
      </c>
      <c r="B29" s="5">
        <v>0.71099999999999997</v>
      </c>
      <c r="C29" s="5">
        <f>B29-B14</f>
        <v>0.66699999999999993</v>
      </c>
      <c r="D29" s="5">
        <f t="shared" si="1"/>
        <v>27.248001893999998</v>
      </c>
    </row>
    <row r="30" spans="1:12" x14ac:dyDescent="0.25">
      <c r="A30" s="3" t="s">
        <v>17</v>
      </c>
      <c r="B30" s="5">
        <v>0.72399999999999998</v>
      </c>
      <c r="C30" s="5">
        <f>B30-B14</f>
        <v>0.67999999999999994</v>
      </c>
      <c r="D30" s="5">
        <f t="shared" si="1"/>
        <v>27.845910399999998</v>
      </c>
    </row>
    <row r="31" spans="1:12" x14ac:dyDescent="0.25">
      <c r="A31" s="3" t="s">
        <v>17</v>
      </c>
      <c r="B31" s="5">
        <v>0.73899999999999999</v>
      </c>
      <c r="C31" s="5">
        <f>B31-B14</f>
        <v>0.69499999999999995</v>
      </c>
      <c r="D31" s="5">
        <f t="shared" si="1"/>
        <v>28.543804149999996</v>
      </c>
    </row>
    <row r="32" spans="1:12" x14ac:dyDescent="0.25">
      <c r="A32" s="3" t="s">
        <v>17</v>
      </c>
      <c r="B32" s="5">
        <v>0.66800000000000004</v>
      </c>
      <c r="C32" s="5">
        <f>B32-B14</f>
        <v>0.624</v>
      </c>
      <c r="D32" s="5">
        <f t="shared" si="1"/>
        <v>25.316167296</v>
      </c>
    </row>
    <row r="33" spans="1:4" x14ac:dyDescent="0.25">
      <c r="A33" s="3" t="s">
        <v>18</v>
      </c>
      <c r="B33" s="5">
        <v>0.67300000000000004</v>
      </c>
      <c r="C33" s="5">
        <f>B33-B14</f>
        <v>0.629</v>
      </c>
      <c r="D33" s="5">
        <f t="shared" si="1"/>
        <v>25.537180486</v>
      </c>
    </row>
    <row r="34" spans="1:4" x14ac:dyDescent="0.25">
      <c r="A34" s="3" t="s">
        <v>18</v>
      </c>
      <c r="B34" s="5">
        <v>0.64</v>
      </c>
      <c r="C34" s="5">
        <f>B34-B14</f>
        <v>0.59599999999999997</v>
      </c>
      <c r="D34" s="5">
        <f t="shared" si="1"/>
        <v>24.096091935999997</v>
      </c>
    </row>
    <row r="35" spans="1:4" x14ac:dyDescent="0.25">
      <c r="A35" s="3" t="s">
        <v>18</v>
      </c>
      <c r="B35" s="5">
        <v>0.76100000000000001</v>
      </c>
      <c r="C35" s="5">
        <f>B35-B14</f>
        <v>0.71699999999999997</v>
      </c>
      <c r="D35" s="5">
        <f t="shared" si="1"/>
        <v>29.582885093999998</v>
      </c>
    </row>
    <row r="36" spans="1:4" x14ac:dyDescent="0.25">
      <c r="A36" s="3" t="s">
        <v>19</v>
      </c>
      <c r="B36" s="5">
        <v>0.66100000000000003</v>
      </c>
      <c r="C36" s="5">
        <f>B36-B14</f>
        <v>0.61699999999999999</v>
      </c>
      <c r="D36" s="5">
        <f t="shared" si="1"/>
        <v>25.008348693999999</v>
      </c>
    </row>
    <row r="37" spans="1:4" x14ac:dyDescent="0.25">
      <c r="A37" s="3" t="s">
        <v>19</v>
      </c>
      <c r="B37" s="5">
        <v>0.77100000000000002</v>
      </c>
      <c r="C37" s="5">
        <f>B37-B14</f>
        <v>0.72699999999999998</v>
      </c>
      <c r="D37" s="5">
        <f t="shared" si="1"/>
        <v>30.061289333999998</v>
      </c>
    </row>
    <row r="38" spans="1:4" x14ac:dyDescent="0.25">
      <c r="A38" s="3" t="s">
        <v>19</v>
      </c>
      <c r="B38" s="5">
        <v>0.65800000000000003</v>
      </c>
      <c r="C38" s="5">
        <f>B38-B14</f>
        <v>0.61399999999999999</v>
      </c>
      <c r="D38" s="5">
        <f t="shared" si="1"/>
        <v>24.876997815999999</v>
      </c>
    </row>
    <row r="39" spans="1:4" x14ac:dyDescent="0.25">
      <c r="A39" s="3" t="s">
        <v>20</v>
      </c>
      <c r="B39" s="5">
        <v>0.72299999999999998</v>
      </c>
      <c r="C39" s="5">
        <f>B39-B14</f>
        <v>0.67899999999999994</v>
      </c>
      <c r="D39" s="5">
        <f t="shared" si="1"/>
        <v>27.799688885999995</v>
      </c>
    </row>
    <row r="40" spans="1:4" x14ac:dyDescent="0.25">
      <c r="A40" s="3" t="s">
        <v>20</v>
      </c>
      <c r="B40" s="5">
        <v>0.68800000000000006</v>
      </c>
      <c r="C40" s="5">
        <f>B40-B14</f>
        <v>0.64400000000000002</v>
      </c>
      <c r="D40" s="5">
        <f t="shared" si="1"/>
        <v>26.205933856000001</v>
      </c>
    </row>
    <row r="41" spans="1:4" x14ac:dyDescent="0.25">
      <c r="A41" s="3" t="s">
        <v>21</v>
      </c>
      <c r="B41" s="5">
        <v>0.72799999999999998</v>
      </c>
      <c r="C41" s="5">
        <f>B41-B14</f>
        <v>0.68399999999999994</v>
      </c>
      <c r="D41" s="5">
        <f t="shared" si="1"/>
        <v>28.031177375999999</v>
      </c>
    </row>
    <row r="42" spans="1:4" x14ac:dyDescent="0.25">
      <c r="A42" s="3" t="s">
        <v>21</v>
      </c>
      <c r="B42" s="5">
        <v>0.60899999999999999</v>
      </c>
      <c r="C42" s="5">
        <f>B42-B14</f>
        <v>0.56499999999999995</v>
      </c>
      <c r="D42" s="5">
        <f t="shared" si="1"/>
        <v>22.780129349999996</v>
      </c>
    </row>
    <row r="43" spans="1:4" x14ac:dyDescent="0.25">
      <c r="A43" s="3" t="s">
        <v>22</v>
      </c>
      <c r="B43" s="5">
        <v>0.61099999999999999</v>
      </c>
      <c r="C43" s="5">
        <f>B43-B14</f>
        <v>0.56699999999999995</v>
      </c>
      <c r="D43" s="5">
        <f t="shared" si="1"/>
        <v>22.863925493999997</v>
      </c>
    </row>
    <row r="44" spans="1:4" x14ac:dyDescent="0.25">
      <c r="A44" s="3" t="s">
        <v>22</v>
      </c>
      <c r="B44" s="5">
        <v>0.59399999999999997</v>
      </c>
      <c r="C44" s="5">
        <f>B44-B14</f>
        <v>0.54999999999999993</v>
      </c>
      <c r="D44" s="5">
        <f t="shared" si="1"/>
        <v>22.156514999999995</v>
      </c>
    </row>
    <row r="45" spans="1:4" x14ac:dyDescent="0.25">
      <c r="A45" s="3" t="s">
        <v>22</v>
      </c>
      <c r="B45" s="5">
        <v>0.61399999999999999</v>
      </c>
      <c r="C45" s="5">
        <f>B45-B14</f>
        <v>0.56999999999999995</v>
      </c>
      <c r="D45" s="5">
        <f t="shared" si="1"/>
        <v>22.989905399999998</v>
      </c>
    </row>
    <row r="46" spans="1:4" x14ac:dyDescent="0.25">
      <c r="A46" s="3" t="s">
        <v>23</v>
      </c>
      <c r="B46" s="5">
        <v>0.79200000000000004</v>
      </c>
      <c r="C46" s="5">
        <f>B46-B14</f>
        <v>0.748</v>
      </c>
      <c r="D46" s="5">
        <f t="shared" si="1"/>
        <v>31.078337183999999</v>
      </c>
    </row>
    <row r="47" spans="1:4" x14ac:dyDescent="0.25">
      <c r="A47" s="3" t="s">
        <v>23</v>
      </c>
      <c r="B47" s="5">
        <v>0.79800000000000004</v>
      </c>
      <c r="C47" s="5">
        <f>B47-B14</f>
        <v>0.754</v>
      </c>
      <c r="D47" s="5">
        <f t="shared" si="1"/>
        <v>31.372007736</v>
      </c>
    </row>
    <row r="48" spans="1:4" x14ac:dyDescent="0.25">
      <c r="A48" s="3" t="s">
        <v>23</v>
      </c>
      <c r="B48" s="5">
        <v>0.76800000000000002</v>
      </c>
      <c r="C48" s="5">
        <f>B48-B14</f>
        <v>0.72399999999999998</v>
      </c>
      <c r="D48" s="5">
        <f t="shared" si="1"/>
        <v>29.917368096000001</v>
      </c>
    </row>
    <row r="49" spans="1:9" x14ac:dyDescent="0.25">
      <c r="A49" s="3" t="s">
        <v>24</v>
      </c>
      <c r="B49" s="5">
        <v>0.69400000000000006</v>
      </c>
      <c r="C49" s="5">
        <f>B49-B14</f>
        <v>0.65</v>
      </c>
      <c r="D49" s="5">
        <f t="shared" si="1"/>
        <v>26.475835</v>
      </c>
    </row>
    <row r="50" spans="1:9" x14ac:dyDescent="0.25">
      <c r="A50" s="3" t="s">
        <v>24</v>
      </c>
      <c r="B50" s="5">
        <v>0.69200000000000006</v>
      </c>
      <c r="C50" s="5">
        <f>B50-B14</f>
        <v>0.64800000000000002</v>
      </c>
      <c r="D50" s="5">
        <f t="shared" si="1"/>
        <v>26.385715584</v>
      </c>
    </row>
    <row r="51" spans="1:9" x14ac:dyDescent="0.25">
      <c r="A51" s="3" t="s">
        <v>24</v>
      </c>
      <c r="B51" s="5">
        <v>0.68500000000000005</v>
      </c>
      <c r="C51" s="5">
        <f>B51-B14</f>
        <v>0.64100000000000001</v>
      </c>
      <c r="D51" s="5">
        <f t="shared" si="1"/>
        <v>26.071497526000002</v>
      </c>
    </row>
    <row r="52" spans="1:9" x14ac:dyDescent="0.25">
      <c r="A52" s="3" t="s">
        <v>25</v>
      </c>
      <c r="B52" s="5">
        <v>0.76400000000000001</v>
      </c>
      <c r="C52" s="5">
        <f>B52-B14</f>
        <v>0.72</v>
      </c>
      <c r="D52" s="5">
        <f t="shared" si="1"/>
        <v>29.726006399999999</v>
      </c>
      <c r="I52" s="1"/>
    </row>
    <row r="53" spans="1:9" x14ac:dyDescent="0.25">
      <c r="A53" s="3" t="s">
        <v>25</v>
      </c>
      <c r="B53" s="5">
        <v>0.75600000000000001</v>
      </c>
      <c r="C53" s="5">
        <f>B53-B14</f>
        <v>0.71199999999999997</v>
      </c>
      <c r="D53" s="5">
        <f t="shared" si="1"/>
        <v>29.345111423999999</v>
      </c>
      <c r="I53" s="1"/>
    </row>
    <row r="54" spans="1:9" x14ac:dyDescent="0.25">
      <c r="A54" s="3" t="s">
        <v>25</v>
      </c>
      <c r="B54" s="5">
        <v>0.81300000000000006</v>
      </c>
      <c r="C54" s="5">
        <f>B54-B14</f>
        <v>0.76900000000000002</v>
      </c>
      <c r="D54" s="5">
        <f t="shared" si="1"/>
        <v>32.112183606000002</v>
      </c>
    </row>
    <row r="55" spans="1:9" x14ac:dyDescent="0.25">
      <c r="A55" s="3" t="s">
        <v>26</v>
      </c>
      <c r="B55" s="5">
        <v>0.61299999999999999</v>
      </c>
      <c r="C55" s="5">
        <f>B55-B14</f>
        <v>0.56899999999999995</v>
      </c>
      <c r="D55" s="5">
        <f t="shared" si="1"/>
        <v>22.947874005999999</v>
      </c>
    </row>
    <row r="56" spans="1:9" x14ac:dyDescent="0.25">
      <c r="A56" s="3" t="s">
        <v>26</v>
      </c>
      <c r="B56" s="5">
        <v>0.68800000000000006</v>
      </c>
      <c r="C56" s="5">
        <f>B56-B14</f>
        <v>0.64400000000000002</v>
      </c>
      <c r="D56" s="5">
        <f t="shared" si="1"/>
        <v>26.205933856000001</v>
      </c>
    </row>
    <row r="57" spans="1:9" x14ac:dyDescent="0.25">
      <c r="A57" s="3" t="s">
        <v>26</v>
      </c>
      <c r="B57" s="5">
        <v>0.73799999999999999</v>
      </c>
      <c r="C57" s="5">
        <f>B57-B14</f>
        <v>0.69399999999999995</v>
      </c>
      <c r="D57" s="5">
        <f t="shared" si="1"/>
        <v>28.497011255999997</v>
      </c>
    </row>
    <row r="58" spans="1:9" x14ac:dyDescent="0.25">
      <c r="A58" s="3" t="s">
        <v>27</v>
      </c>
      <c r="B58" s="5">
        <v>0.59699999999999998</v>
      </c>
      <c r="C58" s="5">
        <f>B58-B14</f>
        <v>0.55299999999999994</v>
      </c>
      <c r="D58" s="5">
        <f t="shared" si="1"/>
        <v>22.280552213999997</v>
      </c>
    </row>
    <row r="59" spans="1:9" x14ac:dyDescent="0.25">
      <c r="A59" s="3" t="s">
        <v>27</v>
      </c>
      <c r="B59" s="5">
        <v>0.80700000000000005</v>
      </c>
      <c r="C59" s="5">
        <f>B59-B14</f>
        <v>0.76300000000000001</v>
      </c>
      <c r="D59" s="5">
        <f t="shared" si="1"/>
        <v>31.815084774000002</v>
      </c>
    </row>
    <row r="60" spans="1:9" x14ac:dyDescent="0.25">
      <c r="A60" s="3" t="s">
        <v>28</v>
      </c>
      <c r="B60" s="5">
        <v>0.86599999999999999</v>
      </c>
      <c r="C60" s="5">
        <f>B60-B14</f>
        <v>0.82199999999999995</v>
      </c>
      <c r="D60" s="5">
        <f t="shared" si="1"/>
        <v>34.796113464000001</v>
      </c>
    </row>
    <row r="61" spans="1:9" x14ac:dyDescent="0.25">
      <c r="A61" s="3" t="s">
        <v>29</v>
      </c>
      <c r="B61" s="5">
        <v>0.70699999999999996</v>
      </c>
      <c r="C61" s="5">
        <f>B61-B14</f>
        <v>0.66299999999999992</v>
      </c>
      <c r="D61" s="5">
        <f t="shared" si="1"/>
        <v>27.065325173999998</v>
      </c>
    </row>
    <row r="62" spans="1:9" x14ac:dyDescent="0.25">
      <c r="A62" s="3" t="s">
        <v>30</v>
      </c>
      <c r="B62" s="5">
        <v>0.66200000000000003</v>
      </c>
      <c r="C62" s="5">
        <f>B62-B14</f>
        <v>0.61799999999999999</v>
      </c>
      <c r="D62" s="5">
        <f t="shared" si="1"/>
        <v>25.052208503999999</v>
      </c>
    </row>
    <row r="63" spans="1:9" x14ac:dyDescent="0.25">
      <c r="A63" s="3" t="s">
        <v>30</v>
      </c>
      <c r="B63" s="5">
        <v>0.76</v>
      </c>
      <c r="C63" s="5">
        <f>B63-B14</f>
        <v>0.71599999999999997</v>
      </c>
      <c r="D63" s="5">
        <f t="shared" si="1"/>
        <v>29.535254175999999</v>
      </c>
    </row>
    <row r="64" spans="1:9" x14ac:dyDescent="0.25">
      <c r="A64" s="3" t="s">
        <v>31</v>
      </c>
      <c r="B64" s="5">
        <v>0.71399999999999997</v>
      </c>
      <c r="C64" s="5">
        <f>B64-B14</f>
        <v>0.66999999999999993</v>
      </c>
      <c r="D64" s="5">
        <f t="shared" si="1"/>
        <v>27.385409399999997</v>
      </c>
    </row>
    <row r="65" spans="1:4" x14ac:dyDescent="0.25">
      <c r="A65" s="3" t="s">
        <v>31</v>
      </c>
      <c r="B65" s="5">
        <v>0.79</v>
      </c>
      <c r="C65" s="5">
        <f>B65-B14</f>
        <v>0.746</v>
      </c>
      <c r="D65" s="5">
        <f t="shared" si="1"/>
        <v>30.980751735999998</v>
      </c>
    </row>
    <row r="66" spans="1:4" x14ac:dyDescent="0.25">
      <c r="A66" s="3" t="s">
        <v>31</v>
      </c>
      <c r="B66" s="5">
        <v>0.65300000000000002</v>
      </c>
      <c r="C66" s="5">
        <f>B66-B14</f>
        <v>0.60899999999999999</v>
      </c>
      <c r="D66" s="5">
        <f t="shared" si="1"/>
        <v>24.658841526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E29" sqref="E29"/>
    </sheetView>
  </sheetViews>
  <sheetFormatPr defaultRowHeight="15" x14ac:dyDescent="0.25"/>
  <cols>
    <col min="1" max="1" width="12.42578125" customWidth="1"/>
    <col min="2" max="2" width="14" customWidth="1"/>
    <col min="3" max="3" width="14.28515625" customWidth="1"/>
  </cols>
  <sheetData>
    <row r="1" spans="1:11" x14ac:dyDescent="0.25">
      <c r="A1" s="6" t="s">
        <v>34</v>
      </c>
      <c r="B1" s="4" t="s">
        <v>35</v>
      </c>
      <c r="C1" s="4" t="s">
        <v>36</v>
      </c>
      <c r="D1" s="1"/>
      <c r="E1" s="1"/>
      <c r="F1" s="1"/>
      <c r="G1" s="1"/>
      <c r="H1" s="1"/>
      <c r="I1" s="1"/>
      <c r="J1" s="1"/>
      <c r="K1" s="1"/>
    </row>
    <row r="2" spans="1:11" x14ac:dyDescent="0.25">
      <c r="A2" s="3" t="s">
        <v>16</v>
      </c>
      <c r="B2" s="5">
        <v>81.36</v>
      </c>
      <c r="C2" s="5">
        <v>211.9</v>
      </c>
      <c r="D2" s="7"/>
      <c r="E2" t="s">
        <v>37</v>
      </c>
    </row>
    <row r="3" spans="1:11" x14ac:dyDescent="0.25">
      <c r="A3" s="3" t="s">
        <v>16</v>
      </c>
      <c r="B3" s="5">
        <v>46.61</v>
      </c>
      <c r="C3" s="5">
        <v>183.4</v>
      </c>
      <c r="D3" s="7"/>
      <c r="E3" t="s">
        <v>38</v>
      </c>
      <c r="H3" s="1"/>
      <c r="I3" s="1"/>
      <c r="J3" s="1"/>
      <c r="K3" s="1"/>
    </row>
    <row r="4" spans="1:11" x14ac:dyDescent="0.25">
      <c r="A4" s="3" t="s">
        <v>16</v>
      </c>
      <c r="B4" s="5">
        <v>61.06</v>
      </c>
      <c r="C4" s="5">
        <v>160.4</v>
      </c>
      <c r="D4" s="7"/>
      <c r="E4" t="s">
        <v>39</v>
      </c>
      <c r="H4" s="1"/>
      <c r="I4" s="1"/>
      <c r="J4" s="1"/>
      <c r="K4" s="1"/>
    </row>
    <row r="5" spans="1:11" x14ac:dyDescent="0.25">
      <c r="A5" s="3" t="s">
        <v>17</v>
      </c>
      <c r="B5" s="5">
        <v>155.6</v>
      </c>
      <c r="C5" s="5">
        <v>202.1</v>
      </c>
      <c r="D5" s="7"/>
      <c r="E5" s="8" t="s">
        <v>40</v>
      </c>
      <c r="F5" s="8"/>
      <c r="G5" s="8"/>
      <c r="H5" s="1"/>
      <c r="I5" s="1"/>
      <c r="J5" s="1"/>
      <c r="K5" s="1"/>
    </row>
    <row r="6" spans="1:11" x14ac:dyDescent="0.25">
      <c r="A6" s="3" t="s">
        <v>17</v>
      </c>
      <c r="B6" s="5">
        <v>237.7</v>
      </c>
      <c r="C6" s="5">
        <v>202.3</v>
      </c>
      <c r="D6" s="7"/>
      <c r="E6" s="1"/>
      <c r="F6" s="1"/>
      <c r="G6" s="1"/>
      <c r="H6" s="1"/>
      <c r="I6" s="1"/>
      <c r="J6" s="1"/>
      <c r="K6" s="1"/>
    </row>
    <row r="7" spans="1:11" x14ac:dyDescent="0.25">
      <c r="A7" s="3" t="s">
        <v>17</v>
      </c>
      <c r="B7" s="5">
        <v>65.650000000000006</v>
      </c>
      <c r="C7" s="5">
        <v>145.30000000000001</v>
      </c>
      <c r="D7" s="7"/>
      <c r="E7" s="1"/>
      <c r="F7" s="1"/>
      <c r="G7" s="1"/>
      <c r="H7" s="1"/>
      <c r="I7" s="1"/>
      <c r="J7" s="1"/>
      <c r="K7" s="1"/>
    </row>
    <row r="8" spans="1:11" x14ac:dyDescent="0.25">
      <c r="A8" s="3" t="s">
        <v>18</v>
      </c>
      <c r="B8" s="5">
        <v>89.8</v>
      </c>
      <c r="C8" s="5">
        <v>187.4</v>
      </c>
      <c r="D8" s="7"/>
      <c r="E8" s="1"/>
      <c r="F8" s="1"/>
      <c r="G8" s="1"/>
      <c r="H8" s="1"/>
      <c r="I8" s="1"/>
      <c r="J8" s="1"/>
      <c r="K8" s="1"/>
    </row>
    <row r="9" spans="1:11" x14ac:dyDescent="0.25">
      <c r="A9" s="3" t="s">
        <v>18</v>
      </c>
      <c r="B9" s="5">
        <v>56.27</v>
      </c>
      <c r="C9" s="5">
        <v>149.80000000000001</v>
      </c>
      <c r="D9" s="7"/>
      <c r="E9" s="1"/>
      <c r="F9" s="1"/>
      <c r="G9" s="1"/>
      <c r="H9" s="1"/>
      <c r="I9" s="1"/>
      <c r="J9" s="1"/>
      <c r="K9" s="1"/>
    </row>
    <row r="10" spans="1:11" x14ac:dyDescent="0.25">
      <c r="A10" s="3" t="s">
        <v>18</v>
      </c>
      <c r="B10" s="5">
        <v>102.4</v>
      </c>
      <c r="C10" s="5">
        <v>189</v>
      </c>
      <c r="D10" s="7"/>
      <c r="E10" s="1"/>
      <c r="F10" s="1"/>
      <c r="G10" s="1"/>
      <c r="H10" s="1"/>
      <c r="I10" s="1"/>
      <c r="J10" s="1"/>
      <c r="K10" s="1"/>
    </row>
    <row r="11" spans="1:11" x14ac:dyDescent="0.25">
      <c r="A11" s="3" t="s">
        <v>19</v>
      </c>
      <c r="B11" s="5">
        <v>14.69</v>
      </c>
      <c r="C11" s="5">
        <v>154.9</v>
      </c>
      <c r="D11" s="7"/>
      <c r="E11" s="1"/>
      <c r="F11" s="1"/>
      <c r="G11" s="1"/>
      <c r="H11" s="1"/>
      <c r="I11" s="1"/>
      <c r="J11" s="1"/>
      <c r="K11" s="1"/>
    </row>
    <row r="12" spans="1:11" x14ac:dyDescent="0.25">
      <c r="A12" s="3" t="s">
        <v>19</v>
      </c>
      <c r="B12" s="5">
        <v>20.46</v>
      </c>
      <c r="C12" s="5">
        <v>163</v>
      </c>
      <c r="D12" s="7"/>
      <c r="E12" s="1"/>
      <c r="F12" s="1"/>
      <c r="G12" s="1"/>
      <c r="H12" s="1"/>
      <c r="I12" s="1"/>
      <c r="J12" s="1"/>
      <c r="K12" s="1"/>
    </row>
    <row r="13" spans="1:11" x14ac:dyDescent="0.25">
      <c r="A13" s="3" t="s">
        <v>19</v>
      </c>
      <c r="B13" s="5">
        <v>389</v>
      </c>
      <c r="C13" s="5">
        <v>256</v>
      </c>
      <c r="D13" s="7"/>
      <c r="E13" s="1"/>
      <c r="F13" s="1"/>
      <c r="G13" s="1"/>
      <c r="H13" s="1"/>
      <c r="I13" s="1"/>
      <c r="J13" s="1"/>
      <c r="K13" s="1"/>
    </row>
    <row r="14" spans="1:11" x14ac:dyDescent="0.25">
      <c r="A14" s="3" t="s">
        <v>20</v>
      </c>
      <c r="B14" s="5">
        <v>269.60000000000002</v>
      </c>
      <c r="C14" s="5">
        <v>240.8</v>
      </c>
      <c r="D14" s="7"/>
      <c r="E14" s="1"/>
      <c r="F14" s="1"/>
      <c r="G14" s="1"/>
      <c r="H14" s="1"/>
      <c r="I14" s="1"/>
      <c r="J14" s="1"/>
      <c r="K14" s="1"/>
    </row>
    <row r="15" spans="1:11" x14ac:dyDescent="0.25">
      <c r="A15" s="3" t="s">
        <v>20</v>
      </c>
      <c r="B15" s="5">
        <v>106.3</v>
      </c>
      <c r="C15" s="5">
        <v>162.9</v>
      </c>
      <c r="D15" s="7"/>
      <c r="E15" s="1"/>
      <c r="F15" s="1"/>
      <c r="G15" s="1"/>
      <c r="H15" s="1"/>
      <c r="I15" s="1"/>
      <c r="J15" s="1"/>
      <c r="K15" s="1"/>
    </row>
    <row r="16" spans="1:11" x14ac:dyDescent="0.25">
      <c r="A16" s="3" t="s">
        <v>21</v>
      </c>
      <c r="B16" s="5">
        <v>135.19999999999999</v>
      </c>
      <c r="C16" s="5">
        <v>227.7</v>
      </c>
      <c r="D16" s="7"/>
      <c r="E16" s="1"/>
      <c r="F16" s="1"/>
      <c r="G16" s="1"/>
      <c r="H16" s="1"/>
      <c r="I16" s="1"/>
      <c r="J16" s="1"/>
      <c r="K16" s="1"/>
    </row>
    <row r="17" spans="1:11" x14ac:dyDescent="0.25">
      <c r="A17" s="3" t="s">
        <v>21</v>
      </c>
      <c r="B17" s="5">
        <v>39.979999999999997</v>
      </c>
      <c r="C17" s="5">
        <v>160.9</v>
      </c>
      <c r="D17" s="7"/>
      <c r="E17" s="1"/>
      <c r="F17" s="1"/>
      <c r="G17" s="1"/>
      <c r="H17" s="1"/>
      <c r="I17" s="1"/>
      <c r="J17" s="1"/>
      <c r="K17" s="1"/>
    </row>
    <row r="18" spans="1:11" x14ac:dyDescent="0.25">
      <c r="A18" s="3" t="s">
        <v>22</v>
      </c>
      <c r="B18" s="5">
        <v>188.9</v>
      </c>
      <c r="C18" s="5">
        <v>176.8</v>
      </c>
      <c r="D18" s="7"/>
      <c r="E18" s="1"/>
      <c r="F18" s="1"/>
      <c r="G18" s="1"/>
      <c r="H18" s="1"/>
      <c r="I18" s="1"/>
      <c r="J18" s="1"/>
      <c r="K18" s="1"/>
    </row>
    <row r="19" spans="1:11" x14ac:dyDescent="0.25">
      <c r="A19" s="3" t="s">
        <v>22</v>
      </c>
      <c r="B19" s="5">
        <v>88.12</v>
      </c>
      <c r="C19" s="5">
        <v>218.9</v>
      </c>
      <c r="D19" s="7"/>
      <c r="E19" s="1"/>
      <c r="F19" s="1"/>
      <c r="G19" s="1"/>
      <c r="H19" s="1"/>
      <c r="I19" s="1"/>
      <c r="J19" s="1"/>
      <c r="K19" s="1"/>
    </row>
    <row r="20" spans="1:11" x14ac:dyDescent="0.25">
      <c r="A20" s="3" t="s">
        <v>22</v>
      </c>
      <c r="B20" s="5">
        <v>90.46</v>
      </c>
      <c r="C20" s="5">
        <v>219</v>
      </c>
      <c r="D20" s="7"/>
      <c r="E20" s="1"/>
      <c r="F20" s="1"/>
      <c r="G20" s="1"/>
      <c r="H20" s="1"/>
      <c r="I20" s="1"/>
      <c r="J20" s="1"/>
      <c r="K20" s="1"/>
    </row>
    <row r="21" spans="1:11" x14ac:dyDescent="0.25">
      <c r="A21" s="3" t="s">
        <v>23</v>
      </c>
      <c r="B21" s="5">
        <v>377.1</v>
      </c>
      <c r="C21" s="5">
        <v>262.8</v>
      </c>
      <c r="D21" s="7"/>
      <c r="E21" s="1"/>
      <c r="F21" s="1"/>
      <c r="G21" s="1"/>
      <c r="H21" s="1"/>
      <c r="I21" s="1"/>
      <c r="J21" s="1"/>
      <c r="K21" s="1"/>
    </row>
    <row r="22" spans="1:11" x14ac:dyDescent="0.25">
      <c r="A22" s="3" t="s">
        <v>23</v>
      </c>
      <c r="B22" s="5">
        <v>269.2</v>
      </c>
      <c r="C22" s="5">
        <v>199.2</v>
      </c>
      <c r="D22" s="7"/>
      <c r="E22" s="1"/>
      <c r="F22" s="1"/>
      <c r="G22" s="1"/>
      <c r="H22" s="1"/>
      <c r="I22" s="1"/>
      <c r="J22" s="1"/>
      <c r="K22" s="1"/>
    </row>
    <row r="23" spans="1:11" x14ac:dyDescent="0.25">
      <c r="A23" s="3" t="s">
        <v>23</v>
      </c>
      <c r="B23" s="5">
        <v>269.3</v>
      </c>
      <c r="C23" s="5">
        <v>179</v>
      </c>
      <c r="D23" s="7"/>
      <c r="E23" s="1"/>
      <c r="F23" s="1"/>
      <c r="G23" s="1"/>
      <c r="H23" s="1"/>
      <c r="I23" s="1"/>
      <c r="J23" s="1"/>
      <c r="K23" s="1"/>
    </row>
    <row r="24" spans="1:11" x14ac:dyDescent="0.25">
      <c r="A24" s="3" t="s">
        <v>24</v>
      </c>
      <c r="B24" s="5">
        <v>178.6</v>
      </c>
      <c r="C24" s="5">
        <v>219.9</v>
      </c>
      <c r="D24" s="7"/>
      <c r="E24" s="1"/>
      <c r="F24" s="1"/>
      <c r="G24" s="1"/>
      <c r="H24" s="1"/>
      <c r="I24" s="1"/>
      <c r="J24" s="1"/>
      <c r="K24" s="1"/>
    </row>
    <row r="25" spans="1:11" x14ac:dyDescent="0.25">
      <c r="A25" s="3" t="s">
        <v>24</v>
      </c>
      <c r="B25" s="5">
        <v>179.3</v>
      </c>
      <c r="C25" s="5">
        <v>233.2</v>
      </c>
      <c r="D25" s="7"/>
      <c r="E25" s="1"/>
      <c r="F25" s="1"/>
      <c r="G25" s="1"/>
      <c r="H25" s="1"/>
      <c r="I25" s="1"/>
      <c r="J25" s="1"/>
      <c r="K25" s="1"/>
    </row>
    <row r="26" spans="1:11" x14ac:dyDescent="0.25">
      <c r="A26" s="3" t="s">
        <v>24</v>
      </c>
      <c r="B26" s="5">
        <v>436.6</v>
      </c>
      <c r="C26" s="5">
        <v>255.3</v>
      </c>
      <c r="D26" s="7"/>
      <c r="E26" s="1"/>
      <c r="F26" s="1"/>
      <c r="G26" s="1"/>
      <c r="H26" s="1"/>
      <c r="I26" s="1"/>
      <c r="J26" s="1"/>
      <c r="K26" s="1"/>
    </row>
    <row r="27" spans="1:11" x14ac:dyDescent="0.25">
      <c r="A27" s="3" t="s">
        <v>25</v>
      </c>
      <c r="B27" s="5">
        <v>81.239999999999995</v>
      </c>
      <c r="C27" s="5">
        <v>145.19999999999999</v>
      </c>
      <c r="D27" s="7"/>
      <c r="E27" s="1"/>
      <c r="F27" s="1"/>
      <c r="G27" s="1"/>
      <c r="H27" s="1"/>
      <c r="I27" s="1"/>
      <c r="J27" s="1"/>
      <c r="K27" s="1"/>
    </row>
    <row r="28" spans="1:11" x14ac:dyDescent="0.25">
      <c r="A28" s="3" t="s">
        <v>25</v>
      </c>
      <c r="B28" s="5">
        <v>75.47</v>
      </c>
      <c r="C28" s="5">
        <v>138.30000000000001</v>
      </c>
      <c r="D28" s="7"/>
      <c r="E28" s="1"/>
      <c r="F28" s="1"/>
      <c r="G28" s="1"/>
      <c r="H28" s="1"/>
      <c r="I28" s="1"/>
      <c r="J28" s="1"/>
      <c r="K28" s="1"/>
    </row>
    <row r="29" spans="1:11" x14ac:dyDescent="0.25">
      <c r="A29" s="3" t="s">
        <v>25</v>
      </c>
      <c r="B29" s="5">
        <v>160.1</v>
      </c>
      <c r="C29" s="5">
        <v>251.8</v>
      </c>
      <c r="D29" s="7"/>
      <c r="E29" s="1"/>
      <c r="F29" s="1"/>
      <c r="G29" s="1"/>
      <c r="H29" s="1"/>
      <c r="I29" s="1"/>
      <c r="J29" s="1"/>
      <c r="K29" s="1"/>
    </row>
    <row r="30" spans="1:11" x14ac:dyDescent="0.25">
      <c r="A30" s="3" t="s">
        <v>26</v>
      </c>
      <c r="B30" s="5">
        <v>181.1</v>
      </c>
      <c r="C30" s="5">
        <v>194.2</v>
      </c>
      <c r="D30" s="7"/>
      <c r="E30" s="1"/>
      <c r="F30" s="1"/>
      <c r="G30" s="1"/>
      <c r="H30" s="1"/>
      <c r="I30" s="1"/>
      <c r="J30" s="1"/>
      <c r="K30" s="1"/>
    </row>
    <row r="31" spans="1:11" x14ac:dyDescent="0.25">
      <c r="A31" s="3" t="s">
        <v>26</v>
      </c>
      <c r="B31" s="5">
        <v>194.03</v>
      </c>
      <c r="C31" s="5">
        <v>194.8</v>
      </c>
      <c r="D31" s="7"/>
      <c r="E31" s="1"/>
      <c r="F31" s="1"/>
      <c r="G31" s="1"/>
      <c r="H31" s="1"/>
      <c r="I31" s="1"/>
      <c r="J31" s="1"/>
      <c r="K31" s="1"/>
    </row>
    <row r="32" spans="1:11" x14ac:dyDescent="0.25">
      <c r="A32" s="3" t="s">
        <v>26</v>
      </c>
      <c r="B32" s="5">
        <v>318.8</v>
      </c>
      <c r="C32" s="5">
        <v>236.1</v>
      </c>
      <c r="D32" s="7"/>
      <c r="E32" s="1"/>
      <c r="F32" s="1"/>
      <c r="G32" s="1"/>
      <c r="H32" s="1"/>
      <c r="I32" s="1"/>
      <c r="J32" s="1"/>
      <c r="K32" s="1"/>
    </row>
    <row r="33" spans="1:11" x14ac:dyDescent="0.25">
      <c r="A33" s="3" t="s">
        <v>27</v>
      </c>
      <c r="B33" s="5">
        <v>98.57</v>
      </c>
      <c r="C33" s="5">
        <v>197.9</v>
      </c>
      <c r="D33" s="7"/>
      <c r="E33" s="1"/>
      <c r="F33" s="1"/>
      <c r="G33" s="1"/>
      <c r="H33" s="1"/>
      <c r="I33" s="1"/>
      <c r="J33" s="1"/>
      <c r="K33" s="1"/>
    </row>
    <row r="34" spans="1:11" x14ac:dyDescent="0.25">
      <c r="A34" s="3" t="s">
        <v>27</v>
      </c>
      <c r="B34" s="5">
        <v>109.6</v>
      </c>
      <c r="C34" s="5">
        <v>190.3</v>
      </c>
      <c r="D34" s="7"/>
      <c r="E34" s="1"/>
      <c r="F34" s="1"/>
      <c r="G34" s="1"/>
      <c r="H34" s="1"/>
      <c r="I34" s="1"/>
      <c r="J34" s="1"/>
      <c r="K34" s="1"/>
    </row>
    <row r="35" spans="1:11" x14ac:dyDescent="0.25">
      <c r="A35" s="3" t="s">
        <v>28</v>
      </c>
      <c r="B35" s="5">
        <v>6199</v>
      </c>
      <c r="C35" s="5">
        <v>431.8</v>
      </c>
      <c r="D35" s="7"/>
      <c r="E35" s="1"/>
      <c r="F35" s="1"/>
      <c r="G35" s="1"/>
      <c r="H35" s="1"/>
      <c r="I35" s="1"/>
      <c r="J35" s="1"/>
      <c r="K35" s="1"/>
    </row>
    <row r="36" spans="1:11" x14ac:dyDescent="0.25">
      <c r="A36" s="3" t="s">
        <v>29</v>
      </c>
      <c r="B36" s="5">
        <v>450.4</v>
      </c>
      <c r="C36" s="5">
        <v>248.7</v>
      </c>
      <c r="D36" s="7"/>
      <c r="E36" s="1"/>
      <c r="F36" s="1"/>
      <c r="G36" s="1"/>
      <c r="H36" s="1"/>
      <c r="I36" s="1"/>
      <c r="J36" s="1"/>
      <c r="K36" s="1"/>
    </row>
    <row r="37" spans="1:11" x14ac:dyDescent="0.25">
      <c r="A37" s="3" t="s">
        <v>30</v>
      </c>
      <c r="B37" s="5">
        <v>70.02</v>
      </c>
      <c r="C37" s="5">
        <v>201.4</v>
      </c>
      <c r="D37" s="7"/>
      <c r="E37" s="1"/>
      <c r="F37" s="1"/>
      <c r="G37" s="1"/>
      <c r="H37" s="1"/>
      <c r="I37" s="1"/>
      <c r="J37" s="1"/>
      <c r="K37" s="1"/>
    </row>
    <row r="38" spans="1:11" x14ac:dyDescent="0.25">
      <c r="A38" s="3" t="s">
        <v>30</v>
      </c>
      <c r="B38" s="5">
        <v>86.24</v>
      </c>
      <c r="C38" s="5">
        <v>203.6</v>
      </c>
      <c r="D38" s="7"/>
      <c r="E38" s="1"/>
      <c r="F38" s="1"/>
      <c r="G38" s="1"/>
      <c r="H38" s="1"/>
      <c r="I38" s="1"/>
      <c r="J38" s="1"/>
      <c r="K38" s="1"/>
    </row>
    <row r="39" spans="1:11" x14ac:dyDescent="0.25">
      <c r="A39" s="3" t="s">
        <v>31</v>
      </c>
      <c r="B39" s="5">
        <v>96.88</v>
      </c>
      <c r="C39" s="5">
        <v>176.5</v>
      </c>
      <c r="D39" s="7"/>
      <c r="E39" s="1"/>
      <c r="F39" s="1"/>
      <c r="G39" s="1"/>
      <c r="H39" s="1"/>
      <c r="I39" s="1"/>
      <c r="J39" s="1"/>
      <c r="K39" s="1"/>
    </row>
    <row r="40" spans="1:11" x14ac:dyDescent="0.25">
      <c r="A40" s="3" t="s">
        <v>31</v>
      </c>
      <c r="B40" s="5">
        <v>97.8</v>
      </c>
      <c r="C40" s="5">
        <v>205</v>
      </c>
      <c r="D40" s="7"/>
      <c r="E40" s="1"/>
      <c r="F40" s="9"/>
      <c r="G40" s="1"/>
      <c r="H40" s="1"/>
      <c r="I40" s="1"/>
      <c r="J40" s="1"/>
      <c r="K40" s="1"/>
    </row>
    <row r="41" spans="1:11" x14ac:dyDescent="0.25">
      <c r="A41" s="3" t="s">
        <v>31</v>
      </c>
      <c r="B41" s="5">
        <v>197.7</v>
      </c>
      <c r="C41" s="5">
        <v>235.1</v>
      </c>
      <c r="D41" s="7"/>
      <c r="E41" s="1"/>
      <c r="F41" s="1"/>
      <c r="G41" s="1"/>
      <c r="H41" s="1"/>
      <c r="I41" s="1"/>
      <c r="J41" s="1"/>
      <c r="K4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8"/>
  <sheetViews>
    <sheetView tabSelected="1" workbookViewId="0">
      <selection activeCell="S13" sqref="S13"/>
    </sheetView>
  </sheetViews>
  <sheetFormatPr defaultRowHeight="15" x14ac:dyDescent="0.25"/>
  <cols>
    <col min="1" max="1" width="11.28515625" customWidth="1"/>
    <col min="2" max="3" width="11.42578125" customWidth="1"/>
  </cols>
  <sheetData>
    <row r="2" spans="1:12" x14ac:dyDescent="0.25">
      <c r="B2" s="1" t="s">
        <v>15</v>
      </c>
      <c r="C2" s="1" t="s">
        <v>10</v>
      </c>
      <c r="D2" s="1" t="s">
        <v>11</v>
      </c>
      <c r="E2" s="1" t="s">
        <v>12</v>
      </c>
    </row>
    <row r="3" spans="1:12" x14ac:dyDescent="0.25">
      <c r="A3" t="s">
        <v>1</v>
      </c>
      <c r="B3" s="1">
        <v>2.5110000000000001</v>
      </c>
      <c r="C3" s="1">
        <f>B3-B9</f>
        <v>2.4810000000000003</v>
      </c>
      <c r="D3" s="1">
        <v>100</v>
      </c>
      <c r="E3" s="1">
        <f t="shared" ref="E3:E58" si="0">(11.04*C3*C3)+(11.948*C3)+(1.5134)</f>
        <v>99.111573440000015</v>
      </c>
    </row>
    <row r="4" spans="1:12" x14ac:dyDescent="0.25">
      <c r="A4" t="s">
        <v>2</v>
      </c>
      <c r="B4" s="1">
        <v>1.7030000000000001</v>
      </c>
      <c r="C4" s="1">
        <f>B4-B9</f>
        <v>1.673</v>
      </c>
      <c r="D4" s="1">
        <v>50</v>
      </c>
      <c r="E4" s="1">
        <f t="shared" si="0"/>
        <v>52.402580159999992</v>
      </c>
    </row>
    <row r="5" spans="1:12" x14ac:dyDescent="0.25">
      <c r="A5" t="s">
        <v>3</v>
      </c>
      <c r="B5" s="1">
        <v>1.024</v>
      </c>
      <c r="C5" s="1">
        <f>B5-B9</f>
        <v>0.99399999999999999</v>
      </c>
      <c r="D5" s="1">
        <v>25</v>
      </c>
      <c r="E5" s="1">
        <f t="shared" si="0"/>
        <v>24.297629439999998</v>
      </c>
    </row>
    <row r="6" spans="1:12" x14ac:dyDescent="0.25">
      <c r="A6" t="s">
        <v>4</v>
      </c>
      <c r="B6" s="1">
        <v>0.54300000000000004</v>
      </c>
      <c r="C6" s="1">
        <f>B6-B9</f>
        <v>0.51300000000000001</v>
      </c>
      <c r="D6" s="1">
        <v>12.5</v>
      </c>
      <c r="E6" s="1">
        <f t="shared" si="0"/>
        <v>10.548109760000001</v>
      </c>
    </row>
    <row r="7" spans="1:12" x14ac:dyDescent="0.25">
      <c r="A7" t="s">
        <v>5</v>
      </c>
      <c r="B7" s="1">
        <v>0.318</v>
      </c>
      <c r="C7" s="1">
        <f>B7-B9</f>
        <v>0.28800000000000003</v>
      </c>
      <c r="D7" s="1">
        <v>6.25</v>
      </c>
      <c r="E7" s="1">
        <f t="shared" si="0"/>
        <v>5.8701257600000005</v>
      </c>
    </row>
    <row r="8" spans="1:12" x14ac:dyDescent="0.25">
      <c r="A8" t="s">
        <v>6</v>
      </c>
      <c r="B8" s="1">
        <v>0.152</v>
      </c>
      <c r="C8" s="1">
        <f>B8-B9</f>
        <v>0.122</v>
      </c>
      <c r="D8" s="1">
        <v>3.125</v>
      </c>
      <c r="E8" s="1">
        <f t="shared" si="0"/>
        <v>3.1353753600000003</v>
      </c>
    </row>
    <row r="9" spans="1:12" x14ac:dyDescent="0.25">
      <c r="A9" t="s">
        <v>8</v>
      </c>
      <c r="B9" s="1">
        <v>0.03</v>
      </c>
      <c r="C9" s="1">
        <f>B9-B9</f>
        <v>0</v>
      </c>
      <c r="D9" s="1">
        <v>0</v>
      </c>
      <c r="E9" s="1">
        <f t="shared" si="0"/>
        <v>1.5134000000000001</v>
      </c>
    </row>
    <row r="10" spans="1:12" x14ac:dyDescent="0.25">
      <c r="E10" s="1"/>
    </row>
    <row r="11" spans="1:12" x14ac:dyDescent="0.25">
      <c r="E11" s="1"/>
    </row>
    <row r="12" spans="1:12" x14ac:dyDescent="0.25">
      <c r="E12" s="1"/>
    </row>
    <row r="13" spans="1:12" x14ac:dyDescent="0.25">
      <c r="E13" s="1"/>
    </row>
    <row r="14" spans="1:12" x14ac:dyDescent="0.25">
      <c r="E14" s="1"/>
      <c r="J14" s="2" t="s">
        <v>41</v>
      </c>
      <c r="K14" s="2"/>
      <c r="L14" s="2"/>
    </row>
    <row r="15" spans="1:12" x14ac:dyDescent="0.25">
      <c r="E15" s="1"/>
    </row>
    <row r="16" spans="1:12" x14ac:dyDescent="0.25">
      <c r="E16" s="1"/>
    </row>
    <row r="17" spans="1:5" x14ac:dyDescent="0.25">
      <c r="E17" s="1"/>
    </row>
    <row r="18" spans="1:5" x14ac:dyDescent="0.25">
      <c r="A18" s="4" t="s">
        <v>14</v>
      </c>
      <c r="B18" s="4" t="s">
        <v>15</v>
      </c>
      <c r="C18" s="4" t="s">
        <v>10</v>
      </c>
      <c r="D18" s="4" t="s">
        <v>12</v>
      </c>
      <c r="E18" s="1"/>
    </row>
    <row r="19" spans="1:5" x14ac:dyDescent="0.25">
      <c r="A19" s="3" t="s">
        <v>16</v>
      </c>
      <c r="B19" s="5">
        <v>0.60799999999999998</v>
      </c>
      <c r="C19" s="5">
        <f>B19-B9</f>
        <v>0.57799999999999996</v>
      </c>
      <c r="D19" s="5">
        <f>(11.04*C19*C19)+(11.948*C19)+(1.5134)</f>
        <v>12.107631359999999</v>
      </c>
    </row>
    <row r="20" spans="1:5" x14ac:dyDescent="0.25">
      <c r="A20" s="3" t="s">
        <v>16</v>
      </c>
      <c r="B20" s="5">
        <v>0.44700000000000001</v>
      </c>
      <c r="C20" s="5">
        <f>B20-B9</f>
        <v>0.41700000000000004</v>
      </c>
      <c r="D20" s="5">
        <f>(11.04*C20*C20)+(11.948*C20)+(1.5134)</f>
        <v>8.4154505600000018</v>
      </c>
    </row>
    <row r="21" spans="1:5" x14ac:dyDescent="0.25">
      <c r="A21" s="3" t="s">
        <v>16</v>
      </c>
      <c r="B21" s="5">
        <v>0.55900000000000005</v>
      </c>
      <c r="C21" s="5">
        <f>B21-B9</f>
        <v>0.52900000000000003</v>
      </c>
      <c r="D21" s="5">
        <f>(11.04*C21*C21)+(11.948*C21)+(1.5134)</f>
        <v>10.923336640000002</v>
      </c>
    </row>
    <row r="22" spans="1:5" x14ac:dyDescent="0.25">
      <c r="A22" s="3" t="s">
        <v>17</v>
      </c>
      <c r="B22" s="5">
        <v>0.48299999999999998</v>
      </c>
      <c r="C22" s="5">
        <f>B22-B9</f>
        <v>0.45299999999999996</v>
      </c>
      <c r="D22" s="5">
        <f>(11.04*C22*C22)+(11.948*C22)+(1.5134)</f>
        <v>9.1913513600000005</v>
      </c>
    </row>
    <row r="23" spans="1:5" x14ac:dyDescent="0.25">
      <c r="A23" s="3" t="s">
        <v>17</v>
      </c>
      <c r="B23" s="5">
        <v>0.65100000000000002</v>
      </c>
      <c r="C23" s="5">
        <f>B23-B9</f>
        <v>0.621</v>
      </c>
      <c r="D23" s="5">
        <f>(11.04*C23*C23)+(11.948*C23)+(1.5134)</f>
        <v>13.190584640000001</v>
      </c>
    </row>
    <row r="24" spans="1:5" x14ac:dyDescent="0.25">
      <c r="A24" s="3" t="s">
        <v>17</v>
      </c>
      <c r="B24" s="5">
        <v>0.48599999999999999</v>
      </c>
      <c r="C24" s="5">
        <f>B24-B9</f>
        <v>0.45599999999999996</v>
      </c>
      <c r="D24" s="5">
        <f>(11.04*C24*C24)+(11.948*C24)+(1.5134)</f>
        <v>9.2573014399999991</v>
      </c>
    </row>
    <row r="25" spans="1:5" x14ac:dyDescent="0.25">
      <c r="A25" s="3" t="s">
        <v>18</v>
      </c>
      <c r="B25" s="5">
        <v>0.43</v>
      </c>
      <c r="C25" s="5">
        <f>B25-B9</f>
        <v>0.4</v>
      </c>
      <c r="D25" s="5">
        <f>(11.04*C25*C25)+(11.948*C25)+(1.5134)</f>
        <v>8.0590000000000011</v>
      </c>
    </row>
    <row r="26" spans="1:5" x14ac:dyDescent="0.25">
      <c r="A26" s="3" t="s">
        <v>18</v>
      </c>
      <c r="B26" s="5">
        <v>0.54200000000000004</v>
      </c>
      <c r="C26" s="5">
        <f>B26-B9</f>
        <v>0.51200000000000001</v>
      </c>
      <c r="D26" s="5">
        <f>(11.04*C26*C26)+(11.948*C26)+(1.5134)</f>
        <v>10.524845760000002</v>
      </c>
    </row>
    <row r="27" spans="1:5" x14ac:dyDescent="0.25">
      <c r="A27" s="3" t="s">
        <v>18</v>
      </c>
      <c r="B27" s="5">
        <v>0.50900000000000001</v>
      </c>
      <c r="C27" s="5">
        <f>B27-B9</f>
        <v>0.47899999999999998</v>
      </c>
      <c r="D27" s="5">
        <f>(11.04*C27*C27)+(11.948*C27)+(1.5134)</f>
        <v>9.7695206399999996</v>
      </c>
    </row>
    <row r="28" spans="1:5" x14ac:dyDescent="0.25">
      <c r="A28" s="3" t="s">
        <v>19</v>
      </c>
      <c r="B28" s="5">
        <v>0.35899999999999999</v>
      </c>
      <c r="C28" s="5">
        <f>B28-B9</f>
        <v>0.32899999999999996</v>
      </c>
      <c r="D28" s="5">
        <f>(11.04*C28*C28)+(11.948*C28)+(1.5134)</f>
        <v>6.6392726399999988</v>
      </c>
    </row>
    <row r="29" spans="1:5" x14ac:dyDescent="0.25">
      <c r="A29" s="3" t="s">
        <v>19</v>
      </c>
      <c r="B29" s="5">
        <v>0.28599999999999998</v>
      </c>
      <c r="C29" s="5">
        <f>B29-B9</f>
        <v>0.25600000000000001</v>
      </c>
      <c r="D29" s="5">
        <f>(11.04*C29*C29)+(11.948*C29)+(1.5134)</f>
        <v>5.2956054400000001</v>
      </c>
    </row>
    <row r="30" spans="1:5" x14ac:dyDescent="0.25">
      <c r="A30" s="3" t="s">
        <v>19</v>
      </c>
      <c r="B30" s="5">
        <v>0.75900000000000001</v>
      </c>
      <c r="C30" s="5">
        <f>B30-B9</f>
        <v>0.72899999999999998</v>
      </c>
      <c r="D30" s="5">
        <f>(11.04*C30*C30)+(11.948*C30)+(1.5134)</f>
        <v>16.090600639999998</v>
      </c>
    </row>
    <row r="31" spans="1:5" x14ac:dyDescent="0.25">
      <c r="A31" s="3" t="s">
        <v>20</v>
      </c>
      <c r="B31" s="5">
        <v>0.60399999999999998</v>
      </c>
      <c r="C31" s="5">
        <f>B31-B9</f>
        <v>0.57399999999999995</v>
      </c>
      <c r="D31" s="5">
        <f>(11.04*C31*C31)+(11.948*C31)+(1.5134)</f>
        <v>12.008967039999998</v>
      </c>
    </row>
    <row r="32" spans="1:5" x14ac:dyDescent="0.25">
      <c r="A32" s="3" t="s">
        <v>20</v>
      </c>
      <c r="B32" s="5">
        <v>0.55800000000000005</v>
      </c>
      <c r="C32" s="5">
        <f>B32-B9</f>
        <v>0.52800000000000002</v>
      </c>
      <c r="D32" s="5">
        <f>(11.04*C32*C32)+(11.948*C32)+(1.5134)</f>
        <v>10.899719360000001</v>
      </c>
    </row>
    <row r="33" spans="1:4" x14ac:dyDescent="0.25">
      <c r="A33" s="3" t="s">
        <v>21</v>
      </c>
      <c r="B33" s="5">
        <v>0.56100000000000005</v>
      </c>
      <c r="C33" s="5">
        <f>B33-B9</f>
        <v>0.53100000000000003</v>
      </c>
      <c r="D33" s="5">
        <f>(11.04*C33*C33)+(11.948*C33)+(1.5134)</f>
        <v>10.970637440000001</v>
      </c>
    </row>
    <row r="34" spans="1:4" x14ac:dyDescent="0.25">
      <c r="A34" s="3" t="s">
        <v>21</v>
      </c>
      <c r="B34" s="5">
        <v>0.65800000000000003</v>
      </c>
      <c r="C34" s="5">
        <f>B34-B9</f>
        <v>0.628</v>
      </c>
      <c r="D34" s="5">
        <f>(11.04*C34*C34)+(11.948*C34)+(1.5134)</f>
        <v>13.370743360000001</v>
      </c>
    </row>
    <row r="35" spans="1:4" x14ac:dyDescent="0.25">
      <c r="A35" s="3" t="s">
        <v>22</v>
      </c>
      <c r="B35" s="5">
        <v>0.53300000000000003</v>
      </c>
      <c r="C35" s="5">
        <f>B35-B9</f>
        <v>0.503</v>
      </c>
      <c r="D35" s="5">
        <f>(11.04*C35*C35)+(11.948*C35)+(1.5134)</f>
        <v>10.31646336</v>
      </c>
    </row>
    <row r="36" spans="1:4" x14ac:dyDescent="0.25">
      <c r="A36" s="3" t="s">
        <v>22</v>
      </c>
      <c r="B36" s="5">
        <v>0.39700000000000002</v>
      </c>
      <c r="C36" s="5">
        <f>B36-B9</f>
        <v>0.36699999999999999</v>
      </c>
      <c r="D36" s="5">
        <f>(11.04*C36*C36)+(11.948*C36)+(1.5134)</f>
        <v>7.3852825600000003</v>
      </c>
    </row>
    <row r="37" spans="1:4" x14ac:dyDescent="0.25">
      <c r="A37" s="3" t="s">
        <v>22</v>
      </c>
      <c r="B37" s="5">
        <v>0.34200000000000003</v>
      </c>
      <c r="C37" s="5">
        <f>B37-B9</f>
        <v>0.31200000000000006</v>
      </c>
      <c r="D37" s="5">
        <f>(11.04*C37*C37)+(11.948*C37)+(1.5134)</f>
        <v>6.3158537600000013</v>
      </c>
    </row>
    <row r="38" spans="1:4" x14ac:dyDescent="0.25">
      <c r="A38" s="3" t="s">
        <v>23</v>
      </c>
      <c r="B38" s="5">
        <v>0.55400000000000005</v>
      </c>
      <c r="C38" s="5">
        <f>B38-B9</f>
        <v>0.52400000000000002</v>
      </c>
      <c r="D38" s="5">
        <f>(11.04*C38*C38)+(11.948*C38)+(1.5134)</f>
        <v>10.80547104</v>
      </c>
    </row>
    <row r="39" spans="1:4" x14ac:dyDescent="0.25">
      <c r="A39" s="3" t="s">
        <v>23</v>
      </c>
      <c r="B39" s="5">
        <v>0.51100000000000001</v>
      </c>
      <c r="C39" s="5">
        <f>B39-B9</f>
        <v>0.48099999999999998</v>
      </c>
      <c r="D39" s="5">
        <f>(11.04*C39*C39)+(11.948*C39)+(1.5134)</f>
        <v>9.8146134400000005</v>
      </c>
    </row>
    <row r="40" spans="1:4" x14ac:dyDescent="0.25">
      <c r="A40" s="3" t="s">
        <v>23</v>
      </c>
      <c r="B40" s="5">
        <v>0.57799999999999996</v>
      </c>
      <c r="C40" s="5">
        <f>B40-B9</f>
        <v>0.54799999999999993</v>
      </c>
      <c r="D40" s="5">
        <f>(11.04*C40*C40)+(11.948*C40)+(1.5134)</f>
        <v>11.376260159999998</v>
      </c>
    </row>
    <row r="41" spans="1:4" x14ac:dyDescent="0.25">
      <c r="A41" s="3" t="s">
        <v>24</v>
      </c>
      <c r="B41" s="5">
        <v>0.43099999999999999</v>
      </c>
      <c r="C41" s="5">
        <f>B41-B9</f>
        <v>0.40100000000000002</v>
      </c>
      <c r="D41" s="5">
        <f>(11.04*C41*C41)+(11.948*C41)+(1.5134)</f>
        <v>8.0797910400000017</v>
      </c>
    </row>
    <row r="42" spans="1:4" x14ac:dyDescent="0.25">
      <c r="A42" s="3" t="s">
        <v>24</v>
      </c>
      <c r="B42" s="5">
        <v>0.38600000000000001</v>
      </c>
      <c r="C42" s="5">
        <f>B42-B9</f>
        <v>0.35599999999999998</v>
      </c>
      <c r="D42" s="5">
        <f>(11.04*C42*C42)+(11.948*C42)+(1.5134)</f>
        <v>7.1660534399999998</v>
      </c>
    </row>
    <row r="43" spans="1:4" x14ac:dyDescent="0.25">
      <c r="A43" s="3" t="s">
        <v>24</v>
      </c>
      <c r="B43" s="5">
        <v>0.75800000000000001</v>
      </c>
      <c r="C43" s="5">
        <f>B43-B9</f>
        <v>0.72799999999999998</v>
      </c>
      <c r="D43" s="5">
        <f>(11.04*C43*C43)+(11.948*C43)+(1.5134)</f>
        <v>16.062567359999999</v>
      </c>
    </row>
    <row r="44" spans="1:4" x14ac:dyDescent="0.25">
      <c r="A44" s="3" t="s">
        <v>25</v>
      </c>
      <c r="B44" s="5">
        <v>0.38700000000000001</v>
      </c>
      <c r="C44" s="5">
        <f>B44-B9</f>
        <v>0.35699999999999998</v>
      </c>
      <c r="D44" s="5">
        <f>(11.04*C44*C44)+(11.948*C44)+(1.5134)</f>
        <v>7.1858729600000002</v>
      </c>
    </row>
    <row r="45" spans="1:4" x14ac:dyDescent="0.25">
      <c r="A45" s="3" t="s">
        <v>25</v>
      </c>
      <c r="B45" s="5">
        <v>0.38300000000000001</v>
      </c>
      <c r="C45" s="5">
        <f>B45-B9</f>
        <v>0.35299999999999998</v>
      </c>
      <c r="D45" s="5">
        <f>(11.04*C45*C45)+(11.948*C45)+(1.5134)</f>
        <v>7.1067273599999998</v>
      </c>
    </row>
    <row r="46" spans="1:4" x14ac:dyDescent="0.25">
      <c r="A46" s="3" t="s">
        <v>25</v>
      </c>
      <c r="B46" s="5">
        <v>0.45</v>
      </c>
      <c r="C46" s="5">
        <f>B46-B9</f>
        <v>0.42000000000000004</v>
      </c>
      <c r="D46" s="5">
        <f>(11.04*C46*C46)+(11.948*C46)+(1.5134)</f>
        <v>8.4790160000000014</v>
      </c>
    </row>
    <row r="47" spans="1:4" x14ac:dyDescent="0.25">
      <c r="A47" s="3" t="s">
        <v>26</v>
      </c>
      <c r="B47" s="5">
        <v>0.55900000000000005</v>
      </c>
      <c r="C47" s="5">
        <f>B47-B9</f>
        <v>0.52900000000000003</v>
      </c>
      <c r="D47" s="5">
        <f>(11.04*C47*C47)+(11.948*C47)+(1.5134)</f>
        <v>10.923336640000002</v>
      </c>
    </row>
    <row r="48" spans="1:4" x14ac:dyDescent="0.25">
      <c r="A48" s="3" t="s">
        <v>26</v>
      </c>
      <c r="B48" s="5">
        <v>0.54400000000000004</v>
      </c>
      <c r="C48" s="5">
        <f>B48-B9</f>
        <v>0.51400000000000001</v>
      </c>
      <c r="D48" s="5">
        <f>(11.04*C48*C48)+(11.948*C48)+(1.5134)</f>
        <v>10.571395840000001</v>
      </c>
    </row>
    <row r="49" spans="1:4" x14ac:dyDescent="0.25">
      <c r="A49" s="3" t="s">
        <v>26</v>
      </c>
      <c r="B49" s="5">
        <v>0.65900000000000003</v>
      </c>
      <c r="C49" s="5">
        <f>B49-B9</f>
        <v>0.629</v>
      </c>
      <c r="D49" s="5">
        <f>(11.04*C49*C49)+(11.948*C49)+(1.5134)</f>
        <v>13.396568640000002</v>
      </c>
    </row>
    <row r="50" spans="1:4" x14ac:dyDescent="0.25">
      <c r="A50" s="3" t="s">
        <v>27</v>
      </c>
      <c r="B50" s="5">
        <v>0.51700000000000002</v>
      </c>
      <c r="C50" s="5">
        <f>B50-B9</f>
        <v>0.48699999999999999</v>
      </c>
      <c r="D50" s="5">
        <f>(11.04*C50*C50)+(11.948*C50)+(1.5134)</f>
        <v>9.9504217600000011</v>
      </c>
    </row>
    <row r="51" spans="1:4" x14ac:dyDescent="0.25">
      <c r="A51" s="3" t="s">
        <v>27</v>
      </c>
      <c r="B51" s="5">
        <v>0.61299999999999999</v>
      </c>
      <c r="C51" s="5">
        <f>B51-B9</f>
        <v>0.58299999999999996</v>
      </c>
      <c r="D51" s="5">
        <f>(11.04*C51*C51)+(11.948*C51)+(1.5134)</f>
        <v>12.23145856</v>
      </c>
    </row>
    <row r="52" spans="1:4" x14ac:dyDescent="0.25">
      <c r="A52" s="3" t="s">
        <v>28</v>
      </c>
      <c r="B52" s="5">
        <v>3.0590000000000002</v>
      </c>
      <c r="C52" s="5">
        <f>B52-B9</f>
        <v>3.0290000000000004</v>
      </c>
      <c r="D52" s="5">
        <f>(11.04*C52*C52)+(11.948*C52)+(1.5134)</f>
        <v>138.99413664000002</v>
      </c>
    </row>
    <row r="53" spans="1:4" x14ac:dyDescent="0.25">
      <c r="A53" s="3" t="s">
        <v>29</v>
      </c>
      <c r="B53" s="5">
        <v>0.76800000000000002</v>
      </c>
      <c r="C53" s="5">
        <f>B53-B9</f>
        <v>0.73799999999999999</v>
      </c>
      <c r="D53" s="5">
        <f>(11.04*C53*C53)+(11.948*C53)+(1.5134)</f>
        <v>16.34389376</v>
      </c>
    </row>
    <row r="54" spans="1:4" x14ac:dyDescent="0.25">
      <c r="A54" s="3" t="s">
        <v>30</v>
      </c>
      <c r="B54" s="5">
        <v>0.442</v>
      </c>
      <c r="C54" s="5">
        <f>B54-B9</f>
        <v>0.41200000000000003</v>
      </c>
      <c r="D54" s="5">
        <f>(11.04*C54*C54)+(11.948*C54)+(1.5134)</f>
        <v>8.3099497600000003</v>
      </c>
    </row>
    <row r="55" spans="1:4" x14ac:dyDescent="0.25">
      <c r="A55" s="3" t="s">
        <v>30</v>
      </c>
      <c r="B55" s="5">
        <v>0.43</v>
      </c>
      <c r="C55" s="5">
        <f>B55-B9</f>
        <v>0.4</v>
      </c>
      <c r="D55" s="5">
        <f>(11.04*C55*C55)+(11.948*C55)+(1.5134)</f>
        <v>8.0590000000000011</v>
      </c>
    </row>
    <row r="56" spans="1:4" x14ac:dyDescent="0.25">
      <c r="A56" s="3" t="s">
        <v>31</v>
      </c>
      <c r="B56" s="5">
        <v>0.49</v>
      </c>
      <c r="C56" s="5">
        <f>B56-B9</f>
        <v>0.45999999999999996</v>
      </c>
      <c r="D56" s="5">
        <f>(11.04*C56*C56)+(11.948*C56)+(1.5134)</f>
        <v>9.3455440000000003</v>
      </c>
    </row>
    <row r="57" spans="1:4" x14ac:dyDescent="0.25">
      <c r="A57" s="3" t="s">
        <v>31</v>
      </c>
      <c r="B57" s="5">
        <v>0.44700000000000001</v>
      </c>
      <c r="C57" s="5">
        <f>B57-B9</f>
        <v>0.41700000000000004</v>
      </c>
      <c r="D57" s="5">
        <f>(11.04*C57*C57)+(11.948*C57)+(1.5134)</f>
        <v>8.4154505600000018</v>
      </c>
    </row>
    <row r="58" spans="1:4" x14ac:dyDescent="0.25">
      <c r="A58" s="3" t="s">
        <v>31</v>
      </c>
      <c r="B58" s="5">
        <v>0.373</v>
      </c>
      <c r="C58" s="5">
        <f>B58-B9</f>
        <v>0.34299999999999997</v>
      </c>
      <c r="D58" s="5">
        <f>(11.04*C58*C58)+(11.948*C58)+(1.5134)</f>
        <v>6.9104089599999989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İnsulin</vt:lpstr>
      <vt:lpstr>C-peptide</vt:lpstr>
      <vt:lpstr>İnterferon </vt:lpstr>
      <vt:lpstr>CAT-SOD</vt:lpstr>
      <vt:lpstr>MDA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2021-05-06T11:26:13Z</dcterms:created>
  <dcterms:modified xsi:type="dcterms:W3CDTF">2021-05-10T14:09:10Z</dcterms:modified>
</cp:coreProperties>
</file>