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  <sheet name="TNFA" sheetId="2" r:id="rId2"/>
    <sheet name="MDA" sheetId="4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4" l="1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54" i="2" l="1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<sst xmlns="http://schemas.openxmlformats.org/spreadsheetml/2006/main" count="124" uniqueCount="56">
  <si>
    <t>Numune Adı</t>
  </si>
  <si>
    <t>OSI</t>
  </si>
  <si>
    <t>TAS(mmol/L)</t>
  </si>
  <si>
    <t>TOS (µmol/L)</t>
  </si>
  <si>
    <t>MPO (U/L)</t>
  </si>
  <si>
    <t>Numune</t>
  </si>
  <si>
    <t>ASX-1</t>
  </si>
  <si>
    <t>ASX-2</t>
  </si>
  <si>
    <t>ASX-3</t>
  </si>
  <si>
    <t>ASX-4</t>
  </si>
  <si>
    <t>ASX-5</t>
  </si>
  <si>
    <t>ASX-6</t>
  </si>
  <si>
    <t>ASX-7</t>
  </si>
  <si>
    <t>RES-1</t>
  </si>
  <si>
    <t>RES-2</t>
  </si>
  <si>
    <t>RES-3</t>
  </si>
  <si>
    <t>MEL-1</t>
  </si>
  <si>
    <t>MEL-2</t>
  </si>
  <si>
    <t>MEL-3</t>
  </si>
  <si>
    <t>SHAM-1</t>
  </si>
  <si>
    <t>SHAM-2</t>
  </si>
  <si>
    <t>SHAM-3</t>
  </si>
  <si>
    <t>SHAM-4</t>
  </si>
  <si>
    <t>SPİR-1</t>
  </si>
  <si>
    <t>SPİR-2</t>
  </si>
  <si>
    <t>SPİR-3</t>
  </si>
  <si>
    <t>SPİR-4</t>
  </si>
  <si>
    <t>SPİR-5</t>
  </si>
  <si>
    <t>KONT-1</t>
  </si>
  <si>
    <t>KONT-2</t>
  </si>
  <si>
    <t>KONT-3</t>
  </si>
  <si>
    <t>KONT-4</t>
  </si>
  <si>
    <t>SOD (U/ml)</t>
  </si>
  <si>
    <t>Kullanılan cihaz: Mindray marka BS400 model tam otomatik biyokimya cihazı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</si>
  <si>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</si>
  <si>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</si>
  <si>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</si>
  <si>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</si>
  <si>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</si>
  <si>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</si>
  <si>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</si>
  <si>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</si>
  <si>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</si>
  <si>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</si>
  <si>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</si>
  <si>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</si>
  <si>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concentratıon (pg/ml)</t>
  </si>
  <si>
    <t>absorbans</t>
  </si>
  <si>
    <t>std8</t>
  </si>
  <si>
    <t>concentratıon (mmol/L)</t>
  </si>
  <si>
    <t>TAS: Total Antıoxıdant Status</t>
  </si>
  <si>
    <t>TOS: Total Oxıdant Status</t>
  </si>
  <si>
    <t>OSI: Oxıdatıve Stress Index</t>
  </si>
  <si>
    <t>SOD: Super Oxıde Dismutase</t>
  </si>
  <si>
    <t>MPO: Myeloperoxidase</t>
  </si>
  <si>
    <t>MDA: Malondialdehit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</si>
</sst>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/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TNFA</a:t>
            </a:r>
          </a:p>
        </c:rich>
      </c:tx>
      <c:layout>
        <c:manualLayout>
          <c:xMode val="edge"/>
          <c:yMode val="edge"/>
          <c:x val="0.4373678915135608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469422572178477"/>
                  <c:y val="-0.19599883347914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[1]TNFA!$C$15:$C$22</c:f>
              <c:numCache>
                <c:formatCode>General</c:formatCode>
                <c:ptCount val="8"/>
                <c:pt idx="0">
                  <c:v>2.2879999999999998</c:v>
                </c:pt>
                <c:pt idx="1">
                  <c:v>1.4260000000000002</c:v>
                </c:pt>
                <c:pt idx="2">
                  <c:v>0.89200000000000002</c:v>
                </c:pt>
                <c:pt idx="3">
                  <c:v>0.51400000000000001</c:v>
                </c:pt>
                <c:pt idx="4">
                  <c:v>0.24</c:v>
                </c:pt>
                <c:pt idx="5">
                  <c:v>0.113</c:v>
                </c:pt>
                <c:pt idx="6">
                  <c:v>0.05</c:v>
                </c:pt>
                <c:pt idx="7">
                  <c:v>0</c:v>
                </c:pt>
              </c:numCache>
            </c:numRef>
          </c:xVal>
          <c:yVal>
            <c:numRef>
              <c:f>[1]TNFA!$D$15:$D$22</c:f>
              <c:numCache>
                <c:formatCode>General</c:formatCode>
                <c:ptCount val="8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1-48DD-BFD5-6D30B745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54512"/>
        <c:axId val="661757840"/>
      </c:scatterChart>
      <c:valAx>
        <c:axId val="6617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57840"/>
        <c:crosses val="autoZero"/>
        <c:crossBetween val="midCat"/>
      </c:valAx>
      <c:valAx>
        <c:axId val="6617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[2]MDA!$D$4:$D$10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3-4EBD-9526-BE2B73A3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19267</xdr:colOff>
      <xdr:row>8</xdr:row>
      <xdr:rowOff>179478</xdr:rowOff>
    </xdr:from>
    <xdr:to>
      <xdr:col>16</xdr:col>
      <xdr:colOff>257175</xdr:colOff>
      <xdr:row>41</xdr:row>
      <xdr:rowOff>104837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6192" y="1703478"/>
          <a:ext cx="6181508" cy="62118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11</xdr:row>
      <xdr:rowOff>114300</xdr:rowOff>
    </xdr:from>
    <xdr:to>
      <xdr:col>14</xdr:col>
      <xdr:colOff>57150</xdr:colOff>
      <xdr:row>26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133350</xdr:rowOff>
    </xdr:from>
    <xdr:to>
      <xdr:col>13</xdr:col>
      <xdr:colOff>85725</xdr:colOff>
      <xdr:row>16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san%20hoca-tn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FA"/>
    </sheetNames>
    <sheetDataSet>
      <sheetData sheetId="0">
        <row r="15">
          <cell r="C15">
            <v>2.2879999999999998</v>
          </cell>
          <cell r="D15">
            <v>5000</v>
          </cell>
        </row>
        <row r="16">
          <cell r="C16">
            <v>1.4260000000000002</v>
          </cell>
          <cell r="D16">
            <v>2500</v>
          </cell>
        </row>
        <row r="17">
          <cell r="C17">
            <v>0.89200000000000002</v>
          </cell>
          <cell r="D17">
            <v>1250</v>
          </cell>
        </row>
        <row r="18">
          <cell r="C18">
            <v>0.51400000000000001</v>
          </cell>
          <cell r="D18">
            <v>625</v>
          </cell>
        </row>
        <row r="19">
          <cell r="C19">
            <v>0.24</v>
          </cell>
          <cell r="D19">
            <v>312.5</v>
          </cell>
        </row>
        <row r="20">
          <cell r="C20">
            <v>0.113</v>
          </cell>
          <cell r="D20">
            <v>156.25</v>
          </cell>
        </row>
        <row r="21">
          <cell r="C21">
            <v>0.05</v>
          </cell>
          <cell r="D21">
            <v>78.13</v>
          </cell>
        </row>
        <row r="22">
          <cell r="C22">
            <v>0</v>
          </cell>
          <cell r="D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H10" sqref="H10"/>
    </sheetView>
  </sheetViews>
  <sheetFormatPr defaultRowHeight="15" x14ac:dyDescent="0.25"/>
  <cols>
    <col min="1" max="1" width="13.28515625" customWidth="1"/>
    <col min="2" max="2" width="12.85546875" style="1" customWidth="1"/>
    <col min="3" max="3" width="13.85546875" style="1" customWidth="1"/>
    <col min="4" max="4" width="8.7109375" style="1"/>
    <col min="5" max="5" width="11.8554687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4" x14ac:dyDescent="0.25">
      <c r="A1" s="9" t="s">
        <v>0</v>
      </c>
      <c r="B1" s="6" t="s">
        <v>2</v>
      </c>
      <c r="C1" s="6" t="s">
        <v>3</v>
      </c>
      <c r="D1" s="6" t="s">
        <v>1</v>
      </c>
      <c r="E1" s="6" t="s">
        <v>32</v>
      </c>
      <c r="F1" s="6" t="s">
        <v>4</v>
      </c>
    </row>
    <row r="2" spans="1:14" x14ac:dyDescent="0.25">
      <c r="A2" s="4" t="s">
        <v>6</v>
      </c>
      <c r="B2" s="7">
        <v>2.06</v>
      </c>
      <c r="C2" s="7">
        <v>2.4300000000000002</v>
      </c>
      <c r="D2" s="10">
        <f t="shared" ref="D2:D27" si="0">(C2/(B2*1000))*100</f>
        <v>0.11796116504854369</v>
      </c>
      <c r="E2" s="7">
        <v>262</v>
      </c>
      <c r="F2" s="7">
        <v>28</v>
      </c>
      <c r="G2" s="8"/>
      <c r="H2" s="8" t="s">
        <v>33</v>
      </c>
      <c r="I2" s="8"/>
      <c r="J2" s="8"/>
      <c r="K2" s="8"/>
      <c r="L2" s="8"/>
      <c r="M2" s="8"/>
      <c r="N2" s="8"/>
    </row>
    <row r="3" spans="1:14" x14ac:dyDescent="0.25">
      <c r="A3" s="4" t="s">
        <v>7</v>
      </c>
      <c r="B3" s="7">
        <v>1.55</v>
      </c>
      <c r="C3" s="7">
        <v>6.48</v>
      </c>
      <c r="D3" s="10">
        <f t="shared" si="0"/>
        <v>0.41806451612903223</v>
      </c>
      <c r="E3" s="7">
        <v>257</v>
      </c>
      <c r="F3" s="7">
        <v>47</v>
      </c>
      <c r="G3" s="8"/>
      <c r="H3" s="8" t="s">
        <v>50</v>
      </c>
      <c r="I3" s="8"/>
      <c r="J3" s="8"/>
      <c r="K3" s="8"/>
      <c r="L3" s="8"/>
      <c r="M3" s="8"/>
      <c r="N3" s="8"/>
    </row>
    <row r="4" spans="1:14" x14ac:dyDescent="0.25">
      <c r="A4" s="4" t="s">
        <v>8</v>
      </c>
      <c r="B4" s="7">
        <v>1.67</v>
      </c>
      <c r="C4" s="7">
        <v>7.37</v>
      </c>
      <c r="D4" s="10">
        <f t="shared" si="0"/>
        <v>0.44131736526946103</v>
      </c>
      <c r="E4" s="7">
        <v>165</v>
      </c>
      <c r="F4" s="7">
        <v>17</v>
      </c>
      <c r="G4" s="8"/>
      <c r="H4" s="8" t="s">
        <v>51</v>
      </c>
      <c r="I4" s="8"/>
      <c r="J4" s="8"/>
      <c r="K4" s="8"/>
      <c r="L4" s="8"/>
      <c r="M4" s="8"/>
      <c r="N4" s="8"/>
    </row>
    <row r="5" spans="1:14" x14ac:dyDescent="0.25">
      <c r="A5" s="4" t="s">
        <v>9</v>
      </c>
      <c r="B5" s="7">
        <v>1.59</v>
      </c>
      <c r="C5" s="7">
        <v>4.28</v>
      </c>
      <c r="D5" s="10">
        <f t="shared" si="0"/>
        <v>0.26918238993710691</v>
      </c>
      <c r="E5" s="7">
        <v>126</v>
      </c>
      <c r="F5" s="7">
        <v>38</v>
      </c>
      <c r="G5" s="8"/>
      <c r="H5" s="8" t="s">
        <v>52</v>
      </c>
      <c r="I5" s="8"/>
      <c r="J5" s="8"/>
      <c r="K5" s="8"/>
      <c r="L5" s="8"/>
      <c r="M5" s="8"/>
      <c r="N5" s="8"/>
    </row>
    <row r="6" spans="1:14" x14ac:dyDescent="0.25">
      <c r="A6" s="4" t="s">
        <v>10</v>
      </c>
      <c r="B6" s="7">
        <v>1.57</v>
      </c>
      <c r="C6" s="7">
        <v>2.98</v>
      </c>
      <c r="D6" s="10">
        <f t="shared" si="0"/>
        <v>0.18980891719745221</v>
      </c>
      <c r="E6" s="7">
        <v>190</v>
      </c>
      <c r="F6" s="7">
        <v>49</v>
      </c>
      <c r="G6" s="8"/>
      <c r="H6" s="8" t="s">
        <v>53</v>
      </c>
      <c r="I6" s="8"/>
      <c r="J6" s="8"/>
      <c r="K6" s="8"/>
      <c r="L6" s="8"/>
      <c r="M6" s="8"/>
      <c r="N6" s="8"/>
    </row>
    <row r="7" spans="1:14" x14ac:dyDescent="0.25">
      <c r="A7" s="4" t="s">
        <v>11</v>
      </c>
      <c r="B7" s="7">
        <v>1.5</v>
      </c>
      <c r="C7" s="7">
        <v>5.36</v>
      </c>
      <c r="D7" s="10">
        <f t="shared" si="0"/>
        <v>0.35733333333333339</v>
      </c>
      <c r="E7" s="7">
        <v>176</v>
      </c>
      <c r="F7" s="7">
        <v>58</v>
      </c>
      <c r="G7" s="8"/>
      <c r="H7" s="8" t="s">
        <v>54</v>
      </c>
      <c r="I7" s="8"/>
      <c r="J7" s="8"/>
      <c r="K7" s="8"/>
      <c r="L7" s="8"/>
      <c r="M7" s="8"/>
      <c r="N7" s="8"/>
    </row>
    <row r="8" spans="1:14" x14ac:dyDescent="0.25">
      <c r="A8" s="4" t="s">
        <v>12</v>
      </c>
      <c r="B8" s="7">
        <v>1.76</v>
      </c>
      <c r="C8" s="7">
        <v>12.04</v>
      </c>
      <c r="D8" s="10">
        <f t="shared" si="0"/>
        <v>0.68409090909090897</v>
      </c>
      <c r="E8" s="7">
        <v>206</v>
      </c>
      <c r="F8" s="7">
        <v>31</v>
      </c>
      <c r="G8" s="8"/>
      <c r="H8" s="8" t="s">
        <v>55</v>
      </c>
      <c r="I8" s="8"/>
      <c r="J8" s="8"/>
      <c r="K8" s="8"/>
      <c r="L8" s="8"/>
      <c r="M8" s="8"/>
      <c r="N8" s="8"/>
    </row>
    <row r="9" spans="1:14" x14ac:dyDescent="0.25">
      <c r="A9" s="4" t="s">
        <v>13</v>
      </c>
      <c r="B9" s="7">
        <v>1.65</v>
      </c>
      <c r="C9" s="7">
        <v>6.82</v>
      </c>
      <c r="D9" s="10">
        <f t="shared" si="0"/>
        <v>0.41333333333333333</v>
      </c>
      <c r="E9" s="7">
        <v>255</v>
      </c>
      <c r="F9" s="7">
        <v>52</v>
      </c>
    </row>
    <row r="10" spans="1:14" x14ac:dyDescent="0.25">
      <c r="A10" s="4" t="s">
        <v>14</v>
      </c>
      <c r="B10" s="7">
        <v>1.83</v>
      </c>
      <c r="C10" s="7">
        <v>9.18</v>
      </c>
      <c r="D10" s="10">
        <f t="shared" si="0"/>
        <v>0.50163934426229506</v>
      </c>
      <c r="E10" s="7">
        <v>188</v>
      </c>
      <c r="F10" s="7">
        <v>10</v>
      </c>
    </row>
    <row r="11" spans="1:14" x14ac:dyDescent="0.25">
      <c r="A11" s="4" t="s">
        <v>15</v>
      </c>
      <c r="B11" s="7">
        <v>1.48</v>
      </c>
      <c r="C11" s="7">
        <v>5.61</v>
      </c>
      <c r="D11" s="10">
        <f t="shared" si="0"/>
        <v>0.37905405405405407</v>
      </c>
      <c r="E11" s="7">
        <v>300</v>
      </c>
      <c r="F11" s="7">
        <v>18</v>
      </c>
    </row>
    <row r="12" spans="1:14" x14ac:dyDescent="0.25">
      <c r="A12" s="4" t="s">
        <v>16</v>
      </c>
      <c r="B12" s="7">
        <v>1.7</v>
      </c>
      <c r="C12" s="7">
        <v>5.72</v>
      </c>
      <c r="D12" s="10">
        <f t="shared" si="0"/>
        <v>0.33647058823529413</v>
      </c>
      <c r="E12" s="7">
        <v>166</v>
      </c>
      <c r="F12" s="7">
        <v>36</v>
      </c>
    </row>
    <row r="13" spans="1:14" x14ac:dyDescent="0.25">
      <c r="A13" s="4" t="s">
        <v>17</v>
      </c>
      <c r="B13" s="7">
        <v>1.58</v>
      </c>
      <c r="C13" s="7">
        <v>7.14</v>
      </c>
      <c r="D13" s="10">
        <f t="shared" si="0"/>
        <v>0.45189873417721516</v>
      </c>
      <c r="E13" s="7">
        <v>176</v>
      </c>
      <c r="F13" s="7">
        <v>68</v>
      </c>
    </row>
    <row r="14" spans="1:14" x14ac:dyDescent="0.25">
      <c r="A14" s="4" t="s">
        <v>18</v>
      </c>
      <c r="B14" s="7">
        <v>1.7</v>
      </c>
      <c r="C14" s="7">
        <v>4.03</v>
      </c>
      <c r="D14" s="10">
        <f t="shared" si="0"/>
        <v>0.23705882352941179</v>
      </c>
      <c r="E14" s="7">
        <v>285</v>
      </c>
      <c r="F14" s="7">
        <v>23</v>
      </c>
    </row>
    <row r="15" spans="1:14" x14ac:dyDescent="0.25">
      <c r="A15" s="4" t="s">
        <v>19</v>
      </c>
      <c r="B15" s="7">
        <v>2.02</v>
      </c>
      <c r="C15" s="7">
        <v>16.07</v>
      </c>
      <c r="D15" s="10">
        <f t="shared" si="0"/>
        <v>0.79554455445544559</v>
      </c>
      <c r="E15" s="7">
        <v>212</v>
      </c>
      <c r="F15" s="7">
        <v>5</v>
      </c>
    </row>
    <row r="16" spans="1:14" x14ac:dyDescent="0.25">
      <c r="A16" s="4" t="s">
        <v>20</v>
      </c>
      <c r="B16" s="7">
        <v>1.98</v>
      </c>
      <c r="C16" s="7">
        <v>7.41</v>
      </c>
      <c r="D16" s="10">
        <f t="shared" si="0"/>
        <v>0.37424242424242427</v>
      </c>
      <c r="E16" s="7">
        <v>249</v>
      </c>
      <c r="F16" s="7">
        <v>38</v>
      </c>
    </row>
    <row r="17" spans="1:6" x14ac:dyDescent="0.25">
      <c r="A17" s="4" t="s">
        <v>21</v>
      </c>
      <c r="B17" s="7">
        <v>1.76</v>
      </c>
      <c r="C17" s="7">
        <v>11.2</v>
      </c>
      <c r="D17" s="10">
        <f t="shared" si="0"/>
        <v>0.63636363636363624</v>
      </c>
      <c r="E17" s="7">
        <v>221</v>
      </c>
      <c r="F17" s="7">
        <v>36</v>
      </c>
    </row>
    <row r="18" spans="1:6" x14ac:dyDescent="0.25">
      <c r="A18" s="4" t="s">
        <v>22</v>
      </c>
      <c r="B18" s="7">
        <v>2.02</v>
      </c>
      <c r="C18" s="7">
        <v>15.74</v>
      </c>
      <c r="D18" s="10">
        <f t="shared" si="0"/>
        <v>0.77920792079207923</v>
      </c>
      <c r="E18" s="7">
        <v>236</v>
      </c>
      <c r="F18" s="7">
        <v>34</v>
      </c>
    </row>
    <row r="19" spans="1:6" x14ac:dyDescent="0.25">
      <c r="A19" s="4" t="s">
        <v>23</v>
      </c>
      <c r="B19" s="7">
        <v>1.69</v>
      </c>
      <c r="C19" s="7">
        <v>6.19</v>
      </c>
      <c r="D19" s="10">
        <f t="shared" si="0"/>
        <v>0.36627218934911249</v>
      </c>
      <c r="E19" s="7">
        <v>238</v>
      </c>
      <c r="F19" s="7">
        <v>18</v>
      </c>
    </row>
    <row r="20" spans="1:6" x14ac:dyDescent="0.25">
      <c r="A20" s="4" t="s">
        <v>24</v>
      </c>
      <c r="B20" s="7">
        <v>2.13</v>
      </c>
      <c r="C20" s="7">
        <v>17.600000000000001</v>
      </c>
      <c r="D20" s="10">
        <f t="shared" si="0"/>
        <v>0.82629107981220673</v>
      </c>
      <c r="E20" s="7">
        <v>192</v>
      </c>
      <c r="F20" s="7">
        <v>40</v>
      </c>
    </row>
    <row r="21" spans="1:6" x14ac:dyDescent="0.25">
      <c r="A21" s="4" t="s">
        <v>25</v>
      </c>
      <c r="B21" s="7">
        <v>1.87</v>
      </c>
      <c r="C21" s="7">
        <v>16.600000000000001</v>
      </c>
      <c r="D21" s="10">
        <f t="shared" si="0"/>
        <v>0.8877005347593584</v>
      </c>
      <c r="E21" s="7">
        <v>190</v>
      </c>
      <c r="F21" s="7">
        <v>4</v>
      </c>
    </row>
    <row r="22" spans="1:6" x14ac:dyDescent="0.25">
      <c r="A22" s="4" t="s">
        <v>26</v>
      </c>
      <c r="B22" s="7">
        <v>2.0499999999999998</v>
      </c>
      <c r="C22" s="7">
        <v>21.01</v>
      </c>
      <c r="D22" s="10">
        <f t="shared" si="0"/>
        <v>1.0248780487804878</v>
      </c>
      <c r="E22" s="7">
        <v>157</v>
      </c>
      <c r="F22" s="7">
        <v>8</v>
      </c>
    </row>
    <row r="23" spans="1:6" x14ac:dyDescent="0.25">
      <c r="A23" s="4" t="s">
        <v>27</v>
      </c>
      <c r="B23" s="7">
        <v>1.65</v>
      </c>
      <c r="C23" s="7">
        <v>12.21</v>
      </c>
      <c r="D23" s="10">
        <f t="shared" si="0"/>
        <v>0.74</v>
      </c>
      <c r="E23" s="7">
        <v>305</v>
      </c>
      <c r="F23" s="7">
        <v>2</v>
      </c>
    </row>
    <row r="24" spans="1:6" x14ac:dyDescent="0.25">
      <c r="A24" s="4" t="s">
        <v>28</v>
      </c>
      <c r="B24" s="7">
        <v>3.38</v>
      </c>
      <c r="C24" s="7">
        <v>11.06</v>
      </c>
      <c r="D24" s="10">
        <f t="shared" si="0"/>
        <v>0.3272189349112426</v>
      </c>
      <c r="E24" s="7">
        <v>241</v>
      </c>
      <c r="F24" s="7">
        <v>54</v>
      </c>
    </row>
    <row r="25" spans="1:6" x14ac:dyDescent="0.25">
      <c r="A25" s="4" t="s">
        <v>29</v>
      </c>
      <c r="B25" s="7">
        <v>3.11</v>
      </c>
      <c r="C25" s="7">
        <v>9.49</v>
      </c>
      <c r="D25" s="10">
        <f t="shared" si="0"/>
        <v>0.30514469453376203</v>
      </c>
      <c r="E25" s="7">
        <v>207</v>
      </c>
      <c r="F25" s="7">
        <v>8</v>
      </c>
    </row>
    <row r="26" spans="1:6" x14ac:dyDescent="0.25">
      <c r="A26" s="4" t="s">
        <v>30</v>
      </c>
      <c r="B26" s="7">
        <v>1.62</v>
      </c>
      <c r="C26" s="7">
        <v>3.74</v>
      </c>
      <c r="D26" s="10">
        <f t="shared" si="0"/>
        <v>0.23086419753086421</v>
      </c>
      <c r="E26" s="7">
        <v>205</v>
      </c>
      <c r="F26" s="7">
        <v>24</v>
      </c>
    </row>
    <row r="27" spans="1:6" x14ac:dyDescent="0.25">
      <c r="A27" s="4" t="s">
        <v>31</v>
      </c>
      <c r="B27" s="7">
        <v>2.02</v>
      </c>
      <c r="C27" s="7">
        <v>10.56</v>
      </c>
      <c r="D27" s="10">
        <f t="shared" si="0"/>
        <v>0.52277227722772279</v>
      </c>
      <c r="E27" s="7">
        <v>215</v>
      </c>
      <c r="F27" s="7">
        <v>10</v>
      </c>
    </row>
    <row r="29" spans="1:6" x14ac:dyDescent="0.25">
      <c r="D29" s="3"/>
    </row>
    <row r="30" spans="1:6" x14ac:dyDescent="0.25">
      <c r="D30" s="3"/>
    </row>
    <row r="31" spans="1:6" x14ac:dyDescent="0.25">
      <c r="D31" s="3"/>
    </row>
    <row r="32" spans="1:6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workbookViewId="0">
      <selection activeCell="H31" sqref="H31"/>
    </sheetView>
  </sheetViews>
  <sheetFormatPr defaultRowHeight="15" x14ac:dyDescent="0.25"/>
  <cols>
    <col min="2" max="2" width="11" customWidth="1"/>
    <col min="3" max="3" width="11.140625" customWidth="1"/>
  </cols>
  <sheetData>
    <row r="2" spans="1:5" x14ac:dyDescent="0.25">
      <c r="A2">
        <v>2.363</v>
      </c>
      <c r="B2">
        <v>0.34800000000000003</v>
      </c>
      <c r="C2">
        <v>0.17200000000000001</v>
      </c>
      <c r="D2">
        <v>0.11</v>
      </c>
      <c r="E2">
        <v>7.8E-2</v>
      </c>
    </row>
    <row r="3" spans="1:5" x14ac:dyDescent="0.25">
      <c r="A3">
        <v>1.5010000000000001</v>
      </c>
      <c r="B3">
        <v>0.13400000000000001</v>
      </c>
      <c r="C3">
        <v>0.13600000000000001</v>
      </c>
      <c r="D3">
        <v>0.158</v>
      </c>
      <c r="E3">
        <v>0.20400000000000001</v>
      </c>
    </row>
    <row r="4" spans="1:5" x14ac:dyDescent="0.25">
      <c r="A4">
        <v>0.96699999999999997</v>
      </c>
      <c r="B4">
        <v>0.21299999999999999</v>
      </c>
      <c r="C4">
        <v>0.33700000000000002</v>
      </c>
      <c r="D4">
        <v>0.34200000000000003</v>
      </c>
    </row>
    <row r="5" spans="1:5" x14ac:dyDescent="0.25">
      <c r="A5">
        <v>0.58899999999999997</v>
      </c>
      <c r="B5">
        <v>0.10300000000000001</v>
      </c>
      <c r="C5">
        <v>0.33500000000000002</v>
      </c>
      <c r="D5">
        <v>0.13300000000000001</v>
      </c>
    </row>
    <row r="6" spans="1:5" x14ac:dyDescent="0.25">
      <c r="A6">
        <v>0.315</v>
      </c>
      <c r="B6">
        <v>9.6000000000000002E-2</v>
      </c>
      <c r="C6">
        <v>0.13100000000000001</v>
      </c>
      <c r="D6">
        <v>0.26400000000000001</v>
      </c>
    </row>
    <row r="7" spans="1:5" x14ac:dyDescent="0.25">
      <c r="A7">
        <v>0.188</v>
      </c>
      <c r="B7">
        <v>0.156</v>
      </c>
      <c r="C7">
        <v>0.215</v>
      </c>
      <c r="D7">
        <v>0.47800000000000004</v>
      </c>
    </row>
    <row r="8" spans="1:5" x14ac:dyDescent="0.25">
      <c r="A8">
        <v>0.125</v>
      </c>
      <c r="B8">
        <v>0.49299999999999999</v>
      </c>
      <c r="C8">
        <v>0.153</v>
      </c>
      <c r="D8">
        <v>0.113</v>
      </c>
    </row>
    <row r="9" spans="1:5" x14ac:dyDescent="0.25">
      <c r="A9">
        <v>7.4999999999999997E-2</v>
      </c>
      <c r="B9">
        <v>0.14799999999999999</v>
      </c>
      <c r="C9">
        <v>0.17300000000000001</v>
      </c>
      <c r="D9">
        <v>0.17899999999999999</v>
      </c>
    </row>
    <row r="14" spans="1:5" x14ac:dyDescent="0.25">
      <c r="B14" s="1" t="s">
        <v>34</v>
      </c>
      <c r="C14" s="1" t="s">
        <v>35</v>
      </c>
      <c r="D14" s="1" t="s">
        <v>36</v>
      </c>
      <c r="E14" s="1" t="s">
        <v>37</v>
      </c>
    </row>
    <row r="15" spans="1:5" x14ac:dyDescent="0.25">
      <c r="A15" t="s">
        <v>38</v>
      </c>
      <c r="B15">
        <v>2.363</v>
      </c>
      <c r="C15">
        <f>B15-B22</f>
        <v>2.2879999999999998</v>
      </c>
      <c r="D15">
        <v>5000</v>
      </c>
      <c r="E15">
        <f>(545.25*C15*C15)+(930.47*C15)+(25.274)</f>
        <v>5008.5425759999998</v>
      </c>
    </row>
    <row r="16" spans="1:5" x14ac:dyDescent="0.25">
      <c r="A16" t="s">
        <v>39</v>
      </c>
      <c r="B16">
        <v>1.5010000000000001</v>
      </c>
      <c r="C16">
        <f>B16-B22</f>
        <v>1.4260000000000002</v>
      </c>
      <c r="D16">
        <v>2500</v>
      </c>
      <c r="E16">
        <f t="shared" ref="E16:E54" si="0">(545.25*C16*C16)+(930.47*C16)+(25.274)</f>
        <v>2460.8770090000003</v>
      </c>
    </row>
    <row r="17" spans="1:12" x14ac:dyDescent="0.25">
      <c r="A17" t="s">
        <v>40</v>
      </c>
      <c r="B17">
        <v>0.96699999999999997</v>
      </c>
      <c r="C17">
        <f>B17-B22</f>
        <v>0.89200000000000002</v>
      </c>
      <c r="D17">
        <v>1250</v>
      </c>
      <c r="E17">
        <f t="shared" si="0"/>
        <v>1289.0890359999999</v>
      </c>
    </row>
    <row r="18" spans="1:12" x14ac:dyDescent="0.25">
      <c r="A18" t="s">
        <v>41</v>
      </c>
      <c r="B18">
        <v>0.58899999999999997</v>
      </c>
      <c r="C18">
        <f>B18-B22</f>
        <v>0.51400000000000001</v>
      </c>
      <c r="D18">
        <v>625</v>
      </c>
      <c r="E18">
        <f t="shared" si="0"/>
        <v>647.58844900000008</v>
      </c>
    </row>
    <row r="19" spans="1:12" x14ac:dyDescent="0.25">
      <c r="A19" t="s">
        <v>42</v>
      </c>
      <c r="B19">
        <v>0.315</v>
      </c>
      <c r="C19">
        <f>B19-B22</f>
        <v>0.24</v>
      </c>
      <c r="D19">
        <v>312.5</v>
      </c>
      <c r="E19">
        <f t="shared" si="0"/>
        <v>279.9932</v>
      </c>
    </row>
    <row r="20" spans="1:12" x14ac:dyDescent="0.25">
      <c r="A20" t="s">
        <v>43</v>
      </c>
      <c r="B20">
        <v>0.188</v>
      </c>
      <c r="C20">
        <f>B20-B22</f>
        <v>0.113</v>
      </c>
      <c r="D20">
        <v>156.25</v>
      </c>
      <c r="E20">
        <f t="shared" si="0"/>
        <v>137.37940725000001</v>
      </c>
    </row>
    <row r="21" spans="1:12" x14ac:dyDescent="0.25">
      <c r="A21" t="s">
        <v>44</v>
      </c>
      <c r="B21">
        <v>0.125</v>
      </c>
      <c r="C21">
        <f>B21-B22</f>
        <v>0.05</v>
      </c>
      <c r="D21">
        <v>78.13</v>
      </c>
      <c r="E21">
        <f t="shared" si="0"/>
        <v>73.16062500000001</v>
      </c>
    </row>
    <row r="22" spans="1:12" x14ac:dyDescent="0.25">
      <c r="A22" t="s">
        <v>45</v>
      </c>
      <c r="B22">
        <v>7.4999999999999997E-2</v>
      </c>
      <c r="C22">
        <f>B22-B22</f>
        <v>0</v>
      </c>
      <c r="D22">
        <v>0</v>
      </c>
    </row>
    <row r="27" spans="1:12" x14ac:dyDescent="0.25">
      <c r="I27" s="5"/>
      <c r="J27" s="5" t="s">
        <v>46</v>
      </c>
      <c r="K27" s="5"/>
      <c r="L27" s="5"/>
    </row>
    <row r="28" spans="1:12" x14ac:dyDescent="0.25">
      <c r="A28" s="6" t="s">
        <v>5</v>
      </c>
      <c r="B28" s="6" t="s">
        <v>47</v>
      </c>
      <c r="C28" s="6" t="s">
        <v>35</v>
      </c>
      <c r="D28" s="6" t="s">
        <v>37</v>
      </c>
    </row>
    <row r="29" spans="1:12" x14ac:dyDescent="0.25">
      <c r="A29" s="4" t="s">
        <v>6</v>
      </c>
      <c r="B29" s="7">
        <v>0.34800000000000003</v>
      </c>
      <c r="C29" s="7">
        <f>B29-B22</f>
        <v>0.27300000000000002</v>
      </c>
      <c r="D29" s="7">
        <f>(545.25*C29*C29)+(930.47*C29)+(25.274)</f>
        <v>319.92924725</v>
      </c>
    </row>
    <row r="30" spans="1:12" x14ac:dyDescent="0.25">
      <c r="A30" s="4" t="s">
        <v>7</v>
      </c>
      <c r="B30" s="7">
        <v>0.13400000000000001</v>
      </c>
      <c r="C30" s="7">
        <f>B30-B22</f>
        <v>5.9000000000000011E-2</v>
      </c>
      <c r="D30" s="7">
        <f>(545.25*C30*C30)+(930.47*C30)+(25.274)</f>
        <v>82.069745250000011</v>
      </c>
    </row>
    <row r="31" spans="1:12" x14ac:dyDescent="0.25">
      <c r="A31" s="4" t="s">
        <v>8</v>
      </c>
      <c r="B31" s="7">
        <v>0.21299999999999999</v>
      </c>
      <c r="C31" s="7">
        <f>B31-B22</f>
        <v>0.13800000000000001</v>
      </c>
      <c r="D31" s="7">
        <f>(545.25*C31*C31)+(930.47*C31)+(25.274)</f>
        <v>164.06260100000003</v>
      </c>
    </row>
    <row r="32" spans="1:12" x14ac:dyDescent="0.25">
      <c r="A32" s="4" t="s">
        <v>9</v>
      </c>
      <c r="B32" s="7">
        <v>0.10300000000000001</v>
      </c>
      <c r="C32" s="7">
        <f>B32-B22</f>
        <v>2.8000000000000011E-2</v>
      </c>
      <c r="D32" s="7">
        <f>(545.25*C32*C32)+(930.47*C32)+(25.274)</f>
        <v>51.754636000000012</v>
      </c>
    </row>
    <row r="33" spans="1:4" x14ac:dyDescent="0.25">
      <c r="A33" s="4" t="s">
        <v>10</v>
      </c>
      <c r="B33" s="7">
        <v>9.6000000000000002E-2</v>
      </c>
      <c r="C33" s="7">
        <f>B33-B22</f>
        <v>2.1000000000000005E-2</v>
      </c>
      <c r="D33" s="7">
        <f>(545.25*C33*C33)+(930.47*C33)+(25.274)</f>
        <v>45.054325250000005</v>
      </c>
    </row>
    <row r="34" spans="1:4" x14ac:dyDescent="0.25">
      <c r="A34" s="4" t="s">
        <v>11</v>
      </c>
      <c r="B34" s="7">
        <v>0.156</v>
      </c>
      <c r="C34" s="7">
        <f>B34-B22</f>
        <v>8.1000000000000003E-2</v>
      </c>
      <c r="D34" s="7">
        <f>(545.25*C34*C34)+(930.47*C34)+(25.274)</f>
        <v>104.21945525000001</v>
      </c>
    </row>
    <row r="35" spans="1:4" x14ac:dyDescent="0.25">
      <c r="A35" s="4" t="s">
        <v>12</v>
      </c>
      <c r="B35" s="7">
        <v>0.49299999999999999</v>
      </c>
      <c r="C35" s="7">
        <f>B35-B22</f>
        <v>0.41799999999999998</v>
      </c>
      <c r="D35" s="7">
        <f>(545.25*C35*C35)+(930.47*C35)+(25.274)</f>
        <v>509.47872100000001</v>
      </c>
    </row>
    <row r="36" spans="1:4" x14ac:dyDescent="0.25">
      <c r="A36" s="4" t="s">
        <v>13</v>
      </c>
      <c r="B36" s="7">
        <v>0.14799999999999999</v>
      </c>
      <c r="C36" s="7">
        <f>B36-B22</f>
        <v>7.2999999999999995E-2</v>
      </c>
      <c r="D36" s="7">
        <f>(545.25*C36*C36)+(930.47*C36)+(25.274)</f>
        <v>96.10394724999999</v>
      </c>
    </row>
    <row r="37" spans="1:4" x14ac:dyDescent="0.25">
      <c r="A37" s="4" t="s">
        <v>14</v>
      </c>
      <c r="B37" s="7">
        <v>0.17200000000000001</v>
      </c>
      <c r="C37" s="7">
        <f>B37-B22</f>
        <v>9.7000000000000017E-2</v>
      </c>
      <c r="D37" s="7">
        <f>(545.25*C37*C37)+(930.47*C37)+(25.274)</f>
        <v>120.65984725000001</v>
      </c>
    </row>
    <row r="38" spans="1:4" x14ac:dyDescent="0.25">
      <c r="A38" s="4" t="s">
        <v>15</v>
      </c>
      <c r="B38" s="7">
        <v>0.13600000000000001</v>
      </c>
      <c r="C38" s="7">
        <f>B38-B22</f>
        <v>6.1000000000000013E-2</v>
      </c>
      <c r="D38" s="7">
        <f>(545.25*C38*C38)+(930.47*C38)+(25.274)</f>
        <v>84.061545250000023</v>
      </c>
    </row>
    <row r="39" spans="1:4" x14ac:dyDescent="0.25">
      <c r="A39" s="4" t="s">
        <v>16</v>
      </c>
      <c r="B39" s="7">
        <v>0.33700000000000002</v>
      </c>
      <c r="C39" s="7">
        <f>B39-B22</f>
        <v>0.26200000000000001</v>
      </c>
      <c r="D39" s="7">
        <f>(545.25*C39*C39)+(930.47*C39)+(25.274)</f>
        <v>306.48528099999999</v>
      </c>
    </row>
    <row r="40" spans="1:4" x14ac:dyDescent="0.25">
      <c r="A40" s="4" t="s">
        <v>17</v>
      </c>
      <c r="B40" s="7">
        <v>0.33500000000000002</v>
      </c>
      <c r="C40" s="7">
        <f>B40-B22</f>
        <v>0.26</v>
      </c>
      <c r="D40" s="7">
        <f>(545.25*C40*C40)+(930.47*C40)+(25.274)</f>
        <v>304.05510000000004</v>
      </c>
    </row>
    <row r="41" spans="1:4" x14ac:dyDescent="0.25">
      <c r="A41" s="4" t="s">
        <v>18</v>
      </c>
      <c r="B41" s="7">
        <v>0.13100000000000001</v>
      </c>
      <c r="C41" s="7">
        <f>B41-B22</f>
        <v>5.6000000000000008E-2</v>
      </c>
      <c r="D41" s="7">
        <f>(545.25*C41*C41)+(930.47*C41)+(25.274)</f>
        <v>79.090224000000006</v>
      </c>
    </row>
    <row r="42" spans="1:4" x14ac:dyDescent="0.25">
      <c r="A42" s="4" t="s">
        <v>19</v>
      </c>
      <c r="B42" s="7">
        <v>0.215</v>
      </c>
      <c r="C42" s="7">
        <f>B42-B22</f>
        <v>0.14000000000000001</v>
      </c>
      <c r="D42" s="7">
        <f>(545.25*C42*C42)+(930.47*C42)+(25.274)</f>
        <v>166.22670000000002</v>
      </c>
    </row>
    <row r="43" spans="1:4" x14ac:dyDescent="0.25">
      <c r="A43" s="4" t="s">
        <v>20</v>
      </c>
      <c r="B43" s="7">
        <v>0.153</v>
      </c>
      <c r="C43" s="7">
        <f>B43-B22</f>
        <v>7.8E-2</v>
      </c>
      <c r="D43" s="7">
        <f>(545.25*C43*C43)+(930.47*C43)+(25.274)</f>
        <v>101.16796100000001</v>
      </c>
    </row>
    <row r="44" spans="1:4" x14ac:dyDescent="0.25">
      <c r="A44" s="4" t="s">
        <v>21</v>
      </c>
      <c r="B44" s="7">
        <v>0.17300000000000001</v>
      </c>
      <c r="C44" s="7">
        <f>B44-B22</f>
        <v>9.8000000000000018E-2</v>
      </c>
      <c r="D44" s="7">
        <f>(545.25*C44*C44)+(930.47*C44)+(25.274)</f>
        <v>121.69664100000003</v>
      </c>
    </row>
    <row r="45" spans="1:4" x14ac:dyDescent="0.25">
      <c r="A45" s="4" t="s">
        <v>22</v>
      </c>
      <c r="B45" s="7">
        <v>0.11</v>
      </c>
      <c r="C45" s="7">
        <f>B45-B22</f>
        <v>3.5000000000000003E-2</v>
      </c>
      <c r="D45" s="7">
        <f>(545.25*C45*C45)+(930.47*C45)+(25.274)</f>
        <v>58.508381250000006</v>
      </c>
    </row>
    <row r="46" spans="1:4" x14ac:dyDescent="0.25">
      <c r="A46" s="4" t="s">
        <v>23</v>
      </c>
      <c r="B46" s="7">
        <v>0.158</v>
      </c>
      <c r="C46" s="7">
        <f>B46-B22</f>
        <v>8.3000000000000004E-2</v>
      </c>
      <c r="D46" s="7">
        <f>(545.25*C46*C46)+(930.47*C46)+(25.274)</f>
        <v>106.25923725</v>
      </c>
    </row>
    <row r="47" spans="1:4" x14ac:dyDescent="0.25">
      <c r="A47" s="4" t="s">
        <v>24</v>
      </c>
      <c r="B47" s="7">
        <v>0.34200000000000003</v>
      </c>
      <c r="C47" s="7">
        <f>B47-B22</f>
        <v>0.26700000000000002</v>
      </c>
      <c r="D47" s="7">
        <f>(545.25*C47*C47)+(930.47*C47)+(25.274)</f>
        <v>312.57981725000002</v>
      </c>
    </row>
    <row r="48" spans="1:4" x14ac:dyDescent="0.25">
      <c r="A48" s="4" t="s">
        <v>25</v>
      </c>
      <c r="B48" s="7">
        <v>0.13300000000000001</v>
      </c>
      <c r="C48" s="7">
        <f>B48-B22</f>
        <v>5.800000000000001E-2</v>
      </c>
      <c r="D48" s="7">
        <f>(545.25*C48*C48)+(930.47*C48)+(25.274)</f>
        <v>81.075481000000011</v>
      </c>
    </row>
    <row r="49" spans="1:4" x14ac:dyDescent="0.25">
      <c r="A49" s="4" t="s">
        <v>26</v>
      </c>
      <c r="B49" s="7">
        <v>0.26400000000000001</v>
      </c>
      <c r="C49" s="7">
        <f>B49-B22</f>
        <v>0.189</v>
      </c>
      <c r="D49" s="7">
        <f>(545.25*C49*C49)+(930.47*C49)+(25.274)</f>
        <v>220.60970525000002</v>
      </c>
    </row>
    <row r="50" spans="1:4" x14ac:dyDescent="0.25">
      <c r="A50" s="4" t="s">
        <v>27</v>
      </c>
      <c r="B50" s="7">
        <v>0.47800000000000004</v>
      </c>
      <c r="C50" s="7">
        <f>B50-B22</f>
        <v>0.40300000000000002</v>
      </c>
      <c r="D50" s="7">
        <f>(545.25*C50*C50)+(930.47*C50)+(25.274)</f>
        <v>488.80691725000003</v>
      </c>
    </row>
    <row r="51" spans="1:4" x14ac:dyDescent="0.25">
      <c r="A51" s="4" t="s">
        <v>28</v>
      </c>
      <c r="B51" s="7">
        <v>0.113</v>
      </c>
      <c r="C51" s="7">
        <f>B51-B22</f>
        <v>3.8000000000000006E-2</v>
      </c>
      <c r="D51" s="7">
        <f>(545.25*C51*C51)+(930.47*C51)+(25.274)</f>
        <v>61.419201000000008</v>
      </c>
    </row>
    <row r="52" spans="1:4" x14ac:dyDescent="0.25">
      <c r="A52" s="4" t="s">
        <v>29</v>
      </c>
      <c r="B52" s="7">
        <v>0.17899999999999999</v>
      </c>
      <c r="C52" s="7">
        <f>B52-B22</f>
        <v>0.104</v>
      </c>
      <c r="D52" s="7">
        <f>(545.25*C52*C52)+(930.47*C52)+(25.274)</f>
        <v>127.940304</v>
      </c>
    </row>
    <row r="53" spans="1:4" x14ac:dyDescent="0.25">
      <c r="A53" s="4" t="s">
        <v>30</v>
      </c>
      <c r="B53" s="7">
        <v>7.8E-2</v>
      </c>
      <c r="C53" s="7">
        <f>B53-B22</f>
        <v>3.0000000000000027E-3</v>
      </c>
      <c r="D53" s="7">
        <f>(545.25*C53*C53)+(930.47*C53)+(25.274)</f>
        <v>28.070317250000002</v>
      </c>
    </row>
    <row r="54" spans="1:4" x14ac:dyDescent="0.25">
      <c r="A54" s="4" t="s">
        <v>31</v>
      </c>
      <c r="B54" s="7">
        <v>0.20400000000000001</v>
      </c>
      <c r="C54" s="7">
        <f>B54-B22</f>
        <v>0.129</v>
      </c>
      <c r="D54" s="7">
        <f>(545.25*C54*C54)+(930.47*C54)+(25.274)</f>
        <v>154.37813525000001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6"/>
  <sheetViews>
    <sheetView workbookViewId="0">
      <selection activeCell="I26" sqref="I26"/>
    </sheetView>
  </sheetViews>
  <sheetFormatPr defaultRowHeight="15" x14ac:dyDescent="0.25"/>
  <cols>
    <col min="2" max="2" width="12.140625" customWidth="1"/>
    <col min="3" max="3" width="11.5703125" customWidth="1"/>
  </cols>
  <sheetData>
    <row r="4" spans="1:5" x14ac:dyDescent="0.25">
      <c r="B4" s="1" t="s">
        <v>47</v>
      </c>
      <c r="C4" s="1" t="s">
        <v>35</v>
      </c>
      <c r="D4" s="1" t="s">
        <v>36</v>
      </c>
      <c r="E4" s="1" t="s">
        <v>37</v>
      </c>
    </row>
    <row r="5" spans="1:5" x14ac:dyDescent="0.25">
      <c r="A5" t="s">
        <v>40</v>
      </c>
      <c r="B5" s="1">
        <v>2.5110000000000001</v>
      </c>
      <c r="C5" s="1">
        <f>B5-B11</f>
        <v>2.4810000000000003</v>
      </c>
      <c r="D5" s="1">
        <v>100</v>
      </c>
      <c r="E5" s="1">
        <f>(11.04*C5*C5)+(11.948*C5)+(1.5134)</f>
        <v>99.111573440000015</v>
      </c>
    </row>
    <row r="6" spans="1:5" x14ac:dyDescent="0.25">
      <c r="A6" t="s">
        <v>41</v>
      </c>
      <c r="B6" s="1">
        <v>1.7030000000000001</v>
      </c>
      <c r="C6" s="1">
        <f>B6-B11</f>
        <v>1.673</v>
      </c>
      <c r="D6" s="1">
        <v>50</v>
      </c>
      <c r="E6" s="1">
        <f t="shared" ref="E6:E46" si="0">(11.04*C6*C6)+(11.948*C6)+(1.5134)</f>
        <v>52.402580159999992</v>
      </c>
    </row>
    <row r="7" spans="1:5" x14ac:dyDescent="0.25">
      <c r="A7" t="s">
        <v>42</v>
      </c>
      <c r="B7" s="1">
        <v>1.024</v>
      </c>
      <c r="C7" s="1">
        <f>B7-B11</f>
        <v>0.99399999999999999</v>
      </c>
      <c r="D7" s="1">
        <v>25</v>
      </c>
      <c r="E7" s="1">
        <f t="shared" si="0"/>
        <v>24.297629439999998</v>
      </c>
    </row>
    <row r="8" spans="1:5" x14ac:dyDescent="0.25">
      <c r="A8" t="s">
        <v>43</v>
      </c>
      <c r="B8" s="1">
        <v>0.54300000000000004</v>
      </c>
      <c r="C8" s="1">
        <f>B8-B11</f>
        <v>0.51300000000000001</v>
      </c>
      <c r="D8" s="1">
        <v>12.5</v>
      </c>
      <c r="E8" s="1">
        <f t="shared" si="0"/>
        <v>10.548109760000001</v>
      </c>
    </row>
    <row r="9" spans="1:5" x14ac:dyDescent="0.25">
      <c r="A9" t="s">
        <v>44</v>
      </c>
      <c r="B9" s="1">
        <v>0.318</v>
      </c>
      <c r="C9" s="1">
        <f>B9-B11</f>
        <v>0.28800000000000003</v>
      </c>
      <c r="D9" s="1">
        <v>6.25</v>
      </c>
      <c r="E9" s="1">
        <f t="shared" si="0"/>
        <v>5.8701257600000005</v>
      </c>
    </row>
    <row r="10" spans="1:5" x14ac:dyDescent="0.25">
      <c r="A10" t="s">
        <v>48</v>
      </c>
      <c r="B10" s="1">
        <v>0.152</v>
      </c>
      <c r="C10" s="1">
        <f>B10-B11</f>
        <v>0.122</v>
      </c>
      <c r="D10" s="1">
        <v>3.125</v>
      </c>
      <c r="E10" s="1">
        <f t="shared" si="0"/>
        <v>3.1353753600000003</v>
      </c>
    </row>
    <row r="11" spans="1:5" x14ac:dyDescent="0.25">
      <c r="A11" t="s">
        <v>45</v>
      </c>
      <c r="B11" s="1">
        <v>0.03</v>
      </c>
      <c r="C11" s="1">
        <f>B11-B11</f>
        <v>0</v>
      </c>
      <c r="D11" s="1">
        <v>0</v>
      </c>
      <c r="E11" s="1">
        <f t="shared" si="0"/>
        <v>1.5134000000000001</v>
      </c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1:11" x14ac:dyDescent="0.25">
      <c r="E17" s="1"/>
      <c r="I17" s="5" t="s">
        <v>49</v>
      </c>
      <c r="J17" s="5"/>
      <c r="K17" s="5"/>
    </row>
    <row r="18" spans="1:11" x14ac:dyDescent="0.25">
      <c r="E18" s="1"/>
    </row>
    <row r="19" spans="1:11" x14ac:dyDescent="0.25">
      <c r="E19" s="1"/>
    </row>
    <row r="20" spans="1:11" x14ac:dyDescent="0.25">
      <c r="A20" s="6" t="s">
        <v>5</v>
      </c>
      <c r="B20" s="6" t="s">
        <v>47</v>
      </c>
      <c r="C20" s="6" t="s">
        <v>35</v>
      </c>
      <c r="D20" s="6" t="s">
        <v>37</v>
      </c>
      <c r="E20" s="1"/>
    </row>
    <row r="21" spans="1:11" x14ac:dyDescent="0.25">
      <c r="A21" s="4" t="s">
        <v>6</v>
      </c>
      <c r="B21" s="7">
        <v>0.26300000000000001</v>
      </c>
      <c r="C21" s="7">
        <f>B21-B11</f>
        <v>0.23300000000000001</v>
      </c>
      <c r="D21" s="7">
        <f>(11.04*C21*C21)+(11.948*C21)+(1.5134)</f>
        <v>4.8966345599999999</v>
      </c>
    </row>
    <row r="22" spans="1:11" x14ac:dyDescent="0.25">
      <c r="A22" s="4" t="s">
        <v>7</v>
      </c>
      <c r="B22" s="7">
        <v>0.26700000000000002</v>
      </c>
      <c r="C22" s="7">
        <f>B22-B11</f>
        <v>0.23700000000000002</v>
      </c>
      <c r="D22" s="7">
        <f>(11.04*C22*C22)+(11.948*C22)+(1.5134)</f>
        <v>4.9651817600000001</v>
      </c>
    </row>
    <row r="23" spans="1:11" x14ac:dyDescent="0.25">
      <c r="A23" s="4" t="s">
        <v>8</v>
      </c>
      <c r="B23" s="7">
        <v>0.40500000000000003</v>
      </c>
      <c r="C23" s="7">
        <f>B23-B11</f>
        <v>0.375</v>
      </c>
      <c r="D23" s="7">
        <f>(11.04*C23*C23)+(11.948*C23)+(1.5134)</f>
        <v>7.5463999999999993</v>
      </c>
    </row>
    <row r="24" spans="1:11" x14ac:dyDescent="0.25">
      <c r="A24" s="4" t="s">
        <v>9</v>
      </c>
      <c r="B24" s="7">
        <v>0.27100000000000002</v>
      </c>
      <c r="C24" s="7">
        <f>B24-B11</f>
        <v>0.24100000000000002</v>
      </c>
      <c r="D24" s="7">
        <f>(11.04*C24*C24)+(11.948*C24)+(1.5134)</f>
        <v>5.03408224</v>
      </c>
    </row>
    <row r="25" spans="1:11" x14ac:dyDescent="0.25">
      <c r="A25" s="4" t="s">
        <v>10</v>
      </c>
      <c r="B25" s="7">
        <v>0.52800000000000002</v>
      </c>
      <c r="C25" s="7">
        <f>B25-B11</f>
        <v>0.498</v>
      </c>
      <c r="D25" s="7">
        <f>(11.04*C25*C25)+(11.948*C25)+(1.5134)</f>
        <v>10.201468160000001</v>
      </c>
    </row>
    <row r="26" spans="1:11" x14ac:dyDescent="0.25">
      <c r="A26" s="4" t="s">
        <v>11</v>
      </c>
      <c r="B26" s="7">
        <v>0.41199999999999998</v>
      </c>
      <c r="C26" s="7">
        <f>B26-B11</f>
        <v>0.38200000000000001</v>
      </c>
      <c r="D26" s="7">
        <f>(11.04*C26*C26)+(11.948*C26)+(1.5134)</f>
        <v>7.6885369600000004</v>
      </c>
    </row>
    <row r="27" spans="1:11" x14ac:dyDescent="0.25">
      <c r="A27" s="4" t="s">
        <v>12</v>
      </c>
      <c r="B27" s="7">
        <v>0.27100000000000002</v>
      </c>
      <c r="C27" s="7">
        <f>B27-B11</f>
        <v>0.24100000000000002</v>
      </c>
      <c r="D27" s="7">
        <f>(11.04*C27*C27)+(11.948*C27)+(1.5134)</f>
        <v>5.03408224</v>
      </c>
    </row>
    <row r="28" spans="1:11" x14ac:dyDescent="0.25">
      <c r="A28" s="4" t="s">
        <v>13</v>
      </c>
      <c r="B28" s="7">
        <v>0.215</v>
      </c>
      <c r="C28" s="7">
        <f>B28-B11</f>
        <v>0.185</v>
      </c>
      <c r="D28" s="7">
        <f>(11.04*C28*C28)+(11.948*C28)+(1.5134)</f>
        <v>4.1016240000000002</v>
      </c>
    </row>
    <row r="29" spans="1:11" x14ac:dyDescent="0.25">
      <c r="A29" s="4" t="s">
        <v>14</v>
      </c>
      <c r="B29" s="7">
        <v>0.42099999999999999</v>
      </c>
      <c r="C29" s="7">
        <f>B29-B11</f>
        <v>0.39100000000000001</v>
      </c>
      <c r="D29" s="7">
        <f>(11.04*C29*C29)+(11.948*C29)+(1.5134)</f>
        <v>7.8728742399999998</v>
      </c>
    </row>
    <row r="30" spans="1:11" x14ac:dyDescent="0.25">
      <c r="A30" s="4" t="s">
        <v>15</v>
      </c>
      <c r="B30" s="7">
        <v>0.35599999999999998</v>
      </c>
      <c r="C30" s="7">
        <f>B30-B11</f>
        <v>0.32599999999999996</v>
      </c>
      <c r="D30" s="7">
        <f>(11.04*C30*C30)+(11.948*C30)+(1.5134)</f>
        <v>6.581735039999999</v>
      </c>
    </row>
    <row r="31" spans="1:11" x14ac:dyDescent="0.25">
      <c r="A31" s="4" t="s">
        <v>16</v>
      </c>
      <c r="B31" s="7">
        <v>0.28699999999999998</v>
      </c>
      <c r="C31" s="7">
        <f>B31-B11</f>
        <v>0.25700000000000001</v>
      </c>
      <c r="D31" s="7">
        <f>(11.04*C31*C31)+(11.948*C31)+(1.5134)</f>
        <v>5.3132169600000001</v>
      </c>
    </row>
    <row r="32" spans="1:11" x14ac:dyDescent="0.25">
      <c r="A32" s="4" t="s">
        <v>17</v>
      </c>
      <c r="B32" s="7">
        <v>0.24099999999999999</v>
      </c>
      <c r="C32" s="7">
        <f>B32-B11</f>
        <v>0.21099999999999999</v>
      </c>
      <c r="D32" s="7">
        <f>(11.04*C32*C32)+(11.948*C32)+(1.5134)</f>
        <v>4.5259398399999995</v>
      </c>
    </row>
    <row r="33" spans="1:4" x14ac:dyDescent="0.25">
      <c r="A33" s="4" t="s">
        <v>18</v>
      </c>
      <c r="B33" s="7">
        <v>0.22600000000000001</v>
      </c>
      <c r="C33" s="7">
        <f>B33-B11</f>
        <v>0.19600000000000001</v>
      </c>
      <c r="D33" s="7">
        <f>(11.04*C33*C33)+(11.948*C33)+(1.5134)</f>
        <v>4.2793206400000008</v>
      </c>
    </row>
    <row r="34" spans="1:4" x14ac:dyDescent="0.25">
      <c r="A34" s="4" t="s">
        <v>19</v>
      </c>
      <c r="B34" s="7">
        <v>0.36799999999999999</v>
      </c>
      <c r="C34" s="7">
        <f>B34-B11</f>
        <v>0.33799999999999997</v>
      </c>
      <c r="D34" s="7">
        <f>(11.04*C34*C34)+(11.948*C34)+(1.5134)</f>
        <v>6.8130777599999996</v>
      </c>
    </row>
    <row r="35" spans="1:4" x14ac:dyDescent="0.25">
      <c r="A35" s="4" t="s">
        <v>20</v>
      </c>
      <c r="B35" s="7">
        <v>0.36399999999999999</v>
      </c>
      <c r="C35" s="7">
        <f>B35-B11</f>
        <v>0.33399999999999996</v>
      </c>
      <c r="D35" s="7">
        <f>(11.04*C35*C35)+(11.948*C35)+(1.5134)</f>
        <v>6.7356102399999989</v>
      </c>
    </row>
    <row r="36" spans="1:4" x14ac:dyDescent="0.25">
      <c r="A36" s="4" t="s">
        <v>21</v>
      </c>
      <c r="B36" s="7">
        <v>0.30399999999999999</v>
      </c>
      <c r="C36" s="7">
        <f>B36-B11</f>
        <v>0.27400000000000002</v>
      </c>
      <c r="D36" s="7">
        <f>(11.04*C36*C36)+(11.948*C36)+(1.5134)</f>
        <v>5.6159910399999999</v>
      </c>
    </row>
    <row r="37" spans="1:4" x14ac:dyDescent="0.25">
      <c r="A37" s="4" t="s">
        <v>22</v>
      </c>
      <c r="B37" s="7">
        <v>0.46700000000000003</v>
      </c>
      <c r="C37" s="7">
        <f>B37-B11</f>
        <v>0.43700000000000006</v>
      </c>
      <c r="D37" s="7">
        <f>(11.04*C37*C37)+(11.948*C37)+(1.5134)</f>
        <v>8.8429737600000013</v>
      </c>
    </row>
    <row r="38" spans="1:4" x14ac:dyDescent="0.25">
      <c r="A38" s="4" t="s">
        <v>23</v>
      </c>
      <c r="B38" s="7">
        <v>0.308</v>
      </c>
      <c r="C38" s="7">
        <f>B38-B11</f>
        <v>0.27800000000000002</v>
      </c>
      <c r="D38" s="7">
        <f>(11.04*C38*C38)+(11.948*C38)+(1.5134)</f>
        <v>5.6881593600000002</v>
      </c>
    </row>
    <row r="39" spans="1:4" x14ac:dyDescent="0.25">
      <c r="A39" s="4" t="s">
        <v>24</v>
      </c>
      <c r="B39" s="7">
        <v>0.57699999999999996</v>
      </c>
      <c r="C39" s="7">
        <f>B39-B11</f>
        <v>0.54699999999999993</v>
      </c>
      <c r="D39" s="7">
        <f>(11.04*C39*C39)+(11.948*C39)+(1.5134)</f>
        <v>11.35222336</v>
      </c>
    </row>
    <row r="40" spans="1:4" x14ac:dyDescent="0.25">
      <c r="A40" s="4" t="s">
        <v>25</v>
      </c>
      <c r="B40" s="7">
        <v>0.87</v>
      </c>
      <c r="C40" s="7">
        <f>B40-B11</f>
        <v>0.84</v>
      </c>
      <c r="D40" s="7">
        <f>(11.04*C40*C40)+(11.948*C40)+(1.5134)</f>
        <v>19.339544</v>
      </c>
    </row>
    <row r="41" spans="1:4" x14ac:dyDescent="0.25">
      <c r="A41" s="4" t="s">
        <v>26</v>
      </c>
      <c r="B41" s="7">
        <v>0.93</v>
      </c>
      <c r="C41" s="7">
        <f>B41-B11</f>
        <v>0.9</v>
      </c>
      <c r="D41" s="7">
        <f>(11.04*C41*C41)+(11.948*C41)+(1.5134)</f>
        <v>21.209000000000003</v>
      </c>
    </row>
    <row r="42" spans="1:4" x14ac:dyDescent="0.25">
      <c r="A42" s="4" t="s">
        <v>27</v>
      </c>
      <c r="B42" s="7">
        <v>1.31</v>
      </c>
      <c r="C42" s="7">
        <f>B42-B11</f>
        <v>1.28</v>
      </c>
      <c r="D42" s="7">
        <f>(11.04*C42*C42)+(11.948*C42)+(1.5134)</f>
        <v>34.894776</v>
      </c>
    </row>
    <row r="43" spans="1:4" x14ac:dyDescent="0.25">
      <c r="A43" s="4" t="s">
        <v>28</v>
      </c>
      <c r="B43" s="7">
        <v>0.70499999999999996</v>
      </c>
      <c r="C43" s="7">
        <f>B43-B11</f>
        <v>0.67499999999999993</v>
      </c>
      <c r="D43" s="7">
        <f>(11.04*C43*C43)+(11.948*C43)+(1.5134)</f>
        <v>14.6084</v>
      </c>
    </row>
    <row r="44" spans="1:4" x14ac:dyDescent="0.25">
      <c r="A44" s="4" t="s">
        <v>29</v>
      </c>
      <c r="B44" s="7">
        <v>0.38300000000000001</v>
      </c>
      <c r="C44" s="7">
        <f>B44-B11</f>
        <v>0.35299999999999998</v>
      </c>
      <c r="D44" s="7">
        <f>(11.04*C44*C44)+(11.948*C44)+(1.5134)</f>
        <v>7.1067273599999998</v>
      </c>
    </row>
    <row r="45" spans="1:4" x14ac:dyDescent="0.25">
      <c r="A45" s="4" t="s">
        <v>30</v>
      </c>
      <c r="B45" s="7">
        <v>0.377</v>
      </c>
      <c r="C45" s="7">
        <f>B45-B11</f>
        <v>0.34699999999999998</v>
      </c>
      <c r="D45" s="7">
        <f>(11.04*C45*C45)+(11.948*C45)+(1.5134)</f>
        <v>6.9886713599999997</v>
      </c>
    </row>
    <row r="46" spans="1:4" x14ac:dyDescent="0.25">
      <c r="A46" s="4" t="s">
        <v>31</v>
      </c>
      <c r="B46" s="7">
        <v>0.29099999999999998</v>
      </c>
      <c r="C46" s="7">
        <f>B46-B11</f>
        <v>0.26100000000000001</v>
      </c>
      <c r="D46" s="7">
        <f>(11.04*C46*C46)+(11.948*C46)+(1.5134)</f>
        <v>5.3838838400000002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Biyokimya</vt:lpstr>
      <vt:lpstr>TNFA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2021-01-27T10:53:25Z</dcterms:modified>
</cp:coreProperties>
</file>