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İlker Kaplan\07.07.2022\"/>
    </mc:Choice>
  </mc:AlternateContent>
  <xr:revisionPtr revIDLastSave="0" documentId="13_ncr:1_{DEE28D53-32EB-4A84-B024-9A0FC8513FA0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CASPASE-3" sheetId="1" r:id="rId1"/>
    <sheet name="TNF-A" sheetId="2" r:id="rId2"/>
    <sheet name="IL-6" sheetId="3" r:id="rId3"/>
    <sheet name="Glutathione reductase" sheetId="4" r:id="rId4"/>
    <sheet name="HYP" sheetId="5" r:id="rId5"/>
    <sheet name="CAT" sheetId="6" r:id="rId6"/>
    <sheet name="BİYOKİMYA" sheetId="7" r:id="rId7"/>
    <sheet name="MDA" sheetId="8" r:id="rId8"/>
    <sheet name="Materyal-metod" sheetId="10" r:id="rId9"/>
  </sheets>
  <externalReferences>
    <externalReference r:id="rId10"/>
  </externalReferenc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" i="8" l="1"/>
  <c r="D67" i="8"/>
  <c r="E67" i="8" s="1"/>
  <c r="D66" i="8"/>
  <c r="E66" i="8" s="1"/>
  <c r="D65" i="8"/>
  <c r="E65" i="8" s="1"/>
  <c r="D64" i="8"/>
  <c r="E64" i="8" s="1"/>
  <c r="D63" i="8"/>
  <c r="E63" i="8" s="1"/>
  <c r="D62" i="8"/>
  <c r="E62" i="8" s="1"/>
  <c r="D61" i="8"/>
  <c r="E61" i="8" s="1"/>
  <c r="D60" i="8"/>
  <c r="E60" i="8" s="1"/>
  <c r="D59" i="8"/>
  <c r="E59" i="8" s="1"/>
  <c r="D58" i="8"/>
  <c r="E58" i="8" s="1"/>
  <c r="D57" i="8"/>
  <c r="E57" i="8" s="1"/>
  <c r="D56" i="8"/>
  <c r="E56" i="8" s="1"/>
  <c r="D55" i="8"/>
  <c r="E55" i="8" s="1"/>
  <c r="D54" i="8"/>
  <c r="E54" i="8" s="1"/>
  <c r="D53" i="8"/>
  <c r="E53" i="8" s="1"/>
  <c r="D52" i="8"/>
  <c r="E52" i="8" s="1"/>
  <c r="D51" i="8"/>
  <c r="E51" i="8" s="1"/>
  <c r="D50" i="8"/>
  <c r="E50" i="8" s="1"/>
  <c r="D49" i="8"/>
  <c r="E49" i="8" s="1"/>
  <c r="D48" i="8"/>
  <c r="E48" i="8" s="1"/>
  <c r="D47" i="8"/>
  <c r="E47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C9" i="8"/>
  <c r="E9" i="8" s="1"/>
  <c r="C8" i="8"/>
  <c r="E8" i="8" s="1"/>
  <c r="C7" i="8"/>
  <c r="E7" i="8" s="1"/>
  <c r="C6" i="8"/>
  <c r="E6" i="8" s="1"/>
  <c r="C5" i="8"/>
  <c r="E5" i="8" s="1"/>
  <c r="C4" i="8"/>
  <c r="E4" i="8" s="1"/>
  <c r="E3" i="8"/>
  <c r="C3" i="8"/>
  <c r="E64" i="6" l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33" i="6"/>
  <c r="E33" i="6" s="1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E66" i="5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35" i="5"/>
  <c r="E35" i="5" s="1"/>
  <c r="C22" i="5"/>
  <c r="E22" i="5" s="1"/>
  <c r="C21" i="5"/>
  <c r="E21" i="5" s="1"/>
  <c r="C20" i="5"/>
  <c r="E20" i="5" s="1"/>
  <c r="C19" i="5"/>
  <c r="E19" i="5" s="1"/>
  <c r="C18" i="5"/>
  <c r="E18" i="5" s="1"/>
  <c r="C17" i="5"/>
  <c r="E17" i="5" s="1"/>
  <c r="E64" i="4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33" i="4"/>
  <c r="E33" i="4" s="1"/>
  <c r="C24" i="4"/>
  <c r="E24" i="4" s="1"/>
  <c r="C23" i="4"/>
  <c r="E23" i="4" s="1"/>
  <c r="C22" i="4"/>
  <c r="E22" i="4" s="1"/>
  <c r="C21" i="4"/>
  <c r="E21" i="4" s="1"/>
  <c r="C20" i="4"/>
  <c r="E20" i="4" s="1"/>
  <c r="C19" i="4"/>
  <c r="E19" i="4" s="1"/>
  <c r="E79" i="3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D80" i="3"/>
  <c r="E80" i="3" s="1"/>
  <c r="D81" i="3"/>
  <c r="E81" i="3" s="1"/>
  <c r="D34" i="3"/>
  <c r="E34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D34" i="2" l="1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33" i="2"/>
  <c r="E33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E44" i="1"/>
  <c r="E48" i="1"/>
  <c r="E60" i="1"/>
  <c r="E77" i="1"/>
  <c r="E80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D45" i="1"/>
  <c r="E45" i="1" s="1"/>
  <c r="D46" i="1"/>
  <c r="E46" i="1" s="1"/>
  <c r="D47" i="1"/>
  <c r="E47" i="1" s="1"/>
  <c r="D48" i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D78" i="1"/>
  <c r="E78" i="1" s="1"/>
  <c r="D79" i="1"/>
  <c r="E79" i="1" s="1"/>
  <c r="D80" i="1"/>
  <c r="D81" i="1"/>
  <c r="E81" i="1" s="1"/>
  <c r="D34" i="1"/>
  <c r="E34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<sst xmlns="http://schemas.openxmlformats.org/spreadsheetml/2006/main" count="667" uniqueCount="200">
  <si>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</si>
  <si>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</si>
  <si>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</si>
  <si>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</si>
  <si>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</si>
  <si>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</si>
  <si>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</si>
  <si>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</si>
  <si>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</si>
  <si>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</si>
  <si>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</si>
  <si>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(ng/ml)</t>
  </si>
  <si>
    <t>Numune</t>
  </si>
  <si>
    <t>absorbans</t>
  </si>
  <si>
    <t>result(ng/ml)</t>
  </si>
  <si>
    <t>SERUM-A-1</t>
  </si>
  <si>
    <t>SERUM-A-2</t>
  </si>
  <si>
    <t>SERUM-A-3</t>
  </si>
  <si>
    <t>SERUM-A-4</t>
  </si>
  <si>
    <t>SERUM-A-5</t>
  </si>
  <si>
    <t>SERUM-A-6</t>
  </si>
  <si>
    <t>SERUM-A-7</t>
  </si>
  <si>
    <t>SERUM-A-8</t>
  </si>
  <si>
    <t>SERUM-A-9</t>
  </si>
  <si>
    <t>SERUM-A-10</t>
  </si>
  <si>
    <t>SERUM-A-11</t>
  </si>
  <si>
    <t>SERUM-A-12</t>
  </si>
  <si>
    <t>SERUM-B-1</t>
  </si>
  <si>
    <t>SERUM-B-2</t>
  </si>
  <si>
    <t>SERUM-B-3</t>
  </si>
  <si>
    <t>SERUM-B-4</t>
  </si>
  <si>
    <t>SERUM-B-5</t>
  </si>
  <si>
    <t>SERUM-B-6</t>
  </si>
  <si>
    <t>SERUM-B-7</t>
  </si>
  <si>
    <t>SERUM-B-8</t>
  </si>
  <si>
    <t>SERUM-B-9</t>
  </si>
  <si>
    <t>SERUM-B-10</t>
  </si>
  <si>
    <t>SERUM-B-11</t>
  </si>
  <si>
    <t>SERUM-B-12</t>
  </si>
  <si>
    <t>DOKU-A-1</t>
  </si>
  <si>
    <t>DOKU-A-2</t>
  </si>
  <si>
    <t>DOKU-A-3</t>
  </si>
  <si>
    <t>DOKU-A-4</t>
  </si>
  <si>
    <t>DOKU-A-5</t>
  </si>
  <si>
    <t>DOKU-A-6</t>
  </si>
  <si>
    <t>DOKU-A-7</t>
  </si>
  <si>
    <t>DOKU-A-8</t>
  </si>
  <si>
    <t>DOKU-A-9</t>
  </si>
  <si>
    <t>DOKU-A-10</t>
  </si>
  <si>
    <t>DOKU-A-11</t>
  </si>
  <si>
    <t>DOKU-A-12</t>
  </si>
  <si>
    <t>DOKU-B-1</t>
  </si>
  <si>
    <t>DOKU-B-2</t>
  </si>
  <si>
    <t>DOKU-B-3</t>
  </si>
  <si>
    <t>DOKU-B-4</t>
  </si>
  <si>
    <t>DOKU-B-5</t>
  </si>
  <si>
    <t>DOKU-B-6</t>
  </si>
  <si>
    <t>DOKU-B-7</t>
  </si>
  <si>
    <t>DOKU-B-8</t>
  </si>
  <si>
    <t>DOKU-B-9</t>
  </si>
  <si>
    <t>DOKU-B-10</t>
  </si>
  <si>
    <t>DOKU-B-11</t>
  </si>
  <si>
    <t>DOKU-B-12</t>
  </si>
  <si>
    <t>concentratıon (ng/L)</t>
  </si>
  <si>
    <t>result(ng/L)</t>
  </si>
  <si>
    <t>concentration (ng/L)</t>
  </si>
  <si>
    <t>concentration (ng/ml)</t>
  </si>
  <si>
    <t>Numune Adı</t>
  </si>
  <si>
    <t>MPO (U/L)</t>
  </si>
  <si>
    <t>SOD (U/ml)</t>
  </si>
  <si>
    <t>AST (U/L)</t>
  </si>
  <si>
    <t>ALT (U/L)</t>
  </si>
  <si>
    <t>std6</t>
  </si>
  <si>
    <t>concentratıon (nmol/L)</t>
  </si>
  <si>
    <t>result(nmol/L)</t>
  </si>
  <si>
    <t>NO (µmol/L)</t>
  </si>
  <si>
    <t>KİT ADI</t>
  </si>
  <si>
    <t>TÜR</t>
  </si>
  <si>
    <t>MARKA</t>
  </si>
  <si>
    <t>CAT. NO</t>
  </si>
  <si>
    <t>Yöntem</t>
  </si>
  <si>
    <t>Kullanılan Cihaz</t>
  </si>
  <si>
    <t>Tumor necrosis factor-alfa</t>
  </si>
  <si>
    <t>Rat</t>
  </si>
  <si>
    <t>E0764Ra</t>
  </si>
  <si>
    <t>ELİSA</t>
  </si>
  <si>
    <t>Mıcroplate reader: BIO-TEK EL X 800-Aotu strıp washer:BIO TEK EL X 50</t>
  </si>
  <si>
    <t>Caspase-3</t>
  </si>
  <si>
    <t>E1648Ra</t>
  </si>
  <si>
    <t>Universal</t>
  </si>
  <si>
    <t>REL ASSAY</t>
  </si>
  <si>
    <t>Kolorimetrik</t>
  </si>
  <si>
    <t>MINDRAY-BS400</t>
  </si>
  <si>
    <t>NOT: Dokular 1/9 oranında( 0,1 gr doku: 0,9ml 140 mmol. lık  KCl) Potasyum Klorür tamponu ile homojenize edildikten sonra 7000 rpm + 4' de 5 dk santrifüj edildi.</t>
  </si>
  <si>
    <t>Mıcroplate reader: BIO-TEK EL X 800-Aotu strıp washer:BIO TEK EL X 51</t>
  </si>
  <si>
    <t>Mıcroplate reader: BIO-TEK EL X 800-Aotu strıp washer:BIO TEK EL X 52</t>
  </si>
  <si>
    <t>Mıcroplate reader: BIO-TEK EL X 800-Aotu strıp washer:BIO TEK EL X 53</t>
  </si>
  <si>
    <t>Interleukin-6</t>
  </si>
  <si>
    <t>E0135Ra</t>
  </si>
  <si>
    <t>Catalase</t>
  </si>
  <si>
    <t>Hydroxyproline (HYP)</t>
  </si>
  <si>
    <t>Glutathione Reductase (GR)</t>
  </si>
  <si>
    <t>BT-lab</t>
  </si>
  <si>
    <t>E0869Ra</t>
  </si>
  <si>
    <t>E0511Ra</t>
  </si>
  <si>
    <t>E1085Ra</t>
  </si>
  <si>
    <t>MDA: Malondialdehit</t>
  </si>
  <si>
    <t>Otto Scientific</t>
  </si>
  <si>
    <t>Otto1001</t>
  </si>
  <si>
    <t>REL BIOCHEM-REL ASSAY</t>
  </si>
  <si>
    <t>SOD: Super Oxıde Dismutase</t>
  </si>
  <si>
    <t>RLD0123</t>
  </si>
  <si>
    <t>MPO: Myeloperoxidase</t>
  </si>
  <si>
    <t>AST: Aspartat Aminotransferaz</t>
  </si>
  <si>
    <t>OttoBC127</t>
  </si>
  <si>
    <t>ALT: Alanin aminotransferaz</t>
  </si>
  <si>
    <t>OttoBC128</t>
  </si>
  <si>
    <t>N.O: Nitric Oxide</t>
  </si>
  <si>
    <t>Elabscıence</t>
  </si>
  <si>
    <t>E-BC-K035-S</t>
  </si>
  <si>
    <t>TNF-Alfa Assay Principle</t>
  </si>
  <si>
    <t>This kit is an Enzyme-Linked Immunosorbent Assay (ELISA). The plate has been pre-coated with Rat TNFA antibody. TNFA present in the sample is added and binds to antibodies coated on the wells.</t>
  </si>
  <si>
    <t>And then biotinylated Rat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</si>
  <si>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Rat TNFA.</t>
  </si>
  <si>
    <t xml:space="preserve"> The reaction is terminated by addition of acidic stop solution and absorbance is measured at 450 nm. </t>
  </si>
  <si>
    <t>CASPASE-3 Assay Principle</t>
  </si>
  <si>
    <t>This kit is an Enzyme-Linked Immunosorbent Assay (ELISA). The plate has been pre-coated with Rat CASP3 antibody. CASP3  present in the sample is added and binds to antibodies coated on the wells.</t>
  </si>
  <si>
    <t>And then biotinylated Rat CASP3  Antibody is added and binds to CASP3  in the sample. Then Streptavidin-HRP is added and binds to the Biotinylated CASP3  antibody.</t>
  </si>
  <si>
    <t>After incubation unbound Streptavidin-HRP is washed away during a washing step. Substrate solution is then added and color develops in proportion to the amount of Rat CASP3 .</t>
  </si>
  <si>
    <t>IL-6 Assay Principle</t>
  </si>
  <si>
    <t>This kit is an Enzyme-Linked Immunosorbent Assay (ELISA). The plate has been pre-coated with Rat IL-6 antibody. IL-6 present in the sample is added and binds to antibodies coated on the wells.</t>
  </si>
  <si>
    <t>And then biotinylated Rat IL-6 Antibody is added and binds to IL-6 in the sample. Then Streptavidin-HRP is added and binds to the Biotinylated IL-6 antibody.</t>
  </si>
  <si>
    <t>After incubation unbound Streptavidin-HRP is washed away during a washing step. Substrate solution is then added and color develops in proportion to the amount of Rat IL-6.</t>
  </si>
  <si>
    <t>GR Assay Principle</t>
  </si>
  <si>
    <t>This kit is an Enzyme-Linked Immunosorbent Assay (ELISA). The plate has been pre-coated with Rat GR antibody. GR present in the sample is added and binds to antibodies coated on the wells.</t>
  </si>
  <si>
    <t>And then biotinylated Rat GR Antibody is added and binds to GR in the sample. Then Streptavidin-HRP is added and binds to the Biotinylated GR antibody.</t>
  </si>
  <si>
    <t>After incubation unbound Streptavidin-HRP is washed away during a washing step. Substrate solution is then added and color develops in proportion to the amount of Rat GR.</t>
  </si>
  <si>
    <t>HYP Assay Principle</t>
  </si>
  <si>
    <t>This kit is an Enzyme-Linked Immunosorbent Assay (ELISA). The plate has been pre-coated with Rat HYP antibody. HYP present in the sample is added and binds to antibodies coated on the wells.</t>
  </si>
  <si>
    <t>And then biotinylated Rat HYP Antibody is added and binds to HYP in the sample. Then Streptavidin-HRP is added and binds to the Biotinylated HYP antibody.</t>
  </si>
  <si>
    <t>After incubation unbound Streptavidin-HRP is washed away during a washing step. Substrate solution is then added and color develops in proportion to the amount of Rat HYP.</t>
  </si>
  <si>
    <t>CAT Assay Principle</t>
  </si>
  <si>
    <t>This kit is an Enzyme-Linked Immunosorbent Assay (ELISA). The plate has been pre-coated with Rat CAT antibody. CAT  present in the sample is added and binds to antibodies coated on the wells.</t>
  </si>
  <si>
    <t>And then biotinylated Rat CAT  Antibody is added and binds to  CAT in the sample. Then Streptavidin-HRP is added and binds to the Biotinylated  CAT antibody.</t>
  </si>
  <si>
    <t>After incubation unbound Streptavidin-HRP is washed away during a washing step. Substrate solution is then added and color develops in proportion to the amount of Rat  CAT.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</si>
  <si>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</si>
  <si>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</si>
  <si>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</si>
  <si>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</si>
  <si>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</si>
  <si>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</si>
  <si>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</si>
  <si>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</si>
  <si>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</si>
  <si>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</si>
  <si>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</si>
  <si>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</si>
  <si>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</si>
  <si>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</si>
  <si>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</si>
  <si>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</si>
  <si>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</si>
  <si>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</si>
  <si>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</si>
  <si>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NO Test Principle</t>
  </si>
  <si>
    <t xml:space="preserve">NO is easily oxidized to form N0²  in vivo or in aqueous solution, and a reddish azo compoun is formed with the color developing agent, and the concentratıon of the azo compound is linearly related to the concentration of NO. </t>
  </si>
  <si>
    <t>The concentration of NO can be calculated indirectly by measuring the OD value at 550 nm.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</si>
  <si>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</si>
  <si>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</si>
  <si>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</si>
  <si>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</si>
  <si>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</si>
  <si>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</si>
  <si>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</si>
  <si>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</si>
  <si>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</si>
  <si>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</si>
  <si>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</si>
  <si>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</si>
  <si>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</si>
  <si>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</si>
  <si>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</si>
  <si>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r>
      <t xml:space="preserve">Myeloperoxidase (MPO)            </t>
    </r>
    <r>
      <rPr>
        <sz val="12"/>
        <color theme="1"/>
        <rFont val="Times New Roman"/>
        <family val="1"/>
        <charset val="162"/>
      </rPr>
      <t>U/L</t>
    </r>
  </si>
  <si>
    <t>MPO posseses various catalytical activities. It exhibits the main catalytical activity by the</t>
  </si>
  <si>
    <t>production of hypochlorous acid (HClO) from hydrogen peroxide (H2O2) and chloride anion,</t>
  </si>
  <si>
    <t>Cl- (or halide). MPO also exhibits peroxidase activity that catalyzes oxidation of a number of</t>
  </si>
  <si>
    <t>substrates by H2O2. These reactions categories have been widely used to assess the</t>
  </si>
  <si>
    <t>activities of MPO.</t>
  </si>
  <si>
    <t>The Relassay Myeloperoxidase Chlorination Activity Assay Kit and The Relassay</t>
  </si>
  <si>
    <t>Myeloperoxidase Peroxidation Activity Assay Kit are quantitative and colorimetric assay kits</t>
  </si>
  <si>
    <t>for measuring the myeloperoxidase activity within a sample. In the The Relassay</t>
  </si>
  <si>
    <t>Myeloperoxidase Chlorination Activity Assay Kit, MPO catalyzes the formation of</t>
  </si>
  <si>
    <t>hypochlorous acid, which reacts with taurine to form taurine chloroamine. Taurine chloroamine reacts with the chromophore TNB, resulting in the formation of the colorless</t>
  </si>
  <si>
    <t>product DTNB. One unit of MPO activity is defined as the amount of enzyme that hydrolyzes</t>
  </si>
  <si>
    <t>the substrate and generates taurine chloramine to consume 1.0 μmole of TNB per minute.In</t>
  </si>
  <si>
    <t>the The Relassay Myeloperoxidase Peroxidation Activity Assay Kit, MPO catalyzes odianisidine</t>
  </si>
  <si>
    <t>to colored o-dianisidyl radical using H2O2. The increasing absorbance is</t>
  </si>
  <si>
    <t>monitored at 412 nm and the activity is measured kinetically. This kit can be used manually</t>
  </si>
  <si>
    <t>and easily adapted to automated analyzers.</t>
  </si>
  <si>
    <t>Otto3048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</si>
</sst>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theme="0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5" borderId="1" xfId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5" borderId="2" xfId="0" applyFont="1" applyFill="1" applyBorder="1" applyAlignment="1">
      <alignment horizontal="center"/>
    </xf>
    <xf numFmtId="0" fontId="8" fillId="0" borderId="0" xfId="0" applyFont="1"/>
    <xf numFmtId="0" fontId="9" fillId="7" borderId="2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4" borderId="0" xfId="0" applyFont="1" applyFill="1"/>
    <xf numFmtId="0" fontId="9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CASPASE-3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707917760279968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'CASPASE-3'!$C$17:$C$22</c:f>
              <c:numCache>
                <c:formatCode>General</c:formatCode>
                <c:ptCount val="6"/>
                <c:pt idx="0">
                  <c:v>1.4079999999999999</c:v>
                </c:pt>
                <c:pt idx="1">
                  <c:v>0.86199999999999999</c:v>
                </c:pt>
                <c:pt idx="2">
                  <c:v>0.51300000000000001</c:v>
                </c:pt>
                <c:pt idx="3">
                  <c:v>0.315</c:v>
                </c:pt>
                <c:pt idx="4">
                  <c:v>0.12100000000000001</c:v>
                </c:pt>
                <c:pt idx="5">
                  <c:v>0</c:v>
                </c:pt>
              </c:numCache>
            </c:numRef>
          </c:xVal>
          <c:yVal>
            <c:numRef>
              <c:f>'CASPASE-3'!$D$17:$D$22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F-456B-917A-A64C9052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80720"/>
        <c:axId val="470465304"/>
      </c:scatterChart>
      <c:valAx>
        <c:axId val="47048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465304"/>
        <c:crosses val="autoZero"/>
        <c:crossBetween val="midCat"/>
      </c:valAx>
      <c:valAx>
        <c:axId val="47046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48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402624671916013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'TNF-A'!$C$17:$C$22</c:f>
              <c:numCache>
                <c:formatCode>General</c:formatCode>
                <c:ptCount val="6"/>
                <c:pt idx="0">
                  <c:v>1.458</c:v>
                </c:pt>
                <c:pt idx="1">
                  <c:v>0.83900000000000008</c:v>
                </c:pt>
                <c:pt idx="2">
                  <c:v>0.44900000000000007</c:v>
                </c:pt>
                <c:pt idx="3">
                  <c:v>0.26200000000000001</c:v>
                </c:pt>
                <c:pt idx="4">
                  <c:v>0.11799999999999999</c:v>
                </c:pt>
                <c:pt idx="5">
                  <c:v>0</c:v>
                </c:pt>
              </c:numCache>
            </c:numRef>
          </c:xVal>
          <c:yVal>
            <c:numRef>
              <c:f>'TNF-A'!$D$17:$D$22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B-46AA-A0D0-BE7B4BE4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51184"/>
        <c:axId val="467652496"/>
      </c:scatterChart>
      <c:valAx>
        <c:axId val="4676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7652496"/>
        <c:crosses val="autoZero"/>
        <c:crossBetween val="midCat"/>
      </c:valAx>
      <c:valAx>
        <c:axId val="4676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76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4456627296587925"/>
                  <c:y val="0.12672025371828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'IL-6'!$C$16:$C$21</c:f>
              <c:numCache>
                <c:formatCode>General</c:formatCode>
                <c:ptCount val="6"/>
                <c:pt idx="0">
                  <c:v>2.8369999999999997</c:v>
                </c:pt>
                <c:pt idx="1">
                  <c:v>1.825</c:v>
                </c:pt>
                <c:pt idx="2">
                  <c:v>1.135</c:v>
                </c:pt>
                <c:pt idx="3">
                  <c:v>0.72699999999999998</c:v>
                </c:pt>
                <c:pt idx="4">
                  <c:v>0.36199999999999999</c:v>
                </c:pt>
                <c:pt idx="5">
                  <c:v>0</c:v>
                </c:pt>
              </c:numCache>
            </c:numRef>
          </c:xVal>
          <c:yVal>
            <c:numRef>
              <c:f>'IL-6'!$D$16:$D$21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7-4F4A-BDA2-5862F180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470224"/>
        <c:axId val="470466288"/>
      </c:scatterChart>
      <c:valAx>
        <c:axId val="4704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466288"/>
        <c:crosses val="autoZero"/>
        <c:crossBetween val="midCat"/>
      </c:valAx>
      <c:valAx>
        <c:axId val="4704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47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100787401574806"/>
                  <c:y val="0.13284740449110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'Glutathione reductase'!$C$19:$C$24</c:f>
              <c:numCache>
                <c:formatCode>General</c:formatCode>
                <c:ptCount val="6"/>
                <c:pt idx="0">
                  <c:v>2.4620000000000002</c:v>
                </c:pt>
                <c:pt idx="1">
                  <c:v>1.2130000000000001</c:v>
                </c:pt>
                <c:pt idx="2">
                  <c:v>0.61399999999999999</c:v>
                </c:pt>
                <c:pt idx="3">
                  <c:v>0.29799999999999999</c:v>
                </c:pt>
                <c:pt idx="4">
                  <c:v>0.16699999999999998</c:v>
                </c:pt>
                <c:pt idx="5">
                  <c:v>0</c:v>
                </c:pt>
              </c:numCache>
            </c:numRef>
          </c:xVal>
          <c:yVal>
            <c:numRef>
              <c:f>'Glutathione reductase'!$D$19:$D$24</c:f>
              <c:numCache>
                <c:formatCode>General</c:formatCode>
                <c:ptCount val="6"/>
                <c:pt idx="0">
                  <c:v>120</c:v>
                </c:pt>
                <c:pt idx="1">
                  <c:v>60</c:v>
                </c:pt>
                <c:pt idx="2">
                  <c:v>30</c:v>
                </c:pt>
                <c:pt idx="3">
                  <c:v>15</c:v>
                </c:pt>
                <c:pt idx="4">
                  <c:v>7.5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9-4923-8B7B-6C10240E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81872"/>
        <c:axId val="496074984"/>
      </c:scatterChart>
      <c:valAx>
        <c:axId val="4960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6074984"/>
        <c:crosses val="autoZero"/>
        <c:crossBetween val="midCat"/>
      </c:valAx>
      <c:valAx>
        <c:axId val="49607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60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HYP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681846019247595"/>
                  <c:y val="8.95395888013998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HYP!$C$17:$C$22</c:f>
              <c:numCache>
                <c:formatCode>General</c:formatCode>
                <c:ptCount val="6"/>
                <c:pt idx="0">
                  <c:v>2.294</c:v>
                </c:pt>
                <c:pt idx="1">
                  <c:v>1.4179999999999999</c:v>
                </c:pt>
                <c:pt idx="2">
                  <c:v>0.83699999999999997</c:v>
                </c:pt>
                <c:pt idx="3">
                  <c:v>0.51100000000000001</c:v>
                </c:pt>
                <c:pt idx="4">
                  <c:v>0.24099999999999999</c:v>
                </c:pt>
                <c:pt idx="5">
                  <c:v>0</c:v>
                </c:pt>
              </c:numCache>
            </c:numRef>
          </c:xVal>
          <c:yVal>
            <c:numRef>
              <c:f>HYP!$D$17:$D$22</c:f>
              <c:numCache>
                <c:formatCode>General</c:formatCode>
                <c:ptCount val="6"/>
                <c:pt idx="0">
                  <c:v>2400</c:v>
                </c:pt>
                <c:pt idx="1">
                  <c:v>1200</c:v>
                </c:pt>
                <c:pt idx="2">
                  <c:v>600</c:v>
                </c:pt>
                <c:pt idx="3">
                  <c:v>300</c:v>
                </c:pt>
                <c:pt idx="4">
                  <c:v>150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E-46CE-9A1D-751DB890C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29640"/>
        <c:axId val="469925048"/>
      </c:scatterChart>
      <c:valAx>
        <c:axId val="46992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9925048"/>
        <c:crosses val="autoZero"/>
        <c:crossBetween val="midCat"/>
      </c:valAx>
      <c:valAx>
        <c:axId val="46992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992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CAT</a:t>
            </a:r>
          </a:p>
        </c:rich>
      </c:tx>
      <c:layout>
        <c:manualLayout>
          <c:xMode val="edge"/>
          <c:yMode val="edge"/>
          <c:x val="0.465145669291338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058158355205598"/>
                  <c:y val="0.15140529308836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CAT!$C$17:$C$22</c:f>
              <c:numCache>
                <c:formatCode>General</c:formatCode>
                <c:ptCount val="6"/>
                <c:pt idx="0">
                  <c:v>2.4870000000000001</c:v>
                </c:pt>
                <c:pt idx="1">
                  <c:v>1.7130000000000001</c:v>
                </c:pt>
                <c:pt idx="2">
                  <c:v>1.1200000000000001</c:v>
                </c:pt>
                <c:pt idx="3">
                  <c:v>0.71700000000000008</c:v>
                </c:pt>
                <c:pt idx="4">
                  <c:v>0.50800000000000001</c:v>
                </c:pt>
                <c:pt idx="5">
                  <c:v>0</c:v>
                </c:pt>
              </c:numCache>
            </c:numRef>
          </c:xVal>
          <c:yVal>
            <c:numRef>
              <c:f>CAT!$D$17:$D$22</c:f>
              <c:numCache>
                <c:formatCode>General</c:formatCode>
                <c:ptCount val="6"/>
                <c:pt idx="0">
                  <c:v>160</c:v>
                </c:pt>
                <c:pt idx="1">
                  <c:v>80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2-4756-8666-051BCD8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18864"/>
        <c:axId val="504710664"/>
      </c:scatterChart>
      <c:valAx>
        <c:axId val="5047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4710664"/>
        <c:crosses val="autoZero"/>
        <c:crossBetween val="midCat"/>
      </c:valAx>
      <c:valAx>
        <c:axId val="50471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47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5-40D5-BE9C-B5A90CD03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2-49B8-9E78-6B07F881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11</xdr:row>
      <xdr:rowOff>30480</xdr:rowOff>
    </xdr:from>
    <xdr:to>
      <xdr:col>13</xdr:col>
      <xdr:colOff>594360</xdr:colOff>
      <xdr:row>26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11</xdr:row>
      <xdr:rowOff>15240</xdr:rowOff>
    </xdr:from>
    <xdr:to>
      <xdr:col>14</xdr:col>
      <xdr:colOff>563880</xdr:colOff>
      <xdr:row>26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11</xdr:row>
      <xdr:rowOff>30480</xdr:rowOff>
    </xdr:from>
    <xdr:to>
      <xdr:col>14</xdr:col>
      <xdr:colOff>518160</xdr:colOff>
      <xdr:row>26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10</xdr:row>
      <xdr:rowOff>15240</xdr:rowOff>
    </xdr:from>
    <xdr:to>
      <xdr:col>14</xdr:col>
      <xdr:colOff>510540</xdr:colOff>
      <xdr:row>25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11</xdr:row>
      <xdr:rowOff>175260</xdr:rowOff>
    </xdr:from>
    <xdr:to>
      <xdr:col>14</xdr:col>
      <xdr:colOff>541020</xdr:colOff>
      <xdr:row>26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8</xdr:row>
      <xdr:rowOff>30480</xdr:rowOff>
    </xdr:from>
    <xdr:to>
      <xdr:col>14</xdr:col>
      <xdr:colOff>571500</xdr:colOff>
      <xdr:row>23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15</xdr:row>
      <xdr:rowOff>9525</xdr:rowOff>
    </xdr:from>
    <xdr:to>
      <xdr:col>5</xdr:col>
      <xdr:colOff>1082099</xdr:colOff>
      <xdr:row>57</xdr:row>
      <xdr:rowOff>100965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124200"/>
          <a:ext cx="7721024" cy="80924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81"/>
  <sheetViews>
    <sheetView workbookViewId="0">
      <selection activeCell="I4" sqref="I4"/>
    </sheetView>
  </sheetViews>
  <sheetFormatPr defaultRowHeight="15" x14ac:dyDescent="0.25"/>
  <cols>
    <col min="1" max="1" width="18.28515625" customWidth="1"/>
    <col min="2" max="2" width="12.140625" customWidth="1"/>
    <col min="3" max="3" width="12.5703125" customWidth="1"/>
    <col min="4" max="4" width="11.5703125" customWidth="1"/>
    <col min="5" max="5" width="15.42578125" customWidth="1"/>
  </cols>
  <sheetData>
    <row r="2" spans="1:7" x14ac:dyDescent="0.25">
      <c r="A2" s="4">
        <v>1.518</v>
      </c>
      <c r="B2" s="3">
        <v>0.18099999999999999</v>
      </c>
      <c r="C2" s="3">
        <v>0.16300000000000001</v>
      </c>
      <c r="D2" s="3">
        <v>0.17200000000000001</v>
      </c>
      <c r="E2" s="3">
        <v>0.23400000000000001</v>
      </c>
      <c r="F2" s="3">
        <v>0.23300000000000001</v>
      </c>
      <c r="G2" s="3">
        <v>0.27200000000000002</v>
      </c>
    </row>
    <row r="3" spans="1:7" x14ac:dyDescent="0.25">
      <c r="A3" s="4">
        <v>0.97199999999999998</v>
      </c>
      <c r="B3" s="3">
        <v>0.17300000000000001</v>
      </c>
      <c r="C3" s="3">
        <v>0.17200000000000001</v>
      </c>
      <c r="D3" s="3">
        <v>0.17100000000000001</v>
      </c>
      <c r="E3" s="3">
        <v>0.20400000000000001</v>
      </c>
      <c r="F3" s="3">
        <v>0.20700000000000002</v>
      </c>
      <c r="G3" s="3">
        <v>0.248</v>
      </c>
    </row>
    <row r="4" spans="1:7" x14ac:dyDescent="0.25">
      <c r="A4" s="4">
        <v>0.623</v>
      </c>
      <c r="B4" s="3">
        <v>0.19900000000000001</v>
      </c>
      <c r="C4" s="3">
        <v>0.161</v>
      </c>
      <c r="D4" s="3">
        <v>0.19</v>
      </c>
      <c r="E4" s="3">
        <v>0.24399999999999999</v>
      </c>
      <c r="F4" s="3">
        <v>0.23300000000000001</v>
      </c>
      <c r="G4" s="3">
        <v>0.20100000000000001</v>
      </c>
    </row>
    <row r="5" spans="1:7" x14ac:dyDescent="0.25">
      <c r="A5" s="4">
        <v>0.42499999999999999</v>
      </c>
      <c r="B5" s="3">
        <v>0.17599999999999999</v>
      </c>
      <c r="C5" s="3">
        <v>0.17899999999999999</v>
      </c>
      <c r="D5" s="3">
        <v>0.24399999999999999</v>
      </c>
      <c r="E5" s="3">
        <v>0.247</v>
      </c>
      <c r="F5" s="3">
        <v>0.24299999999999999</v>
      </c>
      <c r="G5" s="3">
        <v>0.251</v>
      </c>
    </row>
    <row r="6" spans="1:7" x14ac:dyDescent="0.25">
      <c r="A6" s="4">
        <v>0.23100000000000001</v>
      </c>
      <c r="B6" s="3">
        <v>0.16600000000000001</v>
      </c>
      <c r="C6" s="3">
        <v>0.191</v>
      </c>
      <c r="D6" s="3">
        <v>0.17599999999999999</v>
      </c>
      <c r="E6" s="3">
        <v>0.191</v>
      </c>
      <c r="F6" s="3">
        <v>0.23300000000000001</v>
      </c>
      <c r="G6" s="3">
        <v>0.28700000000000003</v>
      </c>
    </row>
    <row r="7" spans="1:7" x14ac:dyDescent="0.25">
      <c r="A7" s="5">
        <v>0.11</v>
      </c>
      <c r="B7" s="3">
        <v>0.16900000000000001</v>
      </c>
      <c r="C7" s="3">
        <v>0.186</v>
      </c>
      <c r="D7" s="3">
        <v>0.19400000000000001</v>
      </c>
      <c r="E7" s="3">
        <v>0.184</v>
      </c>
      <c r="F7" s="3">
        <v>0.20300000000000001</v>
      </c>
      <c r="G7" s="3">
        <v>0.29599999999999999</v>
      </c>
    </row>
    <row r="8" spans="1:7" x14ac:dyDescent="0.25">
      <c r="A8" s="2">
        <v>0.13800000000000001</v>
      </c>
      <c r="B8" s="3">
        <v>0.185</v>
      </c>
      <c r="C8" s="3">
        <v>0.20800000000000002</v>
      </c>
      <c r="D8" s="3">
        <v>0.19900000000000001</v>
      </c>
      <c r="E8" s="3">
        <v>0.22800000000000001</v>
      </c>
      <c r="F8" s="3">
        <v>0.17200000000000001</v>
      </c>
      <c r="G8" s="3">
        <v>0.29299999999999998</v>
      </c>
    </row>
    <row r="9" spans="1:7" x14ac:dyDescent="0.25">
      <c r="A9" s="2">
        <v>0.129</v>
      </c>
      <c r="B9" s="3">
        <v>0.23300000000000001</v>
      </c>
      <c r="C9" s="3">
        <v>0.21299999999999999</v>
      </c>
      <c r="D9" s="3">
        <v>0.17200000000000001</v>
      </c>
      <c r="E9" s="3">
        <v>0.219</v>
      </c>
      <c r="F9" s="3">
        <v>0.184</v>
      </c>
      <c r="G9" s="3">
        <v>0.13300000000000001</v>
      </c>
    </row>
    <row r="12" spans="1:7" x14ac:dyDescent="0.25">
      <c r="A12" t="s">
        <v>0</v>
      </c>
    </row>
    <row r="16" spans="1:7" x14ac:dyDescent="0.25">
      <c r="B16" s="6" t="s">
        <v>1</v>
      </c>
      <c r="C16" s="6" t="s">
        <v>2</v>
      </c>
      <c r="D16" s="6" t="s">
        <v>3</v>
      </c>
      <c r="E16" s="6" t="s">
        <v>4</v>
      </c>
    </row>
    <row r="17" spans="1:12" x14ac:dyDescent="0.25">
      <c r="A17" t="s">
        <v>5</v>
      </c>
      <c r="B17" s="4">
        <v>1.518</v>
      </c>
      <c r="C17" s="2">
        <f>B17-B22</f>
        <v>1.4079999999999999</v>
      </c>
      <c r="D17" s="2">
        <v>6.4</v>
      </c>
      <c r="E17" s="7">
        <f>(1.6343*C17*C17)+(2.2357*C17)+(0.0221)</f>
        <v>6.4099065151999994</v>
      </c>
    </row>
    <row r="18" spans="1:12" x14ac:dyDescent="0.25">
      <c r="A18" t="s">
        <v>6</v>
      </c>
      <c r="B18" s="4">
        <v>0.97199999999999998</v>
      </c>
      <c r="C18" s="2">
        <f>B18-B22</f>
        <v>0.86199999999999999</v>
      </c>
      <c r="D18" s="2">
        <v>3.2</v>
      </c>
      <c r="E18" s="7">
        <f t="shared" ref="E18:E22" si="0">(1.6343*C18*C18)+(2.2357*C18)+(0.0221)</f>
        <v>3.1636302091999999</v>
      </c>
    </row>
    <row r="19" spans="1:12" x14ac:dyDescent="0.25">
      <c r="A19" t="s">
        <v>7</v>
      </c>
      <c r="B19" s="4">
        <v>0.623</v>
      </c>
      <c r="C19" s="2">
        <f>B19-B22</f>
        <v>0.51300000000000001</v>
      </c>
      <c r="D19" s="2">
        <v>1.6</v>
      </c>
      <c r="E19" s="7">
        <f t="shared" si="0"/>
        <v>1.5991111967</v>
      </c>
    </row>
    <row r="20" spans="1:12" x14ac:dyDescent="0.25">
      <c r="A20" t="s">
        <v>8</v>
      </c>
      <c r="B20" s="4">
        <v>0.42499999999999999</v>
      </c>
      <c r="C20" s="2">
        <f>B20-B22</f>
        <v>0.315</v>
      </c>
      <c r="D20" s="2">
        <v>0.8</v>
      </c>
      <c r="E20" s="7">
        <f t="shared" si="0"/>
        <v>0.88850891749999994</v>
      </c>
    </row>
    <row r="21" spans="1:12" x14ac:dyDescent="0.25">
      <c r="A21" t="s">
        <v>9</v>
      </c>
      <c r="B21" s="4">
        <v>0.23100000000000001</v>
      </c>
      <c r="C21" s="2">
        <f>B21-B22</f>
        <v>0.12100000000000001</v>
      </c>
      <c r="D21" s="2">
        <v>0.4</v>
      </c>
      <c r="E21" s="7">
        <f t="shared" si="0"/>
        <v>0.31654748630000007</v>
      </c>
    </row>
    <row r="22" spans="1:12" x14ac:dyDescent="0.25">
      <c r="A22" t="s">
        <v>10</v>
      </c>
      <c r="B22" s="5">
        <v>0.11</v>
      </c>
      <c r="C22" s="2">
        <f>B22-B22</f>
        <v>0</v>
      </c>
      <c r="D22" s="2">
        <v>0</v>
      </c>
      <c r="E22" s="7">
        <f t="shared" si="0"/>
        <v>2.2100000000000002E-2</v>
      </c>
    </row>
    <row r="27" spans="1:12" x14ac:dyDescent="0.25">
      <c r="J27" s="8" t="s">
        <v>11</v>
      </c>
      <c r="K27" s="8"/>
      <c r="L27" s="8"/>
    </row>
    <row r="33" spans="1:5" x14ac:dyDescent="0.25">
      <c r="A33" s="9" t="s">
        <v>12</v>
      </c>
      <c r="B33" s="3" t="s">
        <v>13</v>
      </c>
      <c r="C33" s="10" t="s">
        <v>10</v>
      </c>
      <c r="D33" s="2" t="s">
        <v>2</v>
      </c>
      <c r="E33" s="11" t="s">
        <v>14</v>
      </c>
    </row>
    <row r="34" spans="1:5" x14ac:dyDescent="0.25">
      <c r="A34" s="9" t="s">
        <v>15</v>
      </c>
      <c r="B34" s="3">
        <v>0.18099999999999999</v>
      </c>
      <c r="C34" s="5">
        <v>0.11</v>
      </c>
      <c r="D34" s="2">
        <f t="shared" ref="D34:D81" si="1">(B34-C34)</f>
        <v>7.0999999999999994E-2</v>
      </c>
      <c r="E34" s="7">
        <f t="shared" ref="E34:E81" si="2">(1.6343*D34*D34)+(2.2357*D34)+(0.0221)</f>
        <v>0.18907320629999999</v>
      </c>
    </row>
    <row r="35" spans="1:5" x14ac:dyDescent="0.25">
      <c r="A35" s="9" t="s">
        <v>16</v>
      </c>
      <c r="B35" s="3">
        <v>0.17300000000000001</v>
      </c>
      <c r="C35" s="5">
        <v>0.11</v>
      </c>
      <c r="D35" s="2">
        <f t="shared" si="1"/>
        <v>6.3000000000000014E-2</v>
      </c>
      <c r="E35" s="7">
        <f t="shared" si="2"/>
        <v>0.16943563670000006</v>
      </c>
    </row>
    <row r="36" spans="1:5" x14ac:dyDescent="0.25">
      <c r="A36" s="9" t="s">
        <v>17</v>
      </c>
      <c r="B36" s="3">
        <v>0.19900000000000001</v>
      </c>
      <c r="C36" s="5">
        <v>0.11</v>
      </c>
      <c r="D36" s="2">
        <f t="shared" si="1"/>
        <v>8.900000000000001E-2</v>
      </c>
      <c r="E36" s="7">
        <f t="shared" si="2"/>
        <v>0.23402259030000003</v>
      </c>
    </row>
    <row r="37" spans="1:5" x14ac:dyDescent="0.25">
      <c r="A37" s="9" t="s">
        <v>18</v>
      </c>
      <c r="B37" s="3">
        <v>0.17599999999999999</v>
      </c>
      <c r="C37" s="5">
        <v>0.11</v>
      </c>
      <c r="D37" s="2">
        <f t="shared" si="1"/>
        <v>6.5999999999999989E-2</v>
      </c>
      <c r="E37" s="7">
        <f t="shared" si="2"/>
        <v>0.17677521079999997</v>
      </c>
    </row>
    <row r="38" spans="1:5" x14ac:dyDescent="0.25">
      <c r="A38" s="9" t="s">
        <v>19</v>
      </c>
      <c r="B38" s="3">
        <v>0.16600000000000001</v>
      </c>
      <c r="C38" s="5">
        <v>0.11</v>
      </c>
      <c r="D38" s="2">
        <f t="shared" si="1"/>
        <v>5.6000000000000008E-2</v>
      </c>
      <c r="E38" s="7">
        <f t="shared" si="2"/>
        <v>0.15242436480000002</v>
      </c>
    </row>
    <row r="39" spans="1:5" x14ac:dyDescent="0.25">
      <c r="A39" s="9" t="s">
        <v>20</v>
      </c>
      <c r="B39" s="3">
        <v>0.16900000000000001</v>
      </c>
      <c r="C39" s="5">
        <v>0.11</v>
      </c>
      <c r="D39" s="2">
        <f t="shared" si="1"/>
        <v>5.9000000000000011E-2</v>
      </c>
      <c r="E39" s="7">
        <f t="shared" si="2"/>
        <v>0.15969529830000004</v>
      </c>
    </row>
    <row r="40" spans="1:5" x14ac:dyDescent="0.25">
      <c r="A40" s="9" t="s">
        <v>21</v>
      </c>
      <c r="B40" s="3">
        <v>0.185</v>
      </c>
      <c r="C40" s="5">
        <v>0.11</v>
      </c>
      <c r="D40" s="2">
        <f t="shared" si="1"/>
        <v>7.4999999999999997E-2</v>
      </c>
      <c r="E40" s="7">
        <f t="shared" si="2"/>
        <v>0.19897043750000001</v>
      </c>
    </row>
    <row r="41" spans="1:5" x14ac:dyDescent="0.25">
      <c r="A41" s="9" t="s">
        <v>22</v>
      </c>
      <c r="B41" s="3">
        <v>0.23300000000000001</v>
      </c>
      <c r="C41" s="5">
        <v>0.11</v>
      </c>
      <c r="D41" s="2">
        <f t="shared" si="1"/>
        <v>0.12300000000000001</v>
      </c>
      <c r="E41" s="7">
        <f t="shared" si="2"/>
        <v>0.32181642470000005</v>
      </c>
    </row>
    <row r="42" spans="1:5" x14ac:dyDescent="0.25">
      <c r="A42" s="9" t="s">
        <v>23</v>
      </c>
      <c r="B42" s="3">
        <v>0.16300000000000001</v>
      </c>
      <c r="C42" s="5">
        <v>0.11</v>
      </c>
      <c r="D42" s="2">
        <f t="shared" si="1"/>
        <v>5.3000000000000005E-2</v>
      </c>
      <c r="E42" s="7">
        <f t="shared" si="2"/>
        <v>0.14518284870000003</v>
      </c>
    </row>
    <row r="43" spans="1:5" x14ac:dyDescent="0.25">
      <c r="A43" s="9" t="s">
        <v>24</v>
      </c>
      <c r="B43" s="3">
        <v>0.17200000000000001</v>
      </c>
      <c r="C43" s="5">
        <v>0.11</v>
      </c>
      <c r="D43" s="2">
        <f t="shared" si="1"/>
        <v>6.2000000000000013E-2</v>
      </c>
      <c r="E43" s="7">
        <f t="shared" si="2"/>
        <v>0.16699564920000004</v>
      </c>
    </row>
    <row r="44" spans="1:5" x14ac:dyDescent="0.25">
      <c r="A44" s="9" t="s">
        <v>25</v>
      </c>
      <c r="B44" s="3">
        <v>0.161</v>
      </c>
      <c r="C44" s="5">
        <v>0.11</v>
      </c>
      <c r="D44" s="2">
        <f t="shared" si="1"/>
        <v>5.1000000000000004E-2</v>
      </c>
      <c r="E44" s="7">
        <f t="shared" si="2"/>
        <v>0.1403715143</v>
      </c>
    </row>
    <row r="45" spans="1:5" x14ac:dyDescent="0.25">
      <c r="A45" s="9" t="s">
        <v>26</v>
      </c>
      <c r="B45" s="3">
        <v>0.17899999999999999</v>
      </c>
      <c r="C45" s="5">
        <v>0.11</v>
      </c>
      <c r="D45" s="2">
        <f t="shared" si="1"/>
        <v>6.8999999999999992E-2</v>
      </c>
      <c r="E45" s="7">
        <f t="shared" si="2"/>
        <v>0.1841442023</v>
      </c>
    </row>
    <row r="46" spans="1:5" x14ac:dyDescent="0.25">
      <c r="A46" s="9" t="s">
        <v>27</v>
      </c>
      <c r="B46" s="3">
        <v>0.191</v>
      </c>
      <c r="C46" s="5">
        <v>0.11</v>
      </c>
      <c r="D46" s="2">
        <f t="shared" si="1"/>
        <v>8.1000000000000003E-2</v>
      </c>
      <c r="E46" s="7">
        <f t="shared" si="2"/>
        <v>0.2139143423</v>
      </c>
    </row>
    <row r="47" spans="1:5" x14ac:dyDescent="0.25">
      <c r="A47" s="9" t="s">
        <v>28</v>
      </c>
      <c r="B47" s="3">
        <v>0.186</v>
      </c>
      <c r="C47" s="5">
        <v>0.11</v>
      </c>
      <c r="D47" s="2">
        <f t="shared" si="1"/>
        <v>7.5999999999999998E-2</v>
      </c>
      <c r="E47" s="7">
        <f t="shared" si="2"/>
        <v>0.20145291679999999</v>
      </c>
    </row>
    <row r="48" spans="1:5" x14ac:dyDescent="0.25">
      <c r="A48" s="9" t="s">
        <v>29</v>
      </c>
      <c r="B48" s="3">
        <v>0.20800000000000002</v>
      </c>
      <c r="C48" s="5">
        <v>0.11</v>
      </c>
      <c r="D48" s="2">
        <f t="shared" si="1"/>
        <v>9.8000000000000018E-2</v>
      </c>
      <c r="E48" s="7">
        <f t="shared" si="2"/>
        <v>0.25689441720000006</v>
      </c>
    </row>
    <row r="49" spans="1:5" x14ac:dyDescent="0.25">
      <c r="A49" s="9" t="s">
        <v>30</v>
      </c>
      <c r="B49" s="3">
        <v>0.21299999999999999</v>
      </c>
      <c r="C49" s="5">
        <v>0.11</v>
      </c>
      <c r="D49" s="2">
        <f t="shared" si="1"/>
        <v>0.10299999999999999</v>
      </c>
      <c r="E49" s="7">
        <f t="shared" si="2"/>
        <v>0.2697153887</v>
      </c>
    </row>
    <row r="50" spans="1:5" x14ac:dyDescent="0.25">
      <c r="A50" s="9" t="s">
        <v>31</v>
      </c>
      <c r="B50" s="3">
        <v>0.17200000000000001</v>
      </c>
      <c r="C50" s="5">
        <v>0.11</v>
      </c>
      <c r="D50" s="2">
        <f t="shared" si="1"/>
        <v>6.2000000000000013E-2</v>
      </c>
      <c r="E50" s="7">
        <f t="shared" si="2"/>
        <v>0.16699564920000004</v>
      </c>
    </row>
    <row r="51" spans="1:5" x14ac:dyDescent="0.25">
      <c r="A51" s="9" t="s">
        <v>32</v>
      </c>
      <c r="B51" s="3">
        <v>0.17100000000000001</v>
      </c>
      <c r="C51" s="5">
        <v>0.11</v>
      </c>
      <c r="D51" s="2">
        <f t="shared" si="1"/>
        <v>6.1000000000000013E-2</v>
      </c>
      <c r="E51" s="7">
        <f t="shared" si="2"/>
        <v>0.16455893030000002</v>
      </c>
    </row>
    <row r="52" spans="1:5" x14ac:dyDescent="0.25">
      <c r="A52" s="9" t="s">
        <v>33</v>
      </c>
      <c r="B52" s="3">
        <v>0.19</v>
      </c>
      <c r="C52" s="5">
        <v>0.11</v>
      </c>
      <c r="D52" s="2">
        <f t="shared" si="1"/>
        <v>0.08</v>
      </c>
      <c r="E52" s="7">
        <f t="shared" si="2"/>
        <v>0.21141552000000002</v>
      </c>
    </row>
    <row r="53" spans="1:5" x14ac:dyDescent="0.25">
      <c r="A53" s="9" t="s">
        <v>34</v>
      </c>
      <c r="B53" s="3">
        <v>0.24399999999999999</v>
      </c>
      <c r="C53" s="5">
        <v>0.11</v>
      </c>
      <c r="D53" s="2">
        <f t="shared" si="1"/>
        <v>0.13400000000000001</v>
      </c>
      <c r="E53" s="7">
        <f t="shared" si="2"/>
        <v>0.3510292908</v>
      </c>
    </row>
    <row r="54" spans="1:5" x14ac:dyDescent="0.25">
      <c r="A54" s="9" t="s">
        <v>35</v>
      </c>
      <c r="B54" s="3">
        <v>0.17599999999999999</v>
      </c>
      <c r="C54" s="5">
        <v>0.11</v>
      </c>
      <c r="D54" s="2">
        <f t="shared" si="1"/>
        <v>6.5999999999999989E-2</v>
      </c>
      <c r="E54" s="7">
        <f t="shared" si="2"/>
        <v>0.17677521079999997</v>
      </c>
    </row>
    <row r="55" spans="1:5" x14ac:dyDescent="0.25">
      <c r="A55" s="9" t="s">
        <v>36</v>
      </c>
      <c r="B55" s="3">
        <v>0.19400000000000001</v>
      </c>
      <c r="C55" s="5">
        <v>0.11</v>
      </c>
      <c r="D55" s="2">
        <f t="shared" si="1"/>
        <v>8.4000000000000005E-2</v>
      </c>
      <c r="E55" s="7">
        <f t="shared" si="2"/>
        <v>0.22143042080000003</v>
      </c>
    </row>
    <row r="56" spans="1:5" x14ac:dyDescent="0.25">
      <c r="A56" s="9" t="s">
        <v>37</v>
      </c>
      <c r="B56" s="3">
        <v>0.19900000000000001</v>
      </c>
      <c r="C56" s="5">
        <v>0.11</v>
      </c>
      <c r="D56" s="2">
        <f t="shared" si="1"/>
        <v>8.900000000000001E-2</v>
      </c>
      <c r="E56" s="7">
        <f t="shared" si="2"/>
        <v>0.23402259030000003</v>
      </c>
    </row>
    <row r="57" spans="1:5" x14ac:dyDescent="0.25">
      <c r="A57" s="9" t="s">
        <v>38</v>
      </c>
      <c r="B57" s="3">
        <v>0.17200000000000001</v>
      </c>
      <c r="C57" s="5">
        <v>0.11</v>
      </c>
      <c r="D57" s="2">
        <f t="shared" si="1"/>
        <v>6.2000000000000013E-2</v>
      </c>
      <c r="E57" s="7">
        <f t="shared" si="2"/>
        <v>0.16699564920000004</v>
      </c>
    </row>
    <row r="58" spans="1:5" x14ac:dyDescent="0.25">
      <c r="A58" s="9" t="s">
        <v>39</v>
      </c>
      <c r="B58" s="3">
        <v>0.23400000000000001</v>
      </c>
      <c r="C58" s="5">
        <v>0.11</v>
      </c>
      <c r="D58" s="2">
        <f t="shared" si="1"/>
        <v>0.12400000000000001</v>
      </c>
      <c r="E58" s="7">
        <f t="shared" si="2"/>
        <v>0.32445579680000008</v>
      </c>
    </row>
    <row r="59" spans="1:5" x14ac:dyDescent="0.25">
      <c r="A59" s="9" t="s">
        <v>40</v>
      </c>
      <c r="B59" s="3">
        <v>0.20400000000000001</v>
      </c>
      <c r="C59" s="5">
        <v>0.11</v>
      </c>
      <c r="D59" s="2">
        <f t="shared" si="1"/>
        <v>9.4000000000000014E-2</v>
      </c>
      <c r="E59" s="7">
        <f t="shared" si="2"/>
        <v>0.24669647480000004</v>
      </c>
    </row>
    <row r="60" spans="1:5" x14ac:dyDescent="0.25">
      <c r="A60" s="9" t="s">
        <v>41</v>
      </c>
      <c r="B60" s="3">
        <v>0.24399999999999999</v>
      </c>
      <c r="C60" s="5">
        <v>0.11</v>
      </c>
      <c r="D60" s="2">
        <f t="shared" si="1"/>
        <v>0.13400000000000001</v>
      </c>
      <c r="E60" s="7">
        <f t="shared" si="2"/>
        <v>0.3510292908</v>
      </c>
    </row>
    <row r="61" spans="1:5" x14ac:dyDescent="0.25">
      <c r="A61" s="9" t="s">
        <v>42</v>
      </c>
      <c r="B61" s="3">
        <v>0.247</v>
      </c>
      <c r="C61" s="5">
        <v>0.11</v>
      </c>
      <c r="D61" s="2">
        <f t="shared" si="1"/>
        <v>0.13700000000000001</v>
      </c>
      <c r="E61" s="7">
        <f t="shared" si="2"/>
        <v>0.35906507670000004</v>
      </c>
    </row>
    <row r="62" spans="1:5" x14ac:dyDescent="0.25">
      <c r="A62" s="9" t="s">
        <v>43</v>
      </c>
      <c r="B62" s="3">
        <v>0.191</v>
      </c>
      <c r="C62" s="5">
        <v>0.11</v>
      </c>
      <c r="D62" s="2">
        <f t="shared" si="1"/>
        <v>8.1000000000000003E-2</v>
      </c>
      <c r="E62" s="7">
        <f t="shared" si="2"/>
        <v>0.2139143423</v>
      </c>
    </row>
    <row r="63" spans="1:5" x14ac:dyDescent="0.25">
      <c r="A63" s="9" t="s">
        <v>44</v>
      </c>
      <c r="B63" s="3">
        <v>0.184</v>
      </c>
      <c r="C63" s="5">
        <v>0.11</v>
      </c>
      <c r="D63" s="2">
        <f t="shared" si="1"/>
        <v>7.3999999999999996E-2</v>
      </c>
      <c r="E63" s="7">
        <f t="shared" si="2"/>
        <v>0.1964912268</v>
      </c>
    </row>
    <row r="64" spans="1:5" x14ac:dyDescent="0.25">
      <c r="A64" s="9" t="s">
        <v>45</v>
      </c>
      <c r="B64" s="3">
        <v>0.22800000000000001</v>
      </c>
      <c r="C64" s="5">
        <v>0.11</v>
      </c>
      <c r="D64" s="2">
        <f t="shared" si="1"/>
        <v>0.11800000000000001</v>
      </c>
      <c r="E64" s="7">
        <f t="shared" si="2"/>
        <v>0.30866859320000001</v>
      </c>
    </row>
    <row r="65" spans="1:5" x14ac:dyDescent="0.25">
      <c r="A65" s="9" t="s">
        <v>46</v>
      </c>
      <c r="B65" s="3">
        <v>0.219</v>
      </c>
      <c r="C65" s="5">
        <v>0.11</v>
      </c>
      <c r="D65" s="2">
        <f t="shared" si="1"/>
        <v>0.109</v>
      </c>
      <c r="E65" s="7">
        <f t="shared" si="2"/>
        <v>0.28520841829999999</v>
      </c>
    </row>
    <row r="66" spans="1:5" x14ac:dyDescent="0.25">
      <c r="A66" s="9" t="s">
        <v>47</v>
      </c>
      <c r="B66" s="3">
        <v>0.23300000000000001</v>
      </c>
      <c r="C66" s="5">
        <v>0.11</v>
      </c>
      <c r="D66" s="2">
        <f t="shared" si="1"/>
        <v>0.12300000000000001</v>
      </c>
      <c r="E66" s="7">
        <f t="shared" si="2"/>
        <v>0.32181642470000005</v>
      </c>
    </row>
    <row r="67" spans="1:5" x14ac:dyDescent="0.25">
      <c r="A67" s="9" t="s">
        <v>48</v>
      </c>
      <c r="B67" s="3">
        <v>0.20700000000000002</v>
      </c>
      <c r="C67" s="5">
        <v>0.11</v>
      </c>
      <c r="D67" s="2">
        <f t="shared" si="1"/>
        <v>9.7000000000000017E-2</v>
      </c>
      <c r="E67" s="7">
        <f t="shared" si="2"/>
        <v>0.25434002870000005</v>
      </c>
    </row>
    <row r="68" spans="1:5" x14ac:dyDescent="0.25">
      <c r="A68" s="9" t="s">
        <v>49</v>
      </c>
      <c r="B68" s="3">
        <v>0.23300000000000001</v>
      </c>
      <c r="C68" s="5">
        <v>0.11</v>
      </c>
      <c r="D68" s="2">
        <f t="shared" si="1"/>
        <v>0.12300000000000001</v>
      </c>
      <c r="E68" s="7">
        <f t="shared" si="2"/>
        <v>0.32181642470000005</v>
      </c>
    </row>
    <row r="69" spans="1:5" x14ac:dyDescent="0.25">
      <c r="A69" s="9" t="s">
        <v>50</v>
      </c>
      <c r="B69" s="3">
        <v>0.24299999999999999</v>
      </c>
      <c r="C69" s="5">
        <v>0.11</v>
      </c>
      <c r="D69" s="2">
        <f t="shared" si="1"/>
        <v>0.13300000000000001</v>
      </c>
      <c r="E69" s="7">
        <f t="shared" si="2"/>
        <v>0.34835723270000002</v>
      </c>
    </row>
    <row r="70" spans="1:5" x14ac:dyDescent="0.25">
      <c r="A70" s="9" t="s">
        <v>51</v>
      </c>
      <c r="B70" s="3">
        <v>0.23300000000000001</v>
      </c>
      <c r="C70" s="5">
        <v>0.11</v>
      </c>
      <c r="D70" s="2">
        <f t="shared" si="1"/>
        <v>0.12300000000000001</v>
      </c>
      <c r="E70" s="7">
        <f t="shared" si="2"/>
        <v>0.32181642470000005</v>
      </c>
    </row>
    <row r="71" spans="1:5" x14ac:dyDescent="0.25">
      <c r="A71" s="9" t="s">
        <v>52</v>
      </c>
      <c r="B71" s="3">
        <v>0.20300000000000001</v>
      </c>
      <c r="C71" s="5">
        <v>0.11</v>
      </c>
      <c r="D71" s="2">
        <f t="shared" si="1"/>
        <v>9.3000000000000013E-2</v>
      </c>
      <c r="E71" s="7">
        <f t="shared" si="2"/>
        <v>0.24415516070000004</v>
      </c>
    </row>
    <row r="72" spans="1:5" x14ac:dyDescent="0.25">
      <c r="A72" s="9" t="s">
        <v>53</v>
      </c>
      <c r="B72" s="3">
        <v>0.17200000000000001</v>
      </c>
      <c r="C72" s="5">
        <v>0.11</v>
      </c>
      <c r="D72" s="2">
        <f t="shared" si="1"/>
        <v>6.2000000000000013E-2</v>
      </c>
      <c r="E72" s="7">
        <f t="shared" si="2"/>
        <v>0.16699564920000004</v>
      </c>
    </row>
    <row r="73" spans="1:5" x14ac:dyDescent="0.25">
      <c r="A73" s="9" t="s">
        <v>54</v>
      </c>
      <c r="B73" s="3">
        <v>0.184</v>
      </c>
      <c r="C73" s="5">
        <v>0.11</v>
      </c>
      <c r="D73" s="2">
        <f t="shared" si="1"/>
        <v>7.3999999999999996E-2</v>
      </c>
      <c r="E73" s="7">
        <f t="shared" si="2"/>
        <v>0.1964912268</v>
      </c>
    </row>
    <row r="74" spans="1:5" x14ac:dyDescent="0.25">
      <c r="A74" s="9" t="s">
        <v>55</v>
      </c>
      <c r="B74" s="3">
        <v>0.27200000000000002</v>
      </c>
      <c r="C74" s="5">
        <v>0.11</v>
      </c>
      <c r="D74" s="2">
        <f t="shared" si="1"/>
        <v>0.16200000000000003</v>
      </c>
      <c r="E74" s="7">
        <f t="shared" si="2"/>
        <v>0.42717396920000011</v>
      </c>
    </row>
    <row r="75" spans="1:5" x14ac:dyDescent="0.25">
      <c r="A75" s="9" t="s">
        <v>56</v>
      </c>
      <c r="B75" s="3">
        <v>0.248</v>
      </c>
      <c r="C75" s="5">
        <v>0.11</v>
      </c>
      <c r="D75" s="2">
        <f t="shared" si="1"/>
        <v>0.13800000000000001</v>
      </c>
      <c r="E75" s="7">
        <f t="shared" si="2"/>
        <v>0.36175020920000006</v>
      </c>
    </row>
    <row r="76" spans="1:5" x14ac:dyDescent="0.25">
      <c r="A76" s="9" t="s">
        <v>57</v>
      </c>
      <c r="B76" s="3">
        <v>0.20100000000000001</v>
      </c>
      <c r="C76" s="5">
        <v>0.11</v>
      </c>
      <c r="D76" s="2">
        <f t="shared" si="1"/>
        <v>9.1000000000000011E-2</v>
      </c>
      <c r="E76" s="7">
        <f t="shared" si="2"/>
        <v>0.23908233830000006</v>
      </c>
    </row>
    <row r="77" spans="1:5" x14ac:dyDescent="0.25">
      <c r="A77" s="9" t="s">
        <v>58</v>
      </c>
      <c r="B77" s="3">
        <v>0.251</v>
      </c>
      <c r="C77" s="5">
        <v>0.11</v>
      </c>
      <c r="D77" s="2">
        <f t="shared" si="1"/>
        <v>0.14100000000000001</v>
      </c>
      <c r="E77" s="7">
        <f t="shared" si="2"/>
        <v>0.36982521830000009</v>
      </c>
    </row>
    <row r="78" spans="1:5" x14ac:dyDescent="0.25">
      <c r="A78" s="9" t="s">
        <v>59</v>
      </c>
      <c r="B78" s="3">
        <v>0.28700000000000003</v>
      </c>
      <c r="C78" s="5">
        <v>0.11</v>
      </c>
      <c r="D78" s="2">
        <f t="shared" si="1"/>
        <v>0.17700000000000005</v>
      </c>
      <c r="E78" s="7">
        <f t="shared" si="2"/>
        <v>0.46901988470000011</v>
      </c>
    </row>
    <row r="79" spans="1:5" x14ac:dyDescent="0.25">
      <c r="A79" s="9" t="s">
        <v>60</v>
      </c>
      <c r="B79" s="3">
        <v>0.29599999999999999</v>
      </c>
      <c r="C79" s="5">
        <v>0.11</v>
      </c>
      <c r="D79" s="2">
        <f t="shared" si="1"/>
        <v>0.186</v>
      </c>
      <c r="E79" s="7">
        <f t="shared" si="2"/>
        <v>0.49448044280000003</v>
      </c>
    </row>
    <row r="80" spans="1:5" x14ac:dyDescent="0.25">
      <c r="A80" s="9" t="s">
        <v>61</v>
      </c>
      <c r="B80" s="3">
        <v>0.29299999999999998</v>
      </c>
      <c r="C80" s="5">
        <v>0.11</v>
      </c>
      <c r="D80" s="2">
        <f t="shared" si="1"/>
        <v>0.183</v>
      </c>
      <c r="E80" s="7">
        <f t="shared" si="2"/>
        <v>0.48596417269999997</v>
      </c>
    </row>
    <row r="81" spans="1:5" x14ac:dyDescent="0.25">
      <c r="A81" s="9" t="s">
        <v>62</v>
      </c>
      <c r="B81" s="3">
        <v>0.13300000000000001</v>
      </c>
      <c r="C81" s="5">
        <v>0.11</v>
      </c>
      <c r="D81" s="2">
        <f t="shared" si="1"/>
        <v>2.3000000000000007E-2</v>
      </c>
      <c r="E81" s="7">
        <f t="shared" si="2"/>
        <v>7.4385644700000017E-2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80"/>
  <sheetViews>
    <sheetView workbookViewId="0">
      <selection activeCell="J4" sqref="J4"/>
    </sheetView>
  </sheetViews>
  <sheetFormatPr defaultRowHeight="15" x14ac:dyDescent="0.25"/>
  <cols>
    <col min="1" max="1" width="16.7109375" customWidth="1"/>
    <col min="2" max="2" width="12" customWidth="1"/>
    <col min="3" max="3" width="12.42578125" customWidth="1"/>
    <col min="4" max="4" width="11.5703125" customWidth="1"/>
    <col min="5" max="5" width="13.85546875" customWidth="1"/>
  </cols>
  <sheetData>
    <row r="2" spans="1:7" x14ac:dyDescent="0.25">
      <c r="A2" s="4">
        <v>1.554</v>
      </c>
      <c r="B2" s="3">
        <v>0.151</v>
      </c>
      <c r="C2" s="3">
        <v>0.17</v>
      </c>
      <c r="D2" s="3">
        <v>0.17300000000000001</v>
      </c>
      <c r="E2" s="3">
        <v>0.246</v>
      </c>
      <c r="F2" s="3">
        <v>0.26</v>
      </c>
      <c r="G2" s="3">
        <v>0.35499999999999998</v>
      </c>
    </row>
    <row r="3" spans="1:7" x14ac:dyDescent="0.25">
      <c r="A3" s="4">
        <v>0.93500000000000005</v>
      </c>
      <c r="B3" s="3">
        <v>0.14899999999999999</v>
      </c>
      <c r="C3" s="3">
        <v>0.16300000000000001</v>
      </c>
      <c r="D3" s="3">
        <v>0.161</v>
      </c>
      <c r="E3" s="3">
        <v>0.17699999999999999</v>
      </c>
      <c r="F3" s="3">
        <v>0.23100000000000001</v>
      </c>
      <c r="G3" s="3">
        <v>0.23100000000000001</v>
      </c>
    </row>
    <row r="4" spans="1:7" x14ac:dyDescent="0.25">
      <c r="A4" s="4">
        <v>0.54500000000000004</v>
      </c>
      <c r="B4" s="3">
        <v>0.158</v>
      </c>
      <c r="C4" s="3">
        <v>0.156</v>
      </c>
      <c r="D4" s="3">
        <v>0.14699999999999999</v>
      </c>
      <c r="E4" s="3">
        <v>0.23500000000000001</v>
      </c>
      <c r="F4" s="3">
        <v>0.26600000000000001</v>
      </c>
      <c r="G4" s="3">
        <v>0.214</v>
      </c>
    </row>
    <row r="5" spans="1:7" x14ac:dyDescent="0.25">
      <c r="A5" s="4">
        <v>0.35799999999999998</v>
      </c>
      <c r="B5" s="3">
        <v>0.14499999999999999</v>
      </c>
      <c r="C5" s="3">
        <v>0.16200000000000001</v>
      </c>
      <c r="D5" s="3">
        <v>0.16</v>
      </c>
      <c r="E5" s="3">
        <v>0.19800000000000001</v>
      </c>
      <c r="F5" s="3">
        <v>0.29899999999999999</v>
      </c>
      <c r="G5" s="3">
        <v>0.191</v>
      </c>
    </row>
    <row r="6" spans="1:7" x14ac:dyDescent="0.25">
      <c r="A6" s="4">
        <v>0.214</v>
      </c>
      <c r="B6" s="3">
        <v>0.14799999999999999</v>
      </c>
      <c r="C6" s="3">
        <v>0.151</v>
      </c>
      <c r="D6" s="3">
        <v>0.159</v>
      </c>
      <c r="E6" s="3">
        <v>0.216</v>
      </c>
      <c r="F6" s="3">
        <v>0.28800000000000003</v>
      </c>
      <c r="G6" s="3">
        <v>0.28800000000000003</v>
      </c>
    </row>
    <row r="7" spans="1:7" x14ac:dyDescent="0.25">
      <c r="A7" s="5">
        <v>9.6000000000000002E-2</v>
      </c>
      <c r="B7" s="3">
        <v>0.14799999999999999</v>
      </c>
      <c r="C7" s="3">
        <v>0.14499999999999999</v>
      </c>
      <c r="D7" s="3">
        <v>0.16400000000000001</v>
      </c>
      <c r="E7" s="3">
        <v>0.20800000000000002</v>
      </c>
      <c r="F7" s="3">
        <v>0.23400000000000001</v>
      </c>
      <c r="G7" s="3">
        <v>0.24199999999999999</v>
      </c>
    </row>
    <row r="8" spans="1:7" x14ac:dyDescent="0.25">
      <c r="A8" s="2">
        <v>0.127</v>
      </c>
      <c r="B8" s="3">
        <v>0.161</v>
      </c>
      <c r="C8" s="3">
        <v>0.16</v>
      </c>
      <c r="D8" s="3">
        <v>0.152</v>
      </c>
      <c r="E8" s="3">
        <v>0.222</v>
      </c>
      <c r="F8" s="3">
        <v>0.22800000000000001</v>
      </c>
      <c r="G8" s="3">
        <v>0.26900000000000002</v>
      </c>
    </row>
    <row r="9" spans="1:7" x14ac:dyDescent="0.25">
      <c r="A9" s="2">
        <v>0.11800000000000001</v>
      </c>
      <c r="B9" s="3">
        <v>0.13900000000000001</v>
      </c>
      <c r="C9" s="3">
        <v>0.156</v>
      </c>
      <c r="D9" s="3">
        <v>0.14100000000000001</v>
      </c>
      <c r="E9" s="3">
        <v>0.20600000000000002</v>
      </c>
      <c r="F9" s="3">
        <v>0.185</v>
      </c>
      <c r="G9" s="3">
        <v>0.311</v>
      </c>
    </row>
    <row r="16" spans="1:7" x14ac:dyDescent="0.25">
      <c r="A16" s="12"/>
      <c r="B16" s="6" t="s">
        <v>1</v>
      </c>
      <c r="C16" s="6" t="s">
        <v>2</v>
      </c>
      <c r="D16" s="6" t="s">
        <v>3</v>
      </c>
      <c r="E16" s="6" t="s">
        <v>4</v>
      </c>
    </row>
    <row r="17" spans="1:12" x14ac:dyDescent="0.25">
      <c r="A17" s="12" t="s">
        <v>5</v>
      </c>
      <c r="B17" s="4">
        <v>1.554</v>
      </c>
      <c r="C17" s="2">
        <f>B17-B22</f>
        <v>1.458</v>
      </c>
      <c r="D17" s="2">
        <v>640</v>
      </c>
      <c r="E17" s="7">
        <f>(91.372*C17*C17)+(305.74*C17)-(0.0451)</f>
        <v>639.95912820799992</v>
      </c>
    </row>
    <row r="18" spans="1:12" x14ac:dyDescent="0.25">
      <c r="A18" s="12" t="s">
        <v>6</v>
      </c>
      <c r="B18" s="4">
        <v>0.93500000000000005</v>
      </c>
      <c r="C18" s="2">
        <f>B18-B22</f>
        <v>0.83900000000000008</v>
      </c>
      <c r="D18" s="2">
        <v>320</v>
      </c>
      <c r="E18" s="7">
        <f t="shared" ref="E18:E22" si="0">(91.372*C18*C18)+(305.74*C18)-(0.0451)</f>
        <v>320.78942961200005</v>
      </c>
    </row>
    <row r="19" spans="1:12" x14ac:dyDescent="0.25">
      <c r="A19" s="12" t="s">
        <v>7</v>
      </c>
      <c r="B19" s="4">
        <v>0.54500000000000004</v>
      </c>
      <c r="C19" s="2">
        <f>B19-B22</f>
        <v>0.44900000000000007</v>
      </c>
      <c r="D19" s="2">
        <v>160</v>
      </c>
      <c r="E19" s="7">
        <f t="shared" si="0"/>
        <v>155.65284657200002</v>
      </c>
    </row>
    <row r="20" spans="1:12" x14ac:dyDescent="0.25">
      <c r="A20" s="12" t="s">
        <v>8</v>
      </c>
      <c r="B20" s="4">
        <v>0.35799999999999998</v>
      </c>
      <c r="C20" s="2">
        <f>B20-B22</f>
        <v>0.26200000000000001</v>
      </c>
      <c r="D20" s="2">
        <v>80</v>
      </c>
      <c r="E20" s="7">
        <f t="shared" si="0"/>
        <v>86.330919567999999</v>
      </c>
    </row>
    <row r="21" spans="1:12" x14ac:dyDescent="0.25">
      <c r="A21" s="12" t="s">
        <v>9</v>
      </c>
      <c r="B21" s="4">
        <v>0.214</v>
      </c>
      <c r="C21" s="2">
        <f>B21-B22</f>
        <v>0.11799999999999999</v>
      </c>
      <c r="D21" s="2">
        <v>40</v>
      </c>
      <c r="E21" s="7">
        <f t="shared" si="0"/>
        <v>37.304483728000001</v>
      </c>
    </row>
    <row r="22" spans="1:12" x14ac:dyDescent="0.25">
      <c r="A22" s="12" t="s">
        <v>10</v>
      </c>
      <c r="B22" s="5">
        <v>9.6000000000000002E-2</v>
      </c>
      <c r="C22" s="2">
        <f>B22-B22</f>
        <v>0</v>
      </c>
      <c r="D22" s="2">
        <v>0</v>
      </c>
      <c r="E22" s="7">
        <f t="shared" si="0"/>
        <v>-4.5100000000000001E-2</v>
      </c>
    </row>
    <row r="27" spans="1:12" x14ac:dyDescent="0.25">
      <c r="I27" s="12"/>
      <c r="K27" s="8" t="s">
        <v>63</v>
      </c>
      <c r="L27" s="8"/>
    </row>
    <row r="32" spans="1:12" x14ac:dyDescent="0.25">
      <c r="A32" s="9" t="s">
        <v>12</v>
      </c>
      <c r="B32" s="3" t="s">
        <v>13</v>
      </c>
      <c r="C32" s="10" t="s">
        <v>10</v>
      </c>
      <c r="D32" s="2" t="s">
        <v>2</v>
      </c>
      <c r="E32" s="11" t="s">
        <v>64</v>
      </c>
    </row>
    <row r="33" spans="1:5" x14ac:dyDescent="0.25">
      <c r="A33" s="9" t="s">
        <v>15</v>
      </c>
      <c r="B33" s="3">
        <v>0.151</v>
      </c>
      <c r="C33" s="5">
        <v>9.6000000000000002E-2</v>
      </c>
      <c r="D33" s="2">
        <f t="shared" ref="D33:D80" si="1">(B33-C33)</f>
        <v>5.4999999999999993E-2</v>
      </c>
      <c r="E33" s="7">
        <f t="shared" ref="E33:E80" si="2">(91.372*D33*D33)+(305.74*D33)-(0.0451)</f>
        <v>17.047000299999997</v>
      </c>
    </row>
    <row r="34" spans="1:5" x14ac:dyDescent="0.25">
      <c r="A34" s="9" t="s">
        <v>16</v>
      </c>
      <c r="B34" s="3">
        <v>0.14899999999999999</v>
      </c>
      <c r="C34" s="5">
        <v>9.6000000000000002E-2</v>
      </c>
      <c r="D34" s="2">
        <f t="shared" si="1"/>
        <v>5.2999999999999992E-2</v>
      </c>
      <c r="E34" s="7">
        <f t="shared" si="2"/>
        <v>16.415783947999998</v>
      </c>
    </row>
    <row r="35" spans="1:5" x14ac:dyDescent="0.25">
      <c r="A35" s="9" t="s">
        <v>17</v>
      </c>
      <c r="B35" s="3">
        <v>0.158</v>
      </c>
      <c r="C35" s="5">
        <v>9.6000000000000002E-2</v>
      </c>
      <c r="D35" s="2">
        <f t="shared" si="1"/>
        <v>6.2E-2</v>
      </c>
      <c r="E35" s="7">
        <f t="shared" si="2"/>
        <v>19.262013967999998</v>
      </c>
    </row>
    <row r="36" spans="1:5" x14ac:dyDescent="0.25">
      <c r="A36" s="9" t="s">
        <v>18</v>
      </c>
      <c r="B36" s="3">
        <v>0.14499999999999999</v>
      </c>
      <c r="C36" s="5">
        <v>9.6000000000000002E-2</v>
      </c>
      <c r="D36" s="2">
        <f t="shared" si="1"/>
        <v>4.8999999999999988E-2</v>
      </c>
      <c r="E36" s="7">
        <f t="shared" si="2"/>
        <v>15.155544171999997</v>
      </c>
    </row>
    <row r="37" spans="1:5" x14ac:dyDescent="0.25">
      <c r="A37" s="9" t="s">
        <v>19</v>
      </c>
      <c r="B37" s="3">
        <v>0.14799999999999999</v>
      </c>
      <c r="C37" s="5">
        <v>9.6000000000000002E-2</v>
      </c>
      <c r="D37" s="2">
        <f t="shared" si="1"/>
        <v>5.1999999999999991E-2</v>
      </c>
      <c r="E37" s="7">
        <f t="shared" si="2"/>
        <v>16.100449887999996</v>
      </c>
    </row>
    <row r="38" spans="1:5" x14ac:dyDescent="0.25">
      <c r="A38" s="9" t="s">
        <v>20</v>
      </c>
      <c r="B38" s="3">
        <v>0.14799999999999999</v>
      </c>
      <c r="C38" s="5">
        <v>9.6000000000000002E-2</v>
      </c>
      <c r="D38" s="2">
        <f t="shared" si="1"/>
        <v>5.1999999999999991E-2</v>
      </c>
      <c r="E38" s="7">
        <f t="shared" si="2"/>
        <v>16.100449887999996</v>
      </c>
    </row>
    <row r="39" spans="1:5" x14ac:dyDescent="0.25">
      <c r="A39" s="9" t="s">
        <v>21</v>
      </c>
      <c r="B39" s="3">
        <v>0.161</v>
      </c>
      <c r="C39" s="5">
        <v>9.6000000000000002E-2</v>
      </c>
      <c r="D39" s="2">
        <f t="shared" si="1"/>
        <v>6.5000000000000002E-2</v>
      </c>
      <c r="E39" s="7">
        <f t="shared" si="2"/>
        <v>20.214046700000001</v>
      </c>
    </row>
    <row r="40" spans="1:5" x14ac:dyDescent="0.25">
      <c r="A40" s="9" t="s">
        <v>22</v>
      </c>
      <c r="B40" s="3">
        <v>0.13900000000000001</v>
      </c>
      <c r="C40" s="5">
        <v>9.6000000000000002E-2</v>
      </c>
      <c r="D40" s="2">
        <f t="shared" si="1"/>
        <v>4.300000000000001E-2</v>
      </c>
      <c r="E40" s="7">
        <f t="shared" si="2"/>
        <v>13.270666828000003</v>
      </c>
    </row>
    <row r="41" spans="1:5" x14ac:dyDescent="0.25">
      <c r="A41" s="9" t="s">
        <v>23</v>
      </c>
      <c r="B41" s="3">
        <v>0.17</v>
      </c>
      <c r="C41" s="5">
        <v>9.6000000000000002E-2</v>
      </c>
      <c r="D41" s="2">
        <f t="shared" si="1"/>
        <v>7.400000000000001E-2</v>
      </c>
      <c r="E41" s="7">
        <f t="shared" si="2"/>
        <v>23.080013072000003</v>
      </c>
    </row>
    <row r="42" spans="1:5" x14ac:dyDescent="0.25">
      <c r="A42" s="9" t="s">
        <v>24</v>
      </c>
      <c r="B42" s="3">
        <v>0.16300000000000001</v>
      </c>
      <c r="C42" s="5">
        <v>9.6000000000000002E-2</v>
      </c>
      <c r="D42" s="2">
        <f t="shared" si="1"/>
        <v>6.7000000000000004E-2</v>
      </c>
      <c r="E42" s="7">
        <f t="shared" si="2"/>
        <v>20.849648907999999</v>
      </c>
    </row>
    <row r="43" spans="1:5" x14ac:dyDescent="0.25">
      <c r="A43" s="9" t="s">
        <v>25</v>
      </c>
      <c r="B43" s="3">
        <v>0.156</v>
      </c>
      <c r="C43" s="5">
        <v>9.6000000000000002E-2</v>
      </c>
      <c r="D43" s="2">
        <f t="shared" si="1"/>
        <v>0.06</v>
      </c>
      <c r="E43" s="7">
        <f t="shared" si="2"/>
        <v>18.628239199999999</v>
      </c>
    </row>
    <row r="44" spans="1:5" x14ac:dyDescent="0.25">
      <c r="A44" s="9" t="s">
        <v>26</v>
      </c>
      <c r="B44" s="3">
        <v>0.16200000000000001</v>
      </c>
      <c r="C44" s="5">
        <v>9.6000000000000002E-2</v>
      </c>
      <c r="D44" s="2">
        <f t="shared" si="1"/>
        <v>6.6000000000000003E-2</v>
      </c>
      <c r="E44" s="7">
        <f t="shared" si="2"/>
        <v>20.531756431999998</v>
      </c>
    </row>
    <row r="45" spans="1:5" x14ac:dyDescent="0.25">
      <c r="A45" s="9" t="s">
        <v>27</v>
      </c>
      <c r="B45" s="3">
        <v>0.151</v>
      </c>
      <c r="C45" s="5">
        <v>9.6000000000000002E-2</v>
      </c>
      <c r="D45" s="2">
        <f t="shared" si="1"/>
        <v>5.4999999999999993E-2</v>
      </c>
      <c r="E45" s="7">
        <f t="shared" si="2"/>
        <v>17.047000299999997</v>
      </c>
    </row>
    <row r="46" spans="1:5" x14ac:dyDescent="0.25">
      <c r="A46" s="9" t="s">
        <v>28</v>
      </c>
      <c r="B46" s="3">
        <v>0.14499999999999999</v>
      </c>
      <c r="C46" s="5">
        <v>9.6000000000000002E-2</v>
      </c>
      <c r="D46" s="2">
        <f t="shared" si="1"/>
        <v>4.8999999999999988E-2</v>
      </c>
      <c r="E46" s="7">
        <f t="shared" si="2"/>
        <v>15.155544171999997</v>
      </c>
    </row>
    <row r="47" spans="1:5" x14ac:dyDescent="0.25">
      <c r="A47" s="9" t="s">
        <v>29</v>
      </c>
      <c r="B47" s="3">
        <v>0.16</v>
      </c>
      <c r="C47" s="5">
        <v>9.6000000000000002E-2</v>
      </c>
      <c r="D47" s="2">
        <f t="shared" si="1"/>
        <v>6.4000000000000001E-2</v>
      </c>
      <c r="E47" s="7">
        <f t="shared" si="2"/>
        <v>19.896519712</v>
      </c>
    </row>
    <row r="48" spans="1:5" x14ac:dyDescent="0.25">
      <c r="A48" s="9" t="s">
        <v>30</v>
      </c>
      <c r="B48" s="3">
        <v>0.156</v>
      </c>
      <c r="C48" s="5">
        <v>9.6000000000000002E-2</v>
      </c>
      <c r="D48" s="2">
        <f t="shared" si="1"/>
        <v>0.06</v>
      </c>
      <c r="E48" s="7">
        <f t="shared" si="2"/>
        <v>18.628239199999999</v>
      </c>
    </row>
    <row r="49" spans="1:5" x14ac:dyDescent="0.25">
      <c r="A49" s="9" t="s">
        <v>31</v>
      </c>
      <c r="B49" s="3">
        <v>0.17300000000000001</v>
      </c>
      <c r="C49" s="5">
        <v>9.6000000000000002E-2</v>
      </c>
      <c r="D49" s="2">
        <f t="shared" si="1"/>
        <v>7.7000000000000013E-2</v>
      </c>
      <c r="E49" s="7">
        <f t="shared" si="2"/>
        <v>24.038624588000005</v>
      </c>
    </row>
    <row r="50" spans="1:5" x14ac:dyDescent="0.25">
      <c r="A50" s="9" t="s">
        <v>32</v>
      </c>
      <c r="B50" s="3">
        <v>0.161</v>
      </c>
      <c r="C50" s="5">
        <v>9.6000000000000002E-2</v>
      </c>
      <c r="D50" s="2">
        <f t="shared" si="1"/>
        <v>6.5000000000000002E-2</v>
      </c>
      <c r="E50" s="7">
        <f t="shared" si="2"/>
        <v>20.214046700000001</v>
      </c>
    </row>
    <row r="51" spans="1:5" x14ac:dyDescent="0.25">
      <c r="A51" s="9" t="s">
        <v>33</v>
      </c>
      <c r="B51" s="3">
        <v>0.14699999999999999</v>
      </c>
      <c r="C51" s="5">
        <v>9.6000000000000002E-2</v>
      </c>
      <c r="D51" s="2">
        <f t="shared" si="1"/>
        <v>5.099999999999999E-2</v>
      </c>
      <c r="E51" s="7">
        <f t="shared" si="2"/>
        <v>15.785298571999997</v>
      </c>
    </row>
    <row r="52" spans="1:5" x14ac:dyDescent="0.25">
      <c r="A52" s="9" t="s">
        <v>34</v>
      </c>
      <c r="B52" s="3">
        <v>0.16</v>
      </c>
      <c r="C52" s="5">
        <v>9.6000000000000002E-2</v>
      </c>
      <c r="D52" s="2">
        <f t="shared" si="1"/>
        <v>6.4000000000000001E-2</v>
      </c>
      <c r="E52" s="7">
        <f t="shared" si="2"/>
        <v>19.896519712</v>
      </c>
    </row>
    <row r="53" spans="1:5" x14ac:dyDescent="0.25">
      <c r="A53" s="9" t="s">
        <v>35</v>
      </c>
      <c r="B53" s="3">
        <v>0.159</v>
      </c>
      <c r="C53" s="5">
        <v>9.6000000000000002E-2</v>
      </c>
      <c r="D53" s="2">
        <f t="shared" si="1"/>
        <v>6.3E-2</v>
      </c>
      <c r="E53" s="7">
        <f t="shared" si="2"/>
        <v>19.579175467999999</v>
      </c>
    </row>
    <row r="54" spans="1:5" x14ac:dyDescent="0.25">
      <c r="A54" s="9" t="s">
        <v>36</v>
      </c>
      <c r="B54" s="3">
        <v>0.16400000000000001</v>
      </c>
      <c r="C54" s="5">
        <v>9.6000000000000002E-2</v>
      </c>
      <c r="D54" s="2">
        <f t="shared" si="1"/>
        <v>6.8000000000000005E-2</v>
      </c>
      <c r="E54" s="7">
        <f t="shared" si="2"/>
        <v>21.167724128</v>
      </c>
    </row>
    <row r="55" spans="1:5" x14ac:dyDescent="0.25">
      <c r="A55" s="9" t="s">
        <v>37</v>
      </c>
      <c r="B55" s="3">
        <v>0.152</v>
      </c>
      <c r="C55" s="5">
        <v>9.6000000000000002E-2</v>
      </c>
      <c r="D55" s="2">
        <f t="shared" si="1"/>
        <v>5.5999999999999994E-2</v>
      </c>
      <c r="E55" s="7">
        <f t="shared" si="2"/>
        <v>17.362882591999998</v>
      </c>
    </row>
    <row r="56" spans="1:5" x14ac:dyDescent="0.25">
      <c r="A56" s="9" t="s">
        <v>38</v>
      </c>
      <c r="B56" s="3">
        <v>0.14100000000000001</v>
      </c>
      <c r="C56" s="5">
        <v>9.6000000000000002E-2</v>
      </c>
      <c r="D56" s="2">
        <f t="shared" si="1"/>
        <v>4.5000000000000012E-2</v>
      </c>
      <c r="E56" s="7">
        <f t="shared" si="2"/>
        <v>13.898228300000005</v>
      </c>
    </row>
    <row r="57" spans="1:5" x14ac:dyDescent="0.25">
      <c r="A57" s="9" t="s">
        <v>39</v>
      </c>
      <c r="B57" s="3">
        <v>0.246</v>
      </c>
      <c r="C57" s="5">
        <v>9.6000000000000002E-2</v>
      </c>
      <c r="D57" s="2">
        <f t="shared" si="1"/>
        <v>0.15</v>
      </c>
      <c r="E57" s="7">
        <f t="shared" si="2"/>
        <v>47.871769999999998</v>
      </c>
    </row>
    <row r="58" spans="1:5" x14ac:dyDescent="0.25">
      <c r="A58" s="9" t="s">
        <v>40</v>
      </c>
      <c r="B58" s="3">
        <v>0.17699999999999999</v>
      </c>
      <c r="C58" s="5">
        <v>9.6000000000000002E-2</v>
      </c>
      <c r="D58" s="2">
        <f t="shared" si="1"/>
        <v>8.0999999999999989E-2</v>
      </c>
      <c r="E58" s="7">
        <f t="shared" si="2"/>
        <v>25.319331691999995</v>
      </c>
    </row>
    <row r="59" spans="1:5" x14ac:dyDescent="0.25">
      <c r="A59" s="9" t="s">
        <v>41</v>
      </c>
      <c r="B59" s="3">
        <v>0.23500000000000001</v>
      </c>
      <c r="C59" s="5">
        <v>9.6000000000000002E-2</v>
      </c>
      <c r="D59" s="2">
        <f t="shared" si="1"/>
        <v>0.13900000000000001</v>
      </c>
      <c r="E59" s="7">
        <f t="shared" si="2"/>
        <v>44.218158412000008</v>
      </c>
    </row>
    <row r="60" spans="1:5" x14ac:dyDescent="0.25">
      <c r="A60" s="9" t="s">
        <v>42</v>
      </c>
      <c r="B60" s="3">
        <v>0.19800000000000001</v>
      </c>
      <c r="C60" s="5">
        <v>9.6000000000000002E-2</v>
      </c>
      <c r="D60" s="2">
        <f t="shared" si="1"/>
        <v>0.10200000000000001</v>
      </c>
      <c r="E60" s="7">
        <f t="shared" si="2"/>
        <v>32.091014288000004</v>
      </c>
    </row>
    <row r="61" spans="1:5" x14ac:dyDescent="0.25">
      <c r="A61" s="9" t="s">
        <v>43</v>
      </c>
      <c r="B61" s="3">
        <v>0.216</v>
      </c>
      <c r="C61" s="5">
        <v>9.6000000000000002E-2</v>
      </c>
      <c r="D61" s="2">
        <f t="shared" si="1"/>
        <v>0.12</v>
      </c>
      <c r="E61" s="7">
        <f t="shared" si="2"/>
        <v>37.959456800000005</v>
      </c>
    </row>
    <row r="62" spans="1:5" x14ac:dyDescent="0.25">
      <c r="A62" s="9" t="s">
        <v>44</v>
      </c>
      <c r="B62" s="3">
        <v>0.20800000000000002</v>
      </c>
      <c r="C62" s="5">
        <v>9.6000000000000002E-2</v>
      </c>
      <c r="D62" s="2">
        <f t="shared" si="1"/>
        <v>0.11200000000000002</v>
      </c>
      <c r="E62" s="7">
        <f t="shared" si="2"/>
        <v>35.343950368000009</v>
      </c>
    </row>
    <row r="63" spans="1:5" x14ac:dyDescent="0.25">
      <c r="A63" s="9" t="s">
        <v>45</v>
      </c>
      <c r="B63" s="3">
        <v>0.222</v>
      </c>
      <c r="C63" s="5">
        <v>9.6000000000000002E-2</v>
      </c>
      <c r="D63" s="2">
        <f t="shared" si="1"/>
        <v>0.126</v>
      </c>
      <c r="E63" s="7">
        <f t="shared" si="2"/>
        <v>39.928761872000003</v>
      </c>
    </row>
    <row r="64" spans="1:5" x14ac:dyDescent="0.25">
      <c r="A64" s="9" t="s">
        <v>46</v>
      </c>
      <c r="B64" s="3">
        <v>0.20600000000000002</v>
      </c>
      <c r="C64" s="5">
        <v>9.6000000000000002E-2</v>
      </c>
      <c r="D64" s="2">
        <f t="shared" si="1"/>
        <v>0.11000000000000001</v>
      </c>
      <c r="E64" s="7">
        <f t="shared" si="2"/>
        <v>34.691901200000011</v>
      </c>
    </row>
    <row r="65" spans="1:5" x14ac:dyDescent="0.25">
      <c r="A65" s="9" t="s">
        <v>47</v>
      </c>
      <c r="B65" s="3">
        <v>0.26</v>
      </c>
      <c r="C65" s="5">
        <v>9.6000000000000002E-2</v>
      </c>
      <c r="D65" s="2">
        <f t="shared" si="1"/>
        <v>0.16400000000000001</v>
      </c>
      <c r="E65" s="7">
        <f t="shared" si="2"/>
        <v>52.553801312000012</v>
      </c>
    </row>
    <row r="66" spans="1:5" x14ac:dyDescent="0.25">
      <c r="A66" s="9" t="s">
        <v>48</v>
      </c>
      <c r="B66" s="3">
        <v>0.23100000000000001</v>
      </c>
      <c r="C66" s="5">
        <v>9.6000000000000002E-2</v>
      </c>
      <c r="D66" s="2">
        <f t="shared" si="1"/>
        <v>0.13500000000000001</v>
      </c>
      <c r="E66" s="7">
        <f t="shared" si="2"/>
        <v>42.895054700000003</v>
      </c>
    </row>
    <row r="67" spans="1:5" x14ac:dyDescent="0.25">
      <c r="A67" s="9" t="s">
        <v>49</v>
      </c>
      <c r="B67" s="3">
        <v>0.26600000000000001</v>
      </c>
      <c r="C67" s="5">
        <v>9.6000000000000002E-2</v>
      </c>
      <c r="D67" s="2">
        <f t="shared" si="1"/>
        <v>0.17</v>
      </c>
      <c r="E67" s="7">
        <f t="shared" si="2"/>
        <v>54.571350800000012</v>
      </c>
    </row>
    <row r="68" spans="1:5" x14ac:dyDescent="0.25">
      <c r="A68" s="9" t="s">
        <v>50</v>
      </c>
      <c r="B68" s="3">
        <v>0.29899999999999999</v>
      </c>
      <c r="C68" s="5">
        <v>9.6000000000000002E-2</v>
      </c>
      <c r="D68" s="2">
        <f t="shared" si="1"/>
        <v>0.20299999999999999</v>
      </c>
      <c r="E68" s="7">
        <f t="shared" si="2"/>
        <v>65.785468747999985</v>
      </c>
    </row>
    <row r="69" spans="1:5" x14ac:dyDescent="0.25">
      <c r="A69" s="9" t="s">
        <v>51</v>
      </c>
      <c r="B69" s="3">
        <v>0.28800000000000003</v>
      </c>
      <c r="C69" s="5">
        <v>9.6000000000000002E-2</v>
      </c>
      <c r="D69" s="2">
        <f t="shared" si="1"/>
        <v>0.19200000000000003</v>
      </c>
      <c r="E69" s="7">
        <f t="shared" si="2"/>
        <v>62.025317408000014</v>
      </c>
    </row>
    <row r="70" spans="1:5" x14ac:dyDescent="0.25">
      <c r="A70" s="9" t="s">
        <v>52</v>
      </c>
      <c r="B70" s="3">
        <v>0.23400000000000001</v>
      </c>
      <c r="C70" s="5">
        <v>9.6000000000000002E-2</v>
      </c>
      <c r="D70" s="2">
        <f t="shared" si="1"/>
        <v>0.13800000000000001</v>
      </c>
      <c r="E70" s="7">
        <f t="shared" si="2"/>
        <v>43.887108368000007</v>
      </c>
    </row>
    <row r="71" spans="1:5" x14ac:dyDescent="0.25">
      <c r="A71" s="9" t="s">
        <v>53</v>
      </c>
      <c r="B71" s="3">
        <v>0.22800000000000001</v>
      </c>
      <c r="C71" s="5">
        <v>9.6000000000000002E-2</v>
      </c>
      <c r="D71" s="2">
        <f t="shared" si="1"/>
        <v>0.13200000000000001</v>
      </c>
      <c r="E71" s="7">
        <f t="shared" si="2"/>
        <v>41.904645728000006</v>
      </c>
    </row>
    <row r="72" spans="1:5" x14ac:dyDescent="0.25">
      <c r="A72" s="9" t="s">
        <v>54</v>
      </c>
      <c r="B72" s="3">
        <v>0.185</v>
      </c>
      <c r="C72" s="5">
        <v>9.6000000000000002E-2</v>
      </c>
      <c r="D72" s="2">
        <f t="shared" si="1"/>
        <v>8.8999999999999996E-2</v>
      </c>
      <c r="E72" s="7">
        <f t="shared" si="2"/>
        <v>27.889517611999999</v>
      </c>
    </row>
    <row r="73" spans="1:5" x14ac:dyDescent="0.25">
      <c r="A73" s="9" t="s">
        <v>55</v>
      </c>
      <c r="B73" s="3">
        <v>0.35499999999999998</v>
      </c>
      <c r="C73" s="5">
        <v>9.6000000000000002E-2</v>
      </c>
      <c r="D73" s="2">
        <f t="shared" si="1"/>
        <v>0.25900000000000001</v>
      </c>
      <c r="E73" s="7">
        <f t="shared" si="2"/>
        <v>85.270885132000004</v>
      </c>
    </row>
    <row r="74" spans="1:5" x14ac:dyDescent="0.25">
      <c r="A74" s="9" t="s">
        <v>56</v>
      </c>
      <c r="B74" s="3">
        <v>0.23100000000000001</v>
      </c>
      <c r="C74" s="5">
        <v>9.6000000000000002E-2</v>
      </c>
      <c r="D74" s="2">
        <f t="shared" si="1"/>
        <v>0.13500000000000001</v>
      </c>
      <c r="E74" s="7">
        <f t="shared" si="2"/>
        <v>42.895054700000003</v>
      </c>
    </row>
    <row r="75" spans="1:5" x14ac:dyDescent="0.25">
      <c r="A75" s="9" t="s">
        <v>57</v>
      </c>
      <c r="B75" s="3">
        <v>0.214</v>
      </c>
      <c r="C75" s="5">
        <v>9.6000000000000002E-2</v>
      </c>
      <c r="D75" s="2">
        <f t="shared" si="1"/>
        <v>0.11799999999999999</v>
      </c>
      <c r="E75" s="7">
        <f t="shared" si="2"/>
        <v>37.304483728000001</v>
      </c>
    </row>
    <row r="76" spans="1:5" x14ac:dyDescent="0.25">
      <c r="A76" s="9" t="s">
        <v>58</v>
      </c>
      <c r="B76" s="3">
        <v>0.191</v>
      </c>
      <c r="C76" s="5">
        <v>9.6000000000000002E-2</v>
      </c>
      <c r="D76" s="2">
        <f t="shared" si="1"/>
        <v>9.5000000000000001E-2</v>
      </c>
      <c r="E76" s="7">
        <f t="shared" si="2"/>
        <v>29.824832300000001</v>
      </c>
    </row>
    <row r="77" spans="1:5" x14ac:dyDescent="0.25">
      <c r="A77" s="9" t="s">
        <v>59</v>
      </c>
      <c r="B77" s="3">
        <v>0.28800000000000003</v>
      </c>
      <c r="C77" s="5">
        <v>9.6000000000000002E-2</v>
      </c>
      <c r="D77" s="2">
        <f t="shared" si="1"/>
        <v>0.19200000000000003</v>
      </c>
      <c r="E77" s="7">
        <f t="shared" si="2"/>
        <v>62.025317408000014</v>
      </c>
    </row>
    <row r="78" spans="1:5" x14ac:dyDescent="0.25">
      <c r="A78" s="9" t="s">
        <v>60</v>
      </c>
      <c r="B78" s="3">
        <v>0.24199999999999999</v>
      </c>
      <c r="C78" s="5">
        <v>9.6000000000000002E-2</v>
      </c>
      <c r="D78" s="2">
        <f t="shared" si="1"/>
        <v>0.14599999999999999</v>
      </c>
      <c r="E78" s="7">
        <f t="shared" si="2"/>
        <v>46.540625552000002</v>
      </c>
    </row>
    <row r="79" spans="1:5" x14ac:dyDescent="0.25">
      <c r="A79" s="9" t="s">
        <v>61</v>
      </c>
      <c r="B79" s="3">
        <v>0.26900000000000002</v>
      </c>
      <c r="C79" s="5">
        <v>9.6000000000000002E-2</v>
      </c>
      <c r="D79" s="2">
        <f t="shared" si="1"/>
        <v>0.17300000000000001</v>
      </c>
      <c r="E79" s="7">
        <f t="shared" si="2"/>
        <v>55.582592588000011</v>
      </c>
    </row>
    <row r="80" spans="1:5" x14ac:dyDescent="0.25">
      <c r="A80" s="9" t="s">
        <v>62</v>
      </c>
      <c r="B80" s="3">
        <v>0.311</v>
      </c>
      <c r="C80" s="5">
        <v>9.6000000000000002E-2</v>
      </c>
      <c r="D80" s="2">
        <f t="shared" si="1"/>
        <v>0.215</v>
      </c>
      <c r="E80" s="7">
        <f t="shared" si="2"/>
        <v>69.912670699999993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81"/>
  <sheetViews>
    <sheetView workbookViewId="0">
      <selection activeCell="I5" sqref="I5"/>
    </sheetView>
  </sheetViews>
  <sheetFormatPr defaultRowHeight="15" x14ac:dyDescent="0.25"/>
  <cols>
    <col min="1" max="1" width="17.85546875" customWidth="1"/>
    <col min="2" max="2" width="13.28515625" customWidth="1"/>
    <col min="3" max="3" width="11.85546875" customWidth="1"/>
    <col min="4" max="4" width="12.42578125" customWidth="1"/>
    <col min="5" max="5" width="14.42578125" customWidth="1"/>
  </cols>
  <sheetData>
    <row r="2" spans="1:7" x14ac:dyDescent="0.25">
      <c r="A2" s="4">
        <v>2.9319999999999999</v>
      </c>
      <c r="B2" s="3">
        <v>0.94600000000000006</v>
      </c>
      <c r="C2" s="3">
        <v>1.167</v>
      </c>
      <c r="D2" s="3">
        <v>0.96599999999999997</v>
      </c>
      <c r="E2" s="3">
        <v>0.82200000000000006</v>
      </c>
      <c r="F2" s="3">
        <v>0.95500000000000007</v>
      </c>
      <c r="G2" s="3">
        <v>1.2130000000000001</v>
      </c>
    </row>
    <row r="3" spans="1:7" x14ac:dyDescent="0.25">
      <c r="A3" s="4">
        <v>1.92</v>
      </c>
      <c r="B3" s="3">
        <v>0.89200000000000002</v>
      </c>
      <c r="C3" s="3">
        <v>0.93700000000000006</v>
      </c>
      <c r="D3" s="3">
        <v>0.92500000000000004</v>
      </c>
      <c r="E3" s="3">
        <v>0.59499999999999997</v>
      </c>
      <c r="F3" s="3">
        <v>0.93200000000000005</v>
      </c>
      <c r="G3" s="3">
        <v>1.036</v>
      </c>
    </row>
    <row r="4" spans="1:7" x14ac:dyDescent="0.25">
      <c r="A4" s="4">
        <v>1.23</v>
      </c>
      <c r="B4" s="3">
        <v>1.0780000000000001</v>
      </c>
      <c r="C4" s="3">
        <v>1.157</v>
      </c>
      <c r="D4" s="3">
        <v>1.131</v>
      </c>
      <c r="E4" s="3">
        <v>0.81800000000000006</v>
      </c>
      <c r="F4" s="3">
        <v>0.98</v>
      </c>
      <c r="G4" s="3">
        <v>1.204</v>
      </c>
    </row>
    <row r="5" spans="1:7" x14ac:dyDescent="0.25">
      <c r="A5" s="4">
        <v>0.82199999999999995</v>
      </c>
      <c r="B5" s="3">
        <v>0.88400000000000001</v>
      </c>
      <c r="C5" s="3">
        <v>1.1739999999999999</v>
      </c>
      <c r="D5" s="3">
        <v>1.272</v>
      </c>
      <c r="E5" s="3">
        <v>1.014</v>
      </c>
      <c r="F5" s="3">
        <v>1.1619999999999999</v>
      </c>
      <c r="G5" s="3">
        <v>1.212</v>
      </c>
    </row>
    <row r="6" spans="1:7" x14ac:dyDescent="0.25">
      <c r="A6" s="4">
        <v>0.45700000000000002</v>
      </c>
      <c r="B6" s="3">
        <v>0.84899999999999998</v>
      </c>
      <c r="C6" s="3">
        <v>1.129</v>
      </c>
      <c r="D6" s="3">
        <v>1.2690000000000001</v>
      </c>
      <c r="E6" s="3">
        <v>0.57400000000000007</v>
      </c>
      <c r="F6" s="3">
        <v>1.018</v>
      </c>
      <c r="G6" s="3">
        <v>1.0549999999999999</v>
      </c>
    </row>
    <row r="7" spans="1:7" x14ac:dyDescent="0.25">
      <c r="A7" s="5">
        <v>9.5000000000000001E-2</v>
      </c>
      <c r="B7" s="3">
        <v>0.77</v>
      </c>
      <c r="C7" s="3">
        <v>0.98899999999999999</v>
      </c>
      <c r="D7" s="3">
        <v>1.405</v>
      </c>
      <c r="E7" s="3">
        <v>0.61899999999999999</v>
      </c>
      <c r="F7" s="3">
        <v>0.81400000000000006</v>
      </c>
      <c r="G7" s="3">
        <v>0.437</v>
      </c>
    </row>
    <row r="8" spans="1:7" x14ac:dyDescent="0.25">
      <c r="A8" s="2">
        <v>0.108</v>
      </c>
      <c r="B8" s="3">
        <v>0.97299999999999998</v>
      </c>
      <c r="C8" s="3">
        <v>1.167</v>
      </c>
      <c r="D8" s="3">
        <v>1.343</v>
      </c>
      <c r="E8" s="3">
        <v>0.78</v>
      </c>
      <c r="F8" s="3">
        <v>0.57500000000000007</v>
      </c>
      <c r="G8" s="3">
        <v>0.63300000000000001</v>
      </c>
    </row>
    <row r="9" spans="1:7" x14ac:dyDescent="0.25">
      <c r="A9" s="2">
        <v>0.122</v>
      </c>
      <c r="B9" s="3">
        <v>1.0920000000000001</v>
      </c>
      <c r="C9" s="3">
        <v>1.3320000000000001</v>
      </c>
      <c r="D9" s="3">
        <v>0.84599999999999997</v>
      </c>
      <c r="E9" s="3">
        <v>0.8</v>
      </c>
      <c r="F9" s="3">
        <v>0.58499999999999996</v>
      </c>
      <c r="G9" s="3">
        <v>0.32900000000000001</v>
      </c>
    </row>
    <row r="15" spans="1:7" x14ac:dyDescent="0.25">
      <c r="A15" s="13"/>
      <c r="B15" s="6" t="s">
        <v>1</v>
      </c>
      <c r="C15" s="6" t="s">
        <v>2</v>
      </c>
      <c r="D15" s="6" t="s">
        <v>3</v>
      </c>
      <c r="E15" s="6" t="s">
        <v>4</v>
      </c>
    </row>
    <row r="16" spans="1:7" x14ac:dyDescent="0.25">
      <c r="A16" s="13" t="s">
        <v>5</v>
      </c>
      <c r="B16" s="4">
        <v>2.9319999999999999</v>
      </c>
      <c r="C16" s="2">
        <f>B16-B21</f>
        <v>2.8369999999999997</v>
      </c>
      <c r="D16" s="2">
        <v>24</v>
      </c>
      <c r="E16" s="7">
        <f>(1.9045*C16*C16)+(3.063*C16)+(0.0044)</f>
        <v>24.022630660499996</v>
      </c>
    </row>
    <row r="17" spans="1:12" x14ac:dyDescent="0.25">
      <c r="A17" s="13" t="s">
        <v>6</v>
      </c>
      <c r="B17" s="4">
        <v>1.92</v>
      </c>
      <c r="C17" s="2">
        <f>B17-B21</f>
        <v>1.825</v>
      </c>
      <c r="D17" s="2">
        <v>12</v>
      </c>
      <c r="E17" s="7">
        <f t="shared" ref="E17:E21" si="0">(1.9045*C17*C17)+(3.063*C17)+(0.0044)</f>
        <v>11.937550312500001</v>
      </c>
    </row>
    <row r="18" spans="1:12" x14ac:dyDescent="0.25">
      <c r="A18" s="13" t="s">
        <v>7</v>
      </c>
      <c r="B18" s="4">
        <v>1.23</v>
      </c>
      <c r="C18" s="2">
        <f>B18-B21</f>
        <v>1.135</v>
      </c>
      <c r="D18" s="2">
        <v>6</v>
      </c>
      <c r="E18" s="7">
        <f t="shared" si="0"/>
        <v>5.9343295125000015</v>
      </c>
    </row>
    <row r="19" spans="1:12" x14ac:dyDescent="0.25">
      <c r="A19" s="13" t="s">
        <v>8</v>
      </c>
      <c r="B19" s="4">
        <v>0.82199999999999995</v>
      </c>
      <c r="C19" s="2">
        <f>B19-B21</f>
        <v>0.72699999999999998</v>
      </c>
      <c r="D19" s="2">
        <v>3</v>
      </c>
      <c r="E19" s="7">
        <f t="shared" si="0"/>
        <v>3.2377844804999998</v>
      </c>
    </row>
    <row r="20" spans="1:12" x14ac:dyDescent="0.25">
      <c r="A20" s="13" t="s">
        <v>9</v>
      </c>
      <c r="B20" s="4">
        <v>0.45700000000000002</v>
      </c>
      <c r="C20" s="2">
        <f>B20-B21</f>
        <v>0.36199999999999999</v>
      </c>
      <c r="D20" s="2">
        <v>1.5</v>
      </c>
      <c r="E20" s="7">
        <f t="shared" si="0"/>
        <v>1.362779298</v>
      </c>
    </row>
    <row r="21" spans="1:12" x14ac:dyDescent="0.25">
      <c r="A21" s="13" t="s">
        <v>10</v>
      </c>
      <c r="B21" s="5">
        <v>9.5000000000000001E-2</v>
      </c>
      <c r="C21" s="2">
        <f>B21-B21</f>
        <v>0</v>
      </c>
      <c r="D21" s="2">
        <v>0</v>
      </c>
      <c r="E21" s="7">
        <f t="shared" si="0"/>
        <v>4.4000000000000003E-3</v>
      </c>
    </row>
    <row r="27" spans="1:12" x14ac:dyDescent="0.25">
      <c r="I27" s="13"/>
      <c r="K27" s="8" t="s">
        <v>65</v>
      </c>
      <c r="L27" s="8"/>
    </row>
    <row r="33" spans="1:5" x14ac:dyDescent="0.25">
      <c r="A33" s="9" t="s">
        <v>12</v>
      </c>
      <c r="B33" s="3" t="s">
        <v>13</v>
      </c>
      <c r="C33" s="10" t="s">
        <v>10</v>
      </c>
      <c r="D33" s="2" t="s">
        <v>2</v>
      </c>
      <c r="E33" s="11" t="s">
        <v>64</v>
      </c>
    </row>
    <row r="34" spans="1:5" x14ac:dyDescent="0.25">
      <c r="A34" s="9" t="s">
        <v>15</v>
      </c>
      <c r="B34" s="3">
        <v>0.94600000000000006</v>
      </c>
      <c r="C34" s="5">
        <v>9.5000000000000001E-2</v>
      </c>
      <c r="D34" s="2">
        <f t="shared" ref="D34:D81" si="1">(B34-C34)</f>
        <v>0.85100000000000009</v>
      </c>
      <c r="E34" s="7">
        <f t="shared" ref="E34:E81" si="2">(1.9045*D34*D34)+(3.063*D34)+(0.0044)</f>
        <v>3.9902538045000004</v>
      </c>
    </row>
    <row r="35" spans="1:5" x14ac:dyDescent="0.25">
      <c r="A35" s="9" t="s">
        <v>16</v>
      </c>
      <c r="B35" s="3">
        <v>0.89200000000000002</v>
      </c>
      <c r="C35" s="5">
        <v>9.5000000000000001E-2</v>
      </c>
      <c r="D35" s="2">
        <f t="shared" si="1"/>
        <v>0.79700000000000004</v>
      </c>
      <c r="E35" s="7">
        <f t="shared" si="2"/>
        <v>3.6553665405000006</v>
      </c>
    </row>
    <row r="36" spans="1:5" x14ac:dyDescent="0.25">
      <c r="A36" s="9" t="s">
        <v>17</v>
      </c>
      <c r="B36" s="3">
        <v>1.0780000000000001</v>
      </c>
      <c r="C36" s="5">
        <v>9.5000000000000001E-2</v>
      </c>
      <c r="D36" s="2">
        <f t="shared" si="1"/>
        <v>0.9830000000000001</v>
      </c>
      <c r="E36" s="7">
        <f t="shared" si="2"/>
        <v>4.8556264005000012</v>
      </c>
    </row>
    <row r="37" spans="1:5" x14ac:dyDescent="0.25">
      <c r="A37" s="9" t="s">
        <v>18</v>
      </c>
      <c r="B37" s="3">
        <v>0.88400000000000001</v>
      </c>
      <c r="C37" s="5">
        <v>9.5000000000000001E-2</v>
      </c>
      <c r="D37" s="2">
        <f t="shared" si="1"/>
        <v>0.78900000000000003</v>
      </c>
      <c r="E37" s="7">
        <f t="shared" si="2"/>
        <v>3.6066982445</v>
      </c>
    </row>
    <row r="38" spans="1:5" x14ac:dyDescent="0.25">
      <c r="A38" s="9" t="s">
        <v>19</v>
      </c>
      <c r="B38" s="3">
        <v>0.84899999999999998</v>
      </c>
      <c r="C38" s="5">
        <v>9.5000000000000001E-2</v>
      </c>
      <c r="D38" s="2">
        <f t="shared" si="1"/>
        <v>0.754</v>
      </c>
      <c r="E38" s="7">
        <f t="shared" si="2"/>
        <v>3.3966407220000003</v>
      </c>
    </row>
    <row r="39" spans="1:5" x14ac:dyDescent="0.25">
      <c r="A39" s="9" t="s">
        <v>20</v>
      </c>
      <c r="B39" s="3">
        <v>0.77</v>
      </c>
      <c r="C39" s="5">
        <v>9.5000000000000001E-2</v>
      </c>
      <c r="D39" s="2">
        <f t="shared" si="1"/>
        <v>0.67500000000000004</v>
      </c>
      <c r="E39" s="7">
        <f t="shared" si="2"/>
        <v>2.9396628125000004</v>
      </c>
    </row>
    <row r="40" spans="1:5" x14ac:dyDescent="0.25">
      <c r="A40" s="9" t="s">
        <v>21</v>
      </c>
      <c r="B40" s="3">
        <v>0.97299999999999998</v>
      </c>
      <c r="C40" s="5">
        <v>9.5000000000000001E-2</v>
      </c>
      <c r="D40" s="2">
        <f t="shared" si="1"/>
        <v>0.878</v>
      </c>
      <c r="E40" s="7">
        <f t="shared" si="2"/>
        <v>4.1618625780000009</v>
      </c>
    </row>
    <row r="41" spans="1:5" x14ac:dyDescent="0.25">
      <c r="A41" s="9" t="s">
        <v>22</v>
      </c>
      <c r="B41" s="3">
        <v>1.0920000000000001</v>
      </c>
      <c r="C41" s="5">
        <v>9.5000000000000001E-2</v>
      </c>
      <c r="D41" s="2">
        <f t="shared" si="1"/>
        <v>0.99700000000000011</v>
      </c>
      <c r="E41" s="7">
        <f t="shared" si="2"/>
        <v>4.9513011405000018</v>
      </c>
    </row>
    <row r="42" spans="1:5" x14ac:dyDescent="0.25">
      <c r="A42" s="9" t="s">
        <v>23</v>
      </c>
      <c r="B42" s="3">
        <v>1.167</v>
      </c>
      <c r="C42" s="5">
        <v>9.5000000000000001E-2</v>
      </c>
      <c r="D42" s="2">
        <f t="shared" si="1"/>
        <v>1.0720000000000001</v>
      </c>
      <c r="E42" s="7">
        <f t="shared" si="2"/>
        <v>5.4765569280000008</v>
      </c>
    </row>
    <row r="43" spans="1:5" x14ac:dyDescent="0.25">
      <c r="A43" s="9" t="s">
        <v>24</v>
      </c>
      <c r="B43" s="3">
        <v>0.93700000000000006</v>
      </c>
      <c r="C43" s="5">
        <v>9.5000000000000001E-2</v>
      </c>
      <c r="D43" s="2">
        <f t="shared" si="1"/>
        <v>0.84200000000000008</v>
      </c>
      <c r="E43" s="7">
        <f t="shared" si="2"/>
        <v>3.9336679380000006</v>
      </c>
    </row>
    <row r="44" spans="1:5" x14ac:dyDescent="0.25">
      <c r="A44" s="9" t="s">
        <v>25</v>
      </c>
      <c r="B44" s="3">
        <v>1.157</v>
      </c>
      <c r="C44" s="5">
        <v>9.5000000000000001E-2</v>
      </c>
      <c r="D44" s="2">
        <f t="shared" si="1"/>
        <v>1.0620000000000001</v>
      </c>
      <c r="E44" s="7">
        <f t="shared" si="2"/>
        <v>5.4052848980000014</v>
      </c>
    </row>
    <row r="45" spans="1:5" x14ac:dyDescent="0.25">
      <c r="A45" s="9" t="s">
        <v>26</v>
      </c>
      <c r="B45" s="3">
        <v>1.1739999999999999</v>
      </c>
      <c r="C45" s="5">
        <v>9.5000000000000001E-2</v>
      </c>
      <c r="D45" s="2">
        <f t="shared" si="1"/>
        <v>1.079</v>
      </c>
      <c r="E45" s="7">
        <f t="shared" si="2"/>
        <v>5.5266739845000004</v>
      </c>
    </row>
    <row r="46" spans="1:5" x14ac:dyDescent="0.25">
      <c r="A46" s="9" t="s">
        <v>27</v>
      </c>
      <c r="B46" s="3">
        <v>1.129</v>
      </c>
      <c r="C46" s="5">
        <v>9.5000000000000001E-2</v>
      </c>
      <c r="D46" s="2">
        <f t="shared" si="1"/>
        <v>1.034</v>
      </c>
      <c r="E46" s="7">
        <f t="shared" si="2"/>
        <v>5.2077496020000007</v>
      </c>
    </row>
    <row r="47" spans="1:5" x14ac:dyDescent="0.25">
      <c r="A47" s="9" t="s">
        <v>28</v>
      </c>
      <c r="B47" s="3">
        <v>0.98899999999999999</v>
      </c>
      <c r="C47" s="5">
        <v>9.5000000000000001E-2</v>
      </c>
      <c r="D47" s="2">
        <f t="shared" si="1"/>
        <v>0.89400000000000002</v>
      </c>
      <c r="E47" s="7">
        <f t="shared" si="2"/>
        <v>4.264866962000001</v>
      </c>
    </row>
    <row r="48" spans="1:5" x14ac:dyDescent="0.25">
      <c r="A48" s="9" t="s">
        <v>29</v>
      </c>
      <c r="B48" s="3">
        <v>1.167</v>
      </c>
      <c r="C48" s="5">
        <v>9.5000000000000001E-2</v>
      </c>
      <c r="D48" s="2">
        <f t="shared" si="1"/>
        <v>1.0720000000000001</v>
      </c>
      <c r="E48" s="7">
        <f t="shared" si="2"/>
        <v>5.4765569280000008</v>
      </c>
    </row>
    <row r="49" spans="1:5" x14ac:dyDescent="0.25">
      <c r="A49" s="9" t="s">
        <v>30</v>
      </c>
      <c r="B49" s="3">
        <v>1.3320000000000001</v>
      </c>
      <c r="C49" s="5">
        <v>9.5000000000000001E-2</v>
      </c>
      <c r="D49" s="2">
        <f t="shared" si="1"/>
        <v>1.2370000000000001</v>
      </c>
      <c r="E49" s="7">
        <f t="shared" si="2"/>
        <v>6.7075378605000022</v>
      </c>
    </row>
    <row r="50" spans="1:5" x14ac:dyDescent="0.25">
      <c r="A50" s="9" t="s">
        <v>31</v>
      </c>
      <c r="B50" s="3">
        <v>0.96599999999999997</v>
      </c>
      <c r="C50" s="5">
        <v>9.5000000000000001E-2</v>
      </c>
      <c r="D50" s="2">
        <f t="shared" si="1"/>
        <v>0.871</v>
      </c>
      <c r="E50" s="7">
        <f t="shared" si="2"/>
        <v>4.1171047845000004</v>
      </c>
    </row>
    <row r="51" spans="1:5" x14ac:dyDescent="0.25">
      <c r="A51" s="9" t="s">
        <v>32</v>
      </c>
      <c r="B51" s="3">
        <v>0.92500000000000004</v>
      </c>
      <c r="C51" s="5">
        <v>9.5000000000000001E-2</v>
      </c>
      <c r="D51" s="2">
        <f t="shared" si="1"/>
        <v>0.83000000000000007</v>
      </c>
      <c r="E51" s="7">
        <f t="shared" si="2"/>
        <v>3.8587000500000008</v>
      </c>
    </row>
    <row r="52" spans="1:5" x14ac:dyDescent="0.25">
      <c r="A52" s="9" t="s">
        <v>33</v>
      </c>
      <c r="B52" s="3">
        <v>1.131</v>
      </c>
      <c r="C52" s="5">
        <v>9.5000000000000001E-2</v>
      </c>
      <c r="D52" s="2">
        <f t="shared" si="1"/>
        <v>1.036</v>
      </c>
      <c r="E52" s="7">
        <f t="shared" si="2"/>
        <v>5.2217602320000012</v>
      </c>
    </row>
    <row r="53" spans="1:5" x14ac:dyDescent="0.25">
      <c r="A53" s="9" t="s">
        <v>34</v>
      </c>
      <c r="B53" s="3">
        <v>1.272</v>
      </c>
      <c r="C53" s="5">
        <v>9.5000000000000001E-2</v>
      </c>
      <c r="D53" s="2">
        <f t="shared" si="1"/>
        <v>1.177</v>
      </c>
      <c r="E53" s="7">
        <f t="shared" si="2"/>
        <v>6.2479100805000005</v>
      </c>
    </row>
    <row r="54" spans="1:5" x14ac:dyDescent="0.25">
      <c r="A54" s="9" t="s">
        <v>35</v>
      </c>
      <c r="B54" s="3">
        <v>1.2690000000000001</v>
      </c>
      <c r="C54" s="5">
        <v>9.5000000000000001E-2</v>
      </c>
      <c r="D54" s="2">
        <f t="shared" si="1"/>
        <v>1.1740000000000002</v>
      </c>
      <c r="E54" s="7">
        <f t="shared" si="2"/>
        <v>6.2252886420000015</v>
      </c>
    </row>
    <row r="55" spans="1:5" x14ac:dyDescent="0.25">
      <c r="A55" s="9" t="s">
        <v>36</v>
      </c>
      <c r="B55" s="3">
        <v>1.405</v>
      </c>
      <c r="C55" s="5">
        <v>9.5000000000000001E-2</v>
      </c>
      <c r="D55" s="2">
        <f t="shared" si="1"/>
        <v>1.31</v>
      </c>
      <c r="E55" s="7">
        <f t="shared" si="2"/>
        <v>7.2852424500000019</v>
      </c>
    </row>
    <row r="56" spans="1:5" x14ac:dyDescent="0.25">
      <c r="A56" s="9" t="s">
        <v>37</v>
      </c>
      <c r="B56" s="3">
        <v>1.343</v>
      </c>
      <c r="C56" s="5">
        <v>9.5000000000000001E-2</v>
      </c>
      <c r="D56" s="2">
        <f t="shared" si="1"/>
        <v>1.248</v>
      </c>
      <c r="E56" s="7">
        <f t="shared" si="2"/>
        <v>6.793290368000001</v>
      </c>
    </row>
    <row r="57" spans="1:5" x14ac:dyDescent="0.25">
      <c r="A57" s="9" t="s">
        <v>38</v>
      </c>
      <c r="B57" s="3">
        <v>0.84599999999999997</v>
      </c>
      <c r="C57" s="5">
        <v>9.5000000000000001E-2</v>
      </c>
      <c r="D57" s="2">
        <f t="shared" si="1"/>
        <v>0.751</v>
      </c>
      <c r="E57" s="7">
        <f t="shared" si="2"/>
        <v>3.3788529045</v>
      </c>
    </row>
    <row r="58" spans="1:5" x14ac:dyDescent="0.25">
      <c r="A58" s="9" t="s">
        <v>39</v>
      </c>
      <c r="B58" s="3">
        <v>0.82200000000000006</v>
      </c>
      <c r="C58" s="5">
        <v>9.5000000000000001E-2</v>
      </c>
      <c r="D58" s="2">
        <f t="shared" si="1"/>
        <v>0.72700000000000009</v>
      </c>
      <c r="E58" s="7">
        <f t="shared" si="2"/>
        <v>3.2377844805000007</v>
      </c>
    </row>
    <row r="59" spans="1:5" x14ac:dyDescent="0.25">
      <c r="A59" s="9" t="s">
        <v>40</v>
      </c>
      <c r="B59" s="3">
        <v>0.59499999999999997</v>
      </c>
      <c r="C59" s="5">
        <v>9.5000000000000001E-2</v>
      </c>
      <c r="D59" s="2">
        <f t="shared" si="1"/>
        <v>0.5</v>
      </c>
      <c r="E59" s="7">
        <f t="shared" si="2"/>
        <v>2.012025</v>
      </c>
    </row>
    <row r="60" spans="1:5" x14ac:dyDescent="0.25">
      <c r="A60" s="9" t="s">
        <v>41</v>
      </c>
      <c r="B60" s="3">
        <v>0.81800000000000006</v>
      </c>
      <c r="C60" s="5">
        <v>9.5000000000000001E-2</v>
      </c>
      <c r="D60" s="2">
        <f t="shared" si="1"/>
        <v>0.72300000000000009</v>
      </c>
      <c r="E60" s="7">
        <f t="shared" si="2"/>
        <v>3.2144863805000008</v>
      </c>
    </row>
    <row r="61" spans="1:5" x14ac:dyDescent="0.25">
      <c r="A61" s="9" t="s">
        <v>42</v>
      </c>
      <c r="B61" s="3">
        <v>1.014</v>
      </c>
      <c r="C61" s="5">
        <v>9.5000000000000001E-2</v>
      </c>
      <c r="D61" s="2">
        <f t="shared" si="1"/>
        <v>0.91900000000000004</v>
      </c>
      <c r="E61" s="7">
        <f t="shared" si="2"/>
        <v>4.427763424500001</v>
      </c>
    </row>
    <row r="62" spans="1:5" x14ac:dyDescent="0.25">
      <c r="A62" s="9" t="s">
        <v>43</v>
      </c>
      <c r="B62" s="3">
        <v>0.57400000000000007</v>
      </c>
      <c r="C62" s="5">
        <v>9.5000000000000001E-2</v>
      </c>
      <c r="D62" s="2">
        <f t="shared" si="1"/>
        <v>0.47900000000000009</v>
      </c>
      <c r="E62" s="7">
        <f t="shared" si="2"/>
        <v>1.9085473845000005</v>
      </c>
    </row>
    <row r="63" spans="1:5" x14ac:dyDescent="0.25">
      <c r="A63" s="9" t="s">
        <v>44</v>
      </c>
      <c r="B63" s="3">
        <v>0.61899999999999999</v>
      </c>
      <c r="C63" s="5">
        <v>9.5000000000000001E-2</v>
      </c>
      <c r="D63" s="2">
        <f t="shared" si="1"/>
        <v>0.52400000000000002</v>
      </c>
      <c r="E63" s="7">
        <f t="shared" si="2"/>
        <v>2.1323419920000002</v>
      </c>
    </row>
    <row r="64" spans="1:5" x14ac:dyDescent="0.25">
      <c r="A64" s="9" t="s">
        <v>45</v>
      </c>
      <c r="B64" s="3">
        <v>0.78</v>
      </c>
      <c r="C64" s="5">
        <v>9.5000000000000001E-2</v>
      </c>
      <c r="D64" s="2">
        <f t="shared" si="1"/>
        <v>0.68500000000000005</v>
      </c>
      <c r="E64" s="7">
        <f t="shared" si="2"/>
        <v>2.9961940125000006</v>
      </c>
    </row>
    <row r="65" spans="1:5" x14ac:dyDescent="0.25">
      <c r="A65" s="9" t="s">
        <v>46</v>
      </c>
      <c r="B65" s="3">
        <v>0.8</v>
      </c>
      <c r="C65" s="5">
        <v>9.5000000000000001E-2</v>
      </c>
      <c r="D65" s="2">
        <f t="shared" si="1"/>
        <v>0.70500000000000007</v>
      </c>
      <c r="E65" s="7">
        <f t="shared" si="2"/>
        <v>3.1103991125000006</v>
      </c>
    </row>
    <row r="66" spans="1:5" x14ac:dyDescent="0.25">
      <c r="A66" s="9" t="s">
        <v>47</v>
      </c>
      <c r="B66" s="3">
        <v>0.95500000000000007</v>
      </c>
      <c r="C66" s="5">
        <v>9.5000000000000001E-2</v>
      </c>
      <c r="D66" s="2">
        <f t="shared" si="1"/>
        <v>0.8600000000000001</v>
      </c>
      <c r="E66" s="7">
        <f t="shared" si="2"/>
        <v>4.0471482000000014</v>
      </c>
    </row>
    <row r="67" spans="1:5" x14ac:dyDescent="0.25">
      <c r="A67" s="9" t="s">
        <v>48</v>
      </c>
      <c r="B67" s="3">
        <v>0.93200000000000005</v>
      </c>
      <c r="C67" s="5">
        <v>9.5000000000000001E-2</v>
      </c>
      <c r="D67" s="2">
        <f t="shared" si="1"/>
        <v>0.83700000000000008</v>
      </c>
      <c r="E67" s="7">
        <f t="shared" si="2"/>
        <v>3.9023646605000004</v>
      </c>
    </row>
    <row r="68" spans="1:5" x14ac:dyDescent="0.25">
      <c r="A68" s="9" t="s">
        <v>49</v>
      </c>
      <c r="B68" s="3">
        <v>0.98</v>
      </c>
      <c r="C68" s="5">
        <v>9.5000000000000001E-2</v>
      </c>
      <c r="D68" s="2">
        <f t="shared" si="1"/>
        <v>0.88500000000000001</v>
      </c>
      <c r="E68" s="7">
        <f t="shared" si="2"/>
        <v>4.2068070125000006</v>
      </c>
    </row>
    <row r="69" spans="1:5" x14ac:dyDescent="0.25">
      <c r="A69" s="9" t="s">
        <v>50</v>
      </c>
      <c r="B69" s="3">
        <v>1.1619999999999999</v>
      </c>
      <c r="C69" s="5">
        <v>9.5000000000000001E-2</v>
      </c>
      <c r="D69" s="2">
        <f t="shared" si="1"/>
        <v>1.0669999999999999</v>
      </c>
      <c r="E69" s="7">
        <f t="shared" si="2"/>
        <v>5.4408733004999998</v>
      </c>
    </row>
    <row r="70" spans="1:5" x14ac:dyDescent="0.25">
      <c r="A70" s="9" t="s">
        <v>51</v>
      </c>
      <c r="B70" s="3">
        <v>1.018</v>
      </c>
      <c r="C70" s="5">
        <v>9.5000000000000001E-2</v>
      </c>
      <c r="D70" s="2">
        <f t="shared" si="1"/>
        <v>0.92300000000000004</v>
      </c>
      <c r="E70" s="7">
        <f t="shared" si="2"/>
        <v>4.4540477805000007</v>
      </c>
    </row>
    <row r="71" spans="1:5" x14ac:dyDescent="0.25">
      <c r="A71" s="9" t="s">
        <v>52</v>
      </c>
      <c r="B71" s="3">
        <v>0.81400000000000006</v>
      </c>
      <c r="C71" s="5">
        <v>9.5000000000000001E-2</v>
      </c>
      <c r="D71" s="2">
        <f t="shared" si="1"/>
        <v>0.71900000000000008</v>
      </c>
      <c r="E71" s="7">
        <f t="shared" si="2"/>
        <v>3.1912492245000004</v>
      </c>
    </row>
    <row r="72" spans="1:5" x14ac:dyDescent="0.25">
      <c r="A72" s="9" t="s">
        <v>53</v>
      </c>
      <c r="B72" s="3">
        <v>0.57500000000000007</v>
      </c>
      <c r="C72" s="5">
        <v>9.5000000000000001E-2</v>
      </c>
      <c r="D72" s="2">
        <f t="shared" si="1"/>
        <v>0.48000000000000009</v>
      </c>
      <c r="E72" s="7">
        <f t="shared" si="2"/>
        <v>1.9134368000000006</v>
      </c>
    </row>
    <row r="73" spans="1:5" x14ac:dyDescent="0.25">
      <c r="A73" s="9" t="s">
        <v>54</v>
      </c>
      <c r="B73" s="3">
        <v>0.58499999999999996</v>
      </c>
      <c r="C73" s="5">
        <v>9.5000000000000001E-2</v>
      </c>
      <c r="D73" s="2">
        <f t="shared" si="1"/>
        <v>0.49</v>
      </c>
      <c r="E73" s="7">
        <f t="shared" si="2"/>
        <v>1.9625404500000001</v>
      </c>
    </row>
    <row r="74" spans="1:5" x14ac:dyDescent="0.25">
      <c r="A74" s="9" t="s">
        <v>55</v>
      </c>
      <c r="B74" s="3">
        <v>1.2130000000000001</v>
      </c>
      <c r="C74" s="5">
        <v>9.5000000000000001E-2</v>
      </c>
      <c r="D74" s="2">
        <f t="shared" si="1"/>
        <v>1.1180000000000001</v>
      </c>
      <c r="E74" s="7">
        <f t="shared" si="2"/>
        <v>5.8093142580000015</v>
      </c>
    </row>
    <row r="75" spans="1:5" x14ac:dyDescent="0.25">
      <c r="A75" s="9" t="s">
        <v>56</v>
      </c>
      <c r="B75" s="3">
        <v>1.036</v>
      </c>
      <c r="C75" s="5">
        <v>9.5000000000000001E-2</v>
      </c>
      <c r="D75" s="2">
        <f t="shared" si="1"/>
        <v>0.94100000000000006</v>
      </c>
      <c r="E75" s="7">
        <f t="shared" si="2"/>
        <v>4.5730815645000007</v>
      </c>
    </row>
    <row r="76" spans="1:5" x14ac:dyDescent="0.25">
      <c r="A76" s="9" t="s">
        <v>57</v>
      </c>
      <c r="B76" s="3">
        <v>1.204</v>
      </c>
      <c r="C76" s="5">
        <v>9.5000000000000001E-2</v>
      </c>
      <c r="D76" s="2">
        <f t="shared" si="1"/>
        <v>1.109</v>
      </c>
      <c r="E76" s="7">
        <f t="shared" si="2"/>
        <v>5.7435753645000007</v>
      </c>
    </row>
    <row r="77" spans="1:5" x14ac:dyDescent="0.25">
      <c r="A77" s="9" t="s">
        <v>58</v>
      </c>
      <c r="B77" s="3">
        <v>1.212</v>
      </c>
      <c r="C77" s="5">
        <v>9.5000000000000001E-2</v>
      </c>
      <c r="D77" s="2">
        <f t="shared" si="1"/>
        <v>1.117</v>
      </c>
      <c r="E77" s="7">
        <f t="shared" si="2"/>
        <v>5.8019947005000008</v>
      </c>
    </row>
    <row r="78" spans="1:5" x14ac:dyDescent="0.25">
      <c r="A78" s="9" t="s">
        <v>59</v>
      </c>
      <c r="B78" s="3">
        <v>1.0549999999999999</v>
      </c>
      <c r="C78" s="5">
        <v>9.5000000000000001E-2</v>
      </c>
      <c r="D78" s="2">
        <f t="shared" si="1"/>
        <v>0.96</v>
      </c>
      <c r="E78" s="7">
        <f t="shared" si="2"/>
        <v>4.7000672000000003</v>
      </c>
    </row>
    <row r="79" spans="1:5" x14ac:dyDescent="0.25">
      <c r="A79" s="9" t="s">
        <v>60</v>
      </c>
      <c r="B79" s="3">
        <v>0.437</v>
      </c>
      <c r="C79" s="5">
        <v>9.5000000000000001E-2</v>
      </c>
      <c r="D79" s="2">
        <f t="shared" si="1"/>
        <v>0.34199999999999997</v>
      </c>
      <c r="E79" s="7">
        <f t="shared" si="2"/>
        <v>1.2747039379999998</v>
      </c>
    </row>
    <row r="80" spans="1:5" x14ac:dyDescent="0.25">
      <c r="A80" s="9" t="s">
        <v>61</v>
      </c>
      <c r="B80" s="3">
        <v>0.63300000000000001</v>
      </c>
      <c r="C80" s="5">
        <v>9.5000000000000001E-2</v>
      </c>
      <c r="D80" s="2">
        <f t="shared" si="1"/>
        <v>0.53800000000000003</v>
      </c>
      <c r="E80" s="7">
        <f t="shared" si="2"/>
        <v>2.2035400979999999</v>
      </c>
    </row>
    <row r="81" spans="1:5" x14ac:dyDescent="0.25">
      <c r="A81" s="9" t="s">
        <v>62</v>
      </c>
      <c r="B81" s="3">
        <v>0.32900000000000001</v>
      </c>
      <c r="C81" s="5">
        <v>9.5000000000000001E-2</v>
      </c>
      <c r="D81" s="2">
        <f t="shared" si="1"/>
        <v>0.23400000000000001</v>
      </c>
      <c r="E81" s="7">
        <f t="shared" si="2"/>
        <v>0.82542480200000012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80"/>
  <sheetViews>
    <sheetView workbookViewId="0">
      <selection activeCell="J5" sqref="J5"/>
    </sheetView>
  </sheetViews>
  <sheetFormatPr defaultRowHeight="15" x14ac:dyDescent="0.25"/>
  <cols>
    <col min="1" max="1" width="15.85546875" customWidth="1"/>
    <col min="2" max="2" width="12.7109375" customWidth="1"/>
    <col min="3" max="3" width="11.42578125" customWidth="1"/>
    <col min="4" max="4" width="12.28515625" customWidth="1"/>
    <col min="5" max="5" width="17.7109375" customWidth="1"/>
  </cols>
  <sheetData>
    <row r="2" spans="1:7" x14ac:dyDescent="0.25">
      <c r="A2" s="4">
        <v>2.5430000000000001</v>
      </c>
      <c r="B2" s="3">
        <v>0.23700000000000002</v>
      </c>
      <c r="C2" s="3">
        <v>0.20700000000000002</v>
      </c>
      <c r="D2" s="3">
        <v>0.223</v>
      </c>
      <c r="E2" s="3">
        <v>0.20500000000000002</v>
      </c>
      <c r="F2" s="3">
        <v>0.16300000000000001</v>
      </c>
      <c r="G2" s="3">
        <v>0.219</v>
      </c>
    </row>
    <row r="3" spans="1:7" x14ac:dyDescent="0.25">
      <c r="A3" s="4">
        <v>1.294</v>
      </c>
      <c r="B3" s="3">
        <v>0.17300000000000001</v>
      </c>
      <c r="C3" s="3">
        <v>0.156</v>
      </c>
      <c r="D3" s="3">
        <v>0.20200000000000001</v>
      </c>
      <c r="E3" s="3">
        <v>0.217</v>
      </c>
      <c r="F3" s="3">
        <v>0.183</v>
      </c>
      <c r="G3" s="3">
        <v>0.22</v>
      </c>
    </row>
    <row r="4" spans="1:7" x14ac:dyDescent="0.25">
      <c r="A4" s="4">
        <v>0.69499999999999995</v>
      </c>
      <c r="B4" s="3">
        <v>0.186</v>
      </c>
      <c r="C4" s="3">
        <v>0.158</v>
      </c>
      <c r="D4" s="3">
        <v>0.20800000000000002</v>
      </c>
      <c r="E4" s="3">
        <v>0.31900000000000001</v>
      </c>
      <c r="F4" s="3">
        <v>0.28300000000000003</v>
      </c>
      <c r="G4" s="3">
        <v>0.308</v>
      </c>
    </row>
    <row r="5" spans="1:7" x14ac:dyDescent="0.25">
      <c r="A5" s="4">
        <v>0.379</v>
      </c>
      <c r="B5" s="3">
        <v>0.157</v>
      </c>
      <c r="C5" s="3">
        <v>0.17899999999999999</v>
      </c>
      <c r="D5" s="3">
        <v>0.23</v>
      </c>
      <c r="E5" s="3">
        <v>0.29099999999999998</v>
      </c>
      <c r="F5" s="3">
        <v>0.28400000000000003</v>
      </c>
      <c r="G5" s="3">
        <v>0.29899999999999999</v>
      </c>
    </row>
    <row r="6" spans="1:7" x14ac:dyDescent="0.25">
      <c r="A6" s="4">
        <v>0.248</v>
      </c>
      <c r="B6" s="3">
        <v>0.151</v>
      </c>
      <c r="C6" s="3">
        <v>0.183</v>
      </c>
      <c r="D6" s="3">
        <v>0.20200000000000001</v>
      </c>
      <c r="E6" s="3">
        <v>0.15</v>
      </c>
      <c r="F6" s="3">
        <v>0.248</v>
      </c>
      <c r="G6" s="3">
        <v>0.38500000000000001</v>
      </c>
    </row>
    <row r="7" spans="1:7" x14ac:dyDescent="0.25">
      <c r="A7" s="5">
        <v>8.1000000000000003E-2</v>
      </c>
      <c r="B7" s="3">
        <v>0.14799999999999999</v>
      </c>
      <c r="C7" s="3">
        <v>0.16400000000000001</v>
      </c>
      <c r="D7" s="3">
        <v>0.16</v>
      </c>
      <c r="E7" s="3">
        <v>0.17200000000000001</v>
      </c>
      <c r="F7" s="3">
        <v>0.27200000000000002</v>
      </c>
      <c r="G7" s="3">
        <v>0.22600000000000001</v>
      </c>
    </row>
    <row r="8" spans="1:7" x14ac:dyDescent="0.25">
      <c r="A8" s="3">
        <v>0.16</v>
      </c>
      <c r="B8" s="3">
        <v>0.17400000000000002</v>
      </c>
      <c r="C8" s="3">
        <v>0.19</v>
      </c>
      <c r="D8" s="3">
        <v>0.28700000000000003</v>
      </c>
      <c r="E8" s="3">
        <v>0.216</v>
      </c>
      <c r="F8" s="3">
        <v>0.34400000000000003</v>
      </c>
      <c r="G8" s="3">
        <v>0</v>
      </c>
    </row>
    <row r="9" spans="1:7" x14ac:dyDescent="0.25">
      <c r="A9" s="3">
        <v>0.19900000000000001</v>
      </c>
      <c r="B9" s="3">
        <v>0.156</v>
      </c>
      <c r="C9" s="3">
        <v>0.192</v>
      </c>
      <c r="D9" s="3">
        <v>0.191</v>
      </c>
      <c r="E9" s="3">
        <v>0.214</v>
      </c>
      <c r="F9" s="3">
        <v>0.44700000000000001</v>
      </c>
      <c r="G9" s="3">
        <v>0</v>
      </c>
    </row>
    <row r="18" spans="1:13" x14ac:dyDescent="0.25">
      <c r="A18" s="14"/>
      <c r="B18" s="6" t="s">
        <v>1</v>
      </c>
      <c r="C18" s="6" t="s">
        <v>2</v>
      </c>
      <c r="D18" s="6" t="s">
        <v>3</v>
      </c>
      <c r="E18" s="6" t="s">
        <v>4</v>
      </c>
    </row>
    <row r="19" spans="1:13" x14ac:dyDescent="0.25">
      <c r="A19" s="14" t="s">
        <v>5</v>
      </c>
      <c r="B19" s="4">
        <v>2.5430000000000001</v>
      </c>
      <c r="C19" s="2">
        <f>B19-B24</f>
        <v>2.4620000000000002</v>
      </c>
      <c r="D19" s="2">
        <v>120</v>
      </c>
      <c r="E19" s="7">
        <f>(0.5334*C19*C19)+(50.192*C19)-(0.3051)</f>
        <v>126.50077822960002</v>
      </c>
    </row>
    <row r="20" spans="1:13" x14ac:dyDescent="0.25">
      <c r="A20" s="14" t="s">
        <v>6</v>
      </c>
      <c r="B20" s="4">
        <v>1.294</v>
      </c>
      <c r="C20" s="2">
        <f>B20-B24</f>
        <v>1.2130000000000001</v>
      </c>
      <c r="D20" s="2">
        <v>60</v>
      </c>
      <c r="E20" s="7">
        <f t="shared" ref="E20:E24" si="0">(0.5334*C20*C20)+(50.192*C20)-(0.3051)</f>
        <v>61.362624224599998</v>
      </c>
    </row>
    <row r="21" spans="1:13" x14ac:dyDescent="0.25">
      <c r="A21" s="14" t="s">
        <v>7</v>
      </c>
      <c r="B21" s="4">
        <v>0.69499999999999995</v>
      </c>
      <c r="C21" s="2">
        <f>B21-B24</f>
        <v>0.61399999999999999</v>
      </c>
      <c r="D21" s="2">
        <v>30</v>
      </c>
      <c r="E21" s="7">
        <f t="shared" si="0"/>
        <v>30.713877666400002</v>
      </c>
    </row>
    <row r="22" spans="1:13" x14ac:dyDescent="0.25">
      <c r="A22" s="14" t="s">
        <v>8</v>
      </c>
      <c r="B22" s="4">
        <v>0.379</v>
      </c>
      <c r="C22" s="2">
        <f>B22-B24</f>
        <v>0.29799999999999999</v>
      </c>
      <c r="D22" s="2">
        <v>15</v>
      </c>
      <c r="E22" s="7">
        <f t="shared" si="0"/>
        <v>14.699484053599999</v>
      </c>
    </row>
    <row r="23" spans="1:13" x14ac:dyDescent="0.25">
      <c r="A23" s="14" t="s">
        <v>9</v>
      </c>
      <c r="B23" s="4">
        <v>0.248</v>
      </c>
      <c r="C23" s="2">
        <f>B23-B24</f>
        <v>0.16699999999999998</v>
      </c>
      <c r="D23" s="2">
        <v>7.5</v>
      </c>
      <c r="E23" s="7">
        <f t="shared" si="0"/>
        <v>8.0918399926000006</v>
      </c>
    </row>
    <row r="24" spans="1:13" x14ac:dyDescent="0.25">
      <c r="A24" s="14" t="s">
        <v>10</v>
      </c>
      <c r="B24" s="5">
        <v>8.1000000000000003E-2</v>
      </c>
      <c r="C24" s="2">
        <f>B24-B24</f>
        <v>0</v>
      </c>
      <c r="D24" s="2">
        <v>0</v>
      </c>
      <c r="E24" s="7">
        <f t="shared" si="0"/>
        <v>-0.30509999999999998</v>
      </c>
    </row>
    <row r="26" spans="1:13" x14ac:dyDescent="0.25">
      <c r="I26" s="14"/>
      <c r="K26" s="8" t="s">
        <v>66</v>
      </c>
      <c r="L26" s="8"/>
      <c r="M26" s="14"/>
    </row>
    <row r="32" spans="1:13" x14ac:dyDescent="0.25">
      <c r="A32" s="9" t="s">
        <v>12</v>
      </c>
      <c r="B32" s="3" t="s">
        <v>13</v>
      </c>
      <c r="C32" s="10" t="s">
        <v>10</v>
      </c>
      <c r="D32" s="2" t="s">
        <v>2</v>
      </c>
      <c r="E32" s="11" t="s">
        <v>14</v>
      </c>
    </row>
    <row r="33" spans="1:5" x14ac:dyDescent="0.25">
      <c r="A33" s="9" t="s">
        <v>15</v>
      </c>
      <c r="B33" s="3">
        <v>0.16</v>
      </c>
      <c r="C33" s="5">
        <v>8.1000000000000003E-2</v>
      </c>
      <c r="D33" s="1">
        <f t="shared" ref="D33:D80" si="1">(B33-C33)</f>
        <v>7.9000000000000001E-2</v>
      </c>
      <c r="E33" s="7">
        <f t="shared" ref="E33:E80" si="2">(0.5334*D33*D33)+(50.192*D33)-(0.3051)</f>
        <v>3.6633969494000005</v>
      </c>
    </row>
    <row r="34" spans="1:5" x14ac:dyDescent="0.25">
      <c r="A34" s="9" t="s">
        <v>16</v>
      </c>
      <c r="B34" s="3">
        <v>0.19900000000000001</v>
      </c>
      <c r="C34" s="5">
        <v>8.1000000000000003E-2</v>
      </c>
      <c r="D34" s="1">
        <f t="shared" si="1"/>
        <v>0.11800000000000001</v>
      </c>
      <c r="E34" s="7">
        <f t="shared" si="2"/>
        <v>5.6249830616000001</v>
      </c>
    </row>
    <row r="35" spans="1:5" x14ac:dyDescent="0.25">
      <c r="A35" s="9" t="s">
        <v>17</v>
      </c>
      <c r="B35" s="3">
        <v>0.23700000000000002</v>
      </c>
      <c r="C35" s="5">
        <v>8.1000000000000003E-2</v>
      </c>
      <c r="D35" s="1">
        <f t="shared" si="1"/>
        <v>0.15600000000000003</v>
      </c>
      <c r="E35" s="7">
        <f t="shared" si="2"/>
        <v>7.5378328224000013</v>
      </c>
    </row>
    <row r="36" spans="1:5" x14ac:dyDescent="0.25">
      <c r="A36" s="9" t="s">
        <v>18</v>
      </c>
      <c r="B36" s="3">
        <v>0.17300000000000001</v>
      </c>
      <c r="C36" s="5">
        <v>8.1000000000000003E-2</v>
      </c>
      <c r="D36" s="1">
        <f t="shared" si="1"/>
        <v>9.2000000000000012E-2</v>
      </c>
      <c r="E36" s="7">
        <f t="shared" si="2"/>
        <v>4.3170786976000004</v>
      </c>
    </row>
    <row r="37" spans="1:5" x14ac:dyDescent="0.25">
      <c r="A37" s="9" t="s">
        <v>19</v>
      </c>
      <c r="B37" s="3">
        <v>0.186</v>
      </c>
      <c r="C37" s="5">
        <v>8.1000000000000003E-2</v>
      </c>
      <c r="D37" s="1">
        <f t="shared" si="1"/>
        <v>0.105</v>
      </c>
      <c r="E37" s="7">
        <f t="shared" si="2"/>
        <v>4.9709407349999992</v>
      </c>
    </row>
    <row r="38" spans="1:5" x14ac:dyDescent="0.25">
      <c r="A38" s="9" t="s">
        <v>20</v>
      </c>
      <c r="B38" s="3">
        <v>0.157</v>
      </c>
      <c r="C38" s="5">
        <v>8.1000000000000003E-2</v>
      </c>
      <c r="D38" s="1">
        <f t="shared" si="1"/>
        <v>7.5999999999999998E-2</v>
      </c>
      <c r="E38" s="7">
        <f t="shared" si="2"/>
        <v>3.5125729183999996</v>
      </c>
    </row>
    <row r="39" spans="1:5" x14ac:dyDescent="0.25">
      <c r="A39" s="9" t="s">
        <v>21</v>
      </c>
      <c r="B39" s="3">
        <v>0.151</v>
      </c>
      <c r="C39" s="5">
        <v>8.1000000000000003E-2</v>
      </c>
      <c r="D39" s="1">
        <f t="shared" si="1"/>
        <v>6.9999999999999993E-2</v>
      </c>
      <c r="E39" s="7">
        <f t="shared" si="2"/>
        <v>3.2109536599999999</v>
      </c>
    </row>
    <row r="40" spans="1:5" x14ac:dyDescent="0.25">
      <c r="A40" s="9" t="s">
        <v>22</v>
      </c>
      <c r="B40" s="3">
        <v>0.14799999999999999</v>
      </c>
      <c r="C40" s="5">
        <v>8.1000000000000003E-2</v>
      </c>
      <c r="D40" s="1">
        <f t="shared" si="1"/>
        <v>6.699999999999999E-2</v>
      </c>
      <c r="E40" s="7">
        <f t="shared" si="2"/>
        <v>3.0601584325999998</v>
      </c>
    </row>
    <row r="41" spans="1:5" x14ac:dyDescent="0.25">
      <c r="A41" s="9" t="s">
        <v>23</v>
      </c>
      <c r="B41" s="3">
        <v>0.17400000000000002</v>
      </c>
      <c r="C41" s="5">
        <v>8.1000000000000003E-2</v>
      </c>
      <c r="D41" s="1">
        <f t="shared" si="1"/>
        <v>9.3000000000000013E-2</v>
      </c>
      <c r="E41" s="7">
        <f t="shared" si="2"/>
        <v>4.3673693766000001</v>
      </c>
    </row>
    <row r="42" spans="1:5" x14ac:dyDescent="0.25">
      <c r="A42" s="9" t="s">
        <v>24</v>
      </c>
      <c r="B42" s="3">
        <v>0.156</v>
      </c>
      <c r="C42" s="5">
        <v>8.1000000000000003E-2</v>
      </c>
      <c r="D42" s="1">
        <f t="shared" si="1"/>
        <v>7.4999999999999997E-2</v>
      </c>
      <c r="E42" s="7">
        <f t="shared" si="2"/>
        <v>3.4623003749999999</v>
      </c>
    </row>
    <row r="43" spans="1:5" x14ac:dyDescent="0.25">
      <c r="A43" s="9" t="s">
        <v>25</v>
      </c>
      <c r="B43" s="3">
        <v>0.20700000000000002</v>
      </c>
      <c r="C43" s="5">
        <v>8.1000000000000003E-2</v>
      </c>
      <c r="D43" s="1">
        <f t="shared" si="1"/>
        <v>0.126</v>
      </c>
      <c r="E43" s="7">
        <f t="shared" si="2"/>
        <v>6.0275602583999994</v>
      </c>
    </row>
    <row r="44" spans="1:5" x14ac:dyDescent="0.25">
      <c r="A44" s="9" t="s">
        <v>26</v>
      </c>
      <c r="B44" s="3">
        <v>0.156</v>
      </c>
      <c r="C44" s="5">
        <v>8.1000000000000003E-2</v>
      </c>
      <c r="D44" s="1">
        <f t="shared" si="1"/>
        <v>7.4999999999999997E-2</v>
      </c>
      <c r="E44" s="7">
        <f t="shared" si="2"/>
        <v>3.4623003749999999</v>
      </c>
    </row>
    <row r="45" spans="1:5" x14ac:dyDescent="0.25">
      <c r="A45" s="9" t="s">
        <v>27</v>
      </c>
      <c r="B45" s="3">
        <v>0.158</v>
      </c>
      <c r="C45" s="5">
        <v>8.1000000000000003E-2</v>
      </c>
      <c r="D45" s="1">
        <f t="shared" si="1"/>
        <v>7.6999999999999999E-2</v>
      </c>
      <c r="E45" s="7">
        <f t="shared" si="2"/>
        <v>3.5628465285999997</v>
      </c>
    </row>
    <row r="46" spans="1:5" x14ac:dyDescent="0.25">
      <c r="A46" s="9" t="s">
        <v>28</v>
      </c>
      <c r="B46" s="3">
        <v>0.17899999999999999</v>
      </c>
      <c r="C46" s="5">
        <v>8.1000000000000003E-2</v>
      </c>
      <c r="D46" s="1">
        <f t="shared" si="1"/>
        <v>9.799999999999999E-2</v>
      </c>
      <c r="E46" s="7">
        <f t="shared" si="2"/>
        <v>4.6188387735999994</v>
      </c>
    </row>
    <row r="47" spans="1:5" x14ac:dyDescent="0.25">
      <c r="A47" s="9" t="s">
        <v>29</v>
      </c>
      <c r="B47" s="3">
        <v>0.183</v>
      </c>
      <c r="C47" s="5">
        <v>8.1000000000000003E-2</v>
      </c>
      <c r="D47" s="1">
        <f t="shared" si="1"/>
        <v>0.10199999999999999</v>
      </c>
      <c r="E47" s="7">
        <f t="shared" si="2"/>
        <v>4.8200334935999996</v>
      </c>
    </row>
    <row r="48" spans="1:5" x14ac:dyDescent="0.25">
      <c r="A48" s="9" t="s">
        <v>30</v>
      </c>
      <c r="B48" s="3">
        <v>0.16400000000000001</v>
      </c>
      <c r="C48" s="5">
        <v>8.1000000000000003E-2</v>
      </c>
      <c r="D48" s="1">
        <f t="shared" si="1"/>
        <v>8.3000000000000004E-2</v>
      </c>
      <c r="E48" s="7">
        <f t="shared" si="2"/>
        <v>3.8645105926000007</v>
      </c>
    </row>
    <row r="49" spans="1:5" x14ac:dyDescent="0.25">
      <c r="A49" s="9" t="s">
        <v>31</v>
      </c>
      <c r="B49" s="3">
        <v>0.19</v>
      </c>
      <c r="C49" s="5">
        <v>8.1000000000000003E-2</v>
      </c>
      <c r="D49" s="1">
        <f t="shared" si="1"/>
        <v>0.109</v>
      </c>
      <c r="E49" s="7">
        <f t="shared" si="2"/>
        <v>5.1721653253999991</v>
      </c>
    </row>
    <row r="50" spans="1:5" x14ac:dyDescent="0.25">
      <c r="A50" s="9" t="s">
        <v>32</v>
      </c>
      <c r="B50" s="3">
        <v>0.192</v>
      </c>
      <c r="C50" s="5">
        <v>8.1000000000000003E-2</v>
      </c>
      <c r="D50" s="1">
        <f t="shared" si="1"/>
        <v>0.111</v>
      </c>
      <c r="E50" s="7">
        <f t="shared" si="2"/>
        <v>5.2727840213999997</v>
      </c>
    </row>
    <row r="51" spans="1:5" x14ac:dyDescent="0.25">
      <c r="A51" s="9" t="s">
        <v>33</v>
      </c>
      <c r="B51" s="3">
        <v>0.223</v>
      </c>
      <c r="C51" s="5">
        <v>8.1000000000000003E-2</v>
      </c>
      <c r="D51" s="1">
        <f t="shared" si="1"/>
        <v>0.14200000000000002</v>
      </c>
      <c r="E51" s="7">
        <f t="shared" si="2"/>
        <v>6.8329194776000008</v>
      </c>
    </row>
    <row r="52" spans="1:5" x14ac:dyDescent="0.25">
      <c r="A52" s="9" t="s">
        <v>34</v>
      </c>
      <c r="B52" s="3">
        <v>0.20200000000000001</v>
      </c>
      <c r="C52" s="5">
        <v>8.1000000000000003E-2</v>
      </c>
      <c r="D52" s="1">
        <f t="shared" si="1"/>
        <v>0.12100000000000001</v>
      </c>
      <c r="E52" s="7">
        <f t="shared" si="2"/>
        <v>5.7759415094000008</v>
      </c>
    </row>
    <row r="53" spans="1:5" x14ac:dyDescent="0.25">
      <c r="A53" s="9" t="s">
        <v>35</v>
      </c>
      <c r="B53" s="3">
        <v>0.20800000000000002</v>
      </c>
      <c r="C53" s="5">
        <v>8.1000000000000003E-2</v>
      </c>
      <c r="D53" s="1">
        <f t="shared" si="1"/>
        <v>0.127</v>
      </c>
      <c r="E53" s="7">
        <f t="shared" si="2"/>
        <v>6.0778872086</v>
      </c>
    </row>
    <row r="54" spans="1:5" x14ac:dyDescent="0.25">
      <c r="A54" s="9" t="s">
        <v>36</v>
      </c>
      <c r="B54" s="3">
        <v>0.23</v>
      </c>
      <c r="C54" s="5">
        <v>8.1000000000000003E-2</v>
      </c>
      <c r="D54" s="1">
        <f t="shared" si="1"/>
        <v>0.14900000000000002</v>
      </c>
      <c r="E54" s="7">
        <f t="shared" si="2"/>
        <v>7.1853500134000008</v>
      </c>
    </row>
    <row r="55" spans="1:5" x14ac:dyDescent="0.25">
      <c r="A55" s="9" t="s">
        <v>37</v>
      </c>
      <c r="B55" s="3">
        <v>0.20200000000000001</v>
      </c>
      <c r="C55" s="5">
        <v>8.1000000000000003E-2</v>
      </c>
      <c r="D55" s="1">
        <f t="shared" si="1"/>
        <v>0.12100000000000001</v>
      </c>
      <c r="E55" s="7">
        <f t="shared" si="2"/>
        <v>5.7759415094000008</v>
      </c>
    </row>
    <row r="56" spans="1:5" x14ac:dyDescent="0.25">
      <c r="A56" s="9" t="s">
        <v>38</v>
      </c>
      <c r="B56" s="3">
        <v>0.16</v>
      </c>
      <c r="C56" s="5">
        <v>8.1000000000000003E-2</v>
      </c>
      <c r="D56" s="1">
        <f t="shared" si="1"/>
        <v>7.9000000000000001E-2</v>
      </c>
      <c r="E56" s="7">
        <f t="shared" si="2"/>
        <v>3.6633969494000005</v>
      </c>
    </row>
    <row r="57" spans="1:5" x14ac:dyDescent="0.25">
      <c r="A57" s="9" t="s">
        <v>39</v>
      </c>
      <c r="B57" s="3">
        <v>0.28700000000000003</v>
      </c>
      <c r="C57" s="5">
        <v>8.1000000000000003E-2</v>
      </c>
      <c r="D57" s="1">
        <f t="shared" si="1"/>
        <v>0.20600000000000002</v>
      </c>
      <c r="E57" s="7">
        <f t="shared" si="2"/>
        <v>10.057087362400003</v>
      </c>
    </row>
    <row r="58" spans="1:5" x14ac:dyDescent="0.25">
      <c r="A58" s="9" t="s">
        <v>40</v>
      </c>
      <c r="B58" s="3">
        <v>0.191</v>
      </c>
      <c r="C58" s="5">
        <v>8.1000000000000003E-2</v>
      </c>
      <c r="D58" s="1">
        <f t="shared" si="1"/>
        <v>0.11</v>
      </c>
      <c r="E58" s="7">
        <f t="shared" si="2"/>
        <v>5.2224741399999992</v>
      </c>
    </row>
    <row r="59" spans="1:5" x14ac:dyDescent="0.25">
      <c r="A59" s="9" t="s">
        <v>41</v>
      </c>
      <c r="B59" s="3">
        <v>0.20500000000000002</v>
      </c>
      <c r="C59" s="5">
        <v>8.1000000000000003E-2</v>
      </c>
      <c r="D59" s="1">
        <f t="shared" si="1"/>
        <v>0.12400000000000001</v>
      </c>
      <c r="E59" s="7">
        <f t="shared" si="2"/>
        <v>5.9269095584000002</v>
      </c>
    </row>
    <row r="60" spans="1:5" x14ac:dyDescent="0.25">
      <c r="A60" s="9" t="s">
        <v>42</v>
      </c>
      <c r="B60" s="3">
        <v>0.217</v>
      </c>
      <c r="C60" s="5">
        <v>8.1000000000000003E-2</v>
      </c>
      <c r="D60" s="1">
        <f t="shared" si="1"/>
        <v>0.13600000000000001</v>
      </c>
      <c r="E60" s="7">
        <f t="shared" si="2"/>
        <v>6.5308777663999997</v>
      </c>
    </row>
    <row r="61" spans="1:5" x14ac:dyDescent="0.25">
      <c r="A61" s="9" t="s">
        <v>43</v>
      </c>
      <c r="B61" s="3">
        <v>0.31900000000000001</v>
      </c>
      <c r="C61" s="5">
        <v>8.1000000000000003E-2</v>
      </c>
      <c r="D61" s="1">
        <f t="shared" si="1"/>
        <v>0.23799999999999999</v>
      </c>
      <c r="E61" s="7">
        <f t="shared" si="2"/>
        <v>11.670809909600001</v>
      </c>
    </row>
    <row r="62" spans="1:5" x14ac:dyDescent="0.25">
      <c r="A62" s="9" t="s">
        <v>44</v>
      </c>
      <c r="B62" s="3">
        <v>0.29099999999999998</v>
      </c>
      <c r="C62" s="5">
        <v>8.1000000000000003E-2</v>
      </c>
      <c r="D62" s="1">
        <f t="shared" si="1"/>
        <v>0.20999999999999996</v>
      </c>
      <c r="E62" s="7">
        <f t="shared" si="2"/>
        <v>10.258742939999998</v>
      </c>
    </row>
    <row r="63" spans="1:5" x14ac:dyDescent="0.25">
      <c r="A63" s="9" t="s">
        <v>45</v>
      </c>
      <c r="B63" s="3">
        <v>0.15</v>
      </c>
      <c r="C63" s="5">
        <v>8.1000000000000003E-2</v>
      </c>
      <c r="D63" s="1">
        <f t="shared" si="1"/>
        <v>6.8999999999999992E-2</v>
      </c>
      <c r="E63" s="7">
        <f t="shared" si="2"/>
        <v>3.1606875173999995</v>
      </c>
    </row>
    <row r="64" spans="1:5" x14ac:dyDescent="0.25">
      <c r="A64" s="9" t="s">
        <v>46</v>
      </c>
      <c r="B64" s="3">
        <v>0.17200000000000001</v>
      </c>
      <c r="C64" s="5">
        <v>8.1000000000000003E-2</v>
      </c>
      <c r="D64" s="1">
        <f t="shared" si="1"/>
        <v>9.1000000000000011E-2</v>
      </c>
      <c r="E64" s="7">
        <f t="shared" si="2"/>
        <v>4.2667890854000001</v>
      </c>
    </row>
    <row r="65" spans="1:5" x14ac:dyDescent="0.25">
      <c r="A65" s="9" t="s">
        <v>47</v>
      </c>
      <c r="B65" s="3">
        <v>0.216</v>
      </c>
      <c r="C65" s="5">
        <v>8.1000000000000003E-2</v>
      </c>
      <c r="D65" s="1">
        <f t="shared" si="1"/>
        <v>0.13500000000000001</v>
      </c>
      <c r="E65" s="7">
        <f t="shared" si="2"/>
        <v>6.4805412149999997</v>
      </c>
    </row>
    <row r="66" spans="1:5" x14ac:dyDescent="0.25">
      <c r="A66" s="9" t="s">
        <v>48</v>
      </c>
      <c r="B66" s="3">
        <v>0.214</v>
      </c>
      <c r="C66" s="5">
        <v>8.1000000000000003E-2</v>
      </c>
      <c r="D66" s="1">
        <f t="shared" si="1"/>
        <v>0.13300000000000001</v>
      </c>
      <c r="E66" s="7">
        <f t="shared" si="2"/>
        <v>6.3798713125999997</v>
      </c>
    </row>
    <row r="67" spans="1:5" x14ac:dyDescent="0.25">
      <c r="A67" s="9" t="s">
        <v>49</v>
      </c>
      <c r="B67" s="3">
        <v>0.16300000000000001</v>
      </c>
      <c r="C67" s="5">
        <v>8.1000000000000003E-2</v>
      </c>
      <c r="D67" s="1">
        <f t="shared" si="1"/>
        <v>8.2000000000000003E-2</v>
      </c>
      <c r="E67" s="7">
        <f t="shared" si="2"/>
        <v>3.8142305815999999</v>
      </c>
    </row>
    <row r="68" spans="1:5" x14ac:dyDescent="0.25">
      <c r="A68" s="9" t="s">
        <v>50</v>
      </c>
      <c r="B68" s="3">
        <v>0.183</v>
      </c>
      <c r="C68" s="5">
        <v>8.1000000000000003E-2</v>
      </c>
      <c r="D68" s="1">
        <f t="shared" si="1"/>
        <v>0.10199999999999999</v>
      </c>
      <c r="E68" s="7">
        <f t="shared" si="2"/>
        <v>4.8200334935999996</v>
      </c>
    </row>
    <row r="69" spans="1:5" x14ac:dyDescent="0.25">
      <c r="A69" s="9" t="s">
        <v>51</v>
      </c>
      <c r="B69" s="3">
        <v>0.28300000000000003</v>
      </c>
      <c r="C69" s="5">
        <v>8.1000000000000003E-2</v>
      </c>
      <c r="D69" s="1">
        <f t="shared" si="1"/>
        <v>0.20200000000000001</v>
      </c>
      <c r="E69" s="7">
        <f t="shared" si="2"/>
        <v>9.8554488536000022</v>
      </c>
    </row>
    <row r="70" spans="1:5" x14ac:dyDescent="0.25">
      <c r="A70" s="9" t="s">
        <v>52</v>
      </c>
      <c r="B70" s="3">
        <v>0.28400000000000003</v>
      </c>
      <c r="C70" s="5">
        <v>8.1000000000000003E-2</v>
      </c>
      <c r="D70" s="1">
        <f t="shared" si="1"/>
        <v>0.20300000000000001</v>
      </c>
      <c r="E70" s="7">
        <f t="shared" si="2"/>
        <v>9.9058568806</v>
      </c>
    </row>
    <row r="71" spans="1:5" x14ac:dyDescent="0.25">
      <c r="A71" s="9" t="s">
        <v>53</v>
      </c>
      <c r="B71" s="3">
        <v>0.248</v>
      </c>
      <c r="C71" s="5">
        <v>8.1000000000000003E-2</v>
      </c>
      <c r="D71" s="1">
        <f t="shared" si="1"/>
        <v>0.16699999999999998</v>
      </c>
      <c r="E71" s="7">
        <f t="shared" si="2"/>
        <v>8.0918399926000006</v>
      </c>
    </row>
    <row r="72" spans="1:5" x14ac:dyDescent="0.25">
      <c r="A72" s="9" t="s">
        <v>54</v>
      </c>
      <c r="B72" s="3">
        <v>0.27200000000000002</v>
      </c>
      <c r="C72" s="5">
        <v>8.1000000000000003E-2</v>
      </c>
      <c r="D72" s="1">
        <f t="shared" si="1"/>
        <v>0.191</v>
      </c>
      <c r="E72" s="7">
        <f t="shared" si="2"/>
        <v>9.3010309654000007</v>
      </c>
    </row>
    <row r="73" spans="1:5" x14ac:dyDescent="0.25">
      <c r="A73" s="9" t="s">
        <v>55</v>
      </c>
      <c r="B73" s="3">
        <v>0.34400000000000003</v>
      </c>
      <c r="C73" s="5">
        <v>8.1000000000000003E-2</v>
      </c>
      <c r="D73" s="1">
        <f t="shared" si="1"/>
        <v>0.26300000000000001</v>
      </c>
      <c r="E73" s="7">
        <f t="shared" si="2"/>
        <v>12.932290744600001</v>
      </c>
    </row>
    <row r="74" spans="1:5" x14ac:dyDescent="0.25">
      <c r="A74" s="9" t="s">
        <v>56</v>
      </c>
      <c r="B74" s="3">
        <v>0.44700000000000001</v>
      </c>
      <c r="C74" s="5">
        <v>8.1000000000000003E-2</v>
      </c>
      <c r="D74" s="1">
        <f t="shared" si="1"/>
        <v>0.36599999999999999</v>
      </c>
      <c r="E74" s="7">
        <f t="shared" si="2"/>
        <v>18.136624130400001</v>
      </c>
    </row>
    <row r="75" spans="1:5" x14ac:dyDescent="0.25">
      <c r="A75" s="9" t="s">
        <v>57</v>
      </c>
      <c r="B75" s="3">
        <v>0.219</v>
      </c>
      <c r="C75" s="5">
        <v>8.1000000000000003E-2</v>
      </c>
      <c r="D75" s="1">
        <f t="shared" si="1"/>
        <v>0.13800000000000001</v>
      </c>
      <c r="E75" s="7">
        <f t="shared" si="2"/>
        <v>6.6315540695999999</v>
      </c>
    </row>
    <row r="76" spans="1:5" x14ac:dyDescent="0.25">
      <c r="A76" s="9" t="s">
        <v>58</v>
      </c>
      <c r="B76" s="3">
        <v>0.22</v>
      </c>
      <c r="C76" s="5">
        <v>8.1000000000000003E-2</v>
      </c>
      <c r="D76" s="1">
        <f t="shared" si="1"/>
        <v>0.13900000000000001</v>
      </c>
      <c r="E76" s="7">
        <f t="shared" si="2"/>
        <v>6.6818938214000001</v>
      </c>
    </row>
    <row r="77" spans="1:5" x14ac:dyDescent="0.25">
      <c r="A77" s="9" t="s">
        <v>59</v>
      </c>
      <c r="B77" s="3">
        <v>0.308</v>
      </c>
      <c r="C77" s="5">
        <v>8.1000000000000003E-2</v>
      </c>
      <c r="D77" s="1">
        <f t="shared" si="1"/>
        <v>0.22699999999999998</v>
      </c>
      <c r="E77" s="7">
        <f t="shared" si="2"/>
        <v>11.115969568599999</v>
      </c>
    </row>
    <row r="78" spans="1:5" x14ac:dyDescent="0.25">
      <c r="A78" s="9" t="s">
        <v>60</v>
      </c>
      <c r="B78" s="3">
        <v>0.29899999999999999</v>
      </c>
      <c r="C78" s="5">
        <v>8.1000000000000003E-2</v>
      </c>
      <c r="D78" s="1">
        <f t="shared" si="1"/>
        <v>0.21799999999999997</v>
      </c>
      <c r="E78" s="7">
        <f t="shared" si="2"/>
        <v>10.662105301599999</v>
      </c>
    </row>
    <row r="79" spans="1:5" x14ac:dyDescent="0.25">
      <c r="A79" s="9" t="s">
        <v>61</v>
      </c>
      <c r="B79" s="3">
        <v>0.38500000000000001</v>
      </c>
      <c r="C79" s="5">
        <v>8.1000000000000003E-2</v>
      </c>
      <c r="D79" s="1">
        <f t="shared" si="1"/>
        <v>0.30399999999999999</v>
      </c>
      <c r="E79" s="7">
        <f t="shared" si="2"/>
        <v>15.0025626944</v>
      </c>
    </row>
    <row r="80" spans="1:5" x14ac:dyDescent="0.25">
      <c r="A80" s="9" t="s">
        <v>62</v>
      </c>
      <c r="B80" s="3">
        <v>0.22600000000000001</v>
      </c>
      <c r="C80" s="5">
        <v>8.1000000000000003E-2</v>
      </c>
      <c r="D80" s="1">
        <f t="shared" si="1"/>
        <v>0.14500000000000002</v>
      </c>
      <c r="E80" s="7">
        <f t="shared" si="2"/>
        <v>6.9839547350000011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82"/>
  <sheetViews>
    <sheetView workbookViewId="0">
      <selection activeCell="J7" sqref="J7"/>
    </sheetView>
  </sheetViews>
  <sheetFormatPr defaultRowHeight="15" x14ac:dyDescent="0.25"/>
  <cols>
    <col min="1" max="1" width="16.5703125" customWidth="1"/>
    <col min="2" max="2" width="11.5703125" customWidth="1"/>
    <col min="3" max="3" width="11.28515625" customWidth="1"/>
    <col min="4" max="4" width="11.42578125" customWidth="1"/>
    <col min="5" max="5" width="17.5703125" customWidth="1"/>
  </cols>
  <sheetData>
    <row r="2" spans="1:7" x14ac:dyDescent="0.25">
      <c r="A2" s="4">
        <v>2.3980000000000001</v>
      </c>
      <c r="B2" s="3">
        <v>0.436</v>
      </c>
      <c r="C2" s="3">
        <v>0.28999999999999998</v>
      </c>
      <c r="D2" s="3">
        <v>0.26200000000000001</v>
      </c>
      <c r="E2" s="3">
        <v>0.26600000000000001</v>
      </c>
      <c r="F2" s="3">
        <v>0.46900000000000003</v>
      </c>
      <c r="G2" s="3">
        <v>0.623</v>
      </c>
    </row>
    <row r="3" spans="1:7" x14ac:dyDescent="0.25">
      <c r="A3" s="4">
        <v>1.522</v>
      </c>
      <c r="B3" s="3">
        <v>0.308</v>
      </c>
      <c r="C3" s="3">
        <v>0.251</v>
      </c>
      <c r="D3" s="3">
        <v>0.22900000000000001</v>
      </c>
      <c r="E3" s="3">
        <v>0.318</v>
      </c>
      <c r="F3" s="3">
        <v>0.45700000000000002</v>
      </c>
      <c r="G3" s="3">
        <v>0.45300000000000001</v>
      </c>
    </row>
    <row r="4" spans="1:7" x14ac:dyDescent="0.25">
      <c r="A4" s="4">
        <v>0.94099999999999995</v>
      </c>
      <c r="B4" s="3">
        <v>0.33100000000000002</v>
      </c>
      <c r="C4" s="3">
        <v>0.34800000000000003</v>
      </c>
      <c r="D4" s="3">
        <v>0.27700000000000002</v>
      </c>
      <c r="E4" s="3">
        <v>0.61499999999999999</v>
      </c>
      <c r="F4" s="3">
        <v>0.65700000000000003</v>
      </c>
      <c r="G4" s="3">
        <v>0.60199999999999998</v>
      </c>
    </row>
    <row r="5" spans="1:7" x14ac:dyDescent="0.25">
      <c r="A5" s="4">
        <v>0.61499999999999999</v>
      </c>
      <c r="B5" s="3">
        <v>0.25900000000000001</v>
      </c>
      <c r="C5" s="3">
        <v>0.312</v>
      </c>
      <c r="D5" s="3">
        <v>0.33500000000000002</v>
      </c>
      <c r="E5" s="3">
        <v>0.60099999999999998</v>
      </c>
      <c r="F5" s="3">
        <v>0.63600000000000001</v>
      </c>
      <c r="G5" s="3">
        <v>0.52500000000000002</v>
      </c>
    </row>
    <row r="6" spans="1:7" x14ac:dyDescent="0.25">
      <c r="A6" s="4">
        <v>0.34499999999999997</v>
      </c>
      <c r="B6" s="3">
        <v>0.29299999999999998</v>
      </c>
      <c r="C6" s="3">
        <v>0.35000000000000003</v>
      </c>
      <c r="D6" s="3">
        <v>0.375</v>
      </c>
      <c r="E6" s="3">
        <v>0.59699999999999998</v>
      </c>
      <c r="F6" s="3">
        <v>0.47900000000000004</v>
      </c>
      <c r="G6" s="3">
        <v>0.73599999999999999</v>
      </c>
    </row>
    <row r="7" spans="1:7" x14ac:dyDescent="0.25">
      <c r="A7" s="5">
        <v>0.104</v>
      </c>
      <c r="B7" s="3">
        <v>0.252</v>
      </c>
      <c r="C7" s="3">
        <v>0.28400000000000003</v>
      </c>
      <c r="D7" s="3">
        <v>0.20300000000000001</v>
      </c>
      <c r="E7" s="3">
        <v>0.46200000000000002</v>
      </c>
      <c r="F7" s="3">
        <v>0.36899999999999999</v>
      </c>
      <c r="G7" s="3">
        <v>0.65800000000000003</v>
      </c>
    </row>
    <row r="8" spans="1:7" x14ac:dyDescent="0.25">
      <c r="A8" s="3">
        <v>0.33300000000000002</v>
      </c>
      <c r="B8" s="3">
        <v>0.316</v>
      </c>
      <c r="C8" s="3">
        <v>0.39800000000000002</v>
      </c>
      <c r="D8" s="3">
        <v>0.68200000000000005</v>
      </c>
      <c r="E8" s="3">
        <v>0.5</v>
      </c>
      <c r="F8" s="3">
        <v>0.55400000000000005</v>
      </c>
      <c r="G8" s="3">
        <v>0.107</v>
      </c>
    </row>
    <row r="9" spans="1:7" x14ac:dyDescent="0.25">
      <c r="A9" s="3">
        <v>0.39</v>
      </c>
      <c r="B9" s="3">
        <v>0.38300000000000001</v>
      </c>
      <c r="C9" s="3">
        <v>0.41300000000000003</v>
      </c>
      <c r="D9" s="3">
        <v>1.367</v>
      </c>
      <c r="E9" s="3">
        <v>0.51600000000000001</v>
      </c>
      <c r="F9" s="3">
        <v>0.61799999999999999</v>
      </c>
      <c r="G9" s="3">
        <v>9.0999999999999998E-2</v>
      </c>
    </row>
    <row r="16" spans="1:7" x14ac:dyDescent="0.25">
      <c r="A16" s="15"/>
      <c r="B16" s="6" t="s">
        <v>1</v>
      </c>
      <c r="C16" s="6" t="s">
        <v>2</v>
      </c>
      <c r="D16" s="6" t="s">
        <v>3</v>
      </c>
      <c r="E16" s="6" t="s">
        <v>4</v>
      </c>
    </row>
    <row r="17" spans="1:13" x14ac:dyDescent="0.25">
      <c r="A17" s="15" t="s">
        <v>5</v>
      </c>
      <c r="B17" s="4">
        <v>2.3980000000000001</v>
      </c>
      <c r="C17" s="2">
        <f>B17-B22</f>
        <v>2.294</v>
      </c>
      <c r="D17" s="2">
        <v>2400</v>
      </c>
      <c r="E17" s="7">
        <f>(232.68*C17*C17)+(513.17*C17)+(0.0126)</f>
        <v>2401.68818848</v>
      </c>
    </row>
    <row r="18" spans="1:13" x14ac:dyDescent="0.25">
      <c r="A18" s="15" t="s">
        <v>6</v>
      </c>
      <c r="B18" s="4">
        <v>1.522</v>
      </c>
      <c r="C18" s="2">
        <f>B18-B22</f>
        <v>1.4179999999999999</v>
      </c>
      <c r="D18" s="2">
        <v>1200</v>
      </c>
      <c r="E18" s="7">
        <f t="shared" ref="E18:E22" si="0">(232.68*C18*C18)+(513.17*C18)+(0.0126)</f>
        <v>1195.5429203199999</v>
      </c>
    </row>
    <row r="19" spans="1:13" x14ac:dyDescent="0.25">
      <c r="A19" s="15" t="s">
        <v>7</v>
      </c>
      <c r="B19" s="4">
        <v>0.94099999999999995</v>
      </c>
      <c r="C19" s="2">
        <f>B19-B22</f>
        <v>0.83699999999999997</v>
      </c>
      <c r="D19" s="2">
        <v>600</v>
      </c>
      <c r="E19" s="7">
        <f t="shared" si="0"/>
        <v>592.54428492</v>
      </c>
    </row>
    <row r="20" spans="1:13" x14ac:dyDescent="0.25">
      <c r="A20" s="15" t="s">
        <v>8</v>
      </c>
      <c r="B20" s="4">
        <v>0.61499999999999999</v>
      </c>
      <c r="C20" s="2">
        <f>B20-B22</f>
        <v>0.51100000000000001</v>
      </c>
      <c r="D20" s="2">
        <v>300</v>
      </c>
      <c r="E20" s="7">
        <f t="shared" si="0"/>
        <v>323.00010428000002</v>
      </c>
    </row>
    <row r="21" spans="1:13" x14ac:dyDescent="0.25">
      <c r="A21" s="15" t="s">
        <v>9</v>
      </c>
      <c r="B21" s="4">
        <v>0.34499999999999997</v>
      </c>
      <c r="C21" s="2">
        <f>B21-B22</f>
        <v>0.24099999999999999</v>
      </c>
      <c r="D21" s="2">
        <v>150</v>
      </c>
      <c r="E21" s="7">
        <f t="shared" si="0"/>
        <v>137.20085707999996</v>
      </c>
    </row>
    <row r="22" spans="1:13" x14ac:dyDescent="0.25">
      <c r="A22" s="15" t="s">
        <v>10</v>
      </c>
      <c r="B22" s="5">
        <v>0.104</v>
      </c>
      <c r="C22" s="2">
        <f>B22-B22</f>
        <v>0</v>
      </c>
      <c r="D22" s="2">
        <v>0</v>
      </c>
      <c r="E22" s="7">
        <f t="shared" si="0"/>
        <v>1.26E-2</v>
      </c>
    </row>
    <row r="28" spans="1:13" x14ac:dyDescent="0.25">
      <c r="I28" s="15"/>
      <c r="K28" s="8" t="s">
        <v>65</v>
      </c>
      <c r="L28" s="8"/>
      <c r="M28" s="15"/>
    </row>
    <row r="34" spans="1:5" x14ac:dyDescent="0.25">
      <c r="A34" s="9" t="s">
        <v>12</v>
      </c>
      <c r="B34" s="3" t="s">
        <v>13</v>
      </c>
      <c r="C34" s="10" t="s">
        <v>10</v>
      </c>
      <c r="D34" s="2" t="s">
        <v>2</v>
      </c>
      <c r="E34" s="11" t="s">
        <v>64</v>
      </c>
    </row>
    <row r="35" spans="1:5" x14ac:dyDescent="0.25">
      <c r="A35" s="9" t="s">
        <v>15</v>
      </c>
      <c r="B35" s="3">
        <v>0.33300000000000002</v>
      </c>
      <c r="C35" s="5">
        <v>0.104</v>
      </c>
      <c r="D35" s="1">
        <f t="shared" ref="D35:D82" si="1">(B35-C35)</f>
        <v>0.22900000000000004</v>
      </c>
      <c r="E35" s="7">
        <f t="shared" ref="E35:E82" si="2">(232.68*D35*D35)+(513.17*D35)+(0.0126)</f>
        <v>129.73050188000002</v>
      </c>
    </row>
    <row r="36" spans="1:5" x14ac:dyDescent="0.25">
      <c r="A36" s="9" t="s">
        <v>16</v>
      </c>
      <c r="B36" s="3">
        <v>0.39</v>
      </c>
      <c r="C36" s="5">
        <v>0.104</v>
      </c>
      <c r="D36" s="1">
        <f t="shared" si="1"/>
        <v>0.28600000000000003</v>
      </c>
      <c r="E36" s="7">
        <f t="shared" si="2"/>
        <v>165.81151328000001</v>
      </c>
    </row>
    <row r="37" spans="1:5" x14ac:dyDescent="0.25">
      <c r="A37" s="9" t="s">
        <v>17</v>
      </c>
      <c r="B37" s="3">
        <v>0.436</v>
      </c>
      <c r="C37" s="5">
        <v>0.104</v>
      </c>
      <c r="D37" s="1">
        <f t="shared" si="1"/>
        <v>0.33200000000000002</v>
      </c>
      <c r="E37" s="7">
        <f t="shared" si="2"/>
        <v>196.03196031999997</v>
      </c>
    </row>
    <row r="38" spans="1:5" x14ac:dyDescent="0.25">
      <c r="A38" s="9" t="s">
        <v>18</v>
      </c>
      <c r="B38" s="3">
        <v>0.308</v>
      </c>
      <c r="C38" s="5">
        <v>0.104</v>
      </c>
      <c r="D38" s="1">
        <f t="shared" si="1"/>
        <v>0.20400000000000001</v>
      </c>
      <c r="E38" s="7">
        <f t="shared" si="2"/>
        <v>114.38249088000001</v>
      </c>
    </row>
    <row r="39" spans="1:5" x14ac:dyDescent="0.25">
      <c r="A39" s="9" t="s">
        <v>19</v>
      </c>
      <c r="B39" s="3">
        <v>0.33100000000000002</v>
      </c>
      <c r="C39" s="5">
        <v>0.104</v>
      </c>
      <c r="D39" s="1">
        <f t="shared" si="1"/>
        <v>0.22700000000000004</v>
      </c>
      <c r="E39" s="7">
        <f t="shared" si="2"/>
        <v>128.49195772000002</v>
      </c>
    </row>
    <row r="40" spans="1:5" x14ac:dyDescent="0.25">
      <c r="A40" s="9" t="s">
        <v>20</v>
      </c>
      <c r="B40" s="3">
        <v>0.25900000000000001</v>
      </c>
      <c r="C40" s="5">
        <v>0.104</v>
      </c>
      <c r="D40" s="1">
        <f t="shared" si="1"/>
        <v>0.15500000000000003</v>
      </c>
      <c r="E40" s="7">
        <f t="shared" si="2"/>
        <v>85.144087000000013</v>
      </c>
    </row>
    <row r="41" spans="1:5" x14ac:dyDescent="0.25">
      <c r="A41" s="9" t="s">
        <v>21</v>
      </c>
      <c r="B41" s="3">
        <v>0.29299999999999998</v>
      </c>
      <c r="C41" s="5">
        <v>0.104</v>
      </c>
      <c r="D41" s="1">
        <f t="shared" si="1"/>
        <v>0.189</v>
      </c>
      <c r="E41" s="7">
        <f t="shared" si="2"/>
        <v>105.31329228</v>
      </c>
    </row>
    <row r="42" spans="1:5" x14ac:dyDescent="0.25">
      <c r="A42" s="9" t="s">
        <v>22</v>
      </c>
      <c r="B42" s="3">
        <v>0.252</v>
      </c>
      <c r="C42" s="5">
        <v>0.104</v>
      </c>
      <c r="D42" s="1">
        <f t="shared" si="1"/>
        <v>0.14800000000000002</v>
      </c>
      <c r="E42" s="7">
        <f t="shared" si="2"/>
        <v>81.058382720000012</v>
      </c>
    </row>
    <row r="43" spans="1:5" x14ac:dyDescent="0.25">
      <c r="A43" s="9" t="s">
        <v>23</v>
      </c>
      <c r="B43" s="3">
        <v>0.316</v>
      </c>
      <c r="C43" s="5">
        <v>0.104</v>
      </c>
      <c r="D43" s="1">
        <f t="shared" si="1"/>
        <v>0.21200000000000002</v>
      </c>
      <c r="E43" s="7">
        <f t="shared" si="2"/>
        <v>119.26220992</v>
      </c>
    </row>
    <row r="44" spans="1:5" x14ac:dyDescent="0.25">
      <c r="A44" s="9" t="s">
        <v>24</v>
      </c>
      <c r="B44" s="3">
        <v>0.38300000000000001</v>
      </c>
      <c r="C44" s="5">
        <v>0.104</v>
      </c>
      <c r="D44" s="1">
        <f t="shared" si="1"/>
        <v>0.27900000000000003</v>
      </c>
      <c r="E44" s="7">
        <f t="shared" si="2"/>
        <v>161.29907388000001</v>
      </c>
    </row>
    <row r="45" spans="1:5" x14ac:dyDescent="0.25">
      <c r="A45" s="9" t="s">
        <v>25</v>
      </c>
      <c r="B45" s="3">
        <v>0.28999999999999998</v>
      </c>
      <c r="C45" s="5">
        <v>0.104</v>
      </c>
      <c r="D45" s="1">
        <f t="shared" si="1"/>
        <v>0.186</v>
      </c>
      <c r="E45" s="7">
        <f t="shared" si="2"/>
        <v>103.51201727999999</v>
      </c>
    </row>
    <row r="46" spans="1:5" x14ac:dyDescent="0.25">
      <c r="A46" s="9" t="s">
        <v>26</v>
      </c>
      <c r="B46" s="3">
        <v>0.251</v>
      </c>
      <c r="C46" s="5">
        <v>0.104</v>
      </c>
      <c r="D46" s="1">
        <f t="shared" si="1"/>
        <v>0.14700000000000002</v>
      </c>
      <c r="E46" s="7">
        <f t="shared" si="2"/>
        <v>80.476572120000014</v>
      </c>
    </row>
    <row r="47" spans="1:5" x14ac:dyDescent="0.25">
      <c r="A47" s="9" t="s">
        <v>27</v>
      </c>
      <c r="B47" s="3">
        <v>0.34800000000000003</v>
      </c>
      <c r="C47" s="5">
        <v>0.104</v>
      </c>
      <c r="D47" s="1">
        <f t="shared" si="1"/>
        <v>0.24400000000000005</v>
      </c>
      <c r="E47" s="7">
        <f t="shared" si="2"/>
        <v>139.07891648</v>
      </c>
    </row>
    <row r="48" spans="1:5" x14ac:dyDescent="0.25">
      <c r="A48" s="9" t="s">
        <v>28</v>
      </c>
      <c r="B48" s="3">
        <v>0.312</v>
      </c>
      <c r="C48" s="5">
        <v>0.104</v>
      </c>
      <c r="D48" s="1">
        <f t="shared" si="1"/>
        <v>0.20800000000000002</v>
      </c>
      <c r="E48" s="7">
        <f t="shared" si="2"/>
        <v>116.81862752000001</v>
      </c>
    </row>
    <row r="49" spans="1:5" x14ac:dyDescent="0.25">
      <c r="A49" s="9" t="s">
        <v>29</v>
      </c>
      <c r="B49" s="3">
        <v>0.35000000000000003</v>
      </c>
      <c r="C49" s="5">
        <v>0.104</v>
      </c>
      <c r="D49" s="1">
        <f t="shared" si="1"/>
        <v>0.24600000000000005</v>
      </c>
      <c r="E49" s="7">
        <f t="shared" si="2"/>
        <v>140.33328288000001</v>
      </c>
    </row>
    <row r="50" spans="1:5" x14ac:dyDescent="0.25">
      <c r="A50" s="9" t="s">
        <v>30</v>
      </c>
      <c r="B50" s="3">
        <v>0.28400000000000003</v>
      </c>
      <c r="C50" s="5">
        <v>0.104</v>
      </c>
      <c r="D50" s="1">
        <f t="shared" si="1"/>
        <v>0.18000000000000005</v>
      </c>
      <c r="E50" s="7">
        <f t="shared" si="2"/>
        <v>99.92203200000003</v>
      </c>
    </row>
    <row r="51" spans="1:5" x14ac:dyDescent="0.25">
      <c r="A51" s="9" t="s">
        <v>31</v>
      </c>
      <c r="B51" s="3">
        <v>0.39800000000000002</v>
      </c>
      <c r="C51" s="5">
        <v>0.104</v>
      </c>
      <c r="D51" s="1">
        <f t="shared" si="1"/>
        <v>0.29400000000000004</v>
      </c>
      <c r="E51" s="7">
        <f t="shared" si="2"/>
        <v>170.99650848000002</v>
      </c>
    </row>
    <row r="52" spans="1:5" x14ac:dyDescent="0.25">
      <c r="A52" s="9" t="s">
        <v>32</v>
      </c>
      <c r="B52" s="3">
        <v>0.41300000000000003</v>
      </c>
      <c r="C52" s="5">
        <v>0.104</v>
      </c>
      <c r="D52" s="1">
        <f t="shared" si="1"/>
        <v>0.30900000000000005</v>
      </c>
      <c r="E52" s="7">
        <f t="shared" si="2"/>
        <v>180.79864908000002</v>
      </c>
    </row>
    <row r="53" spans="1:5" x14ac:dyDescent="0.25">
      <c r="A53" s="9" t="s">
        <v>33</v>
      </c>
      <c r="B53" s="3">
        <v>0.26200000000000001</v>
      </c>
      <c r="C53" s="5">
        <v>0.104</v>
      </c>
      <c r="D53" s="1">
        <f t="shared" si="1"/>
        <v>0.15800000000000003</v>
      </c>
      <c r="E53" s="7">
        <f t="shared" si="2"/>
        <v>86.902083520000019</v>
      </c>
    </row>
    <row r="54" spans="1:5" x14ac:dyDescent="0.25">
      <c r="A54" s="9" t="s">
        <v>34</v>
      </c>
      <c r="B54" s="3">
        <v>0.22900000000000001</v>
      </c>
      <c r="C54" s="5">
        <v>0.104</v>
      </c>
      <c r="D54" s="1">
        <f t="shared" si="1"/>
        <v>0.125</v>
      </c>
      <c r="E54" s="7">
        <f t="shared" si="2"/>
        <v>67.794475000000006</v>
      </c>
    </row>
    <row r="55" spans="1:5" x14ac:dyDescent="0.25">
      <c r="A55" s="9" t="s">
        <v>35</v>
      </c>
      <c r="B55" s="3">
        <v>0.27700000000000002</v>
      </c>
      <c r="C55" s="5">
        <v>0.104</v>
      </c>
      <c r="D55" s="1">
        <f t="shared" si="1"/>
        <v>0.17300000000000004</v>
      </c>
      <c r="E55" s="7">
        <f t="shared" si="2"/>
        <v>95.754889720000023</v>
      </c>
    </row>
    <row r="56" spans="1:5" x14ac:dyDescent="0.25">
      <c r="A56" s="9" t="s">
        <v>36</v>
      </c>
      <c r="B56" s="3">
        <v>0.33500000000000002</v>
      </c>
      <c r="C56" s="5">
        <v>0.104</v>
      </c>
      <c r="D56" s="1">
        <f t="shared" si="1"/>
        <v>0.23100000000000004</v>
      </c>
      <c r="E56" s="7">
        <f t="shared" si="2"/>
        <v>130.97090748000002</v>
      </c>
    </row>
    <row r="57" spans="1:5" x14ac:dyDescent="0.25">
      <c r="A57" s="9" t="s">
        <v>37</v>
      </c>
      <c r="B57" s="3">
        <v>0.375</v>
      </c>
      <c r="C57" s="5">
        <v>0.104</v>
      </c>
      <c r="D57" s="1">
        <f t="shared" si="1"/>
        <v>0.27100000000000002</v>
      </c>
      <c r="E57" s="7">
        <f t="shared" si="2"/>
        <v>156.16992188</v>
      </c>
    </row>
    <row r="58" spans="1:5" x14ac:dyDescent="0.25">
      <c r="A58" s="9" t="s">
        <v>38</v>
      </c>
      <c r="B58" s="3">
        <v>0.20300000000000001</v>
      </c>
      <c r="C58" s="5">
        <v>0.104</v>
      </c>
      <c r="D58" s="1">
        <f t="shared" si="1"/>
        <v>9.9000000000000019E-2</v>
      </c>
      <c r="E58" s="7">
        <f t="shared" si="2"/>
        <v>53.096926680000003</v>
      </c>
    </row>
    <row r="59" spans="1:5" x14ac:dyDescent="0.25">
      <c r="A59" s="9" t="s">
        <v>39</v>
      </c>
      <c r="B59" s="3">
        <v>0.68200000000000005</v>
      </c>
      <c r="C59" s="5">
        <v>0.104</v>
      </c>
      <c r="D59" s="1">
        <f t="shared" si="1"/>
        <v>0.57800000000000007</v>
      </c>
      <c r="E59" s="7">
        <f t="shared" si="2"/>
        <v>374.35952512000006</v>
      </c>
    </row>
    <row r="60" spans="1:5" x14ac:dyDescent="0.25">
      <c r="A60" s="9" t="s">
        <v>40</v>
      </c>
      <c r="B60" s="3">
        <v>1.367</v>
      </c>
      <c r="C60" s="5">
        <v>0.104</v>
      </c>
      <c r="D60" s="1">
        <f t="shared" si="1"/>
        <v>1.2629999999999999</v>
      </c>
      <c r="E60" s="7">
        <f t="shared" si="2"/>
        <v>1019.31023292</v>
      </c>
    </row>
    <row r="61" spans="1:5" x14ac:dyDescent="0.25">
      <c r="A61" s="9" t="s">
        <v>41</v>
      </c>
      <c r="B61" s="3">
        <v>0.26600000000000001</v>
      </c>
      <c r="C61" s="5">
        <v>0.104</v>
      </c>
      <c r="D61" s="1">
        <f t="shared" si="1"/>
        <v>0.16200000000000003</v>
      </c>
      <c r="E61" s="7">
        <f t="shared" si="2"/>
        <v>89.252593920000024</v>
      </c>
    </row>
    <row r="62" spans="1:5" x14ac:dyDescent="0.25">
      <c r="A62" s="9" t="s">
        <v>42</v>
      </c>
      <c r="B62" s="3">
        <v>0.318</v>
      </c>
      <c r="C62" s="5">
        <v>0.104</v>
      </c>
      <c r="D62" s="1">
        <f t="shared" si="1"/>
        <v>0.21400000000000002</v>
      </c>
      <c r="E62" s="7">
        <f t="shared" si="2"/>
        <v>120.48679328000001</v>
      </c>
    </row>
    <row r="63" spans="1:5" x14ac:dyDescent="0.25">
      <c r="A63" s="9" t="s">
        <v>43</v>
      </c>
      <c r="B63" s="3">
        <v>0.61499999999999999</v>
      </c>
      <c r="C63" s="5">
        <v>0.104</v>
      </c>
      <c r="D63" s="1">
        <f t="shared" si="1"/>
        <v>0.51100000000000001</v>
      </c>
      <c r="E63" s="7">
        <f t="shared" si="2"/>
        <v>323.00010428000002</v>
      </c>
    </row>
    <row r="64" spans="1:5" x14ac:dyDescent="0.25">
      <c r="A64" s="9" t="s">
        <v>44</v>
      </c>
      <c r="B64" s="3">
        <v>0.60099999999999998</v>
      </c>
      <c r="C64" s="5">
        <v>0.104</v>
      </c>
      <c r="D64" s="1">
        <f t="shared" si="1"/>
        <v>0.497</v>
      </c>
      <c r="E64" s="7">
        <f t="shared" si="2"/>
        <v>312.53214412</v>
      </c>
    </row>
    <row r="65" spans="1:5" x14ac:dyDescent="0.25">
      <c r="A65" s="9" t="s">
        <v>45</v>
      </c>
      <c r="B65" s="3">
        <v>0.59699999999999998</v>
      </c>
      <c r="C65" s="5">
        <v>0.104</v>
      </c>
      <c r="D65" s="1">
        <f t="shared" si="1"/>
        <v>0.49299999999999999</v>
      </c>
      <c r="E65" s="7">
        <f t="shared" si="2"/>
        <v>309.55805132</v>
      </c>
    </row>
    <row r="66" spans="1:5" x14ac:dyDescent="0.25">
      <c r="A66" s="9" t="s">
        <v>46</v>
      </c>
      <c r="B66" s="3">
        <v>0.46200000000000002</v>
      </c>
      <c r="C66" s="5">
        <v>0.104</v>
      </c>
      <c r="D66" s="1">
        <f t="shared" si="1"/>
        <v>0.35800000000000004</v>
      </c>
      <c r="E66" s="7">
        <f t="shared" si="2"/>
        <v>213.54865952000003</v>
      </c>
    </row>
    <row r="67" spans="1:5" x14ac:dyDescent="0.25">
      <c r="A67" s="9" t="s">
        <v>47</v>
      </c>
      <c r="B67" s="3">
        <v>0.5</v>
      </c>
      <c r="C67" s="5">
        <v>0.104</v>
      </c>
      <c r="D67" s="1">
        <f t="shared" si="1"/>
        <v>0.39600000000000002</v>
      </c>
      <c r="E67" s="7">
        <f t="shared" si="2"/>
        <v>239.71586687999999</v>
      </c>
    </row>
    <row r="68" spans="1:5" x14ac:dyDescent="0.25">
      <c r="A68" s="9" t="s">
        <v>48</v>
      </c>
      <c r="B68" s="3">
        <v>0.51600000000000001</v>
      </c>
      <c r="C68" s="5">
        <v>0.104</v>
      </c>
      <c r="D68" s="1">
        <f t="shared" si="1"/>
        <v>0.41200000000000003</v>
      </c>
      <c r="E68" s="7">
        <f t="shared" si="2"/>
        <v>250.93467391999999</v>
      </c>
    </row>
    <row r="69" spans="1:5" x14ac:dyDescent="0.25">
      <c r="A69" s="9" t="s">
        <v>49</v>
      </c>
      <c r="B69" s="3">
        <v>0.46900000000000003</v>
      </c>
      <c r="C69" s="5">
        <v>0.104</v>
      </c>
      <c r="D69" s="1">
        <f t="shared" si="1"/>
        <v>0.36500000000000005</v>
      </c>
      <c r="E69" s="7">
        <f t="shared" si="2"/>
        <v>218.318443</v>
      </c>
    </row>
    <row r="70" spans="1:5" x14ac:dyDescent="0.25">
      <c r="A70" s="9" t="s">
        <v>50</v>
      </c>
      <c r="B70" s="3">
        <v>0.45700000000000002</v>
      </c>
      <c r="C70" s="5">
        <v>0.104</v>
      </c>
      <c r="D70" s="1">
        <f t="shared" si="1"/>
        <v>0.35300000000000004</v>
      </c>
      <c r="E70" s="7">
        <f t="shared" si="2"/>
        <v>210.15563212000001</v>
      </c>
    </row>
    <row r="71" spans="1:5" x14ac:dyDescent="0.25">
      <c r="A71" s="9" t="s">
        <v>51</v>
      </c>
      <c r="B71" s="3">
        <v>0.65700000000000003</v>
      </c>
      <c r="C71" s="5">
        <v>0.104</v>
      </c>
      <c r="D71" s="1">
        <f t="shared" si="1"/>
        <v>0.55300000000000005</v>
      </c>
      <c r="E71" s="7">
        <f t="shared" si="2"/>
        <v>354.95124812</v>
      </c>
    </row>
    <row r="72" spans="1:5" x14ac:dyDescent="0.25">
      <c r="A72" s="9" t="s">
        <v>52</v>
      </c>
      <c r="B72" s="3">
        <v>0.63600000000000001</v>
      </c>
      <c r="C72" s="5">
        <v>0.104</v>
      </c>
      <c r="D72" s="1">
        <f t="shared" si="1"/>
        <v>0.53200000000000003</v>
      </c>
      <c r="E72" s="7">
        <f t="shared" si="2"/>
        <v>338.87306432000003</v>
      </c>
    </row>
    <row r="73" spans="1:5" x14ac:dyDescent="0.25">
      <c r="A73" s="9" t="s">
        <v>53</v>
      </c>
      <c r="B73" s="3">
        <v>0.47900000000000004</v>
      </c>
      <c r="C73" s="5">
        <v>0.104</v>
      </c>
      <c r="D73" s="1">
        <f t="shared" si="1"/>
        <v>0.37500000000000006</v>
      </c>
      <c r="E73" s="7">
        <f t="shared" si="2"/>
        <v>225.17197500000003</v>
      </c>
    </row>
    <row r="74" spans="1:5" x14ac:dyDescent="0.25">
      <c r="A74" s="9" t="s">
        <v>54</v>
      </c>
      <c r="B74" s="3">
        <v>0.36899999999999999</v>
      </c>
      <c r="C74" s="5">
        <v>0.104</v>
      </c>
      <c r="D74" s="1">
        <f t="shared" si="1"/>
        <v>0.26500000000000001</v>
      </c>
      <c r="E74" s="7">
        <f t="shared" si="2"/>
        <v>152.342603</v>
      </c>
    </row>
    <row r="75" spans="1:5" x14ac:dyDescent="0.25">
      <c r="A75" s="9" t="s">
        <v>55</v>
      </c>
      <c r="B75" s="3">
        <v>0.55400000000000005</v>
      </c>
      <c r="C75" s="5">
        <v>0.104</v>
      </c>
      <c r="D75" s="1">
        <f t="shared" si="1"/>
        <v>0.45000000000000007</v>
      </c>
      <c r="E75" s="7">
        <f t="shared" si="2"/>
        <v>278.05680000000007</v>
      </c>
    </row>
    <row r="76" spans="1:5" x14ac:dyDescent="0.25">
      <c r="A76" s="9" t="s">
        <v>56</v>
      </c>
      <c r="B76" s="3">
        <v>0.61799999999999999</v>
      </c>
      <c r="C76" s="5">
        <v>0.104</v>
      </c>
      <c r="D76" s="1">
        <f t="shared" si="1"/>
        <v>0.51400000000000001</v>
      </c>
      <c r="E76" s="7">
        <f t="shared" si="2"/>
        <v>325.25510528000007</v>
      </c>
    </row>
    <row r="77" spans="1:5" x14ac:dyDescent="0.25">
      <c r="A77" s="9" t="s">
        <v>57</v>
      </c>
      <c r="B77" s="3">
        <v>0.623</v>
      </c>
      <c r="C77" s="5">
        <v>0.104</v>
      </c>
      <c r="D77" s="1">
        <f t="shared" si="1"/>
        <v>0.51900000000000002</v>
      </c>
      <c r="E77" s="7">
        <f t="shared" si="2"/>
        <v>329.02274748000002</v>
      </c>
    </row>
    <row r="78" spans="1:5" x14ac:dyDescent="0.25">
      <c r="A78" s="9" t="s">
        <v>58</v>
      </c>
      <c r="B78" s="3">
        <v>0.45300000000000001</v>
      </c>
      <c r="C78" s="5">
        <v>0.104</v>
      </c>
      <c r="D78" s="1">
        <f t="shared" si="1"/>
        <v>0.34900000000000003</v>
      </c>
      <c r="E78" s="7">
        <f t="shared" si="2"/>
        <v>207.44958668000001</v>
      </c>
    </row>
    <row r="79" spans="1:5" x14ac:dyDescent="0.25">
      <c r="A79" s="9" t="s">
        <v>59</v>
      </c>
      <c r="B79" s="3">
        <v>0.60199999999999998</v>
      </c>
      <c r="C79" s="5">
        <v>0.104</v>
      </c>
      <c r="D79" s="1">
        <f t="shared" si="1"/>
        <v>0.498</v>
      </c>
      <c r="E79" s="7">
        <f t="shared" si="2"/>
        <v>313.27683072000002</v>
      </c>
    </row>
    <row r="80" spans="1:5" x14ac:dyDescent="0.25">
      <c r="A80" s="9" t="s">
        <v>60</v>
      </c>
      <c r="B80" s="3">
        <v>0.52500000000000002</v>
      </c>
      <c r="C80" s="5">
        <v>0.104</v>
      </c>
      <c r="D80" s="1">
        <f t="shared" si="1"/>
        <v>0.42100000000000004</v>
      </c>
      <c r="E80" s="7">
        <f t="shared" si="2"/>
        <v>257.29760588000005</v>
      </c>
    </row>
    <row r="81" spans="1:5" x14ac:dyDescent="0.25">
      <c r="A81" s="9" t="s">
        <v>61</v>
      </c>
      <c r="B81" s="3">
        <v>0.73599999999999999</v>
      </c>
      <c r="C81" s="5">
        <v>0.104</v>
      </c>
      <c r="D81" s="1">
        <f t="shared" si="1"/>
        <v>0.63200000000000001</v>
      </c>
      <c r="E81" s="7">
        <f t="shared" si="2"/>
        <v>417.27401632000004</v>
      </c>
    </row>
    <row r="82" spans="1:5" x14ac:dyDescent="0.25">
      <c r="A82" s="9" t="s">
        <v>62</v>
      </c>
      <c r="B82" s="3">
        <v>0.65800000000000003</v>
      </c>
      <c r="C82" s="5">
        <v>0.104</v>
      </c>
      <c r="D82" s="1">
        <f t="shared" si="1"/>
        <v>0.55400000000000005</v>
      </c>
      <c r="E82" s="7">
        <f t="shared" si="2"/>
        <v>355.72199488000001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80"/>
  <sheetViews>
    <sheetView workbookViewId="0">
      <selection activeCell="J4" sqref="J4"/>
    </sheetView>
  </sheetViews>
  <sheetFormatPr defaultRowHeight="15" x14ac:dyDescent="0.25"/>
  <cols>
    <col min="1" max="1" width="15.7109375" customWidth="1"/>
    <col min="2" max="2" width="10.85546875" customWidth="1"/>
    <col min="3" max="3" width="11.85546875" customWidth="1"/>
    <col min="4" max="4" width="11.42578125" customWidth="1"/>
    <col min="5" max="5" width="18.28515625" customWidth="1"/>
  </cols>
  <sheetData>
    <row r="2" spans="1:7" x14ac:dyDescent="0.25">
      <c r="A2" s="4">
        <v>2.548</v>
      </c>
      <c r="B2" s="3">
        <v>0.71699999999999997</v>
      </c>
      <c r="C2" s="3">
        <v>1.149</v>
      </c>
      <c r="D2" s="3">
        <v>0.75600000000000001</v>
      </c>
      <c r="E2" s="3">
        <v>0.70100000000000007</v>
      </c>
      <c r="F2" s="3">
        <v>0.90500000000000003</v>
      </c>
      <c r="G2" s="3">
        <v>0.57000000000000006</v>
      </c>
    </row>
    <row r="3" spans="1:7" x14ac:dyDescent="0.25">
      <c r="A3" s="4">
        <v>1.774</v>
      </c>
      <c r="B3" s="3">
        <v>0.64100000000000001</v>
      </c>
      <c r="C3" s="3">
        <v>1.1120000000000001</v>
      </c>
      <c r="D3" s="3">
        <v>0.76300000000000001</v>
      </c>
      <c r="E3" s="3">
        <v>0.65700000000000003</v>
      </c>
      <c r="F3" s="3">
        <v>0.84099999999999997</v>
      </c>
      <c r="G3" s="3">
        <v>0.62</v>
      </c>
    </row>
    <row r="4" spans="1:7" x14ac:dyDescent="0.25">
      <c r="A4" s="4">
        <v>1.181</v>
      </c>
      <c r="B4" s="3">
        <v>0.67300000000000004</v>
      </c>
      <c r="C4" s="3">
        <v>1.359</v>
      </c>
      <c r="D4" s="3">
        <v>0.65100000000000002</v>
      </c>
      <c r="E4" s="3">
        <v>0.80100000000000005</v>
      </c>
      <c r="F4" s="3">
        <v>1.1340000000000001</v>
      </c>
      <c r="G4" s="3">
        <v>0.67500000000000004</v>
      </c>
    </row>
    <row r="5" spans="1:7" x14ac:dyDescent="0.25">
      <c r="A5" s="4">
        <v>0.77800000000000002</v>
      </c>
      <c r="B5" s="3">
        <v>0.60499999999999998</v>
      </c>
      <c r="C5" s="3">
        <v>1.306</v>
      </c>
      <c r="D5" s="3">
        <v>0.80100000000000005</v>
      </c>
      <c r="E5" s="3">
        <v>0.77900000000000003</v>
      </c>
      <c r="F5" s="3">
        <v>0.84</v>
      </c>
      <c r="G5" s="3">
        <v>0.79200000000000004</v>
      </c>
    </row>
    <row r="6" spans="1:7" x14ac:dyDescent="0.25">
      <c r="A6" s="4">
        <v>0.56900000000000006</v>
      </c>
      <c r="B6" s="3">
        <v>0.52500000000000002</v>
      </c>
      <c r="C6" s="3">
        <v>1.248</v>
      </c>
      <c r="D6" s="3">
        <v>0.91400000000000003</v>
      </c>
      <c r="E6" s="3">
        <v>0.98399999999999999</v>
      </c>
      <c r="F6" s="3">
        <v>0.67800000000000005</v>
      </c>
      <c r="G6" s="3">
        <v>0.57300000000000006</v>
      </c>
    </row>
    <row r="7" spans="1:7" x14ac:dyDescent="0.25">
      <c r="A7" s="5">
        <v>6.0999999999999999E-2</v>
      </c>
      <c r="B7" s="3">
        <v>0.58899999999999997</v>
      </c>
      <c r="C7" s="3">
        <v>1.1400000000000001</v>
      </c>
      <c r="D7" s="3">
        <v>0.499</v>
      </c>
      <c r="E7" s="3">
        <v>0.85</v>
      </c>
      <c r="F7" s="3">
        <v>0.81</v>
      </c>
      <c r="G7" s="3">
        <v>0.63300000000000001</v>
      </c>
    </row>
    <row r="8" spans="1:7" x14ac:dyDescent="0.25">
      <c r="A8" s="3">
        <v>0.81400000000000006</v>
      </c>
      <c r="B8" s="3">
        <v>0.60899999999999999</v>
      </c>
      <c r="C8" s="3">
        <v>1.204</v>
      </c>
      <c r="D8" s="3">
        <v>0.58299999999999996</v>
      </c>
      <c r="E8" s="3">
        <v>1.042</v>
      </c>
      <c r="F8" s="3">
        <v>0.85399999999999998</v>
      </c>
      <c r="G8" s="3">
        <v>3.4000000000000002E-2</v>
      </c>
    </row>
    <row r="9" spans="1:7" x14ac:dyDescent="0.25">
      <c r="A9" s="3">
        <v>0.874</v>
      </c>
      <c r="B9" s="3">
        <v>0.54600000000000004</v>
      </c>
      <c r="C9" s="3">
        <v>1.298</v>
      </c>
      <c r="D9" s="3">
        <v>0.38200000000000001</v>
      </c>
      <c r="E9" s="3">
        <v>0.46</v>
      </c>
      <c r="F9" s="3">
        <v>1.046</v>
      </c>
      <c r="G9" s="3">
        <v>3.6000000000000004E-2</v>
      </c>
    </row>
    <row r="16" spans="1:7" x14ac:dyDescent="0.25">
      <c r="A16" s="16"/>
      <c r="B16" s="6" t="s">
        <v>1</v>
      </c>
      <c r="C16" s="6" t="s">
        <v>2</v>
      </c>
      <c r="D16" s="6" t="s">
        <v>3</v>
      </c>
      <c r="E16" s="6" t="s">
        <v>4</v>
      </c>
    </row>
    <row r="17" spans="1:13" x14ac:dyDescent="0.25">
      <c r="A17" s="16" t="s">
        <v>5</v>
      </c>
      <c r="B17" s="4">
        <v>2.548</v>
      </c>
      <c r="C17" s="2">
        <f>B17-B22</f>
        <v>2.4870000000000001</v>
      </c>
      <c r="D17" s="2">
        <v>160</v>
      </c>
      <c r="E17" s="7">
        <f>(21.473*C17*C17)+(10.721*C17)+(0.0808)</f>
        <v>159.55806093700002</v>
      </c>
    </row>
    <row r="18" spans="1:13" x14ac:dyDescent="0.25">
      <c r="A18" s="16" t="s">
        <v>6</v>
      </c>
      <c r="B18" s="4">
        <v>1.774</v>
      </c>
      <c r="C18" s="2">
        <f>B18-B22</f>
        <v>1.7130000000000001</v>
      </c>
      <c r="D18" s="2">
        <v>80</v>
      </c>
      <c r="E18" s="7">
        <f t="shared" ref="E18:E22" si="0">(21.473*C18*C18)+(10.721*C18)+(0.0808)</f>
        <v>81.455578536999994</v>
      </c>
    </row>
    <row r="19" spans="1:13" x14ac:dyDescent="0.25">
      <c r="A19" s="16" t="s">
        <v>7</v>
      </c>
      <c r="B19" s="4">
        <v>1.181</v>
      </c>
      <c r="C19" s="2">
        <f>B19-B22</f>
        <v>1.1200000000000001</v>
      </c>
      <c r="D19" s="2">
        <v>40</v>
      </c>
      <c r="E19" s="7">
        <f t="shared" si="0"/>
        <v>39.024051200000009</v>
      </c>
    </row>
    <row r="20" spans="1:13" x14ac:dyDescent="0.25">
      <c r="A20" s="16" t="s">
        <v>8</v>
      </c>
      <c r="B20" s="4">
        <v>0.77800000000000002</v>
      </c>
      <c r="C20" s="2">
        <f>B20-B22</f>
        <v>0.71700000000000008</v>
      </c>
      <c r="D20" s="2">
        <v>20</v>
      </c>
      <c r="E20" s="7">
        <f t="shared" si="0"/>
        <v>18.806790097000004</v>
      </c>
    </row>
    <row r="21" spans="1:13" x14ac:dyDescent="0.25">
      <c r="A21" s="16" t="s">
        <v>9</v>
      </c>
      <c r="B21" s="4">
        <v>0.56900000000000006</v>
      </c>
      <c r="C21" s="2">
        <f>B21-B22</f>
        <v>0.50800000000000001</v>
      </c>
      <c r="D21" s="2">
        <v>10</v>
      </c>
      <c r="E21" s="7">
        <f t="shared" si="0"/>
        <v>11.068476272</v>
      </c>
    </row>
    <row r="22" spans="1:13" x14ac:dyDescent="0.25">
      <c r="A22" s="16" t="s">
        <v>10</v>
      </c>
      <c r="B22" s="5">
        <v>6.0999999999999999E-2</v>
      </c>
      <c r="C22" s="2">
        <f>B22-B22</f>
        <v>0</v>
      </c>
      <c r="D22" s="2">
        <v>0</v>
      </c>
      <c r="E22" s="7">
        <f t="shared" si="0"/>
        <v>8.0799999999999997E-2</v>
      </c>
    </row>
    <row r="24" spans="1:13" x14ac:dyDescent="0.25">
      <c r="I24" s="16"/>
      <c r="K24" s="8" t="s">
        <v>66</v>
      </c>
      <c r="L24" s="8"/>
      <c r="M24" s="16"/>
    </row>
    <row r="32" spans="1:13" x14ac:dyDescent="0.25">
      <c r="A32" s="9" t="s">
        <v>12</v>
      </c>
      <c r="B32" s="3" t="s">
        <v>13</v>
      </c>
      <c r="C32" s="10" t="s">
        <v>10</v>
      </c>
      <c r="D32" s="2" t="s">
        <v>2</v>
      </c>
      <c r="E32" s="11" t="s">
        <v>14</v>
      </c>
    </row>
    <row r="33" spans="1:5" x14ac:dyDescent="0.25">
      <c r="A33" s="9" t="s">
        <v>15</v>
      </c>
      <c r="B33" s="3">
        <v>0.81400000000000006</v>
      </c>
      <c r="C33" s="5">
        <v>6.0999999999999999E-2</v>
      </c>
      <c r="D33" s="2">
        <f t="shared" ref="D33:D80" si="1">(B33-C33)</f>
        <v>0.75300000000000011</v>
      </c>
      <c r="E33" s="7">
        <f t="shared" ref="E33:E80" si="2">(21.473*D33*D33)+(10.721*D33)+(0.0808)</f>
        <v>20.329097257000004</v>
      </c>
    </row>
    <row r="34" spans="1:5" x14ac:dyDescent="0.25">
      <c r="A34" s="9" t="s">
        <v>16</v>
      </c>
      <c r="B34" s="3">
        <v>0.874</v>
      </c>
      <c r="C34" s="5">
        <v>6.0999999999999999E-2</v>
      </c>
      <c r="D34" s="2">
        <f t="shared" si="1"/>
        <v>0.81299999999999994</v>
      </c>
      <c r="E34" s="7">
        <f t="shared" si="2"/>
        <v>22.989960336999996</v>
      </c>
    </row>
    <row r="35" spans="1:5" x14ac:dyDescent="0.25">
      <c r="A35" s="9" t="s">
        <v>17</v>
      </c>
      <c r="B35" s="3">
        <v>0.71699999999999997</v>
      </c>
      <c r="C35" s="5">
        <v>6.0999999999999999E-2</v>
      </c>
      <c r="D35" s="2">
        <f t="shared" si="1"/>
        <v>0.65599999999999992</v>
      </c>
      <c r="E35" s="7">
        <f t="shared" si="2"/>
        <v>16.354380927999998</v>
      </c>
    </row>
    <row r="36" spans="1:5" x14ac:dyDescent="0.25">
      <c r="A36" s="9" t="s">
        <v>18</v>
      </c>
      <c r="B36" s="3">
        <v>0.64100000000000001</v>
      </c>
      <c r="C36" s="5">
        <v>6.0999999999999999E-2</v>
      </c>
      <c r="D36" s="2">
        <f t="shared" si="1"/>
        <v>0.58000000000000007</v>
      </c>
      <c r="E36" s="7">
        <f t="shared" si="2"/>
        <v>13.522497200000002</v>
      </c>
    </row>
    <row r="37" spans="1:5" x14ac:dyDescent="0.25">
      <c r="A37" s="9" t="s">
        <v>19</v>
      </c>
      <c r="B37" s="3">
        <v>0.67300000000000004</v>
      </c>
      <c r="C37" s="5">
        <v>6.0999999999999999E-2</v>
      </c>
      <c r="D37" s="2">
        <f t="shared" si="1"/>
        <v>0.6120000000000001</v>
      </c>
      <c r="E37" s="7">
        <f t="shared" si="2"/>
        <v>14.684635312000003</v>
      </c>
    </row>
    <row r="38" spans="1:5" x14ac:dyDescent="0.25">
      <c r="A38" s="9" t="s">
        <v>20</v>
      </c>
      <c r="B38" s="3">
        <v>0.60499999999999998</v>
      </c>
      <c r="C38" s="5">
        <v>6.0999999999999999E-2</v>
      </c>
      <c r="D38" s="2">
        <f t="shared" si="1"/>
        <v>0.54400000000000004</v>
      </c>
      <c r="E38" s="7">
        <f t="shared" si="2"/>
        <v>12.267657728</v>
      </c>
    </row>
    <row r="39" spans="1:5" x14ac:dyDescent="0.25">
      <c r="A39" s="9" t="s">
        <v>21</v>
      </c>
      <c r="B39" s="3">
        <v>0.52500000000000002</v>
      </c>
      <c r="C39" s="5">
        <v>6.0999999999999999E-2</v>
      </c>
      <c r="D39" s="2">
        <f t="shared" si="1"/>
        <v>0.46400000000000002</v>
      </c>
      <c r="E39" s="7">
        <f t="shared" si="2"/>
        <v>9.678395007999999</v>
      </c>
    </row>
    <row r="40" spans="1:5" x14ac:dyDescent="0.25">
      <c r="A40" s="9" t="s">
        <v>22</v>
      </c>
      <c r="B40" s="3">
        <v>0.58899999999999997</v>
      </c>
      <c r="C40" s="5">
        <v>6.0999999999999999E-2</v>
      </c>
      <c r="D40" s="2">
        <f t="shared" si="1"/>
        <v>0.52800000000000002</v>
      </c>
      <c r="E40" s="7">
        <f t="shared" si="2"/>
        <v>11.727816832000002</v>
      </c>
    </row>
    <row r="41" spans="1:5" x14ac:dyDescent="0.25">
      <c r="A41" s="9" t="s">
        <v>23</v>
      </c>
      <c r="B41" s="3">
        <v>0.60899999999999999</v>
      </c>
      <c r="C41" s="5">
        <v>6.0999999999999999E-2</v>
      </c>
      <c r="D41" s="2">
        <f t="shared" si="1"/>
        <v>0.54800000000000004</v>
      </c>
      <c r="E41" s="7">
        <f t="shared" si="2"/>
        <v>12.404335792000001</v>
      </c>
    </row>
    <row r="42" spans="1:5" x14ac:dyDescent="0.25">
      <c r="A42" s="9" t="s">
        <v>24</v>
      </c>
      <c r="B42" s="3">
        <v>0.54600000000000004</v>
      </c>
      <c r="C42" s="5">
        <v>6.0999999999999999E-2</v>
      </c>
      <c r="D42" s="2">
        <f t="shared" si="1"/>
        <v>0.48500000000000004</v>
      </c>
      <c r="E42" s="7">
        <f t="shared" si="2"/>
        <v>10.331471425</v>
      </c>
    </row>
    <row r="43" spans="1:5" x14ac:dyDescent="0.25">
      <c r="A43" s="9" t="s">
        <v>25</v>
      </c>
      <c r="B43" s="3">
        <v>1.149</v>
      </c>
      <c r="C43" s="5">
        <v>6.0999999999999999E-2</v>
      </c>
      <c r="D43" s="2">
        <f t="shared" si="1"/>
        <v>1.0880000000000001</v>
      </c>
      <c r="E43" s="7">
        <f t="shared" si="2"/>
        <v>37.163782912000009</v>
      </c>
    </row>
    <row r="44" spans="1:5" x14ac:dyDescent="0.25">
      <c r="A44" s="9" t="s">
        <v>26</v>
      </c>
      <c r="B44" s="3">
        <v>1.1120000000000001</v>
      </c>
      <c r="C44" s="5">
        <v>6.0999999999999999E-2</v>
      </c>
      <c r="D44" s="2">
        <f t="shared" si="1"/>
        <v>1.0510000000000002</v>
      </c>
      <c r="E44" s="7">
        <f t="shared" si="2"/>
        <v>35.06766827300001</v>
      </c>
    </row>
    <row r="45" spans="1:5" x14ac:dyDescent="0.25">
      <c r="A45" s="9" t="s">
        <v>27</v>
      </c>
      <c r="B45" s="3">
        <v>1.359</v>
      </c>
      <c r="C45" s="5">
        <v>6.0999999999999999E-2</v>
      </c>
      <c r="D45" s="2">
        <f t="shared" si="1"/>
        <v>1.298</v>
      </c>
      <c r="E45" s="7">
        <f t="shared" si="2"/>
        <v>50.174454292</v>
      </c>
    </row>
    <row r="46" spans="1:5" x14ac:dyDescent="0.25">
      <c r="A46" s="9" t="s">
        <v>28</v>
      </c>
      <c r="B46" s="3">
        <v>1.306</v>
      </c>
      <c r="C46" s="5">
        <v>6.0999999999999999E-2</v>
      </c>
      <c r="D46" s="2">
        <f t="shared" si="1"/>
        <v>1.2450000000000001</v>
      </c>
      <c r="E46" s="7">
        <f t="shared" si="2"/>
        <v>46.712131825000007</v>
      </c>
    </row>
    <row r="47" spans="1:5" x14ac:dyDescent="0.25">
      <c r="A47" s="9" t="s">
        <v>29</v>
      </c>
      <c r="B47" s="3">
        <v>1.248</v>
      </c>
      <c r="C47" s="5">
        <v>6.0999999999999999E-2</v>
      </c>
      <c r="D47" s="2">
        <f t="shared" si="1"/>
        <v>1.1870000000000001</v>
      </c>
      <c r="E47" s="7">
        <f t="shared" si="2"/>
        <v>43.061418337000006</v>
      </c>
    </row>
    <row r="48" spans="1:5" x14ac:dyDescent="0.25">
      <c r="A48" s="9" t="s">
        <v>30</v>
      </c>
      <c r="B48" s="3">
        <v>1.1400000000000001</v>
      </c>
      <c r="C48" s="5">
        <v>6.0999999999999999E-2</v>
      </c>
      <c r="D48" s="2">
        <f t="shared" si="1"/>
        <v>1.0790000000000002</v>
      </c>
      <c r="E48" s="7">
        <f t="shared" si="2"/>
        <v>36.648505993000008</v>
      </c>
    </row>
    <row r="49" spans="1:5" x14ac:dyDescent="0.25">
      <c r="A49" s="9" t="s">
        <v>31</v>
      </c>
      <c r="B49" s="3">
        <v>1.204</v>
      </c>
      <c r="C49" s="5">
        <v>6.0999999999999999E-2</v>
      </c>
      <c r="D49" s="2">
        <f t="shared" si="1"/>
        <v>1.143</v>
      </c>
      <c r="E49" s="7">
        <f t="shared" si="2"/>
        <v>40.388282377000003</v>
      </c>
    </row>
    <row r="50" spans="1:5" x14ac:dyDescent="0.25">
      <c r="A50" s="9" t="s">
        <v>32</v>
      </c>
      <c r="B50" s="3">
        <v>1.298</v>
      </c>
      <c r="C50" s="5">
        <v>6.0999999999999999E-2</v>
      </c>
      <c r="D50" s="2">
        <f t="shared" si="1"/>
        <v>1.2370000000000001</v>
      </c>
      <c r="E50" s="7">
        <f t="shared" si="2"/>
        <v>46.199995937000004</v>
      </c>
    </row>
    <row r="51" spans="1:5" x14ac:dyDescent="0.25">
      <c r="A51" s="9" t="s">
        <v>33</v>
      </c>
      <c r="B51" s="3">
        <v>0.75600000000000001</v>
      </c>
      <c r="C51" s="5">
        <v>6.0999999999999999E-2</v>
      </c>
      <c r="D51" s="2">
        <f t="shared" si="1"/>
        <v>0.69500000000000006</v>
      </c>
      <c r="E51" s="7">
        <f t="shared" si="2"/>
        <v>17.903890825000001</v>
      </c>
    </row>
    <row r="52" spans="1:5" x14ac:dyDescent="0.25">
      <c r="A52" s="9" t="s">
        <v>34</v>
      </c>
      <c r="B52" s="3">
        <v>0.76300000000000001</v>
      </c>
      <c r="C52" s="5">
        <v>6.0999999999999999E-2</v>
      </c>
      <c r="D52" s="2">
        <f t="shared" si="1"/>
        <v>0.70199999999999996</v>
      </c>
      <c r="E52" s="7">
        <f t="shared" si="2"/>
        <v>18.188922291999997</v>
      </c>
    </row>
    <row r="53" spans="1:5" x14ac:dyDescent="0.25">
      <c r="A53" s="9" t="s">
        <v>35</v>
      </c>
      <c r="B53" s="3">
        <v>0.65100000000000002</v>
      </c>
      <c r="C53" s="5">
        <v>6.0999999999999999E-2</v>
      </c>
      <c r="D53" s="2">
        <f t="shared" si="1"/>
        <v>0.59000000000000008</v>
      </c>
      <c r="E53" s="7">
        <f t="shared" si="2"/>
        <v>13.880941300000003</v>
      </c>
    </row>
    <row r="54" spans="1:5" x14ac:dyDescent="0.25">
      <c r="A54" s="9" t="s">
        <v>36</v>
      </c>
      <c r="B54" s="3">
        <v>0.80100000000000005</v>
      </c>
      <c r="C54" s="5">
        <v>6.0999999999999999E-2</v>
      </c>
      <c r="D54" s="2">
        <f t="shared" si="1"/>
        <v>0.74</v>
      </c>
      <c r="E54" s="7">
        <f t="shared" si="2"/>
        <v>19.772954800000001</v>
      </c>
    </row>
    <row r="55" spans="1:5" x14ac:dyDescent="0.25">
      <c r="A55" s="9" t="s">
        <v>37</v>
      </c>
      <c r="B55" s="3">
        <v>0.91400000000000003</v>
      </c>
      <c r="C55" s="5">
        <v>6.0999999999999999E-2</v>
      </c>
      <c r="D55" s="2">
        <f t="shared" si="1"/>
        <v>0.85299999999999998</v>
      </c>
      <c r="E55" s="7">
        <f t="shared" si="2"/>
        <v>24.849761056999998</v>
      </c>
    </row>
    <row r="56" spans="1:5" x14ac:dyDescent="0.25">
      <c r="A56" s="9" t="s">
        <v>38</v>
      </c>
      <c r="B56" s="3">
        <v>0.499</v>
      </c>
      <c r="C56" s="5">
        <v>6.0999999999999999E-2</v>
      </c>
      <c r="D56" s="2">
        <f t="shared" si="1"/>
        <v>0.438</v>
      </c>
      <c r="E56" s="7">
        <f t="shared" si="2"/>
        <v>8.8960642119999989</v>
      </c>
    </row>
    <row r="57" spans="1:5" x14ac:dyDescent="0.25">
      <c r="A57" s="9" t="s">
        <v>39</v>
      </c>
      <c r="B57" s="3">
        <v>0.58299999999999996</v>
      </c>
      <c r="C57" s="5">
        <v>6.0999999999999999E-2</v>
      </c>
      <c r="D57" s="2">
        <f t="shared" si="1"/>
        <v>0.52200000000000002</v>
      </c>
      <c r="E57" s="7">
        <f t="shared" si="2"/>
        <v>11.528210932</v>
      </c>
    </row>
    <row r="58" spans="1:5" x14ac:dyDescent="0.25">
      <c r="A58" s="9" t="s">
        <v>40</v>
      </c>
      <c r="B58" s="3">
        <v>0.38200000000000001</v>
      </c>
      <c r="C58" s="5">
        <v>6.0999999999999999E-2</v>
      </c>
      <c r="D58" s="2">
        <f t="shared" si="1"/>
        <v>0.32100000000000001</v>
      </c>
      <c r="E58" s="7">
        <f t="shared" si="2"/>
        <v>5.7348403930000007</v>
      </c>
    </row>
    <row r="59" spans="1:5" x14ac:dyDescent="0.25">
      <c r="A59" s="9" t="s">
        <v>41</v>
      </c>
      <c r="B59" s="3">
        <v>0.70100000000000007</v>
      </c>
      <c r="C59" s="5">
        <v>6.0999999999999999E-2</v>
      </c>
      <c r="D59" s="2">
        <f t="shared" si="1"/>
        <v>0.64000000000000012</v>
      </c>
      <c r="E59" s="7">
        <f t="shared" si="2"/>
        <v>15.737580800000005</v>
      </c>
    </row>
    <row r="60" spans="1:5" x14ac:dyDescent="0.25">
      <c r="A60" s="9" t="s">
        <v>42</v>
      </c>
      <c r="B60" s="3">
        <v>0.65700000000000003</v>
      </c>
      <c r="C60" s="5">
        <v>6.0999999999999999E-2</v>
      </c>
      <c r="D60" s="2">
        <f t="shared" si="1"/>
        <v>0.59600000000000009</v>
      </c>
      <c r="E60" s="7">
        <f t="shared" si="2"/>
        <v>14.098069168000002</v>
      </c>
    </row>
    <row r="61" spans="1:5" x14ac:dyDescent="0.25">
      <c r="A61" s="9" t="s">
        <v>43</v>
      </c>
      <c r="B61" s="3">
        <v>0.80100000000000005</v>
      </c>
      <c r="C61" s="5">
        <v>6.0999999999999999E-2</v>
      </c>
      <c r="D61" s="2">
        <f t="shared" si="1"/>
        <v>0.74</v>
      </c>
      <c r="E61" s="7">
        <f t="shared" si="2"/>
        <v>19.772954800000001</v>
      </c>
    </row>
    <row r="62" spans="1:5" x14ac:dyDescent="0.25">
      <c r="A62" s="9" t="s">
        <v>44</v>
      </c>
      <c r="B62" s="3">
        <v>0.77900000000000003</v>
      </c>
      <c r="C62" s="5">
        <v>6.0999999999999999E-2</v>
      </c>
      <c r="D62" s="2">
        <f t="shared" si="1"/>
        <v>0.71799999999999997</v>
      </c>
      <c r="E62" s="7">
        <f t="shared" si="2"/>
        <v>18.848324851999998</v>
      </c>
    </row>
    <row r="63" spans="1:5" x14ac:dyDescent="0.25">
      <c r="A63" s="9" t="s">
        <v>45</v>
      </c>
      <c r="B63" s="3">
        <v>0.98399999999999999</v>
      </c>
      <c r="C63" s="5">
        <v>6.0999999999999999E-2</v>
      </c>
      <c r="D63" s="2">
        <f t="shared" si="1"/>
        <v>0.92300000000000004</v>
      </c>
      <c r="E63" s="7">
        <f t="shared" si="2"/>
        <v>28.269754417000005</v>
      </c>
    </row>
    <row r="64" spans="1:5" x14ac:dyDescent="0.25">
      <c r="A64" s="9" t="s">
        <v>46</v>
      </c>
      <c r="B64" s="3">
        <v>0.85</v>
      </c>
      <c r="C64" s="5">
        <v>6.0999999999999999E-2</v>
      </c>
      <c r="D64" s="2">
        <f t="shared" si="1"/>
        <v>0.78899999999999992</v>
      </c>
      <c r="E64" s="7">
        <f t="shared" si="2"/>
        <v>21.907062432999997</v>
      </c>
    </row>
    <row r="65" spans="1:5" x14ac:dyDescent="0.25">
      <c r="A65" s="9" t="s">
        <v>47</v>
      </c>
      <c r="B65" s="3">
        <v>1.042</v>
      </c>
      <c r="C65" s="5">
        <v>6.0999999999999999E-2</v>
      </c>
      <c r="D65" s="2">
        <f t="shared" si="1"/>
        <v>0.98100000000000009</v>
      </c>
      <c r="E65" s="7">
        <f t="shared" si="2"/>
        <v>31.262878753000006</v>
      </c>
    </row>
    <row r="66" spans="1:5" x14ac:dyDescent="0.25">
      <c r="A66" s="9" t="s">
        <v>48</v>
      </c>
      <c r="B66" s="3">
        <v>0.46</v>
      </c>
      <c r="C66" s="5">
        <v>6.0999999999999999E-2</v>
      </c>
      <c r="D66" s="2">
        <f t="shared" si="1"/>
        <v>0.39900000000000002</v>
      </c>
      <c r="E66" s="7">
        <f t="shared" si="2"/>
        <v>7.7770020730000002</v>
      </c>
    </row>
    <row r="67" spans="1:5" x14ac:dyDescent="0.25">
      <c r="A67" s="9" t="s">
        <v>49</v>
      </c>
      <c r="B67" s="3">
        <v>0.90500000000000003</v>
      </c>
      <c r="C67" s="5">
        <v>6.0999999999999999E-2</v>
      </c>
      <c r="D67" s="2">
        <f t="shared" si="1"/>
        <v>0.84400000000000008</v>
      </c>
      <c r="E67" s="7">
        <f t="shared" si="2"/>
        <v>24.425314928000002</v>
      </c>
    </row>
    <row r="68" spans="1:5" x14ac:dyDescent="0.25">
      <c r="A68" s="9" t="s">
        <v>50</v>
      </c>
      <c r="B68" s="3">
        <v>0.84099999999999997</v>
      </c>
      <c r="C68" s="5">
        <v>6.0999999999999999E-2</v>
      </c>
      <c r="D68" s="2">
        <f t="shared" si="1"/>
        <v>0.78</v>
      </c>
      <c r="E68" s="7">
        <f t="shared" si="2"/>
        <v>21.507353200000001</v>
      </c>
    </row>
    <row r="69" spans="1:5" x14ac:dyDescent="0.25">
      <c r="A69" s="9" t="s">
        <v>51</v>
      </c>
      <c r="B69" s="3">
        <v>1.1340000000000001</v>
      </c>
      <c r="C69" s="5">
        <v>6.0999999999999999E-2</v>
      </c>
      <c r="D69" s="2">
        <f t="shared" si="1"/>
        <v>1.0730000000000002</v>
      </c>
      <c r="E69" s="7">
        <f t="shared" si="2"/>
        <v>36.30692061700001</v>
      </c>
    </row>
    <row r="70" spans="1:5" x14ac:dyDescent="0.25">
      <c r="A70" s="9" t="s">
        <v>52</v>
      </c>
      <c r="B70" s="3">
        <v>0.84</v>
      </c>
      <c r="C70" s="5">
        <v>6.0999999999999999E-2</v>
      </c>
      <c r="D70" s="2">
        <f t="shared" si="1"/>
        <v>0.77899999999999991</v>
      </c>
      <c r="E70" s="7">
        <f t="shared" si="2"/>
        <v>21.463155792999995</v>
      </c>
    </row>
    <row r="71" spans="1:5" x14ac:dyDescent="0.25">
      <c r="A71" s="9" t="s">
        <v>53</v>
      </c>
      <c r="B71" s="3">
        <v>0.67800000000000005</v>
      </c>
      <c r="C71" s="5">
        <v>6.0999999999999999E-2</v>
      </c>
      <c r="D71" s="2">
        <f t="shared" si="1"/>
        <v>0.61699999999999999</v>
      </c>
      <c r="E71" s="7">
        <f t="shared" si="2"/>
        <v>14.870191896999998</v>
      </c>
    </row>
    <row r="72" spans="1:5" x14ac:dyDescent="0.25">
      <c r="A72" s="9" t="s">
        <v>54</v>
      </c>
      <c r="B72" s="3">
        <v>0.81</v>
      </c>
      <c r="C72" s="5">
        <v>6.0999999999999999E-2</v>
      </c>
      <c r="D72" s="2">
        <f t="shared" si="1"/>
        <v>0.74900000000000011</v>
      </c>
      <c r="E72" s="7">
        <f t="shared" si="2"/>
        <v>20.157203473000006</v>
      </c>
    </row>
    <row r="73" spans="1:5" x14ac:dyDescent="0.25">
      <c r="A73" s="9" t="s">
        <v>55</v>
      </c>
      <c r="B73" s="3">
        <v>0.85399999999999998</v>
      </c>
      <c r="C73" s="5">
        <v>6.0999999999999999E-2</v>
      </c>
      <c r="D73" s="2">
        <f t="shared" si="1"/>
        <v>0.79299999999999993</v>
      </c>
      <c r="E73" s="7">
        <f t="shared" si="2"/>
        <v>22.085827576999996</v>
      </c>
    </row>
    <row r="74" spans="1:5" x14ac:dyDescent="0.25">
      <c r="A74" s="9" t="s">
        <v>56</v>
      </c>
      <c r="B74" s="3">
        <v>1.046</v>
      </c>
      <c r="C74" s="5">
        <v>6.0999999999999999E-2</v>
      </c>
      <c r="D74" s="2">
        <f t="shared" si="1"/>
        <v>0.9850000000000001</v>
      </c>
      <c r="E74" s="7">
        <f t="shared" si="2"/>
        <v>31.474626425000004</v>
      </c>
    </row>
    <row r="75" spans="1:5" x14ac:dyDescent="0.25">
      <c r="A75" s="9" t="s">
        <v>57</v>
      </c>
      <c r="B75" s="3">
        <v>0.57000000000000006</v>
      </c>
      <c r="C75" s="5">
        <v>6.0999999999999999E-2</v>
      </c>
      <c r="D75" s="2">
        <f t="shared" si="1"/>
        <v>0.50900000000000012</v>
      </c>
      <c r="E75" s="7">
        <f t="shared" si="2"/>
        <v>11.101035313000004</v>
      </c>
    </row>
    <row r="76" spans="1:5" x14ac:dyDescent="0.25">
      <c r="A76" s="9" t="s">
        <v>58</v>
      </c>
      <c r="B76" s="3">
        <v>0.62</v>
      </c>
      <c r="C76" s="5">
        <v>6.0999999999999999E-2</v>
      </c>
      <c r="D76" s="2">
        <f t="shared" si="1"/>
        <v>0.55899999999999994</v>
      </c>
      <c r="E76" s="7">
        <f t="shared" si="2"/>
        <v>12.783743512999997</v>
      </c>
    </row>
    <row r="77" spans="1:5" x14ac:dyDescent="0.25">
      <c r="A77" s="9" t="s">
        <v>59</v>
      </c>
      <c r="B77" s="3">
        <v>0.67500000000000004</v>
      </c>
      <c r="C77" s="5">
        <v>6.0999999999999999E-2</v>
      </c>
      <c r="D77" s="2">
        <f t="shared" si="1"/>
        <v>0.6140000000000001</v>
      </c>
      <c r="E77" s="7">
        <f t="shared" si="2"/>
        <v>14.758729108000004</v>
      </c>
    </row>
    <row r="78" spans="1:5" x14ac:dyDescent="0.25">
      <c r="A78" s="9" t="s">
        <v>60</v>
      </c>
      <c r="B78" s="3">
        <v>0.79200000000000004</v>
      </c>
      <c r="C78" s="5">
        <v>6.0999999999999999E-2</v>
      </c>
      <c r="D78" s="2">
        <f t="shared" si="1"/>
        <v>0.73100000000000009</v>
      </c>
      <c r="E78" s="7">
        <f t="shared" si="2"/>
        <v>19.392184753000002</v>
      </c>
    </row>
    <row r="79" spans="1:5" x14ac:dyDescent="0.25">
      <c r="A79" s="9" t="s">
        <v>61</v>
      </c>
      <c r="B79" s="3">
        <v>0.57300000000000006</v>
      </c>
      <c r="C79" s="5">
        <v>6.0999999999999999E-2</v>
      </c>
      <c r="D79" s="2">
        <f t="shared" si="1"/>
        <v>0.51200000000000001</v>
      </c>
      <c r="E79" s="7">
        <f t="shared" si="2"/>
        <v>11.198970112</v>
      </c>
    </row>
    <row r="80" spans="1:5" x14ac:dyDescent="0.25">
      <c r="A80" s="9" t="s">
        <v>62</v>
      </c>
      <c r="B80" s="3">
        <v>0.63300000000000001</v>
      </c>
      <c r="C80" s="5">
        <v>6.0999999999999999E-2</v>
      </c>
      <c r="D80" s="2">
        <f t="shared" si="1"/>
        <v>0.57200000000000006</v>
      </c>
      <c r="E80" s="7">
        <f t="shared" si="2"/>
        <v>13.238834032000002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9"/>
  <sheetViews>
    <sheetView workbookViewId="0">
      <selection activeCell="O18" sqref="O18"/>
    </sheetView>
  </sheetViews>
  <sheetFormatPr defaultRowHeight="15" x14ac:dyDescent="0.25"/>
  <cols>
    <col min="1" max="1" width="17.85546875" customWidth="1"/>
    <col min="2" max="2" width="18.140625" customWidth="1"/>
    <col min="3" max="3" width="18.7109375" customWidth="1"/>
    <col min="4" max="4" width="14.5703125" customWidth="1"/>
    <col min="5" max="5" width="15.7109375" customWidth="1"/>
    <col min="6" max="6" width="14" customWidth="1"/>
  </cols>
  <sheetData>
    <row r="1" spans="1:6" x14ac:dyDescent="0.25">
      <c r="A1" s="6" t="s">
        <v>67</v>
      </c>
      <c r="B1" s="6" t="s">
        <v>68</v>
      </c>
      <c r="C1" s="6" t="s">
        <v>69</v>
      </c>
      <c r="D1" s="6" t="s">
        <v>70</v>
      </c>
      <c r="E1" s="6" t="s">
        <v>71</v>
      </c>
      <c r="F1" s="20" t="s">
        <v>75</v>
      </c>
    </row>
    <row r="2" spans="1:6" x14ac:dyDescent="0.25">
      <c r="A2" s="18" t="s">
        <v>15</v>
      </c>
      <c r="B2" s="17">
        <v>132.9</v>
      </c>
      <c r="C2" s="17">
        <v>375</v>
      </c>
      <c r="D2" s="17">
        <v>140.4</v>
      </c>
      <c r="E2" s="17">
        <v>67.3</v>
      </c>
      <c r="F2" s="21">
        <v>12.035398230088497</v>
      </c>
    </row>
    <row r="3" spans="1:6" x14ac:dyDescent="0.25">
      <c r="A3" s="18" t="s">
        <v>16</v>
      </c>
      <c r="B3" s="17">
        <v>140.19999999999999</v>
      </c>
      <c r="C3" s="17">
        <v>430</v>
      </c>
      <c r="D3" s="17">
        <v>171.5</v>
      </c>
      <c r="E3" s="17">
        <v>41.3</v>
      </c>
      <c r="F3" s="21">
        <v>14.159292035398231</v>
      </c>
    </row>
    <row r="4" spans="1:6" x14ac:dyDescent="0.25">
      <c r="A4" s="18" t="s">
        <v>17</v>
      </c>
      <c r="B4" s="17">
        <v>156.19999999999999</v>
      </c>
      <c r="C4" s="17">
        <v>262</v>
      </c>
      <c r="D4" s="17">
        <v>190.4</v>
      </c>
      <c r="E4" s="17">
        <v>36.200000000000003</v>
      </c>
      <c r="F4" s="21">
        <v>14.159292035398231</v>
      </c>
    </row>
    <row r="5" spans="1:6" x14ac:dyDescent="0.25">
      <c r="A5" s="18" t="s">
        <v>18</v>
      </c>
      <c r="B5" s="17">
        <v>110.5</v>
      </c>
      <c r="C5" s="17">
        <v>426</v>
      </c>
      <c r="D5" s="17">
        <v>149.19999999999999</v>
      </c>
      <c r="E5" s="17">
        <v>31.4</v>
      </c>
      <c r="F5" s="21">
        <v>10.265486725663717</v>
      </c>
    </row>
    <row r="6" spans="1:6" x14ac:dyDescent="0.25">
      <c r="A6" s="18" t="s">
        <v>19</v>
      </c>
      <c r="B6" s="17">
        <v>137.4</v>
      </c>
      <c r="C6" s="17">
        <v>518</v>
      </c>
      <c r="D6" s="17">
        <v>109.6</v>
      </c>
      <c r="E6" s="17">
        <v>25.9</v>
      </c>
      <c r="F6" s="21">
        <v>12.743362831858409</v>
      </c>
    </row>
    <row r="7" spans="1:6" x14ac:dyDescent="0.25">
      <c r="A7" s="18" t="s">
        <v>20</v>
      </c>
      <c r="B7" s="17">
        <v>118</v>
      </c>
      <c r="C7" s="17">
        <v>479</v>
      </c>
      <c r="D7" s="17">
        <v>109.3</v>
      </c>
      <c r="E7" s="17">
        <v>26.6</v>
      </c>
      <c r="F7" s="21">
        <v>9.9115044247787623</v>
      </c>
    </row>
    <row r="8" spans="1:6" x14ac:dyDescent="0.25">
      <c r="A8" s="18" t="s">
        <v>21</v>
      </c>
      <c r="B8" s="17">
        <v>48.9</v>
      </c>
      <c r="C8" s="17">
        <v>307</v>
      </c>
      <c r="D8" s="17">
        <v>252.5</v>
      </c>
      <c r="E8" s="17">
        <v>108.4</v>
      </c>
      <c r="F8" s="21">
        <v>10.265486725663717</v>
      </c>
    </row>
    <row r="9" spans="1:6" x14ac:dyDescent="0.25">
      <c r="A9" s="18" t="s">
        <v>22</v>
      </c>
      <c r="B9" s="17">
        <v>132</v>
      </c>
      <c r="C9" s="17">
        <v>380</v>
      </c>
      <c r="D9" s="17">
        <v>273</v>
      </c>
      <c r="E9" s="17">
        <v>102.3</v>
      </c>
      <c r="F9" s="21">
        <v>10.619469026548671</v>
      </c>
    </row>
    <row r="10" spans="1:6" x14ac:dyDescent="0.25">
      <c r="A10" s="18" t="s">
        <v>23</v>
      </c>
      <c r="B10" s="17">
        <v>116</v>
      </c>
      <c r="C10" s="17">
        <v>401</v>
      </c>
      <c r="D10" s="17">
        <v>126.1</v>
      </c>
      <c r="E10" s="17">
        <v>36</v>
      </c>
      <c r="F10" s="21">
        <v>10.265486725663717</v>
      </c>
    </row>
    <row r="11" spans="1:6" x14ac:dyDescent="0.25">
      <c r="A11" s="18" t="s">
        <v>24</v>
      </c>
      <c r="B11" s="17">
        <v>154.1</v>
      </c>
      <c r="C11" s="17">
        <v>473</v>
      </c>
      <c r="D11" s="17">
        <v>138.19999999999999</v>
      </c>
      <c r="E11" s="17">
        <v>33.700000000000003</v>
      </c>
      <c r="F11" s="21">
        <v>11.68141592920354</v>
      </c>
    </row>
    <row r="12" spans="1:6" x14ac:dyDescent="0.25">
      <c r="A12" s="18" t="s">
        <v>25</v>
      </c>
      <c r="B12" s="17">
        <v>77.8</v>
      </c>
      <c r="C12" s="17">
        <v>373</v>
      </c>
      <c r="D12" s="17">
        <v>133.4</v>
      </c>
      <c r="E12" s="17">
        <v>43.4</v>
      </c>
      <c r="F12" s="21">
        <v>12.389380530973453</v>
      </c>
    </row>
    <row r="13" spans="1:6" x14ac:dyDescent="0.25">
      <c r="A13" s="18" t="s">
        <v>26</v>
      </c>
      <c r="B13" s="17">
        <v>35.299999999999997</v>
      </c>
      <c r="C13" s="17">
        <v>434</v>
      </c>
      <c r="D13" s="17">
        <v>136.80000000000001</v>
      </c>
      <c r="E13" s="17">
        <v>43.1</v>
      </c>
      <c r="F13" s="21">
        <v>15.221238938053098</v>
      </c>
    </row>
    <row r="14" spans="1:6" x14ac:dyDescent="0.25">
      <c r="A14" s="18" t="s">
        <v>27</v>
      </c>
      <c r="B14" s="17">
        <v>10.8</v>
      </c>
      <c r="C14" s="17">
        <v>410</v>
      </c>
      <c r="D14" s="17">
        <v>105.4</v>
      </c>
      <c r="E14" s="17">
        <v>29.1</v>
      </c>
      <c r="F14" s="21">
        <v>10.973451327433628</v>
      </c>
    </row>
    <row r="15" spans="1:6" x14ac:dyDescent="0.25">
      <c r="A15" s="18" t="s">
        <v>28</v>
      </c>
      <c r="B15" s="17">
        <v>43.4</v>
      </c>
      <c r="C15" s="17">
        <v>405</v>
      </c>
      <c r="D15" s="17">
        <v>118.8</v>
      </c>
      <c r="E15" s="17">
        <v>36.700000000000003</v>
      </c>
      <c r="F15" s="21">
        <v>13.09734513274336</v>
      </c>
    </row>
    <row r="16" spans="1:6" x14ac:dyDescent="0.25">
      <c r="A16" s="18" t="s">
        <v>29</v>
      </c>
      <c r="B16" s="17">
        <v>40.200000000000003</v>
      </c>
      <c r="C16" s="17">
        <v>330</v>
      </c>
      <c r="D16" s="17">
        <v>104.3</v>
      </c>
      <c r="E16" s="17">
        <v>43.3</v>
      </c>
      <c r="F16" s="21">
        <v>14.867256637168143</v>
      </c>
    </row>
    <row r="17" spans="1:6" x14ac:dyDescent="0.25">
      <c r="A17" s="18" t="s">
        <v>30</v>
      </c>
      <c r="B17" s="17">
        <v>38.299999999999997</v>
      </c>
      <c r="C17" s="17">
        <v>453</v>
      </c>
      <c r="D17" s="17">
        <v>91</v>
      </c>
      <c r="E17" s="17">
        <v>44.4</v>
      </c>
      <c r="F17" s="21">
        <v>12.035398230088497</v>
      </c>
    </row>
    <row r="18" spans="1:6" x14ac:dyDescent="0.25">
      <c r="A18" s="18" t="s">
        <v>31</v>
      </c>
      <c r="B18" s="17">
        <v>54.5</v>
      </c>
      <c r="C18" s="17">
        <v>368</v>
      </c>
      <c r="D18" s="17">
        <v>76.599999999999994</v>
      </c>
      <c r="E18" s="17">
        <v>33.700000000000003</v>
      </c>
      <c r="F18" s="21">
        <v>12.389380530973453</v>
      </c>
    </row>
    <row r="19" spans="1:6" x14ac:dyDescent="0.25">
      <c r="A19" s="18" t="s">
        <v>32</v>
      </c>
      <c r="B19" s="17">
        <v>121.4</v>
      </c>
      <c r="C19" s="17">
        <v>477</v>
      </c>
      <c r="D19" s="17">
        <v>144.9</v>
      </c>
      <c r="E19" s="17">
        <v>39.6</v>
      </c>
      <c r="F19" s="21">
        <v>11.327433628318584</v>
      </c>
    </row>
    <row r="20" spans="1:6" x14ac:dyDescent="0.25">
      <c r="A20" s="18" t="s">
        <v>33</v>
      </c>
      <c r="B20" s="17">
        <v>36.6</v>
      </c>
      <c r="C20" s="17">
        <v>531</v>
      </c>
      <c r="D20" s="17">
        <v>117.5</v>
      </c>
      <c r="E20" s="17">
        <v>33.9</v>
      </c>
      <c r="F20" s="21">
        <v>7.7876106194690253</v>
      </c>
    </row>
    <row r="21" spans="1:6" x14ac:dyDescent="0.25">
      <c r="A21" s="18" t="s">
        <v>34</v>
      </c>
      <c r="B21" s="17">
        <v>13.5</v>
      </c>
      <c r="C21" s="17">
        <v>339</v>
      </c>
      <c r="D21" s="17">
        <v>104.2</v>
      </c>
      <c r="E21" s="17">
        <v>53.8</v>
      </c>
      <c r="F21" s="21">
        <v>11.327433628318584</v>
      </c>
    </row>
    <row r="22" spans="1:6" x14ac:dyDescent="0.25">
      <c r="A22" s="18" t="s">
        <v>35</v>
      </c>
      <c r="B22" s="17">
        <v>19</v>
      </c>
      <c r="C22" s="17">
        <v>260</v>
      </c>
      <c r="D22" s="17">
        <v>189.7</v>
      </c>
      <c r="E22" s="17">
        <v>58.1</v>
      </c>
      <c r="F22" s="21">
        <v>16.991150442477874</v>
      </c>
    </row>
    <row r="23" spans="1:6" x14ac:dyDescent="0.25">
      <c r="A23" s="18" t="s">
        <v>36</v>
      </c>
      <c r="B23" s="17">
        <v>23.6</v>
      </c>
      <c r="C23" s="17">
        <v>149</v>
      </c>
      <c r="D23" s="17">
        <v>89.3</v>
      </c>
      <c r="E23" s="17">
        <v>43.1</v>
      </c>
      <c r="F23" s="21">
        <v>9.2035398230088497</v>
      </c>
    </row>
    <row r="24" spans="1:6" x14ac:dyDescent="0.25">
      <c r="A24" s="18" t="s">
        <v>37</v>
      </c>
      <c r="B24" s="17">
        <v>85.4</v>
      </c>
      <c r="C24" s="17">
        <v>415</v>
      </c>
      <c r="D24" s="17">
        <v>92.2</v>
      </c>
      <c r="E24" s="17">
        <v>53.1</v>
      </c>
      <c r="F24" s="21">
        <v>9.2035398230088497</v>
      </c>
    </row>
    <row r="25" spans="1:6" x14ac:dyDescent="0.25">
      <c r="A25" s="18" t="s">
        <v>38</v>
      </c>
      <c r="B25" s="17">
        <v>83.9</v>
      </c>
      <c r="C25" s="17">
        <v>509</v>
      </c>
      <c r="D25" s="17">
        <v>95.3</v>
      </c>
      <c r="E25" s="17">
        <v>28.7</v>
      </c>
      <c r="F25" s="21">
        <v>14.159292035398231</v>
      </c>
    </row>
    <row r="26" spans="1:6" x14ac:dyDescent="0.25">
      <c r="A26" s="18" t="s">
        <v>39</v>
      </c>
      <c r="B26" s="17">
        <v>23.9</v>
      </c>
      <c r="C26" s="17">
        <v>880</v>
      </c>
      <c r="D26" s="17">
        <v>126</v>
      </c>
      <c r="E26" s="17">
        <v>96.3</v>
      </c>
      <c r="F26" s="21">
        <v>9.557522123893806</v>
      </c>
    </row>
    <row r="27" spans="1:6" x14ac:dyDescent="0.25">
      <c r="A27" s="18" t="s">
        <v>40</v>
      </c>
      <c r="B27" s="17">
        <v>70.3</v>
      </c>
      <c r="C27" s="17">
        <v>584</v>
      </c>
      <c r="D27" s="17">
        <v>132.69999999999999</v>
      </c>
      <c r="E27" s="17">
        <v>50.8</v>
      </c>
      <c r="F27" s="21">
        <v>9.557522123893806</v>
      </c>
    </row>
    <row r="28" spans="1:6" x14ac:dyDescent="0.25">
      <c r="A28" s="18" t="s">
        <v>41</v>
      </c>
      <c r="B28" s="17">
        <v>25.8</v>
      </c>
      <c r="C28" s="17">
        <v>818</v>
      </c>
      <c r="D28" s="17">
        <v>109</v>
      </c>
      <c r="E28" s="17">
        <v>83.9</v>
      </c>
      <c r="F28" s="21">
        <v>24.070796460176989</v>
      </c>
    </row>
    <row r="29" spans="1:6" x14ac:dyDescent="0.25">
      <c r="A29" s="18" t="s">
        <v>42</v>
      </c>
      <c r="B29" s="17">
        <v>19.7</v>
      </c>
      <c r="C29" s="17">
        <v>770</v>
      </c>
      <c r="D29" s="17">
        <v>108</v>
      </c>
      <c r="E29" s="17">
        <v>104.8</v>
      </c>
      <c r="F29" s="21">
        <v>25.840707964601766</v>
      </c>
    </row>
    <row r="30" spans="1:6" x14ac:dyDescent="0.25">
      <c r="A30" s="18" t="s">
        <v>43</v>
      </c>
      <c r="B30" s="17">
        <v>15.2</v>
      </c>
      <c r="C30" s="17">
        <v>726</v>
      </c>
      <c r="D30" s="17">
        <v>138</v>
      </c>
      <c r="E30" s="17">
        <v>42</v>
      </c>
      <c r="F30" s="21">
        <v>17.345132743362832</v>
      </c>
    </row>
    <row r="31" spans="1:6" x14ac:dyDescent="0.25">
      <c r="A31" s="18" t="s">
        <v>44</v>
      </c>
      <c r="B31" s="17">
        <v>31.1</v>
      </c>
      <c r="C31" s="17">
        <v>926</v>
      </c>
      <c r="D31" s="17">
        <v>109</v>
      </c>
      <c r="E31" s="17">
        <v>94.1</v>
      </c>
      <c r="F31" s="21">
        <v>12.743362831858409</v>
      </c>
    </row>
    <row r="32" spans="1:6" x14ac:dyDescent="0.25">
      <c r="A32" s="18" t="s">
        <v>45</v>
      </c>
      <c r="B32" s="17">
        <v>40.9</v>
      </c>
      <c r="C32" s="17">
        <v>963</v>
      </c>
      <c r="D32" s="17">
        <v>103</v>
      </c>
      <c r="E32" s="17">
        <v>49.1</v>
      </c>
      <c r="F32" s="21">
        <v>15.221238938053098</v>
      </c>
    </row>
    <row r="33" spans="1:6" x14ac:dyDescent="0.25">
      <c r="A33" s="18" t="s">
        <v>46</v>
      </c>
      <c r="B33" s="17">
        <v>31.8</v>
      </c>
      <c r="C33" s="17">
        <v>906</v>
      </c>
      <c r="D33" s="17">
        <v>117</v>
      </c>
      <c r="E33" s="17">
        <v>92.5</v>
      </c>
      <c r="F33" s="21">
        <v>19.469026548672566</v>
      </c>
    </row>
    <row r="34" spans="1:6" x14ac:dyDescent="0.25">
      <c r="A34" s="18" t="s">
        <v>47</v>
      </c>
      <c r="B34" s="17">
        <v>63.4</v>
      </c>
      <c r="C34" s="17">
        <v>987</v>
      </c>
      <c r="D34" s="17">
        <v>111</v>
      </c>
      <c r="E34" s="17">
        <v>98.7</v>
      </c>
      <c r="F34" s="21">
        <v>9.2035398230088497</v>
      </c>
    </row>
    <row r="35" spans="1:6" x14ac:dyDescent="0.25">
      <c r="A35" s="18" t="s">
        <v>48</v>
      </c>
      <c r="B35" s="17">
        <v>26.8</v>
      </c>
      <c r="C35" s="17">
        <v>967</v>
      </c>
      <c r="D35" s="17">
        <v>120</v>
      </c>
      <c r="E35" s="17">
        <v>61</v>
      </c>
      <c r="F35" s="21">
        <v>8.1415929203539825</v>
      </c>
    </row>
    <row r="36" spans="1:6" x14ac:dyDescent="0.25">
      <c r="A36" s="18" t="s">
        <v>49</v>
      </c>
      <c r="B36" s="17">
        <v>33.1</v>
      </c>
      <c r="C36" s="17">
        <v>1021</v>
      </c>
      <c r="D36" s="17">
        <v>122</v>
      </c>
      <c r="E36" s="17">
        <v>96.1</v>
      </c>
      <c r="F36" s="21">
        <v>7.7876106194690253</v>
      </c>
    </row>
    <row r="37" spans="1:6" x14ac:dyDescent="0.25">
      <c r="A37" s="18" t="s">
        <v>50</v>
      </c>
      <c r="B37" s="17">
        <v>30</v>
      </c>
      <c r="C37" s="17">
        <v>989</v>
      </c>
      <c r="D37" s="17">
        <v>107</v>
      </c>
      <c r="E37" s="17">
        <v>81.900000000000006</v>
      </c>
      <c r="F37" s="21">
        <v>4.9557522123893802</v>
      </c>
    </row>
    <row r="38" spans="1:6" x14ac:dyDescent="0.25">
      <c r="A38" s="18" t="s">
        <v>51</v>
      </c>
      <c r="B38" s="17">
        <v>17.2</v>
      </c>
      <c r="C38" s="17">
        <v>363</v>
      </c>
      <c r="D38" s="17">
        <v>194</v>
      </c>
      <c r="E38" s="17">
        <v>93.2</v>
      </c>
      <c r="F38" s="21">
        <v>19.115044247787608</v>
      </c>
    </row>
    <row r="39" spans="1:6" x14ac:dyDescent="0.25">
      <c r="A39" s="18" t="s">
        <v>52</v>
      </c>
      <c r="B39" s="17">
        <v>242.2</v>
      </c>
      <c r="C39" s="17">
        <v>774</v>
      </c>
      <c r="D39" s="17">
        <v>135</v>
      </c>
      <c r="E39" s="17">
        <v>68.8</v>
      </c>
      <c r="F39" s="21">
        <v>16.63716814159292</v>
      </c>
    </row>
    <row r="40" spans="1:6" x14ac:dyDescent="0.25">
      <c r="A40" s="18" t="s">
        <v>53</v>
      </c>
      <c r="B40" s="17">
        <v>39.299999999999997</v>
      </c>
      <c r="C40" s="17">
        <v>1004</v>
      </c>
      <c r="D40" s="17">
        <v>152</v>
      </c>
      <c r="E40" s="17">
        <v>97.2</v>
      </c>
      <c r="F40" s="21">
        <v>12.743362831858409</v>
      </c>
    </row>
    <row r="41" spans="1:6" x14ac:dyDescent="0.25">
      <c r="A41" s="18" t="s">
        <v>54</v>
      </c>
      <c r="B41" s="17">
        <v>17.3</v>
      </c>
      <c r="C41" s="17">
        <v>1065</v>
      </c>
      <c r="D41" s="17">
        <v>111</v>
      </c>
      <c r="E41" s="17">
        <v>70.599999999999994</v>
      </c>
      <c r="F41" s="21">
        <v>9.557522123893806</v>
      </c>
    </row>
    <row r="42" spans="1:6" x14ac:dyDescent="0.25">
      <c r="A42" s="18" t="s">
        <v>55</v>
      </c>
      <c r="B42" s="17">
        <v>108</v>
      </c>
      <c r="C42" s="17">
        <v>845</v>
      </c>
      <c r="D42" s="17">
        <v>456.1</v>
      </c>
      <c r="E42" s="17">
        <v>178.8</v>
      </c>
      <c r="F42" s="21">
        <v>13.451327433628318</v>
      </c>
    </row>
    <row r="43" spans="1:6" x14ac:dyDescent="0.25">
      <c r="A43" s="18" t="s">
        <v>56</v>
      </c>
      <c r="B43" s="17">
        <v>181.9</v>
      </c>
      <c r="C43" s="17">
        <v>963</v>
      </c>
      <c r="D43" s="17">
        <v>211</v>
      </c>
      <c r="E43" s="17">
        <v>198.2</v>
      </c>
      <c r="F43" s="21">
        <v>12.389380530973453</v>
      </c>
    </row>
    <row r="44" spans="1:6" x14ac:dyDescent="0.25">
      <c r="A44" s="18" t="s">
        <v>57</v>
      </c>
      <c r="B44" s="17">
        <v>61.8</v>
      </c>
      <c r="C44" s="17">
        <v>1010</v>
      </c>
      <c r="D44" s="17">
        <v>207</v>
      </c>
      <c r="E44" s="17">
        <v>126.7</v>
      </c>
      <c r="F44" s="21">
        <v>11.327433628318584</v>
      </c>
    </row>
    <row r="45" spans="1:6" x14ac:dyDescent="0.25">
      <c r="A45" s="18" t="s">
        <v>58</v>
      </c>
      <c r="B45" s="17">
        <v>33.799999999999997</v>
      </c>
      <c r="C45" s="17">
        <v>914</v>
      </c>
      <c r="D45" s="17">
        <v>212</v>
      </c>
      <c r="E45" s="17">
        <v>133</v>
      </c>
      <c r="F45" s="21">
        <v>13.805309734513273</v>
      </c>
    </row>
    <row r="46" spans="1:6" x14ac:dyDescent="0.25">
      <c r="A46" s="18" t="s">
        <v>59</v>
      </c>
      <c r="B46" s="17">
        <v>28.8</v>
      </c>
      <c r="C46" s="17">
        <v>876</v>
      </c>
      <c r="D46" s="17">
        <v>214</v>
      </c>
      <c r="E46" s="17">
        <v>132.30000000000001</v>
      </c>
      <c r="F46" s="21">
        <v>14.513274336283185</v>
      </c>
    </row>
    <row r="47" spans="1:6" x14ac:dyDescent="0.25">
      <c r="A47" s="18" t="s">
        <v>60</v>
      </c>
      <c r="B47" s="17">
        <v>29.4</v>
      </c>
      <c r="C47" s="17">
        <v>962</v>
      </c>
      <c r="D47" s="17">
        <v>206</v>
      </c>
      <c r="E47" s="17">
        <v>152.30000000000001</v>
      </c>
      <c r="F47" s="21">
        <v>15.929203539823007</v>
      </c>
    </row>
    <row r="48" spans="1:6" x14ac:dyDescent="0.25">
      <c r="A48" s="18" t="s">
        <v>61</v>
      </c>
      <c r="B48" s="17">
        <v>49.2</v>
      </c>
      <c r="C48" s="17">
        <v>1044</v>
      </c>
      <c r="D48" s="17">
        <v>169</v>
      </c>
      <c r="E48" s="17">
        <v>124</v>
      </c>
      <c r="F48" s="21">
        <v>14.159292035398231</v>
      </c>
    </row>
    <row r="49" spans="1:6" x14ac:dyDescent="0.25">
      <c r="A49" s="18" t="s">
        <v>62</v>
      </c>
      <c r="B49" s="17">
        <v>58.7</v>
      </c>
      <c r="C49" s="17">
        <v>1137</v>
      </c>
      <c r="D49" s="17">
        <v>337</v>
      </c>
      <c r="E49" s="17">
        <v>260.7</v>
      </c>
      <c r="F49" s="21">
        <v>19.469026548672566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9"/>
  <sheetViews>
    <sheetView workbookViewId="0">
      <selection activeCell="K20" sqref="K20"/>
    </sheetView>
  </sheetViews>
  <sheetFormatPr defaultRowHeight="15" x14ac:dyDescent="0.25"/>
  <cols>
    <col min="1" max="1" width="20" customWidth="1"/>
    <col min="2" max="2" width="12.7109375" customWidth="1"/>
    <col min="3" max="3" width="12.5703125" customWidth="1"/>
    <col min="4" max="4" width="12.140625" customWidth="1"/>
    <col min="5" max="5" width="23.7109375" customWidth="1"/>
  </cols>
  <sheetData>
    <row r="1" spans="1:16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x14ac:dyDescent="0.25">
      <c r="A2" s="16"/>
      <c r="B2" s="6" t="s">
        <v>13</v>
      </c>
      <c r="C2" s="6" t="s">
        <v>2</v>
      </c>
      <c r="D2" s="6" t="s">
        <v>3</v>
      </c>
      <c r="E2" s="6" t="s">
        <v>4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6" t="s">
        <v>5</v>
      </c>
      <c r="B3" s="2">
        <v>2.5110000000000001</v>
      </c>
      <c r="C3" s="2">
        <f>B3-B9</f>
        <v>2.4810000000000003</v>
      </c>
      <c r="D3" s="2">
        <v>100</v>
      </c>
      <c r="E3" s="19">
        <f>(11.04*C3*C3)+(11.948*C3)+(1.5134)</f>
        <v>99.111573440000015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x14ac:dyDescent="0.25">
      <c r="A4" s="16" t="s">
        <v>6</v>
      </c>
      <c r="B4" s="2">
        <v>1.7030000000000001</v>
      </c>
      <c r="C4" s="2">
        <f>B4-B9</f>
        <v>1.673</v>
      </c>
      <c r="D4" s="2">
        <v>50</v>
      </c>
      <c r="E4" s="19">
        <f t="shared" ref="E4:E9" si="0">(11.04*C4*C4)+(11.948*C4)+(1.5134)</f>
        <v>52.402580159999992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x14ac:dyDescent="0.25">
      <c r="A5" s="16" t="s">
        <v>7</v>
      </c>
      <c r="B5" s="2">
        <v>1.024</v>
      </c>
      <c r="C5" s="2">
        <f>B5-B9</f>
        <v>0.99399999999999999</v>
      </c>
      <c r="D5" s="2">
        <v>25</v>
      </c>
      <c r="E5" s="19">
        <f t="shared" si="0"/>
        <v>24.297629439999998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 x14ac:dyDescent="0.25">
      <c r="A6" s="16" t="s">
        <v>8</v>
      </c>
      <c r="B6" s="2">
        <v>0.54300000000000004</v>
      </c>
      <c r="C6" s="2">
        <f>B6-B9</f>
        <v>0.51300000000000001</v>
      </c>
      <c r="D6" s="2">
        <v>12.5</v>
      </c>
      <c r="E6" s="19">
        <f t="shared" si="0"/>
        <v>10.548109760000001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16" x14ac:dyDescent="0.25">
      <c r="A7" s="16" t="s">
        <v>9</v>
      </c>
      <c r="B7" s="2">
        <v>0.318</v>
      </c>
      <c r="C7" s="2">
        <f>B7-B9</f>
        <v>0.28800000000000003</v>
      </c>
      <c r="D7" s="2">
        <v>6.25</v>
      </c>
      <c r="E7" s="19">
        <f t="shared" si="0"/>
        <v>5.8701257600000005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6" x14ac:dyDescent="0.25">
      <c r="A8" s="16" t="s">
        <v>72</v>
      </c>
      <c r="B8" s="2">
        <v>0.152</v>
      </c>
      <c r="C8" s="2">
        <f>B8-B9</f>
        <v>0.122</v>
      </c>
      <c r="D8" s="2">
        <v>3.125</v>
      </c>
      <c r="E8" s="19">
        <f t="shared" si="0"/>
        <v>3.1353753600000003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6" x14ac:dyDescent="0.25">
      <c r="A9" s="16" t="s">
        <v>10</v>
      </c>
      <c r="B9" s="2">
        <v>0.03</v>
      </c>
      <c r="C9" s="2">
        <f>B9-B9</f>
        <v>0</v>
      </c>
      <c r="D9" s="2">
        <v>0</v>
      </c>
      <c r="E9" s="19">
        <f t="shared" si="0"/>
        <v>1.5134000000000001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6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 spans="1:16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1:16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</row>
    <row r="13" spans="1:16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1:16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6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8" t="s">
        <v>73</v>
      </c>
      <c r="K15" s="8"/>
      <c r="L15" s="8"/>
      <c r="M15" s="16"/>
      <c r="N15" s="16"/>
      <c r="O15" s="16"/>
      <c r="P15" s="16"/>
    </row>
    <row r="16" spans="1:16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1:16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1:16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1:16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16" x14ac:dyDescent="0.25">
      <c r="A20" s="6" t="s">
        <v>12</v>
      </c>
      <c r="B20" s="6" t="s">
        <v>13</v>
      </c>
      <c r="C20" s="6" t="s">
        <v>10</v>
      </c>
      <c r="D20" s="6" t="s">
        <v>2</v>
      </c>
      <c r="E20" s="6" t="s">
        <v>74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1:16" x14ac:dyDescent="0.25">
      <c r="A21" s="18" t="s">
        <v>15</v>
      </c>
      <c r="B21" s="2">
        <v>1.764</v>
      </c>
      <c r="C21" s="2">
        <v>0.03</v>
      </c>
      <c r="D21" s="2">
        <f t="shared" ref="D21:D62" si="1">(B21-C21)</f>
        <v>1.734</v>
      </c>
      <c r="E21" s="7">
        <f t="shared" ref="E21:E67" si="2">(11.04*D21*D21)+(11.948*D21)+(1.5134)</f>
        <v>55.425818239999991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1:16" x14ac:dyDescent="0.25">
      <c r="A22" s="18" t="s">
        <v>16</v>
      </c>
      <c r="B22" s="2">
        <v>1.1419999999999999</v>
      </c>
      <c r="C22" s="2">
        <v>0.03</v>
      </c>
      <c r="D22" s="2">
        <f t="shared" si="1"/>
        <v>1.1119999999999999</v>
      </c>
      <c r="E22" s="7">
        <f t="shared" si="2"/>
        <v>28.451021759999996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x14ac:dyDescent="0.25">
      <c r="A23" s="18" t="s">
        <v>17</v>
      </c>
      <c r="B23" s="2">
        <v>0.70499999999999996</v>
      </c>
      <c r="C23" s="2">
        <v>0.03</v>
      </c>
      <c r="D23" s="2">
        <f t="shared" si="1"/>
        <v>0.67499999999999993</v>
      </c>
      <c r="E23" s="7">
        <f t="shared" si="2"/>
        <v>14.6084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x14ac:dyDescent="0.25">
      <c r="A24" s="18" t="s">
        <v>18</v>
      </c>
      <c r="B24" s="2">
        <v>0.60899999999999999</v>
      </c>
      <c r="C24" s="2">
        <v>0.03</v>
      </c>
      <c r="D24" s="2">
        <f t="shared" si="1"/>
        <v>0.57899999999999996</v>
      </c>
      <c r="E24" s="7">
        <f t="shared" si="2"/>
        <v>12.132352640000001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 spans="1:16" x14ac:dyDescent="0.25">
      <c r="A25" s="18" t="s">
        <v>19</v>
      </c>
      <c r="B25" s="2">
        <v>0.39800000000000002</v>
      </c>
      <c r="C25" s="2">
        <v>0.03</v>
      </c>
      <c r="D25" s="2">
        <f t="shared" si="1"/>
        <v>0.36799999999999999</v>
      </c>
      <c r="E25" s="7">
        <f t="shared" si="2"/>
        <v>7.4053449599999999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 spans="1:16" x14ac:dyDescent="0.25">
      <c r="A26" s="18" t="s">
        <v>20</v>
      </c>
      <c r="B26" s="2">
        <v>0.91800000000000004</v>
      </c>
      <c r="C26" s="2">
        <v>0.03</v>
      </c>
      <c r="D26" s="2">
        <f t="shared" si="1"/>
        <v>0.88800000000000001</v>
      </c>
      <c r="E26" s="7">
        <f t="shared" si="2"/>
        <v>20.828749759999997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 spans="1:16" x14ac:dyDescent="0.25">
      <c r="A27" s="18" t="s">
        <v>21</v>
      </c>
      <c r="B27" s="2">
        <v>0.499</v>
      </c>
      <c r="C27" s="2">
        <v>0.03</v>
      </c>
      <c r="D27" s="2">
        <f t="shared" si="1"/>
        <v>0.46899999999999997</v>
      </c>
      <c r="E27" s="7">
        <f t="shared" si="2"/>
        <v>9.5453814399999999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 x14ac:dyDescent="0.25">
      <c r="A28" s="18" t="s">
        <v>22</v>
      </c>
      <c r="B28" s="2">
        <v>0.46100000000000002</v>
      </c>
      <c r="C28" s="2">
        <v>0.03</v>
      </c>
      <c r="D28" s="2">
        <f t="shared" si="1"/>
        <v>0.43100000000000005</v>
      </c>
      <c r="E28" s="7">
        <f t="shared" si="2"/>
        <v>8.7137894400000011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6" x14ac:dyDescent="0.25">
      <c r="A29" s="18" t="s">
        <v>23</v>
      </c>
      <c r="B29" s="2">
        <v>0.33500000000000002</v>
      </c>
      <c r="C29" s="2">
        <v>0.03</v>
      </c>
      <c r="D29" s="2">
        <f t="shared" si="1"/>
        <v>0.30500000000000005</v>
      </c>
      <c r="E29" s="7">
        <f t="shared" si="2"/>
        <v>6.1845360000000005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 x14ac:dyDescent="0.25">
      <c r="A30" s="18" t="s">
        <v>24</v>
      </c>
      <c r="B30" s="2">
        <v>0.56299999999999994</v>
      </c>
      <c r="C30" s="2">
        <v>0.03</v>
      </c>
      <c r="D30" s="2">
        <f t="shared" si="1"/>
        <v>0.53299999999999992</v>
      </c>
      <c r="E30" s="7">
        <f t="shared" si="2"/>
        <v>11.018026559999999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6" x14ac:dyDescent="0.25">
      <c r="A31" s="18" t="s">
        <v>25</v>
      </c>
      <c r="B31" s="2">
        <v>0.49099999999999999</v>
      </c>
      <c r="C31" s="2">
        <v>0.03</v>
      </c>
      <c r="D31" s="2">
        <f t="shared" si="1"/>
        <v>0.46099999999999997</v>
      </c>
      <c r="E31" s="7">
        <f t="shared" si="2"/>
        <v>9.36765984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1:16" x14ac:dyDescent="0.25">
      <c r="A32" s="18" t="s">
        <v>26</v>
      </c>
      <c r="B32" s="2">
        <v>0.6</v>
      </c>
      <c r="C32" s="2">
        <v>0.03</v>
      </c>
      <c r="D32" s="2">
        <f t="shared" si="1"/>
        <v>0.56999999999999995</v>
      </c>
      <c r="E32" s="7">
        <f t="shared" si="2"/>
        <v>11.910655999999999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6" x14ac:dyDescent="0.25">
      <c r="A33" s="18" t="s">
        <v>27</v>
      </c>
      <c r="B33" s="2">
        <v>1.958</v>
      </c>
      <c r="C33" s="2">
        <v>0.03</v>
      </c>
      <c r="D33" s="2">
        <f t="shared" si="1"/>
        <v>1.9279999999999999</v>
      </c>
      <c r="E33" s="7">
        <f t="shared" si="2"/>
        <v>65.586855360000001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 spans="1:16" x14ac:dyDescent="0.25">
      <c r="A34" s="18" t="s">
        <v>28</v>
      </c>
      <c r="B34" s="2">
        <v>0.84499999999999997</v>
      </c>
      <c r="C34" s="2">
        <v>0.03</v>
      </c>
      <c r="D34" s="2">
        <f t="shared" si="1"/>
        <v>0.81499999999999995</v>
      </c>
      <c r="E34" s="7">
        <f t="shared" si="2"/>
        <v>18.584063999999998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 spans="1:16" x14ac:dyDescent="0.25">
      <c r="A35" s="18" t="s">
        <v>29</v>
      </c>
      <c r="B35" s="2">
        <v>0.46200000000000002</v>
      </c>
      <c r="C35" s="2">
        <v>0.03</v>
      </c>
      <c r="D35" s="2">
        <f t="shared" si="1"/>
        <v>0.43200000000000005</v>
      </c>
      <c r="E35" s="7">
        <f t="shared" si="2"/>
        <v>8.7352649600000021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 spans="1:16" x14ac:dyDescent="0.25">
      <c r="A36" s="18" t="s">
        <v>30</v>
      </c>
      <c r="B36" s="2">
        <v>0.34200000000000003</v>
      </c>
      <c r="C36" s="2">
        <v>0.03</v>
      </c>
      <c r="D36" s="2">
        <f t="shared" si="1"/>
        <v>0.31200000000000006</v>
      </c>
      <c r="E36" s="7">
        <f t="shared" si="2"/>
        <v>6.3158537600000013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 spans="1:16" x14ac:dyDescent="0.25">
      <c r="A37" s="18" t="s">
        <v>31</v>
      </c>
      <c r="B37" s="2">
        <v>0.47299999999999998</v>
      </c>
      <c r="C37" s="2">
        <v>0.03</v>
      </c>
      <c r="D37" s="2">
        <f t="shared" si="1"/>
        <v>0.44299999999999995</v>
      </c>
      <c r="E37" s="7">
        <f t="shared" si="2"/>
        <v>8.9729529599999989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</row>
    <row r="38" spans="1:16" x14ac:dyDescent="0.25">
      <c r="A38" s="18" t="s">
        <v>32</v>
      </c>
      <c r="B38" s="2">
        <v>0.56299999999999994</v>
      </c>
      <c r="C38" s="2">
        <v>0.03</v>
      </c>
      <c r="D38" s="2">
        <f t="shared" si="1"/>
        <v>0.53299999999999992</v>
      </c>
      <c r="E38" s="7">
        <f t="shared" si="2"/>
        <v>11.018026559999999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6" x14ac:dyDescent="0.25">
      <c r="A39" s="18" t="s">
        <v>33</v>
      </c>
      <c r="B39" s="2">
        <v>1.024</v>
      </c>
      <c r="C39" s="2">
        <v>0.03</v>
      </c>
      <c r="D39" s="2">
        <f t="shared" si="1"/>
        <v>0.99399999999999999</v>
      </c>
      <c r="E39" s="7">
        <f t="shared" si="2"/>
        <v>24.297629439999998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 spans="1:16" x14ac:dyDescent="0.25">
      <c r="A40" s="18" t="s">
        <v>34</v>
      </c>
      <c r="B40" s="2">
        <v>0.57299999999999995</v>
      </c>
      <c r="C40" s="2">
        <v>0.03</v>
      </c>
      <c r="D40" s="2">
        <f t="shared" si="1"/>
        <v>0.54299999999999993</v>
      </c>
      <c r="E40" s="7">
        <f t="shared" si="2"/>
        <v>11.25629696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1:16" x14ac:dyDescent="0.25">
      <c r="A41" s="18" t="s">
        <v>35</v>
      </c>
      <c r="B41" s="2">
        <v>0.25700000000000001</v>
      </c>
      <c r="C41" s="2">
        <v>0.03</v>
      </c>
      <c r="D41" s="2">
        <f t="shared" si="1"/>
        <v>0.22700000000000001</v>
      </c>
      <c r="E41" s="7">
        <f t="shared" si="2"/>
        <v>4.7944761600000003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 spans="1:16" x14ac:dyDescent="0.25">
      <c r="A42" s="18" t="s">
        <v>36</v>
      </c>
      <c r="B42" s="2">
        <v>1.1579999999999999</v>
      </c>
      <c r="C42" s="2">
        <v>0.03</v>
      </c>
      <c r="D42" s="2">
        <f t="shared" si="1"/>
        <v>1.1279999999999999</v>
      </c>
      <c r="E42" s="7">
        <f t="shared" si="2"/>
        <v>29.037863359999996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x14ac:dyDescent="0.25">
      <c r="A43" s="18" t="s">
        <v>37</v>
      </c>
      <c r="B43" s="2">
        <v>0.47899999999999998</v>
      </c>
      <c r="C43" s="2">
        <v>0.03</v>
      </c>
      <c r="D43" s="2">
        <f t="shared" si="1"/>
        <v>0.44899999999999995</v>
      </c>
      <c r="E43" s="7">
        <f t="shared" si="2"/>
        <v>9.103727039999999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 spans="1:16" x14ac:dyDescent="0.25">
      <c r="A44" s="18" t="s">
        <v>38</v>
      </c>
      <c r="B44" s="2">
        <v>0.628</v>
      </c>
      <c r="C44" s="2">
        <v>0.03</v>
      </c>
      <c r="D44" s="2">
        <f t="shared" si="1"/>
        <v>0.59799999999999998</v>
      </c>
      <c r="E44" s="7">
        <f t="shared" si="2"/>
        <v>12.60625216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 x14ac:dyDescent="0.25">
      <c r="A45" s="18" t="s">
        <v>39</v>
      </c>
      <c r="B45" s="2">
        <v>1.119</v>
      </c>
      <c r="C45" s="2">
        <v>0.03</v>
      </c>
      <c r="D45" s="2">
        <f t="shared" si="1"/>
        <v>1.089</v>
      </c>
      <c r="E45" s="7">
        <f t="shared" si="2"/>
        <v>27.617339839999996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</row>
    <row r="46" spans="1:16" x14ac:dyDescent="0.25">
      <c r="A46" s="18" t="s">
        <v>40</v>
      </c>
      <c r="B46" s="2">
        <v>1.1120000000000001</v>
      </c>
      <c r="C46" s="2">
        <v>0.03</v>
      </c>
      <c r="D46" s="2">
        <f t="shared" si="1"/>
        <v>1.0820000000000001</v>
      </c>
      <c r="E46" s="7">
        <f t="shared" si="2"/>
        <v>27.365928960000002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spans="1:16" x14ac:dyDescent="0.25">
      <c r="A47" s="18" t="s">
        <v>41</v>
      </c>
      <c r="B47" s="2">
        <v>0.80600000000000005</v>
      </c>
      <c r="C47" s="2">
        <v>0.03</v>
      </c>
      <c r="D47" s="2">
        <f t="shared" si="1"/>
        <v>0.77600000000000002</v>
      </c>
      <c r="E47" s="7">
        <f t="shared" si="2"/>
        <v>17.433071040000002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</row>
    <row r="48" spans="1:16" x14ac:dyDescent="0.25">
      <c r="A48" s="18" t="s">
        <v>42</v>
      </c>
      <c r="B48" s="2">
        <v>1.24</v>
      </c>
      <c r="C48" s="2">
        <v>0.03</v>
      </c>
      <c r="D48" s="2">
        <f t="shared" si="1"/>
        <v>1.21</v>
      </c>
      <c r="E48" s="7">
        <f t="shared" si="2"/>
        <v>32.134143999999992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</row>
    <row r="49" spans="1:16" x14ac:dyDescent="0.25">
      <c r="A49" s="18" t="s">
        <v>43</v>
      </c>
      <c r="B49" s="2">
        <v>0.25900000000000001</v>
      </c>
      <c r="C49" s="2">
        <v>0.03</v>
      </c>
      <c r="D49" s="2">
        <f t="shared" si="1"/>
        <v>0.22900000000000001</v>
      </c>
      <c r="E49" s="7">
        <f t="shared" si="2"/>
        <v>4.8284406400000002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</row>
    <row r="50" spans="1:16" x14ac:dyDescent="0.25">
      <c r="A50" s="18" t="s">
        <v>44</v>
      </c>
      <c r="B50" s="2">
        <v>0.125</v>
      </c>
      <c r="C50" s="2">
        <v>0.03</v>
      </c>
      <c r="D50" s="2">
        <f t="shared" si="1"/>
        <v>9.5000000000000001E-2</v>
      </c>
      <c r="E50" s="7">
        <f t="shared" si="2"/>
        <v>2.7480960000000003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 spans="1:16" x14ac:dyDescent="0.25">
      <c r="A51" s="18" t="s">
        <v>45</v>
      </c>
      <c r="B51" s="2">
        <v>0.223</v>
      </c>
      <c r="C51" s="2">
        <v>0.03</v>
      </c>
      <c r="D51" s="2">
        <f t="shared" si="1"/>
        <v>0.193</v>
      </c>
      <c r="E51" s="7">
        <f t="shared" si="2"/>
        <v>4.2305929600000001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spans="1:16" x14ac:dyDescent="0.25">
      <c r="A52" s="18" t="s">
        <v>46</v>
      </c>
      <c r="B52" s="2">
        <v>0.26100000000000001</v>
      </c>
      <c r="C52" s="2">
        <v>0.03</v>
      </c>
      <c r="D52" s="2">
        <f t="shared" si="1"/>
        <v>0.23100000000000001</v>
      </c>
      <c r="E52" s="7">
        <f t="shared" si="2"/>
        <v>4.8624934400000006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spans="1:16" x14ac:dyDescent="0.25">
      <c r="A53" s="18" t="s">
        <v>47</v>
      </c>
      <c r="B53" s="2">
        <v>0.56599999999999995</v>
      </c>
      <c r="C53" s="2">
        <v>0.03</v>
      </c>
      <c r="D53" s="2">
        <f t="shared" si="1"/>
        <v>0.53599999999999992</v>
      </c>
      <c r="E53" s="7">
        <f t="shared" si="2"/>
        <v>11.089275839999999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 spans="1:16" x14ac:dyDescent="0.25">
      <c r="A54" s="18" t="s">
        <v>48</v>
      </c>
      <c r="B54" s="2">
        <v>1.1299999999999999</v>
      </c>
      <c r="C54" s="2">
        <v>0.03</v>
      </c>
      <c r="D54" s="2">
        <f t="shared" si="1"/>
        <v>1.0999999999999999</v>
      </c>
      <c r="E54" s="7">
        <f t="shared" si="2"/>
        <v>28.014599999999998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 spans="1:16" x14ac:dyDescent="0.25">
      <c r="A55" s="18" t="s">
        <v>49</v>
      </c>
      <c r="B55" s="2">
        <v>0.35799999999999998</v>
      </c>
      <c r="C55" s="2">
        <v>0.03</v>
      </c>
      <c r="D55" s="2">
        <f t="shared" si="1"/>
        <v>0.32799999999999996</v>
      </c>
      <c r="E55" s="7">
        <f t="shared" si="2"/>
        <v>6.620071359999999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x14ac:dyDescent="0.25">
      <c r="A56" s="18" t="s">
        <v>50</v>
      </c>
      <c r="B56" s="2">
        <v>0.57999999999999996</v>
      </c>
      <c r="C56" s="2">
        <v>0.03</v>
      </c>
      <c r="D56" s="2">
        <f t="shared" si="1"/>
        <v>0.54999999999999993</v>
      </c>
      <c r="E56" s="7">
        <f t="shared" si="2"/>
        <v>11.424399999999999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 spans="1:16" x14ac:dyDescent="0.25">
      <c r="A57" s="18" t="s">
        <v>51</v>
      </c>
      <c r="B57" s="2">
        <v>1.5720000000000001</v>
      </c>
      <c r="C57" s="2">
        <v>0.03</v>
      </c>
      <c r="D57" s="2">
        <f t="shared" si="1"/>
        <v>1.542</v>
      </c>
      <c r="E57" s="7">
        <f t="shared" si="2"/>
        <v>46.187730559999999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8" spans="1:16" x14ac:dyDescent="0.25">
      <c r="A58" s="18" t="s">
        <v>52</v>
      </c>
      <c r="B58" s="2">
        <v>0.76800000000000002</v>
      </c>
      <c r="C58" s="2">
        <v>0.03</v>
      </c>
      <c r="D58" s="2">
        <f t="shared" si="1"/>
        <v>0.73799999999999999</v>
      </c>
      <c r="E58" s="7">
        <f t="shared" si="2"/>
        <v>16.34389376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</row>
    <row r="59" spans="1:16" x14ac:dyDescent="0.25">
      <c r="A59" s="18" t="s">
        <v>53</v>
      </c>
      <c r="B59" s="2">
        <v>0.441</v>
      </c>
      <c r="C59" s="2">
        <v>0.03</v>
      </c>
      <c r="D59" s="2">
        <f t="shared" si="1"/>
        <v>0.41100000000000003</v>
      </c>
      <c r="E59" s="7">
        <f t="shared" si="2"/>
        <v>8.2889158400000014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0" spans="1:16" x14ac:dyDescent="0.25">
      <c r="A60" s="18" t="s">
        <v>54</v>
      </c>
      <c r="B60" s="2">
        <v>0.20599999999999999</v>
      </c>
      <c r="C60" s="2">
        <v>0.03</v>
      </c>
      <c r="D60" s="2">
        <f t="shared" si="1"/>
        <v>0.17599999999999999</v>
      </c>
      <c r="E60" s="7">
        <f t="shared" si="2"/>
        <v>3.95822304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spans="1:16" x14ac:dyDescent="0.25">
      <c r="A61" s="18" t="s">
        <v>55</v>
      </c>
      <c r="B61" s="2">
        <v>0.64700000000000002</v>
      </c>
      <c r="C61" s="2">
        <v>0.03</v>
      </c>
      <c r="D61" s="2">
        <f t="shared" si="1"/>
        <v>0.61699999999999999</v>
      </c>
      <c r="E61" s="7">
        <f t="shared" si="2"/>
        <v>13.08812256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 spans="1:16" x14ac:dyDescent="0.25">
      <c r="A62" s="18" t="s">
        <v>56</v>
      </c>
      <c r="B62" s="2">
        <v>0.17699999999999999</v>
      </c>
      <c r="C62" s="2">
        <v>0.03</v>
      </c>
      <c r="D62" s="2">
        <f t="shared" si="1"/>
        <v>0.14699999999999999</v>
      </c>
      <c r="E62" s="7">
        <f t="shared" si="2"/>
        <v>3.5083193599999998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 spans="1:16" x14ac:dyDescent="0.25">
      <c r="A63" s="18" t="s">
        <v>57</v>
      </c>
      <c r="B63" s="2">
        <v>0.16200000000000001</v>
      </c>
      <c r="C63" s="2">
        <v>0.03</v>
      </c>
      <c r="D63" s="2">
        <f>(B63-C63)</f>
        <v>0.13200000000000001</v>
      </c>
      <c r="E63" s="7">
        <f t="shared" si="2"/>
        <v>3.2828969600000004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 spans="1:16" x14ac:dyDescent="0.25">
      <c r="A64" s="18" t="s">
        <v>58</v>
      </c>
      <c r="B64" s="2">
        <v>1.18</v>
      </c>
      <c r="C64" s="2">
        <v>0.03</v>
      </c>
      <c r="D64" s="2">
        <f t="shared" ref="D64:D68" si="3">(B63-C64)</f>
        <v>0.13200000000000001</v>
      </c>
      <c r="E64" s="7">
        <f t="shared" si="2"/>
        <v>3.2828969600000004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</row>
    <row r="65" spans="1:16" x14ac:dyDescent="0.25">
      <c r="A65" s="18" t="s">
        <v>59</v>
      </c>
      <c r="B65" s="2">
        <v>0.56799999999999995</v>
      </c>
      <c r="C65" s="2">
        <v>0.03</v>
      </c>
      <c r="D65" s="2">
        <f t="shared" si="3"/>
        <v>1.1499999999999999</v>
      </c>
      <c r="E65" s="7">
        <f t="shared" si="2"/>
        <v>29.853999999999996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</row>
    <row r="66" spans="1:16" x14ac:dyDescent="0.25">
      <c r="A66" s="18" t="s">
        <v>60</v>
      </c>
      <c r="B66" s="2">
        <v>0.499</v>
      </c>
      <c r="C66" s="2">
        <v>0.03</v>
      </c>
      <c r="D66" s="2">
        <f t="shared" si="3"/>
        <v>0.53799999999999992</v>
      </c>
      <c r="E66" s="7">
        <f t="shared" si="2"/>
        <v>11.136885759999998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</row>
    <row r="67" spans="1:16" x14ac:dyDescent="0.25">
      <c r="A67" s="18" t="s">
        <v>61</v>
      </c>
      <c r="B67" s="2">
        <v>0.41899999999999998</v>
      </c>
      <c r="C67" s="2">
        <v>0.03</v>
      </c>
      <c r="D67" s="2">
        <f t="shared" si="3"/>
        <v>0.46899999999999997</v>
      </c>
      <c r="E67" s="7">
        <f t="shared" si="2"/>
        <v>9.5453814399999999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</row>
    <row r="68" spans="1:16" x14ac:dyDescent="0.25">
      <c r="A68" s="18" t="s">
        <v>62</v>
      </c>
      <c r="B68" s="2">
        <v>0.78800000000000003</v>
      </c>
      <c r="C68" s="2">
        <v>0.03</v>
      </c>
      <c r="D68" s="2">
        <f t="shared" si="3"/>
        <v>0.38900000000000001</v>
      </c>
      <c r="E68" s="7">
        <v>16.91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</row>
    <row r="69" spans="1:16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</row>
    <row r="70" spans="1:16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</row>
    <row r="71" spans="1:16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</row>
    <row r="72" spans="1:16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</row>
    <row r="73" spans="1:16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</row>
    <row r="74" spans="1:16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</row>
    <row r="75" spans="1:16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</row>
    <row r="76" spans="1:16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</row>
    <row r="77" spans="1:16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</row>
    <row r="78" spans="1:16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</row>
    <row r="79" spans="1:16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4"/>
  <sheetViews>
    <sheetView tabSelected="1" workbookViewId="0">
      <selection activeCell="A13" sqref="A13"/>
    </sheetView>
  </sheetViews>
  <sheetFormatPr defaultRowHeight="15" x14ac:dyDescent="0.25"/>
  <cols>
    <col min="1" max="1" width="42.7109375" style="28" customWidth="1"/>
    <col min="2" max="2" width="16.28515625" style="28" customWidth="1"/>
    <col min="3" max="3" width="15" style="28" customWidth="1"/>
    <col min="4" max="4" width="12.5703125" style="28" customWidth="1"/>
    <col min="5" max="5" width="13.42578125" style="28" customWidth="1"/>
    <col min="6" max="6" width="83.140625" style="28" customWidth="1"/>
    <col min="7" max="16384" width="9.140625" style="28"/>
  </cols>
  <sheetData>
    <row r="1" spans="1:6" ht="16.5" thickTop="1" thickBot="1" x14ac:dyDescent="0.3">
      <c r="A1" s="27" t="s">
        <v>76</v>
      </c>
      <c r="B1" s="27" t="s">
        <v>77</v>
      </c>
      <c r="C1" s="27" t="s">
        <v>78</v>
      </c>
      <c r="D1" s="27" t="s">
        <v>79</v>
      </c>
      <c r="E1" s="27" t="s">
        <v>80</v>
      </c>
      <c r="F1" s="27" t="s">
        <v>81</v>
      </c>
    </row>
    <row r="2" spans="1:6" ht="16.5" thickTop="1" thickBot="1" x14ac:dyDescent="0.3">
      <c r="A2" s="29" t="s">
        <v>82</v>
      </c>
      <c r="B2" s="30" t="s">
        <v>83</v>
      </c>
      <c r="C2" s="31" t="s">
        <v>102</v>
      </c>
      <c r="D2" s="31" t="s">
        <v>84</v>
      </c>
      <c r="E2" s="31" t="s">
        <v>85</v>
      </c>
      <c r="F2" s="31" t="s">
        <v>86</v>
      </c>
    </row>
    <row r="3" spans="1:6" ht="16.5" thickTop="1" thickBot="1" x14ac:dyDescent="0.3">
      <c r="A3" s="29" t="s">
        <v>87</v>
      </c>
      <c r="B3" s="30" t="s">
        <v>83</v>
      </c>
      <c r="C3" s="31" t="s">
        <v>102</v>
      </c>
      <c r="D3" s="31" t="s">
        <v>88</v>
      </c>
      <c r="E3" s="31" t="s">
        <v>85</v>
      </c>
      <c r="F3" s="31" t="s">
        <v>86</v>
      </c>
    </row>
    <row r="4" spans="1:6" ht="16.5" thickTop="1" thickBot="1" x14ac:dyDescent="0.3">
      <c r="A4" s="29" t="s">
        <v>97</v>
      </c>
      <c r="B4" s="30" t="s">
        <v>83</v>
      </c>
      <c r="C4" s="31" t="s">
        <v>102</v>
      </c>
      <c r="D4" s="31" t="s">
        <v>98</v>
      </c>
      <c r="E4" s="31" t="s">
        <v>85</v>
      </c>
      <c r="F4" s="31" t="s">
        <v>86</v>
      </c>
    </row>
    <row r="5" spans="1:6" ht="16.5" thickTop="1" thickBot="1" x14ac:dyDescent="0.3">
      <c r="A5" s="29" t="s">
        <v>99</v>
      </c>
      <c r="B5" s="30" t="s">
        <v>83</v>
      </c>
      <c r="C5" s="31" t="s">
        <v>102</v>
      </c>
      <c r="D5" s="31" t="s">
        <v>103</v>
      </c>
      <c r="E5" s="31" t="s">
        <v>85</v>
      </c>
      <c r="F5" s="31" t="s">
        <v>94</v>
      </c>
    </row>
    <row r="6" spans="1:6" ht="16.5" thickTop="1" thickBot="1" x14ac:dyDescent="0.3">
      <c r="A6" s="29" t="s">
        <v>100</v>
      </c>
      <c r="B6" s="30" t="s">
        <v>83</v>
      </c>
      <c r="C6" s="31" t="s">
        <v>102</v>
      </c>
      <c r="D6" s="31" t="s">
        <v>104</v>
      </c>
      <c r="E6" s="31" t="s">
        <v>85</v>
      </c>
      <c r="F6" s="31" t="s">
        <v>95</v>
      </c>
    </row>
    <row r="7" spans="1:6" ht="16.5" thickTop="1" thickBot="1" x14ac:dyDescent="0.3">
      <c r="A7" s="29" t="s">
        <v>101</v>
      </c>
      <c r="B7" s="30" t="s">
        <v>83</v>
      </c>
      <c r="C7" s="31" t="s">
        <v>102</v>
      </c>
      <c r="D7" s="31" t="s">
        <v>105</v>
      </c>
      <c r="E7" s="31" t="s">
        <v>85</v>
      </c>
      <c r="F7" s="31" t="s">
        <v>96</v>
      </c>
    </row>
    <row r="8" spans="1:6" ht="16.5" thickTop="1" thickBot="1" x14ac:dyDescent="0.3">
      <c r="A8" s="29" t="s">
        <v>106</v>
      </c>
      <c r="B8" s="30" t="s">
        <v>89</v>
      </c>
      <c r="C8" s="31" t="s">
        <v>107</v>
      </c>
      <c r="D8" s="31" t="s">
        <v>108</v>
      </c>
      <c r="E8" s="31" t="s">
        <v>91</v>
      </c>
      <c r="F8" s="31" t="s">
        <v>109</v>
      </c>
    </row>
    <row r="9" spans="1:6" ht="16.5" thickTop="1" thickBot="1" x14ac:dyDescent="0.3">
      <c r="A9" s="29" t="s">
        <v>110</v>
      </c>
      <c r="B9" s="30" t="s">
        <v>89</v>
      </c>
      <c r="C9" s="31" t="s">
        <v>90</v>
      </c>
      <c r="D9" s="31" t="s">
        <v>111</v>
      </c>
      <c r="E9" s="31" t="s">
        <v>91</v>
      </c>
      <c r="F9" s="31" t="s">
        <v>92</v>
      </c>
    </row>
    <row r="10" spans="1:6" ht="16.5" thickTop="1" thickBot="1" x14ac:dyDescent="0.3">
      <c r="A10" s="29" t="s">
        <v>112</v>
      </c>
      <c r="B10" s="30" t="s">
        <v>89</v>
      </c>
      <c r="C10" s="31" t="s">
        <v>90</v>
      </c>
      <c r="D10" s="31" t="s">
        <v>199</v>
      </c>
      <c r="E10" s="31" t="s">
        <v>91</v>
      </c>
      <c r="F10" s="31" t="s">
        <v>92</v>
      </c>
    </row>
    <row r="11" spans="1:6" ht="16.5" thickTop="1" thickBot="1" x14ac:dyDescent="0.3">
      <c r="A11" s="29" t="s">
        <v>113</v>
      </c>
      <c r="B11" s="30" t="s">
        <v>89</v>
      </c>
      <c r="C11" s="31" t="s">
        <v>107</v>
      </c>
      <c r="D11" s="31" t="s">
        <v>114</v>
      </c>
      <c r="E11" s="31" t="s">
        <v>91</v>
      </c>
      <c r="F11" s="31" t="s">
        <v>92</v>
      </c>
    </row>
    <row r="12" spans="1:6" ht="16.5" thickTop="1" thickBot="1" x14ac:dyDescent="0.3">
      <c r="A12" s="29" t="s">
        <v>115</v>
      </c>
      <c r="B12" s="30" t="s">
        <v>89</v>
      </c>
      <c r="C12" s="31" t="s">
        <v>107</v>
      </c>
      <c r="D12" s="31" t="s">
        <v>116</v>
      </c>
      <c r="E12" s="31" t="s">
        <v>91</v>
      </c>
      <c r="F12" s="31" t="s">
        <v>92</v>
      </c>
    </row>
    <row r="13" spans="1:6" ht="16.5" thickTop="1" thickBot="1" x14ac:dyDescent="0.3">
      <c r="A13" s="29" t="s">
        <v>117</v>
      </c>
      <c r="B13" s="30" t="s">
        <v>89</v>
      </c>
      <c r="C13" s="31" t="s">
        <v>118</v>
      </c>
      <c r="D13" s="31" t="s">
        <v>119</v>
      </c>
      <c r="E13" s="31" t="s">
        <v>91</v>
      </c>
      <c r="F13" s="31" t="s">
        <v>109</v>
      </c>
    </row>
    <row r="14" spans="1:6" ht="15.75" thickTop="1" x14ac:dyDescent="0.25">
      <c r="A14" s="32" t="s">
        <v>93</v>
      </c>
      <c r="B14" s="32"/>
      <c r="C14" s="32"/>
      <c r="D14" s="32"/>
      <c r="E14" s="32"/>
      <c r="F14" s="32"/>
    </row>
    <row r="60" spans="1:1" x14ac:dyDescent="0.25">
      <c r="A60" s="22" t="s">
        <v>120</v>
      </c>
    </row>
    <row r="61" spans="1:1" x14ac:dyDescent="0.25">
      <c r="A61" s="28" t="s">
        <v>121</v>
      </c>
    </row>
    <row r="62" spans="1:1" x14ac:dyDescent="0.25">
      <c r="A62" s="28" t="s">
        <v>122</v>
      </c>
    </row>
    <row r="63" spans="1:1" x14ac:dyDescent="0.25">
      <c r="A63" s="28" t="s">
        <v>123</v>
      </c>
    </row>
    <row r="64" spans="1:1" x14ac:dyDescent="0.25">
      <c r="A64" s="28" t="s">
        <v>124</v>
      </c>
    </row>
    <row r="66" spans="1:1" x14ac:dyDescent="0.25">
      <c r="A66" s="22" t="s">
        <v>125</v>
      </c>
    </row>
    <row r="67" spans="1:1" x14ac:dyDescent="0.25">
      <c r="A67" s="28" t="s">
        <v>126</v>
      </c>
    </row>
    <row r="68" spans="1:1" x14ac:dyDescent="0.25">
      <c r="A68" s="28" t="s">
        <v>127</v>
      </c>
    </row>
    <row r="69" spans="1:1" x14ac:dyDescent="0.25">
      <c r="A69" s="28" t="s">
        <v>128</v>
      </c>
    </row>
    <row r="70" spans="1:1" x14ac:dyDescent="0.25">
      <c r="A70" s="28" t="s">
        <v>124</v>
      </c>
    </row>
    <row r="72" spans="1:1" x14ac:dyDescent="0.25">
      <c r="A72" s="33" t="s">
        <v>129</v>
      </c>
    </row>
    <row r="73" spans="1:1" x14ac:dyDescent="0.25">
      <c r="A73" s="28" t="s">
        <v>130</v>
      </c>
    </row>
    <row r="74" spans="1:1" x14ac:dyDescent="0.25">
      <c r="A74" s="28" t="s">
        <v>131</v>
      </c>
    </row>
    <row r="75" spans="1:1" x14ac:dyDescent="0.25">
      <c r="A75" s="28" t="s">
        <v>132</v>
      </c>
    </row>
    <row r="76" spans="1:1" x14ac:dyDescent="0.25">
      <c r="A76" s="28" t="s">
        <v>124</v>
      </c>
    </row>
    <row r="78" spans="1:1" x14ac:dyDescent="0.25">
      <c r="A78" s="33" t="s">
        <v>133</v>
      </c>
    </row>
    <row r="79" spans="1:1" x14ac:dyDescent="0.25">
      <c r="A79" s="28" t="s">
        <v>134</v>
      </c>
    </row>
    <row r="80" spans="1:1" x14ac:dyDescent="0.25">
      <c r="A80" s="28" t="s">
        <v>135</v>
      </c>
    </row>
    <row r="81" spans="1:3" x14ac:dyDescent="0.25">
      <c r="A81" s="28" t="s">
        <v>136</v>
      </c>
    </row>
    <row r="82" spans="1:3" x14ac:dyDescent="0.25">
      <c r="A82" s="28" t="s">
        <v>124</v>
      </c>
    </row>
    <row r="84" spans="1:3" x14ac:dyDescent="0.25">
      <c r="A84" s="33" t="s">
        <v>137</v>
      </c>
    </row>
    <row r="85" spans="1:3" x14ac:dyDescent="0.25">
      <c r="A85" s="28" t="s">
        <v>138</v>
      </c>
    </row>
    <row r="86" spans="1:3" x14ac:dyDescent="0.25">
      <c r="A86" s="28" t="s">
        <v>139</v>
      </c>
    </row>
    <row r="87" spans="1:3" x14ac:dyDescent="0.25">
      <c r="A87" s="28" t="s">
        <v>140</v>
      </c>
    </row>
    <row r="88" spans="1:3" x14ac:dyDescent="0.25">
      <c r="A88" s="28" t="s">
        <v>124</v>
      </c>
    </row>
    <row r="90" spans="1:3" x14ac:dyDescent="0.25">
      <c r="A90" s="33" t="s">
        <v>141</v>
      </c>
    </row>
    <row r="91" spans="1:3" x14ac:dyDescent="0.25">
      <c r="A91" s="28" t="s">
        <v>142</v>
      </c>
    </row>
    <row r="92" spans="1:3" x14ac:dyDescent="0.25">
      <c r="A92" s="28" t="s">
        <v>143</v>
      </c>
    </row>
    <row r="93" spans="1:3" x14ac:dyDescent="0.25">
      <c r="A93" s="28" t="s">
        <v>144</v>
      </c>
    </row>
    <row r="94" spans="1:3" x14ac:dyDescent="0.25">
      <c r="A94" s="28" t="s">
        <v>124</v>
      </c>
    </row>
    <row r="96" spans="1:3" ht="15.75" x14ac:dyDescent="0.25">
      <c r="A96" s="23" t="s">
        <v>145</v>
      </c>
      <c r="B96" s="24"/>
      <c r="C96" s="24"/>
    </row>
    <row r="97" spans="1:4" ht="15.75" x14ac:dyDescent="0.25">
      <c r="A97" s="24" t="s">
        <v>146</v>
      </c>
      <c r="B97" s="24"/>
      <c r="C97" s="24"/>
    </row>
    <row r="98" spans="1:4" ht="15.75" x14ac:dyDescent="0.25">
      <c r="A98" s="24" t="s">
        <v>147</v>
      </c>
      <c r="B98" s="24"/>
      <c r="C98" s="24"/>
    </row>
    <row r="99" spans="1:4" ht="15.75" x14ac:dyDescent="0.25">
      <c r="A99" s="24" t="s">
        <v>148</v>
      </c>
      <c r="B99" s="24"/>
      <c r="C99" s="24"/>
    </row>
    <row r="100" spans="1:4" ht="15.75" x14ac:dyDescent="0.25">
      <c r="A100" s="24" t="s">
        <v>149</v>
      </c>
      <c r="B100" s="24"/>
      <c r="C100" s="24"/>
    </row>
    <row r="101" spans="1:4" ht="15.75" x14ac:dyDescent="0.25">
      <c r="A101" s="24" t="s">
        <v>150</v>
      </c>
      <c r="B101" s="24"/>
      <c r="C101" s="24"/>
    </row>
    <row r="102" spans="1:4" ht="15.75" x14ac:dyDescent="0.25">
      <c r="A102" s="24" t="s">
        <v>151</v>
      </c>
      <c r="B102" s="24"/>
      <c r="C102" s="24"/>
    </row>
    <row r="103" spans="1:4" ht="15.75" x14ac:dyDescent="0.25">
      <c r="A103" s="24" t="s">
        <v>152</v>
      </c>
      <c r="B103" s="24"/>
      <c r="C103" s="24"/>
    </row>
    <row r="104" spans="1:4" ht="15.75" x14ac:dyDescent="0.25">
      <c r="A104" s="24" t="s">
        <v>153</v>
      </c>
      <c r="B104" s="24"/>
      <c r="C104" s="24"/>
    </row>
    <row r="105" spans="1:4" ht="15.75" x14ac:dyDescent="0.25">
      <c r="A105" s="24" t="s">
        <v>154</v>
      </c>
      <c r="B105" s="24"/>
      <c r="C105" s="24"/>
    </row>
    <row r="106" spans="1:4" ht="15.75" x14ac:dyDescent="0.25">
      <c r="A106" s="24" t="s">
        <v>155</v>
      </c>
      <c r="B106" s="24"/>
      <c r="C106" s="24"/>
    </row>
    <row r="107" spans="1:4" ht="15.75" x14ac:dyDescent="0.25">
      <c r="A107" s="24" t="s">
        <v>156</v>
      </c>
      <c r="B107" s="24"/>
      <c r="C107" s="24"/>
    </row>
    <row r="108" spans="1:4" ht="15.75" x14ac:dyDescent="0.25">
      <c r="A108" s="24" t="s">
        <v>157</v>
      </c>
      <c r="B108" s="24"/>
      <c r="C108" s="24"/>
    </row>
    <row r="110" spans="1:4" ht="15.75" x14ac:dyDescent="0.25">
      <c r="A110" s="25" t="s">
        <v>158</v>
      </c>
      <c r="B110" s="24"/>
      <c r="C110" s="24"/>
      <c r="D110" s="24"/>
    </row>
    <row r="111" spans="1:4" ht="15.75" x14ac:dyDescent="0.25">
      <c r="A111" s="26" t="s">
        <v>159</v>
      </c>
      <c r="B111" s="24"/>
      <c r="C111" s="24"/>
      <c r="D111" s="24"/>
    </row>
    <row r="112" spans="1:4" ht="15.75" x14ac:dyDescent="0.25">
      <c r="A112" s="24" t="s">
        <v>160</v>
      </c>
      <c r="B112" s="24"/>
      <c r="C112" s="24"/>
      <c r="D112" s="24"/>
    </row>
    <row r="113" spans="1:6" ht="15.75" x14ac:dyDescent="0.25">
      <c r="A113" s="24" t="s">
        <v>161</v>
      </c>
      <c r="B113" s="24"/>
      <c r="C113" s="24"/>
      <c r="D113" s="24"/>
    </row>
    <row r="114" spans="1:6" ht="15.75" x14ac:dyDescent="0.25">
      <c r="A114" s="24" t="s">
        <v>162</v>
      </c>
      <c r="B114" s="24"/>
      <c r="C114" s="24"/>
      <c r="D114" s="24"/>
    </row>
    <row r="115" spans="1:6" ht="15.75" x14ac:dyDescent="0.25">
      <c r="A115" s="24" t="s">
        <v>163</v>
      </c>
      <c r="B115" s="24"/>
      <c r="C115" s="24"/>
      <c r="D115" s="24"/>
    </row>
    <row r="117" spans="1:6" ht="15.75" x14ac:dyDescent="0.25">
      <c r="A117" s="23" t="s">
        <v>164</v>
      </c>
    </row>
    <row r="118" spans="1:6" ht="15.75" x14ac:dyDescent="0.25">
      <c r="A118" s="24" t="s">
        <v>165</v>
      </c>
      <c r="B118" s="24"/>
      <c r="C118" s="24"/>
      <c r="D118" s="24"/>
    </row>
    <row r="119" spans="1:6" ht="15.75" x14ac:dyDescent="0.25">
      <c r="A119" s="24" t="s">
        <v>166</v>
      </c>
      <c r="B119" s="24"/>
      <c r="C119" s="24"/>
      <c r="D119" s="24"/>
    </row>
    <row r="121" spans="1:6" ht="15.75" x14ac:dyDescent="0.25">
      <c r="A121" s="24" t="s">
        <v>167</v>
      </c>
      <c r="B121" s="24"/>
      <c r="C121" s="24"/>
      <c r="D121" s="24"/>
      <c r="E121" s="24"/>
      <c r="F121" s="24"/>
    </row>
    <row r="122" spans="1:6" ht="15.75" x14ac:dyDescent="0.25">
      <c r="A122" s="24" t="s">
        <v>168</v>
      </c>
      <c r="B122" s="24"/>
      <c r="C122" s="24"/>
      <c r="D122" s="24"/>
      <c r="E122" s="24"/>
      <c r="F122" s="24"/>
    </row>
    <row r="123" spans="1:6" ht="15.75" x14ac:dyDescent="0.25">
      <c r="A123" s="24" t="s">
        <v>169</v>
      </c>
      <c r="B123" s="24"/>
      <c r="C123" s="24"/>
      <c r="D123" s="24"/>
      <c r="E123" s="24"/>
      <c r="F123" s="24"/>
    </row>
    <row r="124" spans="1:6" ht="15.75" x14ac:dyDescent="0.25">
      <c r="A124" s="24" t="s">
        <v>170</v>
      </c>
      <c r="B124" s="24"/>
      <c r="C124" s="24"/>
      <c r="D124" s="24"/>
      <c r="E124" s="24"/>
      <c r="F124" s="24"/>
    </row>
    <row r="125" spans="1:6" ht="15.75" x14ac:dyDescent="0.25">
      <c r="A125" s="24" t="s">
        <v>171</v>
      </c>
      <c r="B125" s="24"/>
      <c r="C125" s="24"/>
      <c r="D125" s="24"/>
      <c r="E125" s="24"/>
      <c r="F125" s="24"/>
    </row>
    <row r="126" spans="1:6" ht="15.75" x14ac:dyDescent="0.25">
      <c r="A126" s="24" t="s">
        <v>172</v>
      </c>
      <c r="B126" s="24"/>
      <c r="C126" s="24"/>
      <c r="D126" s="24"/>
      <c r="E126" s="24"/>
      <c r="F126" s="24"/>
    </row>
    <row r="127" spans="1:6" ht="15.75" x14ac:dyDescent="0.25">
      <c r="A127" s="24" t="s">
        <v>173</v>
      </c>
      <c r="B127" s="24"/>
      <c r="C127" s="24"/>
      <c r="D127" s="24"/>
      <c r="E127" s="24"/>
      <c r="F127" s="24"/>
    </row>
    <row r="128" spans="1:6" ht="15.75" x14ac:dyDescent="0.25">
      <c r="A128" s="24" t="s">
        <v>174</v>
      </c>
      <c r="B128" s="24"/>
      <c r="C128" s="24"/>
      <c r="D128" s="24"/>
      <c r="E128" s="24"/>
      <c r="F128" s="24"/>
    </row>
    <row r="129" spans="1:6" ht="15.75" x14ac:dyDescent="0.25">
      <c r="A129" s="24" t="s">
        <v>175</v>
      </c>
      <c r="B129" s="24"/>
      <c r="C129" s="24"/>
      <c r="D129" s="24"/>
      <c r="E129" s="24"/>
      <c r="F129" s="24"/>
    </row>
    <row r="130" spans="1:6" ht="15.75" x14ac:dyDescent="0.25">
      <c r="A130" s="24" t="s">
        <v>176</v>
      </c>
      <c r="B130" s="24"/>
      <c r="C130" s="24"/>
      <c r="D130" s="24"/>
      <c r="E130" s="24"/>
      <c r="F130" s="24"/>
    </row>
    <row r="131" spans="1:6" ht="15.75" x14ac:dyDescent="0.25">
      <c r="A131" s="24" t="s">
        <v>177</v>
      </c>
      <c r="B131" s="24"/>
      <c r="C131" s="24"/>
      <c r="D131" s="24"/>
      <c r="E131" s="24"/>
      <c r="F131" s="24"/>
    </row>
    <row r="133" spans="1:6" ht="15.75" x14ac:dyDescent="0.25">
      <c r="A133" s="24" t="s">
        <v>178</v>
      </c>
      <c r="B133" s="24"/>
    </row>
    <row r="134" spans="1:6" ht="15.75" x14ac:dyDescent="0.25">
      <c r="A134" s="24" t="s">
        <v>179</v>
      </c>
      <c r="B134" s="24"/>
    </row>
    <row r="135" spans="1:6" ht="15.75" x14ac:dyDescent="0.25">
      <c r="A135" s="24" t="s">
        <v>180</v>
      </c>
      <c r="B135" s="24"/>
    </row>
    <row r="136" spans="1:6" ht="15.75" x14ac:dyDescent="0.25">
      <c r="A136" s="24" t="s">
        <v>181</v>
      </c>
      <c r="B136" s="24"/>
    </row>
    <row r="138" spans="1:6" ht="15.75" x14ac:dyDescent="0.25">
      <c r="A138" s="23" t="s">
        <v>182</v>
      </c>
    </row>
    <row r="139" spans="1:6" ht="15.75" x14ac:dyDescent="0.25">
      <c r="A139" s="24" t="s">
        <v>183</v>
      </c>
    </row>
    <row r="140" spans="1:6" ht="15.75" x14ac:dyDescent="0.25">
      <c r="A140" s="24" t="s">
        <v>184</v>
      </c>
    </row>
    <row r="141" spans="1:6" ht="15.75" x14ac:dyDescent="0.25">
      <c r="A141" s="24" t="s">
        <v>185</v>
      </c>
    </row>
    <row r="142" spans="1:6" ht="15.75" x14ac:dyDescent="0.25">
      <c r="A142" s="24" t="s">
        <v>186</v>
      </c>
    </row>
    <row r="143" spans="1:6" ht="15.75" x14ac:dyDescent="0.25">
      <c r="A143" s="24" t="s">
        <v>187</v>
      </c>
    </row>
    <row r="144" spans="1:6" ht="15.75" x14ac:dyDescent="0.25">
      <c r="A144" s="24" t="s">
        <v>188</v>
      </c>
    </row>
    <row r="145" spans="1:1" ht="15.75" x14ac:dyDescent="0.25">
      <c r="A145" s="24" t="s">
        <v>189</v>
      </c>
    </row>
    <row r="146" spans="1:1" ht="15.75" x14ac:dyDescent="0.25">
      <c r="A146" s="24" t="s">
        <v>190</v>
      </c>
    </row>
    <row r="147" spans="1:1" ht="15.75" x14ac:dyDescent="0.25">
      <c r="A147" s="24" t="s">
        <v>191</v>
      </c>
    </row>
    <row r="148" spans="1:1" ht="15.75" x14ac:dyDescent="0.25">
      <c r="A148" s="24" t="s">
        <v>192</v>
      </c>
    </row>
    <row r="149" spans="1:1" ht="15.75" x14ac:dyDescent="0.25">
      <c r="A149" s="24" t="s">
        <v>193</v>
      </c>
    </row>
    <row r="150" spans="1:1" ht="15.75" x14ac:dyDescent="0.25">
      <c r="A150" s="24" t="s">
        <v>194</v>
      </c>
    </row>
    <row r="151" spans="1:1" ht="15.75" x14ac:dyDescent="0.25">
      <c r="A151" s="24" t="s">
        <v>195</v>
      </c>
    </row>
    <row r="152" spans="1:1" ht="15.75" x14ac:dyDescent="0.25">
      <c r="A152" s="24" t="s">
        <v>196</v>
      </c>
    </row>
    <row r="153" spans="1:1" ht="15.75" x14ac:dyDescent="0.25">
      <c r="A153" s="24" t="s">
        <v>197</v>
      </c>
    </row>
    <row r="154" spans="1:1" ht="15.75" x14ac:dyDescent="0.25">
      <c r="A154" s="24" t="s">
        <v>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CASPASE-3</vt:lpstr>
      <vt:lpstr>TNF-A</vt:lpstr>
      <vt:lpstr>IL-6</vt:lpstr>
      <vt:lpstr>Glutathione reductase</vt:lpstr>
      <vt:lpstr>HYP</vt:lpstr>
      <vt:lpstr>CAT</vt:lpstr>
      <vt:lpstr>BİYOKİMYA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2022-07-06T12:40:12Z</dcterms:created>
  <dcterms:modified xsi:type="dcterms:W3CDTF">2022-07-08T12:34:38Z</dcterms:modified>
</cp:coreProperties>
</file>