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Yapılcan Sağlık Konya\2022.11.22\"/>
    </mc:Choice>
  </mc:AlternateContent>
  <xr:revisionPtr revIDLastSave="0" documentId="13_ncr:1_{9104A74A-C9A7-4534-86A0-12013EE5278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lorimetric" sheetId="1" r:id="rId1"/>
    <sheet name="MDA" sheetId="4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4" l="1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3" i="4"/>
  <c r="E3" i="4" s="1"/>
  <c r="D3" i="1" l="1"/>
  <c r="D4" i="1"/>
  <c r="D5" i="1"/>
  <c r="D6" i="1"/>
  <c r="D7" i="1"/>
  <c r="D8" i="1"/>
  <c r="D9" i="1"/>
  <c r="D10" i="1"/>
  <c r="D11" i="1"/>
  <c r="D12" i="1"/>
  <c r="D13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0" i="1"/>
  <c r="H9" i="1"/>
  <c r="H8" i="1"/>
  <c r="H7" i="1"/>
  <c r="H6" i="1"/>
  <c r="H5" i="1"/>
  <c r="H4" i="1"/>
  <c r="H3" i="1"/>
  <c r="H2" i="1"/>
  <c r="D2" i="1" l="1"/>
</calcChain>
</file>

<file path=xl/sharedStrings.xml><?xml version="1.0" encoding="utf-8"?>
<sst xmlns="http://schemas.openxmlformats.org/spreadsheetml/2006/main" count="288" uniqueCount="193">
  <si>
    <t>Numune Adı</t>
  </si>
  <si>
    <t>OSI</t>
  </si>
  <si>
    <t>TAS(mmol/L)</t>
  </si>
  <si>
    <t>TOS (µmol/L)</t>
  </si>
  <si>
    <t>PON1(U/L)</t>
  </si>
  <si>
    <t>KİT ADI</t>
  </si>
  <si>
    <t>TÜR</t>
  </si>
  <si>
    <t>MARKA</t>
  </si>
  <si>
    <t>CAT. NO</t>
  </si>
  <si>
    <t>Yöntem</t>
  </si>
  <si>
    <t>TAS(Total Antioxidant Status)</t>
  </si>
  <si>
    <t>Universal</t>
  </si>
  <si>
    <t>REL ASSAY</t>
  </si>
  <si>
    <t>RL0017</t>
  </si>
  <si>
    <t>Kolorimetrik</t>
  </si>
  <si>
    <t>TOS(Total Oxidant Status)</t>
  </si>
  <si>
    <t>RL0024</t>
  </si>
  <si>
    <t>PON-1: Paraoxanase-1</t>
  </si>
  <si>
    <t>RL0031</t>
  </si>
  <si>
    <t>Kullanılan Cihaz</t>
  </si>
  <si>
    <t>MINDRAY BS-400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</si>
  <si>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</si>
  <si>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</si>
  <si>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</si>
  <si>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</si>
  <si>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</si>
  <si>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</si>
  <si>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</si>
  <si>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</si>
  <si>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</si>
  <si>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</si>
  <si>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</si>
  <si>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</si>
  <si>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</si>
  <si>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</si>
  <si>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</si>
  <si>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</si>
  <si>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</si>
  <si>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</si>
  <si>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</si>
  <si>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</si>
  <si>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</si>
  <si>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</si>
  <si>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</si>
  <si>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</si>
  <si>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</si>
  <si>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</si>
  <si>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</si>
  <si>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</si>
  <si>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</si>
  <si>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</si>
  <si>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</si>
  <si>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</si>
  <si>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rPr>
        <b/>
        <sz val="12"/>
        <color theme="1"/>
        <rFont val="Times New Roman"/>
        <family val="1"/>
        <charset val="162"/>
      </rPr>
      <t>Paraoxonase-1 PON-1)</t>
    </r>
    <r>
      <rPr>
        <sz val="12"/>
        <color theme="1"/>
        <rFont val="Times New Roman"/>
        <family val="1"/>
        <charset val="162"/>
      </rPr>
      <t xml:space="preserve">   U/L </t>
    </r>
  </si>
  <si>
    <t>Measurement of paraoxonase activity;</t>
  </si>
  <si>
    <t>Paraoxonase activity was measured using</t>
  </si>
  <si>
    <t>commercially available kits (Relassay, Turkey).</t>
  </si>
  <si>
    <t>The rate of paraoxon hydrolysis (diethylpnitrophenylphosphate)</t>
  </si>
  <si>
    <t>was measured by monitoring the increase of</t>
  </si>
  <si>
    <t>absorption at 412 nm at 37 °C. The amount of generated p-nitrophenol</t>
  </si>
  <si>
    <t>was calculated from the molar absorption coefficient at pH 8.5, which</t>
  </si>
  <si>
    <t>was 18.290 M−1 cm−1 Paraoxonase activity was expressed as U/L serum</t>
  </si>
  <si>
    <t>(Relassay, Turkey)</t>
  </si>
  <si>
    <t>TTL(µmol/L)</t>
  </si>
  <si>
    <t>NTL(µmol/L)</t>
  </si>
  <si>
    <t>Disülfit</t>
  </si>
  <si>
    <t>NO (µmol/L)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</si>
  <si>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</si>
  <si>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</si>
  <si>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</si>
  <si>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</si>
  <si>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</si>
  <si>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</si>
  <si>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</si>
  <si>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NO Test Principle</t>
  </si>
  <si>
    <t xml:space="preserve">NO is easily oxidized to form N0²  in vivo or in aqueous solution, and a reddish azo compoun is formed with the color developing agent, and the concentratıon of the azo compound is linearly related to the concentration of NO. </t>
  </si>
  <si>
    <t>The concentration of NO can be calculated indirectly by measuring the OD value at 550 nm.</t>
  </si>
  <si>
    <t>TTL(Total Thıol)</t>
  </si>
  <si>
    <t>RL0185</t>
  </si>
  <si>
    <t>NTL(Natıve Thıol)</t>
  </si>
  <si>
    <t>N.O: Nitric Oxide</t>
  </si>
  <si>
    <t>Elabscıence</t>
  </si>
  <si>
    <t>E-BC-K035-S</t>
  </si>
  <si>
    <t>REL BIOCHEM-REL ASSAY</t>
  </si>
  <si>
    <t>SOD (U/ml)</t>
  </si>
  <si>
    <t>GPX (U/L)</t>
  </si>
  <si>
    <t>SOD: Super Oxıde Dismutase</t>
  </si>
  <si>
    <t>Otto Scientific</t>
  </si>
  <si>
    <t>Otto3047</t>
  </si>
  <si>
    <t>MINDRAY-BS400</t>
  </si>
  <si>
    <t>GPx: Glutathione Peroxidase</t>
  </si>
  <si>
    <t>Otto2085</t>
  </si>
  <si>
    <t>MDA: Malondialdehit</t>
  </si>
  <si>
    <t>Otto1001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</si>
  <si>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</si>
  <si>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</si>
  <si>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</si>
  <si>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</si>
  <si>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</si>
  <si>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</si>
  <si>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</si>
  <si>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</si>
  <si>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</si>
  <si>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</si>
  <si>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</si>
  <si>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</si>
  <si>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Numune</t>
  </si>
  <si>
    <t>result(nmol/L)</t>
  </si>
  <si>
    <t>Sample-1</t>
  </si>
  <si>
    <t>Sample-2</t>
  </si>
  <si>
    <t>Sample-4</t>
  </si>
  <si>
    <t>Sample-5</t>
  </si>
  <si>
    <t>Sample-7</t>
  </si>
  <si>
    <t>Sample-8</t>
  </si>
  <si>
    <t>Sample-9</t>
  </si>
  <si>
    <t>Sample-10</t>
  </si>
  <si>
    <t>Sample-11</t>
  </si>
  <si>
    <t>Sample-12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</si>
  <si>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</si>
  <si>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</si>
  <si>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</si>
  <si>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</si>
  <si>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</si>
  <si>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</si>
  <si>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</si>
  <si>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</si>
  <si>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</si>
  <si>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</si>
  <si>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</si>
  <si>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</si>
  <si>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</si>
  <si>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</si>
  <si>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</si>
  <si>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</si>
  <si>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</si>
  <si>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</si>
  <si>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</si>
  <si>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</si>
  <si>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</si>
  <si>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</si>
  <si>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</si>
  <si>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</si>
  <si>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</si>
  <si>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</si>
  <si>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</si>
  <si>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</si>
  <si>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</si>
  <si>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</si>
  <si>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</si>
  <si>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</si>
  <si>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</si>
  <si>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</si>
  <si>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</si>
  <si>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</si>
  <si>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</si>
  <si>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</si>
  <si>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</si>
  <si>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</si>
  <si>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</si>
  <si>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</si>
  <si>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</si>
  <si>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</si>
  <si>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</si>
  <si>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</si>
  <si>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</si>
  <si>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</si>
  <si>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</si>
  <si>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</si>
  <si>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</si>
  <si>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</si>
  <si>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</si>
  <si>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</si>
  <si>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</si>
  <si>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</si>
  <si>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</si>
  <si>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r>
      <t xml:space="preserve">GPx  </t>
    </r>
    <r>
      <rPr>
        <sz val="12"/>
        <color theme="1"/>
        <rFont val="Times New Roman"/>
        <family val="1"/>
        <charset val="162"/>
      </rPr>
      <t xml:space="preserve"> (U/L)</t>
    </r>
  </si>
  <si>
    <t xml:space="preserve">This method is based on that of Paglia and Valentine. Glutathione Peroxidase (GPx) catalses of the </t>
  </si>
  <si>
    <t xml:space="preserve">oxidation of glutathione by cumene hydroperoxide. In the presence of glutathione (GSSG) is </t>
  </si>
  <si>
    <t>immediately converted to the reduced form with a concomitant oxidation of NADPH to NADP. The decrease in absorbance at 340 nm is measured</t>
  </si>
  <si>
    <t>Referanslar</t>
  </si>
  <si>
    <t>Paglia, D.E. and Valentine, W.N., J. Lab. Clin. Med., 1967; 70: 158.</t>
  </si>
  <si>
    <t>Prohaska, J.R., Oh, S.H., Hoekstra, W.G. &amp; Ganther,</t>
  </si>
  <si>
    <t>H.E. Biochem. &amp; Biophys. Res. Comm. 1977; 74: 64.</t>
  </si>
  <si>
    <t>Kraus, R.J. &amp; Ganther, H. E. Biochem. &amp; Biophys. Res. Comm 1980; 96: 1116.</t>
  </si>
  <si>
    <t>CAT (U/mL)</t>
  </si>
  <si>
    <t>CAT: Catalase</t>
  </si>
  <si>
    <t>Elabscience</t>
  </si>
  <si>
    <t>Serum</t>
  </si>
  <si>
    <t>E-BC-K031-S</t>
  </si>
  <si>
    <t>Numune Türü</t>
  </si>
  <si>
    <t>Catalase Assay Principle</t>
  </si>
  <si>
    <t>The reaction that catalase (CAT) decomposes H2O2 can be quickly stopped by ammonium molybdate. The residual H2O2 reacts with ammonium molybdate to generate a yellowish complex.</t>
  </si>
  <si>
    <t xml:space="preserve"> CAT activity can be calculated by production of the yellowish complex at 405 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</si>
</sst>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2" fontId="0" fillId="3" borderId="1" xfId="0" applyNumberForma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3FE-83B9-D08DE87B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12</xdr:row>
      <xdr:rowOff>0</xdr:rowOff>
    </xdr:from>
    <xdr:to>
      <xdr:col>6</xdr:col>
      <xdr:colOff>1196340</xdr:colOff>
      <xdr:row>46</xdr:row>
      <xdr:rowOff>57818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354580"/>
          <a:ext cx="10172700" cy="65843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workbookViewId="0">
      <selection activeCell="M12" sqref="M12"/>
    </sheetView>
  </sheetViews>
  <sheetFormatPr defaultRowHeight="15" x14ac:dyDescent="0.25"/>
  <cols>
    <col min="1" max="1" width="23.85546875" customWidth="1"/>
    <col min="2" max="2" width="14.57031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2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63</v>
      </c>
      <c r="G1" s="2" t="s">
        <v>64</v>
      </c>
      <c r="H1" s="2" t="s">
        <v>65</v>
      </c>
      <c r="I1" s="9" t="s">
        <v>66</v>
      </c>
      <c r="J1" s="2" t="s">
        <v>84</v>
      </c>
      <c r="K1" s="2" t="s">
        <v>85</v>
      </c>
      <c r="L1" s="2" t="s">
        <v>184</v>
      </c>
    </row>
    <row r="2" spans="1:12" x14ac:dyDescent="0.25">
      <c r="A2" s="3" t="s">
        <v>108</v>
      </c>
      <c r="B2" s="4">
        <v>1.22</v>
      </c>
      <c r="C2" s="4">
        <v>8.32</v>
      </c>
      <c r="D2" s="5">
        <f t="shared" ref="D2:D50" si="0">(C2/(B2*1000))*100</f>
        <v>0.68196721311475417</v>
      </c>
      <c r="E2" s="4">
        <v>128.80000000000001</v>
      </c>
      <c r="F2" s="4">
        <v>300</v>
      </c>
      <c r="G2" s="4">
        <v>227</v>
      </c>
      <c r="H2" s="4">
        <f t="shared" ref="H2:H10" si="1">(F2-G2)/2</f>
        <v>36.5</v>
      </c>
      <c r="I2" s="8">
        <v>4.7222222222222223</v>
      </c>
      <c r="J2" s="4">
        <v>397</v>
      </c>
      <c r="K2" s="4">
        <v>720</v>
      </c>
      <c r="L2" s="4">
        <v>6.4999999999999876</v>
      </c>
    </row>
    <row r="3" spans="1:12" x14ac:dyDescent="0.25">
      <c r="A3" s="3" t="s">
        <v>109</v>
      </c>
      <c r="B3" s="4">
        <v>1.43</v>
      </c>
      <c r="C3" s="4">
        <v>8.93</v>
      </c>
      <c r="D3" s="5">
        <f t="shared" si="0"/>
        <v>0.62447552447552446</v>
      </c>
      <c r="E3" s="4">
        <v>494.1</v>
      </c>
      <c r="F3" s="4">
        <v>291</v>
      </c>
      <c r="G3" s="4">
        <v>238</v>
      </c>
      <c r="H3" s="4">
        <f t="shared" si="1"/>
        <v>26.5</v>
      </c>
      <c r="I3" s="8">
        <v>10.277777777777779</v>
      </c>
      <c r="J3" s="4">
        <v>455</v>
      </c>
      <c r="K3" s="4">
        <v>312</v>
      </c>
      <c r="L3" s="4">
        <v>13.000000000000011</v>
      </c>
    </row>
    <row r="4" spans="1:12" x14ac:dyDescent="0.25">
      <c r="A4" s="3" t="s">
        <v>110</v>
      </c>
      <c r="B4" s="4">
        <v>1.68</v>
      </c>
      <c r="C4" s="4">
        <v>11.3</v>
      </c>
      <c r="D4" s="5">
        <f t="shared" si="0"/>
        <v>0.67261904761904767</v>
      </c>
      <c r="E4" s="4">
        <v>423.06</v>
      </c>
      <c r="F4" s="4">
        <v>473</v>
      </c>
      <c r="G4" s="4">
        <v>375</v>
      </c>
      <c r="H4" s="4">
        <f t="shared" si="1"/>
        <v>49</v>
      </c>
      <c r="I4" s="8">
        <v>1.3888888888888893</v>
      </c>
      <c r="J4" s="4">
        <v>370</v>
      </c>
      <c r="K4" s="4">
        <v>361</v>
      </c>
      <c r="L4" s="4">
        <v>23.400000000000002</v>
      </c>
    </row>
    <row r="5" spans="1:12" x14ac:dyDescent="0.25">
      <c r="A5" s="3" t="s">
        <v>111</v>
      </c>
      <c r="B5" s="4">
        <v>1.7</v>
      </c>
      <c r="C5" s="4">
        <v>15.7</v>
      </c>
      <c r="D5" s="5">
        <f t="shared" si="0"/>
        <v>0.92352941176470582</v>
      </c>
      <c r="E5" s="4">
        <v>708.4</v>
      </c>
      <c r="F5" s="4">
        <v>466</v>
      </c>
      <c r="G5" s="4">
        <v>318</v>
      </c>
      <c r="H5" s="4">
        <f t="shared" si="1"/>
        <v>74</v>
      </c>
      <c r="I5" s="8">
        <v>2.7777777777777786</v>
      </c>
      <c r="J5" s="4">
        <v>394</v>
      </c>
      <c r="K5" s="4">
        <v>228</v>
      </c>
      <c r="L5" s="4">
        <v>9.1000000000000068</v>
      </c>
    </row>
    <row r="6" spans="1:12" x14ac:dyDescent="0.25">
      <c r="A6" s="3" t="s">
        <v>112</v>
      </c>
      <c r="B6" s="4">
        <v>1.57</v>
      </c>
      <c r="C6" s="4">
        <v>19.3</v>
      </c>
      <c r="D6" s="5">
        <f t="shared" si="0"/>
        <v>1.2292993630573248</v>
      </c>
      <c r="E6" s="4">
        <v>473.2</v>
      </c>
      <c r="F6" s="4">
        <v>490</v>
      </c>
      <c r="G6" s="4">
        <v>352</v>
      </c>
      <c r="H6" s="4">
        <f t="shared" si="1"/>
        <v>69</v>
      </c>
      <c r="I6" s="8">
        <v>1.3888888888888893</v>
      </c>
      <c r="J6" s="4">
        <v>208</v>
      </c>
      <c r="K6" s="4">
        <v>531</v>
      </c>
      <c r="L6" s="4">
        <v>15.599999999999996</v>
      </c>
    </row>
    <row r="7" spans="1:12" x14ac:dyDescent="0.25">
      <c r="A7" s="3" t="s">
        <v>113</v>
      </c>
      <c r="B7" s="4">
        <v>1.57</v>
      </c>
      <c r="C7" s="4">
        <v>8.91</v>
      </c>
      <c r="D7" s="5">
        <f t="shared" si="0"/>
        <v>0.56751592356687897</v>
      </c>
      <c r="E7" s="4">
        <v>445.7</v>
      </c>
      <c r="F7" s="4">
        <v>425</v>
      </c>
      <c r="G7" s="4">
        <v>201</v>
      </c>
      <c r="H7" s="4">
        <f t="shared" si="1"/>
        <v>112</v>
      </c>
      <c r="I7" s="8">
        <v>1.6666666666666674</v>
      </c>
      <c r="J7" s="4">
        <v>457</v>
      </c>
      <c r="K7" s="4">
        <v>234</v>
      </c>
      <c r="L7" s="4">
        <v>6.5000000000000053</v>
      </c>
    </row>
    <row r="8" spans="1:12" x14ac:dyDescent="0.25">
      <c r="A8" s="3" t="s">
        <v>114</v>
      </c>
      <c r="B8" s="4">
        <v>1.5</v>
      </c>
      <c r="C8" s="4">
        <v>19.2</v>
      </c>
      <c r="D8" s="5">
        <f t="shared" si="0"/>
        <v>1.2799999999999998</v>
      </c>
      <c r="E8" s="4">
        <v>602.79999999999995</v>
      </c>
      <c r="F8" s="4">
        <v>421</v>
      </c>
      <c r="G8" s="4">
        <v>325</v>
      </c>
      <c r="H8" s="4">
        <f t="shared" si="1"/>
        <v>48</v>
      </c>
      <c r="I8" s="8">
        <v>1.3888888888888893</v>
      </c>
      <c r="J8" s="4">
        <v>228</v>
      </c>
      <c r="K8" s="4">
        <v>424</v>
      </c>
      <c r="L8" s="4">
        <v>12.999999999999993</v>
      </c>
    </row>
    <row r="9" spans="1:12" x14ac:dyDescent="0.25">
      <c r="A9" s="3" t="s">
        <v>115</v>
      </c>
      <c r="B9" s="4">
        <v>1.8</v>
      </c>
      <c r="C9" s="4">
        <v>19.5</v>
      </c>
      <c r="D9" s="5">
        <f t="shared" si="0"/>
        <v>1.0833333333333335</v>
      </c>
      <c r="E9" s="4">
        <v>754.5</v>
      </c>
      <c r="F9" s="4">
        <v>516</v>
      </c>
      <c r="G9" s="4">
        <v>482</v>
      </c>
      <c r="H9" s="4">
        <f t="shared" si="1"/>
        <v>17</v>
      </c>
      <c r="I9" s="8">
        <v>2.2222222222222223</v>
      </c>
      <c r="J9" s="4">
        <v>329</v>
      </c>
      <c r="K9" s="4">
        <v>525</v>
      </c>
      <c r="L9" s="4">
        <v>10.400000000000009</v>
      </c>
    </row>
    <row r="10" spans="1:12" x14ac:dyDescent="0.25">
      <c r="A10" s="3" t="s">
        <v>116</v>
      </c>
      <c r="B10" s="4">
        <v>1.86</v>
      </c>
      <c r="C10" s="4">
        <v>10.4</v>
      </c>
      <c r="D10" s="5">
        <f t="shared" si="0"/>
        <v>0.55913978494623651</v>
      </c>
      <c r="E10" s="4">
        <v>398.2</v>
      </c>
      <c r="F10" s="4">
        <v>362</v>
      </c>
      <c r="G10" s="4">
        <v>253</v>
      </c>
      <c r="H10" s="4">
        <f t="shared" si="1"/>
        <v>54.5</v>
      </c>
      <c r="I10" s="8">
        <v>0.8333333333333337</v>
      </c>
      <c r="J10" s="4">
        <v>422</v>
      </c>
      <c r="K10" s="4">
        <v>162</v>
      </c>
      <c r="L10" s="4">
        <v>9.1000000000000068</v>
      </c>
    </row>
    <row r="11" spans="1:12" x14ac:dyDescent="0.25">
      <c r="A11" s="3" t="s">
        <v>117</v>
      </c>
      <c r="B11" s="4">
        <v>1.57</v>
      </c>
      <c r="C11" s="4">
        <v>8.14</v>
      </c>
      <c r="D11" s="5">
        <f t="shared" si="0"/>
        <v>0.51847133757961783</v>
      </c>
      <c r="E11" s="4">
        <v>438.1</v>
      </c>
      <c r="F11" s="4">
        <v>189</v>
      </c>
      <c r="G11" s="4">
        <v>128</v>
      </c>
      <c r="H11" s="4">
        <f t="shared" ref="H11:H50" si="2">(F11-G11)/2</f>
        <v>30.5</v>
      </c>
      <c r="I11" s="8">
        <v>2.5000000000000004</v>
      </c>
      <c r="J11" s="4">
        <v>347</v>
      </c>
      <c r="K11" s="4">
        <v>150</v>
      </c>
      <c r="L11" s="4">
        <v>6.5000000000000053</v>
      </c>
    </row>
    <row r="12" spans="1:12" x14ac:dyDescent="0.25">
      <c r="A12" s="3" t="s">
        <v>118</v>
      </c>
      <c r="B12" s="4">
        <v>1.61</v>
      </c>
      <c r="C12" s="4">
        <v>12.2</v>
      </c>
      <c r="D12" s="5">
        <f t="shared" si="0"/>
        <v>0.75776397515527949</v>
      </c>
      <c r="E12" s="4">
        <v>528.5</v>
      </c>
      <c r="F12" s="4">
        <v>343</v>
      </c>
      <c r="G12" s="4">
        <v>245</v>
      </c>
      <c r="H12" s="4">
        <f t="shared" si="2"/>
        <v>49</v>
      </c>
      <c r="I12" s="8">
        <v>4.166666666666667</v>
      </c>
      <c r="J12" s="4">
        <v>219</v>
      </c>
      <c r="K12" s="4">
        <v>474</v>
      </c>
      <c r="L12" s="4">
        <v>11.699999999999992</v>
      </c>
    </row>
    <row r="13" spans="1:12" x14ac:dyDescent="0.25">
      <c r="A13" s="3" t="s">
        <v>119</v>
      </c>
      <c r="B13" s="4">
        <v>1.58</v>
      </c>
      <c r="C13" s="4">
        <v>17.100000000000001</v>
      </c>
      <c r="D13" s="5">
        <f t="shared" si="0"/>
        <v>1.0822784810126582</v>
      </c>
      <c r="E13" s="4">
        <v>621.1</v>
      </c>
      <c r="F13" s="4">
        <v>437</v>
      </c>
      <c r="G13" s="4">
        <v>376</v>
      </c>
      <c r="H13" s="4">
        <f t="shared" si="2"/>
        <v>30.5</v>
      </c>
      <c r="I13" s="8">
        <v>6.3888888888888911</v>
      </c>
      <c r="J13" s="4">
        <v>265</v>
      </c>
      <c r="K13" s="4">
        <v>355</v>
      </c>
      <c r="L13" s="4">
        <v>31.199999999999992</v>
      </c>
    </row>
    <row r="14" spans="1:12" x14ac:dyDescent="0.25">
      <c r="A14" s="3" t="s">
        <v>120</v>
      </c>
      <c r="B14" s="4">
        <v>1.64</v>
      </c>
      <c r="C14" s="4">
        <v>30.8</v>
      </c>
      <c r="D14" s="5">
        <f t="shared" si="0"/>
        <v>1.8780487804878048</v>
      </c>
      <c r="E14" s="4">
        <v>280.8</v>
      </c>
      <c r="F14" s="4">
        <v>549</v>
      </c>
      <c r="G14" s="4">
        <v>299</v>
      </c>
      <c r="H14" s="4">
        <f t="shared" si="2"/>
        <v>125</v>
      </c>
      <c r="I14" s="8">
        <v>4.7222222222222223</v>
      </c>
      <c r="J14" s="4">
        <v>198</v>
      </c>
      <c r="K14" s="4">
        <v>641</v>
      </c>
      <c r="L14" s="4">
        <v>35.099999999999994</v>
      </c>
    </row>
    <row r="15" spans="1:12" x14ac:dyDescent="0.25">
      <c r="A15" s="3" t="s">
        <v>121</v>
      </c>
      <c r="B15" s="4">
        <v>1.61</v>
      </c>
      <c r="C15" s="4">
        <v>17.899999999999999</v>
      </c>
      <c r="D15" s="5">
        <f t="shared" si="0"/>
        <v>1.1118012422360248</v>
      </c>
      <c r="E15" s="4">
        <v>452.05</v>
      </c>
      <c r="F15" s="4">
        <v>506</v>
      </c>
      <c r="G15" s="4">
        <v>400</v>
      </c>
      <c r="H15" s="4">
        <f t="shared" si="2"/>
        <v>53</v>
      </c>
      <c r="I15" s="8">
        <v>2.7777777777777786</v>
      </c>
      <c r="J15" s="4">
        <v>175</v>
      </c>
      <c r="K15" s="4">
        <v>335</v>
      </c>
      <c r="L15" s="4">
        <v>10.400000000000009</v>
      </c>
    </row>
    <row r="16" spans="1:12" x14ac:dyDescent="0.25">
      <c r="A16" s="3" t="s">
        <v>122</v>
      </c>
      <c r="B16" s="4">
        <v>1.66</v>
      </c>
      <c r="C16" s="4">
        <v>18.7</v>
      </c>
      <c r="D16" s="5">
        <f t="shared" si="0"/>
        <v>1.1265060240963856</v>
      </c>
      <c r="E16" s="4">
        <v>138.9</v>
      </c>
      <c r="F16" s="4">
        <v>403</v>
      </c>
      <c r="G16" s="4">
        <v>378</v>
      </c>
      <c r="H16" s="4">
        <f t="shared" si="2"/>
        <v>12.5</v>
      </c>
      <c r="I16" s="8">
        <v>2.2222222222222223</v>
      </c>
      <c r="J16" s="4">
        <v>230</v>
      </c>
      <c r="K16" s="4">
        <v>707</v>
      </c>
      <c r="L16" s="4">
        <v>3.9000000000000035</v>
      </c>
    </row>
    <row r="17" spans="1:12" x14ac:dyDescent="0.25">
      <c r="A17" s="3" t="s">
        <v>123</v>
      </c>
      <c r="B17" s="4">
        <v>1.66</v>
      </c>
      <c r="C17" s="4">
        <v>16.100000000000001</v>
      </c>
      <c r="D17" s="5">
        <f t="shared" si="0"/>
        <v>0.96987951807228934</v>
      </c>
      <c r="E17" s="4">
        <v>484.1</v>
      </c>
      <c r="F17" s="4">
        <v>419</v>
      </c>
      <c r="G17" s="4">
        <v>353</v>
      </c>
      <c r="H17" s="4">
        <f t="shared" si="2"/>
        <v>33</v>
      </c>
      <c r="I17" s="8">
        <v>3.6111111111111116</v>
      </c>
      <c r="J17" s="4">
        <v>264</v>
      </c>
      <c r="K17" s="4">
        <v>365</v>
      </c>
      <c r="L17" s="4">
        <v>9.099999999999989</v>
      </c>
    </row>
    <row r="18" spans="1:12" x14ac:dyDescent="0.25">
      <c r="A18" s="3" t="s">
        <v>124</v>
      </c>
      <c r="B18" s="4">
        <v>1.52</v>
      </c>
      <c r="C18" s="4">
        <v>11.04</v>
      </c>
      <c r="D18" s="5">
        <f t="shared" si="0"/>
        <v>0.72631578947368414</v>
      </c>
      <c r="E18" s="4">
        <v>339</v>
      </c>
      <c r="F18" s="4">
        <v>261</v>
      </c>
      <c r="G18" s="4">
        <v>145</v>
      </c>
      <c r="H18" s="4">
        <f t="shared" si="2"/>
        <v>58</v>
      </c>
      <c r="I18" s="8">
        <v>3.6111111111111116</v>
      </c>
      <c r="J18" s="4">
        <v>254</v>
      </c>
      <c r="K18" s="4">
        <v>582</v>
      </c>
      <c r="L18" s="4">
        <v>6.4999999999999876</v>
      </c>
    </row>
    <row r="19" spans="1:12" x14ac:dyDescent="0.25">
      <c r="A19" s="3" t="s">
        <v>125</v>
      </c>
      <c r="B19" s="4">
        <v>1.65</v>
      </c>
      <c r="C19" s="4">
        <v>27.1</v>
      </c>
      <c r="D19" s="5">
        <f t="shared" si="0"/>
        <v>1.6424242424242426</v>
      </c>
      <c r="E19" s="4">
        <v>584.5</v>
      </c>
      <c r="F19" s="4">
        <v>677</v>
      </c>
      <c r="G19" s="4">
        <v>428</v>
      </c>
      <c r="H19" s="4">
        <f t="shared" si="2"/>
        <v>124.5</v>
      </c>
      <c r="I19" s="8">
        <v>5.5555555555555554</v>
      </c>
      <c r="J19" s="4">
        <v>202</v>
      </c>
      <c r="K19" s="4">
        <v>500</v>
      </c>
      <c r="L19" s="4">
        <v>41.6</v>
      </c>
    </row>
    <row r="20" spans="1:12" x14ac:dyDescent="0.25">
      <c r="A20" s="3" t="s">
        <v>126</v>
      </c>
      <c r="B20" s="4">
        <v>1.45</v>
      </c>
      <c r="C20" s="4">
        <v>14.2</v>
      </c>
      <c r="D20" s="5">
        <f t="shared" si="0"/>
        <v>0.97931034482758617</v>
      </c>
      <c r="E20" s="4">
        <v>306.60000000000002</v>
      </c>
      <c r="F20" s="4">
        <v>353</v>
      </c>
      <c r="G20" s="4">
        <v>214</v>
      </c>
      <c r="H20" s="4">
        <f t="shared" si="2"/>
        <v>69.5</v>
      </c>
      <c r="I20" s="8">
        <v>3.3333333333333339</v>
      </c>
      <c r="J20" s="4">
        <v>134</v>
      </c>
      <c r="K20" s="4">
        <v>457</v>
      </c>
      <c r="L20" s="4">
        <v>15.599999999999996</v>
      </c>
    </row>
    <row r="21" spans="1:12" x14ac:dyDescent="0.25">
      <c r="A21" s="3" t="s">
        <v>127</v>
      </c>
      <c r="B21" s="4">
        <v>1.48</v>
      </c>
      <c r="C21" s="4">
        <v>9.0500000000000007</v>
      </c>
      <c r="D21" s="5">
        <f t="shared" si="0"/>
        <v>0.61148648648648662</v>
      </c>
      <c r="E21" s="4">
        <v>468.7</v>
      </c>
      <c r="F21" s="4">
        <v>420</v>
      </c>
      <c r="G21" s="4">
        <v>288</v>
      </c>
      <c r="H21" s="4">
        <f t="shared" si="2"/>
        <v>66</v>
      </c>
      <c r="I21" s="8">
        <v>6.6666666666666687</v>
      </c>
      <c r="J21" s="4">
        <v>345</v>
      </c>
      <c r="K21" s="4">
        <v>227</v>
      </c>
      <c r="L21" s="4">
        <v>9.099999999999989</v>
      </c>
    </row>
    <row r="22" spans="1:12" x14ac:dyDescent="0.25">
      <c r="A22" s="3" t="s">
        <v>128</v>
      </c>
      <c r="B22" s="4">
        <v>1.5</v>
      </c>
      <c r="C22" s="4">
        <v>12.6</v>
      </c>
      <c r="D22" s="5">
        <f t="shared" si="0"/>
        <v>0.84</v>
      </c>
      <c r="E22" s="4">
        <v>161.9</v>
      </c>
      <c r="F22" s="4">
        <v>377</v>
      </c>
      <c r="G22" s="4">
        <v>260</v>
      </c>
      <c r="H22" s="4">
        <f t="shared" si="2"/>
        <v>58.5</v>
      </c>
      <c r="I22" s="8">
        <v>1.1111111111111112</v>
      </c>
      <c r="J22" s="4">
        <v>140</v>
      </c>
      <c r="K22" s="4">
        <v>333</v>
      </c>
      <c r="L22" s="4">
        <v>10.399999999999991</v>
      </c>
    </row>
    <row r="23" spans="1:12" x14ac:dyDescent="0.25">
      <c r="A23" s="3" t="s">
        <v>129</v>
      </c>
      <c r="B23" s="4">
        <v>1.66</v>
      </c>
      <c r="C23" s="4">
        <v>14.7</v>
      </c>
      <c r="D23" s="5">
        <f t="shared" si="0"/>
        <v>0.88554216867469882</v>
      </c>
      <c r="E23" s="4">
        <v>500.7</v>
      </c>
      <c r="F23" s="4">
        <v>304</v>
      </c>
      <c r="G23" s="4">
        <v>278</v>
      </c>
      <c r="H23" s="4">
        <f t="shared" si="2"/>
        <v>13</v>
      </c>
      <c r="I23" s="8">
        <v>7.5</v>
      </c>
      <c r="J23" s="4">
        <v>257</v>
      </c>
      <c r="K23" s="4">
        <v>244</v>
      </c>
      <c r="L23" s="4">
        <v>51.999999999999993</v>
      </c>
    </row>
    <row r="24" spans="1:12" x14ac:dyDescent="0.25">
      <c r="A24" s="3" t="s">
        <v>130</v>
      </c>
      <c r="B24" s="4">
        <v>1.39</v>
      </c>
      <c r="C24" s="4">
        <v>18.04</v>
      </c>
      <c r="D24" s="5">
        <f t="shared" si="0"/>
        <v>1.297841726618705</v>
      </c>
      <c r="E24" s="4">
        <v>514.6</v>
      </c>
      <c r="F24" s="4">
        <v>362</v>
      </c>
      <c r="G24" s="4">
        <v>242</v>
      </c>
      <c r="H24" s="4">
        <f t="shared" si="2"/>
        <v>60</v>
      </c>
      <c r="I24" s="8">
        <v>2.5000000000000004</v>
      </c>
      <c r="J24" s="4">
        <v>140</v>
      </c>
      <c r="K24" s="4">
        <v>149</v>
      </c>
      <c r="L24" s="4">
        <v>12.999999999999993</v>
      </c>
    </row>
    <row r="25" spans="1:12" x14ac:dyDescent="0.25">
      <c r="A25" s="3" t="s">
        <v>131</v>
      </c>
      <c r="B25" s="4">
        <v>1.34</v>
      </c>
      <c r="C25" s="4">
        <v>10.4</v>
      </c>
      <c r="D25" s="5">
        <f t="shared" si="0"/>
        <v>0.77611940298507465</v>
      </c>
      <c r="E25" s="4">
        <v>202.2</v>
      </c>
      <c r="F25" s="4">
        <v>282</v>
      </c>
      <c r="G25" s="4">
        <v>180</v>
      </c>
      <c r="H25" s="4">
        <f t="shared" si="2"/>
        <v>51</v>
      </c>
      <c r="I25" s="8">
        <v>4.7222222222222223</v>
      </c>
      <c r="J25" s="4">
        <v>384</v>
      </c>
      <c r="K25" s="4">
        <v>382</v>
      </c>
      <c r="L25" s="4">
        <v>11.699999999999992</v>
      </c>
    </row>
    <row r="26" spans="1:12" x14ac:dyDescent="0.25">
      <c r="A26" s="3" t="s">
        <v>132</v>
      </c>
      <c r="B26" s="4">
        <v>1.6</v>
      </c>
      <c r="C26" s="4">
        <v>18.600000000000001</v>
      </c>
      <c r="D26" s="5">
        <f t="shared" si="0"/>
        <v>1.1625000000000001</v>
      </c>
      <c r="E26" s="4">
        <v>486.6</v>
      </c>
      <c r="F26" s="4">
        <v>457</v>
      </c>
      <c r="G26" s="4">
        <v>374</v>
      </c>
      <c r="H26" s="4">
        <f t="shared" si="2"/>
        <v>41.5</v>
      </c>
      <c r="I26" s="8">
        <v>20.277777777777782</v>
      </c>
      <c r="J26" s="4">
        <v>133</v>
      </c>
      <c r="K26" s="4">
        <v>372</v>
      </c>
      <c r="L26" s="4">
        <v>22.099999999999998</v>
      </c>
    </row>
    <row r="27" spans="1:12" x14ac:dyDescent="0.25">
      <c r="A27" s="3" t="s">
        <v>133</v>
      </c>
      <c r="B27" s="4">
        <v>2.1800000000000002</v>
      </c>
      <c r="C27" s="4">
        <v>21.8</v>
      </c>
      <c r="D27" s="5">
        <f t="shared" si="0"/>
        <v>1</v>
      </c>
      <c r="E27" s="4">
        <v>550.6</v>
      </c>
      <c r="F27" s="4">
        <v>433</v>
      </c>
      <c r="G27" s="4">
        <v>330</v>
      </c>
      <c r="H27" s="4">
        <f t="shared" si="2"/>
        <v>51.5</v>
      </c>
      <c r="I27" s="8">
        <v>6.9444444444444446</v>
      </c>
      <c r="J27" s="4">
        <v>149</v>
      </c>
      <c r="K27" s="4">
        <v>522</v>
      </c>
      <c r="L27" s="4">
        <v>15.599999999999996</v>
      </c>
    </row>
    <row r="28" spans="1:12" x14ac:dyDescent="0.25">
      <c r="A28" s="3" t="s">
        <v>134</v>
      </c>
      <c r="B28" s="4">
        <v>1.54</v>
      </c>
      <c r="C28" s="4">
        <v>17.399999999999999</v>
      </c>
      <c r="D28" s="5">
        <f t="shared" si="0"/>
        <v>1.1298701298701297</v>
      </c>
      <c r="E28" s="4">
        <v>497.01</v>
      </c>
      <c r="F28" s="4">
        <v>411</v>
      </c>
      <c r="G28" s="4">
        <v>212</v>
      </c>
      <c r="H28" s="4">
        <f t="shared" si="2"/>
        <v>99.5</v>
      </c>
      <c r="I28" s="8">
        <v>18.333333333333336</v>
      </c>
      <c r="J28" s="4">
        <v>93</v>
      </c>
      <c r="K28" s="4">
        <v>544</v>
      </c>
      <c r="L28" s="4">
        <v>10.400000000000009</v>
      </c>
    </row>
    <row r="29" spans="1:12" x14ac:dyDescent="0.25">
      <c r="A29" s="3" t="s">
        <v>135</v>
      </c>
      <c r="B29" s="4">
        <v>1.47</v>
      </c>
      <c r="C29" s="4">
        <v>12.2</v>
      </c>
      <c r="D29" s="5">
        <f t="shared" si="0"/>
        <v>0.82993197278911568</v>
      </c>
      <c r="E29" s="4">
        <v>499.7</v>
      </c>
      <c r="F29" s="4">
        <v>373</v>
      </c>
      <c r="G29" s="4">
        <v>308</v>
      </c>
      <c r="H29" s="4">
        <f t="shared" si="2"/>
        <v>32.5</v>
      </c>
      <c r="I29" s="8">
        <v>8.6111111111111125</v>
      </c>
      <c r="J29" s="4">
        <v>389</v>
      </c>
      <c r="K29" s="4">
        <v>639</v>
      </c>
      <c r="L29" s="4">
        <v>7.8000000000000069</v>
      </c>
    </row>
    <row r="30" spans="1:12" x14ac:dyDescent="0.25">
      <c r="A30" s="3" t="s">
        <v>136</v>
      </c>
      <c r="B30" s="4">
        <v>1.57</v>
      </c>
      <c r="C30" s="4">
        <v>9.02</v>
      </c>
      <c r="D30" s="5">
        <f t="shared" si="0"/>
        <v>0.57452229299363056</v>
      </c>
      <c r="E30" s="4">
        <v>444.7</v>
      </c>
      <c r="F30" s="4">
        <v>361</v>
      </c>
      <c r="G30" s="4">
        <v>329</v>
      </c>
      <c r="H30" s="4">
        <f t="shared" si="2"/>
        <v>16</v>
      </c>
      <c r="I30" s="8">
        <v>17.777777777777779</v>
      </c>
      <c r="J30" s="4">
        <v>124</v>
      </c>
      <c r="K30" s="4">
        <v>333</v>
      </c>
      <c r="L30" s="4">
        <v>63.699999999999996</v>
      </c>
    </row>
    <row r="31" spans="1:12" x14ac:dyDescent="0.25">
      <c r="A31" s="3" t="s">
        <v>137</v>
      </c>
      <c r="B31" s="4">
        <v>1.52</v>
      </c>
      <c r="C31" s="4">
        <v>10.7</v>
      </c>
      <c r="D31" s="5">
        <f t="shared" si="0"/>
        <v>0.70394736842105265</v>
      </c>
      <c r="E31" s="4">
        <v>517.6</v>
      </c>
      <c r="F31" s="4">
        <v>326</v>
      </c>
      <c r="G31" s="4">
        <v>255</v>
      </c>
      <c r="H31" s="4">
        <f t="shared" si="2"/>
        <v>35.5</v>
      </c>
      <c r="I31" s="8">
        <v>16.944444444444446</v>
      </c>
      <c r="J31" s="4">
        <v>362</v>
      </c>
      <c r="K31" s="4">
        <v>352</v>
      </c>
      <c r="L31" s="4">
        <v>2.6000000000000023</v>
      </c>
    </row>
    <row r="32" spans="1:12" x14ac:dyDescent="0.25">
      <c r="A32" s="3" t="s">
        <v>138</v>
      </c>
      <c r="B32" s="4">
        <v>1.4</v>
      </c>
      <c r="C32" s="4">
        <v>6.33</v>
      </c>
      <c r="D32" s="5">
        <f t="shared" si="0"/>
        <v>0.45214285714285712</v>
      </c>
      <c r="E32" s="4">
        <v>494.1</v>
      </c>
      <c r="F32" s="4">
        <v>359</v>
      </c>
      <c r="G32" s="4">
        <v>199</v>
      </c>
      <c r="H32" s="4">
        <f t="shared" si="2"/>
        <v>80</v>
      </c>
      <c r="I32" s="8">
        <v>8.8888888888888893</v>
      </c>
      <c r="J32" s="4">
        <v>141</v>
      </c>
      <c r="K32" s="4">
        <v>213</v>
      </c>
      <c r="L32" s="4">
        <v>2.6000000000000023</v>
      </c>
    </row>
    <row r="33" spans="1:12" x14ac:dyDescent="0.25">
      <c r="A33" s="3" t="s">
        <v>139</v>
      </c>
      <c r="B33" s="4">
        <v>1.42</v>
      </c>
      <c r="C33" s="4">
        <v>19.7</v>
      </c>
      <c r="D33" s="5">
        <f t="shared" si="0"/>
        <v>1.3873239436619718</v>
      </c>
      <c r="E33" s="4">
        <v>518.9</v>
      </c>
      <c r="F33" s="4">
        <v>242</v>
      </c>
      <c r="G33" s="4">
        <v>198</v>
      </c>
      <c r="H33" s="4">
        <f t="shared" si="2"/>
        <v>22</v>
      </c>
      <c r="I33" s="8">
        <v>4.4444444444444446</v>
      </c>
      <c r="J33" s="4">
        <v>245</v>
      </c>
      <c r="K33" s="4">
        <v>156</v>
      </c>
      <c r="L33" s="4">
        <v>7.8000000000000069</v>
      </c>
    </row>
    <row r="34" spans="1:12" x14ac:dyDescent="0.25">
      <c r="A34" s="3" t="s">
        <v>140</v>
      </c>
      <c r="B34" s="4">
        <v>2.04</v>
      </c>
      <c r="C34" s="4">
        <v>65.7</v>
      </c>
      <c r="D34" s="5">
        <f t="shared" si="0"/>
        <v>3.2205882352941173</v>
      </c>
      <c r="E34" s="4">
        <v>531.9</v>
      </c>
      <c r="F34" s="4">
        <v>782</v>
      </c>
      <c r="G34" s="4">
        <v>434</v>
      </c>
      <c r="H34" s="4">
        <f t="shared" si="2"/>
        <v>174</v>
      </c>
      <c r="I34" s="8">
        <v>4.7222222222222223</v>
      </c>
      <c r="J34" s="4">
        <v>129</v>
      </c>
      <c r="K34" s="4">
        <v>979</v>
      </c>
      <c r="L34" s="4">
        <v>58.499999999999993</v>
      </c>
    </row>
    <row r="35" spans="1:12" x14ac:dyDescent="0.25">
      <c r="A35" s="3" t="s">
        <v>141</v>
      </c>
      <c r="B35" s="4">
        <v>1.63</v>
      </c>
      <c r="C35" s="4">
        <v>10.7</v>
      </c>
      <c r="D35" s="5">
        <f t="shared" si="0"/>
        <v>0.65644171779141103</v>
      </c>
      <c r="E35" s="4">
        <v>351.9</v>
      </c>
      <c r="F35" s="4">
        <v>194</v>
      </c>
      <c r="G35" s="4">
        <v>86</v>
      </c>
      <c r="H35" s="4">
        <f t="shared" si="2"/>
        <v>54</v>
      </c>
      <c r="I35" s="8">
        <v>30</v>
      </c>
      <c r="J35" s="4">
        <v>385</v>
      </c>
      <c r="K35" s="4">
        <v>660</v>
      </c>
      <c r="L35" s="4">
        <v>35.100000000000009</v>
      </c>
    </row>
    <row r="36" spans="1:12" x14ac:dyDescent="0.25">
      <c r="A36" s="3" t="s">
        <v>142</v>
      </c>
      <c r="B36" s="4">
        <v>1.54</v>
      </c>
      <c r="C36" s="4">
        <v>12.5</v>
      </c>
      <c r="D36" s="5">
        <f t="shared" si="0"/>
        <v>0.81168831168831157</v>
      </c>
      <c r="E36" s="4">
        <v>392.1</v>
      </c>
      <c r="F36" s="4">
        <v>346</v>
      </c>
      <c r="G36" s="4">
        <v>208</v>
      </c>
      <c r="H36" s="4">
        <f t="shared" si="2"/>
        <v>69</v>
      </c>
      <c r="I36" s="8">
        <v>21.111111111111111</v>
      </c>
      <c r="J36" s="4">
        <v>526</v>
      </c>
      <c r="K36" s="4">
        <v>361</v>
      </c>
      <c r="L36" s="4">
        <v>5.2000000000000046</v>
      </c>
    </row>
    <row r="37" spans="1:12" x14ac:dyDescent="0.25">
      <c r="A37" s="3" t="s">
        <v>143</v>
      </c>
      <c r="B37" s="4">
        <v>1.56</v>
      </c>
      <c r="C37" s="4">
        <v>20.100000000000001</v>
      </c>
      <c r="D37" s="5">
        <f t="shared" si="0"/>
        <v>1.2884615384615385</v>
      </c>
      <c r="E37" s="4">
        <v>641.9</v>
      </c>
      <c r="F37" s="4">
        <v>302</v>
      </c>
      <c r="G37" s="4">
        <v>194</v>
      </c>
      <c r="H37" s="4">
        <f t="shared" si="2"/>
        <v>54</v>
      </c>
      <c r="I37" s="8">
        <v>8.3333333333333357</v>
      </c>
      <c r="J37" s="4">
        <v>488</v>
      </c>
      <c r="K37" s="4">
        <v>288</v>
      </c>
      <c r="L37" s="4">
        <v>15.599999999999996</v>
      </c>
    </row>
    <row r="38" spans="1:12" x14ac:dyDescent="0.25">
      <c r="A38" s="3" t="s">
        <v>144</v>
      </c>
      <c r="B38" s="4">
        <v>1.79</v>
      </c>
      <c r="C38" s="4">
        <v>16.7</v>
      </c>
      <c r="D38" s="5">
        <f t="shared" si="0"/>
        <v>0.93296089385474856</v>
      </c>
      <c r="E38" s="4">
        <v>635.9</v>
      </c>
      <c r="F38" s="4">
        <v>365</v>
      </c>
      <c r="G38" s="4">
        <v>277</v>
      </c>
      <c r="H38" s="4">
        <f t="shared" si="2"/>
        <v>44</v>
      </c>
      <c r="I38" s="8">
        <v>14.16666666666667</v>
      </c>
      <c r="J38" s="4">
        <v>504</v>
      </c>
      <c r="K38" s="4">
        <v>570</v>
      </c>
      <c r="L38" s="4">
        <v>10.400000000000009</v>
      </c>
    </row>
    <row r="39" spans="1:12" x14ac:dyDescent="0.25">
      <c r="A39" s="3" t="s">
        <v>145</v>
      </c>
      <c r="B39" s="4">
        <v>1.29</v>
      </c>
      <c r="C39" s="4">
        <v>8.35</v>
      </c>
      <c r="D39" s="5">
        <f t="shared" si="0"/>
        <v>0.64728682170542629</v>
      </c>
      <c r="E39" s="4">
        <v>345.7</v>
      </c>
      <c r="F39" s="4">
        <v>263</v>
      </c>
      <c r="G39" s="4">
        <v>146</v>
      </c>
      <c r="H39" s="4">
        <f t="shared" si="2"/>
        <v>58.5</v>
      </c>
      <c r="I39" s="8">
        <v>4.4444444444444446</v>
      </c>
      <c r="J39" s="4">
        <v>389</v>
      </c>
      <c r="K39" s="4">
        <v>236</v>
      </c>
      <c r="L39" s="4">
        <v>13.000000000000011</v>
      </c>
    </row>
    <row r="40" spans="1:12" x14ac:dyDescent="0.25">
      <c r="A40" s="3" t="s">
        <v>146</v>
      </c>
      <c r="B40" s="4">
        <v>1.55</v>
      </c>
      <c r="C40" s="4">
        <v>9.4499999999999993</v>
      </c>
      <c r="D40" s="5">
        <f t="shared" si="0"/>
        <v>0.60967741935483866</v>
      </c>
      <c r="E40" s="4">
        <v>589.6</v>
      </c>
      <c r="F40" s="4">
        <v>388</v>
      </c>
      <c r="G40" s="4">
        <v>285</v>
      </c>
      <c r="H40" s="4">
        <f t="shared" si="2"/>
        <v>51.5</v>
      </c>
      <c r="I40" s="8">
        <v>5.0000000000000009</v>
      </c>
      <c r="J40" s="4">
        <v>361</v>
      </c>
      <c r="K40" s="4">
        <v>268</v>
      </c>
      <c r="L40" s="4">
        <v>9.1000000000000068</v>
      </c>
    </row>
    <row r="41" spans="1:12" x14ac:dyDescent="0.25">
      <c r="A41" s="3" t="s">
        <v>147</v>
      </c>
      <c r="B41" s="4">
        <v>1.19</v>
      </c>
      <c r="C41" s="4">
        <v>11.1</v>
      </c>
      <c r="D41" s="5">
        <f t="shared" si="0"/>
        <v>0.9327731092436975</v>
      </c>
      <c r="E41" s="4">
        <v>190.7</v>
      </c>
      <c r="F41" s="4">
        <v>261</v>
      </c>
      <c r="G41" s="4">
        <v>177</v>
      </c>
      <c r="H41" s="4">
        <f t="shared" si="2"/>
        <v>42</v>
      </c>
      <c r="I41" s="8">
        <v>5.8333333333333339</v>
      </c>
      <c r="J41" s="4">
        <v>232</v>
      </c>
      <c r="K41" s="4">
        <v>211</v>
      </c>
      <c r="L41" s="4">
        <v>3.9000000000000035</v>
      </c>
    </row>
    <row r="42" spans="1:12" x14ac:dyDescent="0.25">
      <c r="A42" s="3" t="s">
        <v>148</v>
      </c>
      <c r="B42" s="4">
        <v>1.4</v>
      </c>
      <c r="C42" s="4">
        <v>7.77</v>
      </c>
      <c r="D42" s="5">
        <f t="shared" si="0"/>
        <v>0.55499999999999994</v>
      </c>
      <c r="E42" s="4">
        <v>111</v>
      </c>
      <c r="F42" s="4">
        <v>224</v>
      </c>
      <c r="G42" s="4">
        <v>181</v>
      </c>
      <c r="H42" s="4">
        <f t="shared" si="2"/>
        <v>21.5</v>
      </c>
      <c r="I42" s="8">
        <v>11.111111111111109</v>
      </c>
      <c r="J42" s="4">
        <v>294</v>
      </c>
      <c r="K42" s="4">
        <v>507</v>
      </c>
      <c r="L42" s="4">
        <v>1.3000000000000012</v>
      </c>
    </row>
    <row r="43" spans="1:12" x14ac:dyDescent="0.25">
      <c r="A43" s="3" t="s">
        <v>149</v>
      </c>
      <c r="B43" s="4">
        <v>1.73</v>
      </c>
      <c r="C43" s="4">
        <v>11.07</v>
      </c>
      <c r="D43" s="5">
        <f t="shared" si="0"/>
        <v>0.6398843930635838</v>
      </c>
      <c r="E43" s="4">
        <v>502.4</v>
      </c>
      <c r="F43" s="4">
        <v>245</v>
      </c>
      <c r="G43" s="4">
        <v>149</v>
      </c>
      <c r="H43" s="4">
        <f t="shared" si="2"/>
        <v>48</v>
      </c>
      <c r="I43" s="8">
        <v>5.8333333333333339</v>
      </c>
      <c r="J43" s="4">
        <v>315</v>
      </c>
      <c r="K43" s="4">
        <v>741</v>
      </c>
      <c r="L43" s="4">
        <v>9.1000000000000068</v>
      </c>
    </row>
    <row r="44" spans="1:12" x14ac:dyDescent="0.25">
      <c r="A44" s="3" t="s">
        <v>150</v>
      </c>
      <c r="B44" s="4">
        <v>1.56</v>
      </c>
      <c r="C44" s="4">
        <v>9.24</v>
      </c>
      <c r="D44" s="5">
        <f t="shared" si="0"/>
        <v>0.59230769230769231</v>
      </c>
      <c r="E44" s="4">
        <v>159.6</v>
      </c>
      <c r="F44" s="4">
        <v>154</v>
      </c>
      <c r="G44" s="4">
        <v>103</v>
      </c>
      <c r="H44" s="4">
        <f t="shared" si="2"/>
        <v>25.5</v>
      </c>
      <c r="I44" s="8">
        <v>15.000000000000002</v>
      </c>
      <c r="J44" s="4">
        <v>129</v>
      </c>
      <c r="K44" s="4">
        <v>885</v>
      </c>
      <c r="L44" s="4">
        <v>63.700000000000017</v>
      </c>
    </row>
    <row r="45" spans="1:12" x14ac:dyDescent="0.25">
      <c r="A45" s="3" t="s">
        <v>151</v>
      </c>
      <c r="B45" s="4">
        <v>1.78</v>
      </c>
      <c r="C45" s="4">
        <v>17.600000000000001</v>
      </c>
      <c r="D45" s="5">
        <f t="shared" si="0"/>
        <v>0.98876404494382031</v>
      </c>
      <c r="E45" s="4">
        <v>838.3</v>
      </c>
      <c r="F45" s="4">
        <v>379</v>
      </c>
      <c r="G45" s="4">
        <v>257</v>
      </c>
      <c r="H45" s="4">
        <f t="shared" si="2"/>
        <v>61</v>
      </c>
      <c r="I45" s="8">
        <v>4.166666666666667</v>
      </c>
      <c r="J45" s="4">
        <v>162</v>
      </c>
      <c r="K45" s="4">
        <v>605</v>
      </c>
      <c r="L45" s="4">
        <v>18.199999999999996</v>
      </c>
    </row>
    <row r="46" spans="1:12" x14ac:dyDescent="0.25">
      <c r="A46" s="3" t="s">
        <v>152</v>
      </c>
      <c r="B46" s="4">
        <v>1.0900000000000001</v>
      </c>
      <c r="C46" s="4">
        <v>7.34</v>
      </c>
      <c r="D46" s="5">
        <f t="shared" si="0"/>
        <v>0.67339449541284402</v>
      </c>
      <c r="E46" s="4">
        <v>160.9</v>
      </c>
      <c r="F46" s="4">
        <v>222</v>
      </c>
      <c r="G46" s="4">
        <v>144</v>
      </c>
      <c r="H46" s="4">
        <f t="shared" si="2"/>
        <v>39</v>
      </c>
      <c r="I46" s="8">
        <v>3.8888888888888893</v>
      </c>
      <c r="J46" s="4">
        <v>268</v>
      </c>
      <c r="K46" s="4">
        <v>168</v>
      </c>
      <c r="L46" s="4">
        <v>6.5000000000000053</v>
      </c>
    </row>
    <row r="47" spans="1:12" x14ac:dyDescent="0.25">
      <c r="A47" s="3" t="s">
        <v>153</v>
      </c>
      <c r="B47" s="4">
        <v>1.48</v>
      </c>
      <c r="C47" s="4">
        <v>12.9</v>
      </c>
      <c r="D47" s="5">
        <f t="shared" si="0"/>
        <v>0.8716216216216216</v>
      </c>
      <c r="E47" s="4">
        <v>84.3</v>
      </c>
      <c r="F47" s="4">
        <v>228</v>
      </c>
      <c r="G47" s="4">
        <v>167</v>
      </c>
      <c r="H47" s="4">
        <f t="shared" si="2"/>
        <v>30.5</v>
      </c>
      <c r="I47" s="8">
        <v>6.6666666666666687</v>
      </c>
      <c r="J47" s="4">
        <v>129</v>
      </c>
      <c r="K47" s="4">
        <v>858</v>
      </c>
      <c r="L47" s="4">
        <v>20.8</v>
      </c>
    </row>
    <row r="48" spans="1:12" x14ac:dyDescent="0.25">
      <c r="A48" s="3" t="s">
        <v>154</v>
      </c>
      <c r="B48" s="4">
        <v>1.64</v>
      </c>
      <c r="C48" s="4">
        <v>13.9</v>
      </c>
      <c r="D48" s="5">
        <f t="shared" si="0"/>
        <v>0.84756097560975618</v>
      </c>
      <c r="E48" s="4">
        <v>307.39999999999998</v>
      </c>
      <c r="F48" s="4">
        <v>357</v>
      </c>
      <c r="G48" s="4">
        <v>286</v>
      </c>
      <c r="H48" s="4">
        <f t="shared" si="2"/>
        <v>35.5</v>
      </c>
      <c r="I48" s="8">
        <v>6.6666666666666687</v>
      </c>
      <c r="J48" s="4">
        <v>190</v>
      </c>
      <c r="K48" s="4">
        <v>537</v>
      </c>
      <c r="L48" s="4">
        <v>22.099999999999998</v>
      </c>
    </row>
    <row r="49" spans="1:12" x14ac:dyDescent="0.25">
      <c r="A49" s="3" t="s">
        <v>155</v>
      </c>
      <c r="B49" s="4">
        <v>1.53</v>
      </c>
      <c r="C49" s="4">
        <v>14.8</v>
      </c>
      <c r="D49" s="5">
        <f t="shared" si="0"/>
        <v>0.9673202614379085</v>
      </c>
      <c r="E49" s="4">
        <v>324.10000000000002</v>
      </c>
      <c r="F49" s="4">
        <v>268</v>
      </c>
      <c r="G49" s="4">
        <v>234</v>
      </c>
      <c r="H49" s="4">
        <f t="shared" si="2"/>
        <v>17</v>
      </c>
      <c r="I49" s="8">
        <v>10.833333333333337</v>
      </c>
      <c r="J49" s="4">
        <v>184</v>
      </c>
      <c r="K49" s="4">
        <v>716</v>
      </c>
      <c r="L49" s="4">
        <v>16.899999999999995</v>
      </c>
    </row>
    <row r="50" spans="1:12" x14ac:dyDescent="0.25">
      <c r="A50" s="3" t="s">
        <v>156</v>
      </c>
      <c r="B50" s="4">
        <v>1.61</v>
      </c>
      <c r="C50" s="4">
        <v>10.02</v>
      </c>
      <c r="D50" s="5">
        <f t="shared" si="0"/>
        <v>0.62236024844720494</v>
      </c>
      <c r="E50" s="4">
        <v>545.4</v>
      </c>
      <c r="F50" s="4">
        <v>216</v>
      </c>
      <c r="G50" s="4">
        <v>156</v>
      </c>
      <c r="H50" s="4">
        <f t="shared" si="2"/>
        <v>30</v>
      </c>
      <c r="I50" s="8">
        <v>5.8333333333333339</v>
      </c>
      <c r="J50" s="4">
        <v>254</v>
      </c>
      <c r="K50" s="4">
        <v>442</v>
      </c>
      <c r="L50" s="4">
        <v>10.400000000000009</v>
      </c>
    </row>
    <row r="51" spans="1:12" x14ac:dyDescent="0.25">
      <c r="B51"/>
      <c r="C51"/>
      <c r="D51"/>
      <c r="E51"/>
      <c r="F51"/>
      <c r="G51"/>
      <c r="H51"/>
      <c r="I51"/>
      <c r="J51"/>
      <c r="K51"/>
    </row>
    <row r="52" spans="1:12" x14ac:dyDescent="0.25">
      <c r="B52"/>
      <c r="C52"/>
      <c r="D52"/>
      <c r="E52"/>
      <c r="F52"/>
      <c r="G52"/>
      <c r="H52"/>
      <c r="I52"/>
      <c r="J52"/>
      <c r="K52"/>
    </row>
    <row r="53" spans="1:12" x14ac:dyDescent="0.25">
      <c r="B53"/>
      <c r="C53"/>
      <c r="D53"/>
      <c r="E53"/>
      <c r="F53"/>
      <c r="G53"/>
      <c r="H53"/>
      <c r="I53"/>
      <c r="J53"/>
      <c r="K53"/>
    </row>
    <row r="54" spans="1:12" x14ac:dyDescent="0.25">
      <c r="B54"/>
      <c r="C54"/>
      <c r="D54"/>
      <c r="E54"/>
      <c r="F54"/>
      <c r="G54"/>
      <c r="H54"/>
      <c r="I54"/>
      <c r="J54"/>
      <c r="K54"/>
    </row>
    <row r="55" spans="1:12" x14ac:dyDescent="0.25">
      <c r="B55"/>
      <c r="C55"/>
      <c r="D55"/>
      <c r="E55"/>
      <c r="F55"/>
      <c r="G55"/>
      <c r="H55"/>
      <c r="I55"/>
      <c r="J55"/>
      <c r="K55"/>
    </row>
    <row r="56" spans="1:12" x14ac:dyDescent="0.25">
      <c r="B56"/>
      <c r="C56"/>
      <c r="D56"/>
      <c r="E56"/>
      <c r="F56"/>
      <c r="G56"/>
      <c r="H56"/>
      <c r="I56"/>
      <c r="J56"/>
      <c r="K56"/>
    </row>
    <row r="57" spans="1:12" x14ac:dyDescent="0.25">
      <c r="B57"/>
      <c r="C57"/>
      <c r="D57"/>
      <c r="E57"/>
      <c r="F57"/>
      <c r="G57"/>
      <c r="H57"/>
      <c r="I57"/>
      <c r="J57"/>
      <c r="K57"/>
    </row>
    <row r="58" spans="1:12" x14ac:dyDescent="0.25">
      <c r="B58"/>
      <c r="C58"/>
      <c r="D58"/>
      <c r="E58"/>
      <c r="F58"/>
      <c r="G58"/>
      <c r="H58"/>
      <c r="I58"/>
      <c r="J58"/>
      <c r="K58"/>
    </row>
    <row r="59" spans="1:12" x14ac:dyDescent="0.25">
      <c r="B59"/>
      <c r="C59"/>
      <c r="D59"/>
      <c r="E59"/>
      <c r="F59"/>
      <c r="G59"/>
      <c r="H59"/>
      <c r="I59"/>
      <c r="J59"/>
      <c r="K59"/>
    </row>
    <row r="60" spans="1:12" x14ac:dyDescent="0.25">
      <c r="B60"/>
      <c r="C60"/>
      <c r="D60"/>
      <c r="E60"/>
      <c r="F60"/>
      <c r="G60"/>
      <c r="H60"/>
      <c r="I60"/>
      <c r="J60"/>
      <c r="K60"/>
    </row>
    <row r="61" spans="1:12" x14ac:dyDescent="0.25">
      <c r="B61"/>
      <c r="C61"/>
      <c r="D61"/>
      <c r="E61"/>
      <c r="F61"/>
      <c r="G61"/>
      <c r="H61"/>
      <c r="I61"/>
      <c r="J61"/>
      <c r="K61"/>
    </row>
    <row r="62" spans="1:12" x14ac:dyDescent="0.25">
      <c r="B62"/>
      <c r="C62"/>
      <c r="D62"/>
      <c r="E62"/>
      <c r="F62"/>
      <c r="G62"/>
      <c r="H62"/>
      <c r="I62"/>
      <c r="J62"/>
      <c r="K62"/>
    </row>
    <row r="63" spans="1:12" x14ac:dyDescent="0.25">
      <c r="B63"/>
      <c r="C63"/>
      <c r="D63"/>
      <c r="E63"/>
      <c r="F63"/>
      <c r="G63"/>
      <c r="H63"/>
      <c r="I63"/>
      <c r="J63"/>
      <c r="K63"/>
    </row>
    <row r="64" spans="1:12" x14ac:dyDescent="0.25">
      <c r="B64"/>
      <c r="C64"/>
      <c r="D64"/>
      <c r="E64"/>
      <c r="F64"/>
      <c r="G64"/>
      <c r="H64"/>
      <c r="I64"/>
      <c r="J64"/>
      <c r="K64"/>
    </row>
    <row r="65" spans="1:11" x14ac:dyDescent="0.25">
      <c r="A65" s="1"/>
      <c r="K65"/>
    </row>
    <row r="66" spans="1:11" x14ac:dyDescent="0.25">
      <c r="A66" s="1"/>
      <c r="C66"/>
      <c r="D66"/>
      <c r="E66"/>
      <c r="F66"/>
      <c r="G66"/>
      <c r="H66"/>
      <c r="I66"/>
      <c r="J66"/>
      <c r="K66"/>
    </row>
    <row r="67" spans="1:11" x14ac:dyDescent="0.25">
      <c r="A67" s="1"/>
      <c r="C67"/>
      <c r="D67"/>
      <c r="E67"/>
      <c r="F67"/>
      <c r="G67"/>
      <c r="H67"/>
      <c r="I67"/>
      <c r="J67"/>
      <c r="K67"/>
    </row>
    <row r="68" spans="1:11" x14ac:dyDescent="0.25">
      <c r="A68" s="1"/>
      <c r="C68"/>
      <c r="D68"/>
      <c r="E68"/>
      <c r="F68"/>
      <c r="G68"/>
      <c r="H68"/>
      <c r="I68"/>
      <c r="J68"/>
      <c r="K68"/>
    </row>
    <row r="69" spans="1:11" x14ac:dyDescent="0.25">
      <c r="A69" s="1"/>
      <c r="C69"/>
      <c r="D69"/>
      <c r="E69"/>
      <c r="F69"/>
      <c r="G69"/>
      <c r="H69"/>
      <c r="I69"/>
      <c r="J69"/>
      <c r="K69"/>
    </row>
    <row r="70" spans="1:11" x14ac:dyDescent="0.25">
      <c r="A70" s="1"/>
      <c r="C70"/>
      <c r="D70"/>
      <c r="E70"/>
      <c r="F70"/>
      <c r="G70"/>
      <c r="H70"/>
      <c r="I70"/>
      <c r="J70"/>
      <c r="K70"/>
    </row>
    <row r="71" spans="1:11" x14ac:dyDescent="0.25">
      <c r="A71" s="1"/>
      <c r="C71"/>
      <c r="D71"/>
      <c r="E71"/>
      <c r="F71"/>
      <c r="G71"/>
      <c r="H71"/>
      <c r="I71"/>
      <c r="J71"/>
      <c r="K71"/>
    </row>
    <row r="72" spans="1:11" x14ac:dyDescent="0.25">
      <c r="A72" s="1"/>
      <c r="C72"/>
      <c r="D72"/>
      <c r="E72"/>
      <c r="F72"/>
      <c r="G72"/>
      <c r="H72"/>
      <c r="I72"/>
      <c r="J72"/>
      <c r="K72"/>
    </row>
    <row r="73" spans="1:11" x14ac:dyDescent="0.25">
      <c r="A73" s="1"/>
      <c r="C73"/>
      <c r="D73"/>
      <c r="E73"/>
      <c r="F73"/>
      <c r="G73"/>
      <c r="H73"/>
      <c r="I73"/>
      <c r="J73"/>
      <c r="K73"/>
    </row>
    <row r="74" spans="1:11" x14ac:dyDescent="0.25">
      <c r="A74" s="1"/>
      <c r="C74"/>
      <c r="D74"/>
      <c r="E74"/>
      <c r="F74"/>
      <c r="G74"/>
      <c r="H74"/>
      <c r="I74"/>
      <c r="J74"/>
      <c r="K74"/>
    </row>
    <row r="75" spans="1:11" x14ac:dyDescent="0.25">
      <c r="A75" s="1"/>
      <c r="C75"/>
      <c r="D75"/>
      <c r="E75"/>
      <c r="F75"/>
      <c r="G75"/>
      <c r="H75"/>
      <c r="I75"/>
      <c r="J75"/>
      <c r="K75"/>
    </row>
    <row r="76" spans="1:11" x14ac:dyDescent="0.25">
      <c r="A76" s="1"/>
      <c r="C76"/>
      <c r="D76"/>
      <c r="E76"/>
      <c r="F76"/>
      <c r="G76"/>
      <c r="H76"/>
      <c r="I76"/>
      <c r="J76"/>
      <c r="K76"/>
    </row>
    <row r="77" spans="1:11" x14ac:dyDescent="0.25">
      <c r="A77" s="1"/>
      <c r="C77"/>
      <c r="D77"/>
      <c r="E77"/>
      <c r="F77"/>
      <c r="G77"/>
      <c r="H77"/>
      <c r="I77"/>
      <c r="J77"/>
      <c r="K77"/>
    </row>
    <row r="78" spans="1:11" x14ac:dyDescent="0.25">
      <c r="A78" s="1"/>
      <c r="C78"/>
      <c r="D78"/>
      <c r="E78"/>
      <c r="F78"/>
      <c r="G78"/>
      <c r="H78"/>
      <c r="I78"/>
      <c r="J78"/>
      <c r="K78"/>
    </row>
    <row r="79" spans="1:11" x14ac:dyDescent="0.25">
      <c r="A79" s="1"/>
      <c r="D79"/>
      <c r="E79"/>
      <c r="F79"/>
      <c r="G79"/>
      <c r="H79"/>
      <c r="I79"/>
      <c r="J79"/>
      <c r="K79"/>
    </row>
    <row r="80" spans="1:11" x14ac:dyDescent="0.25">
      <c r="A80" s="1"/>
      <c r="F80"/>
    </row>
    <row r="81" spans="1:11" x14ac:dyDescent="0.25">
      <c r="A81" s="1"/>
      <c r="F81"/>
    </row>
    <row r="82" spans="1:11" x14ac:dyDescent="0.25">
      <c r="A82" s="1"/>
      <c r="F82"/>
    </row>
    <row r="83" spans="1:11" x14ac:dyDescent="0.25">
      <c r="A83" s="1"/>
      <c r="F83"/>
      <c r="G83"/>
      <c r="H83"/>
    </row>
    <row r="84" spans="1:11" x14ac:dyDescent="0.25">
      <c r="A84" s="1"/>
      <c r="G84"/>
      <c r="H84"/>
      <c r="I84"/>
      <c r="J84"/>
      <c r="K84"/>
    </row>
    <row r="85" spans="1:11" x14ac:dyDescent="0.25">
      <c r="G85"/>
      <c r="H85"/>
      <c r="I85"/>
      <c r="J85"/>
      <c r="K85"/>
    </row>
    <row r="86" spans="1:11" x14ac:dyDescent="0.25">
      <c r="G86"/>
      <c r="H86"/>
      <c r="I86"/>
      <c r="J86"/>
      <c r="K86"/>
    </row>
    <row r="87" spans="1:11" x14ac:dyDescent="0.25">
      <c r="G87"/>
      <c r="H87"/>
      <c r="I87"/>
      <c r="J87"/>
      <c r="K87"/>
    </row>
    <row r="88" spans="1:11" x14ac:dyDescent="0.25">
      <c r="G88"/>
      <c r="H88"/>
      <c r="I88"/>
      <c r="J88"/>
      <c r="K88"/>
    </row>
    <row r="89" spans="1:11" x14ac:dyDescent="0.25">
      <c r="I89"/>
      <c r="J89"/>
      <c r="K89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69"/>
  <sheetViews>
    <sheetView workbookViewId="0">
      <selection activeCell="D12" sqref="D12"/>
    </sheetView>
  </sheetViews>
  <sheetFormatPr defaultRowHeight="15" x14ac:dyDescent="0.25"/>
  <cols>
    <col min="1" max="1" width="19" customWidth="1"/>
    <col min="2" max="2" width="12.42578125" customWidth="1"/>
    <col min="3" max="3" width="11.42578125" customWidth="1"/>
    <col min="4" max="4" width="12.5703125" customWidth="1"/>
    <col min="5" max="5" width="21.28515625" customWidth="1"/>
  </cols>
  <sheetData>
    <row r="2" spans="1:12" x14ac:dyDescent="0.25">
      <c r="B2" s="2" t="s">
        <v>94</v>
      </c>
      <c r="C2" s="2" t="s">
        <v>95</v>
      </c>
      <c r="D2" s="2" t="s">
        <v>96</v>
      </c>
      <c r="E2" s="2" t="s">
        <v>97</v>
      </c>
    </row>
    <row r="3" spans="1:12" x14ac:dyDescent="0.25">
      <c r="A3" t="s">
        <v>98</v>
      </c>
      <c r="B3" s="10">
        <v>2.5110000000000001</v>
      </c>
      <c r="C3" s="10">
        <f>B3-B9</f>
        <v>2.4810000000000003</v>
      </c>
      <c r="D3" s="10">
        <v>100</v>
      </c>
      <c r="E3" s="11">
        <f>(11.04*C3*C3)+(11.948*C3)+(1.5134)</f>
        <v>99.111573440000015</v>
      </c>
    </row>
    <row r="4" spans="1:12" x14ac:dyDescent="0.25">
      <c r="A4" t="s">
        <v>99</v>
      </c>
      <c r="B4" s="10">
        <v>1.7030000000000001</v>
      </c>
      <c r="C4" s="10">
        <f>B4-B9</f>
        <v>1.673</v>
      </c>
      <c r="D4" s="10">
        <v>50</v>
      </c>
      <c r="E4" s="11">
        <f t="shared" ref="E4:E9" si="0">(11.04*C4*C4)+(11.948*C4)+(1.5134)</f>
        <v>52.402580159999992</v>
      </c>
    </row>
    <row r="5" spans="1:12" x14ac:dyDescent="0.25">
      <c r="A5" t="s">
        <v>100</v>
      </c>
      <c r="B5" s="10">
        <v>1.024</v>
      </c>
      <c r="C5" s="10">
        <f>B5-B9</f>
        <v>0.99399999999999999</v>
      </c>
      <c r="D5" s="10">
        <v>25</v>
      </c>
      <c r="E5" s="11">
        <f t="shared" si="0"/>
        <v>24.297629439999998</v>
      </c>
    </row>
    <row r="6" spans="1:12" x14ac:dyDescent="0.25">
      <c r="A6" t="s">
        <v>101</v>
      </c>
      <c r="B6" s="10">
        <v>0.54300000000000004</v>
      </c>
      <c r="C6" s="10">
        <f>B6-B9</f>
        <v>0.51300000000000001</v>
      </c>
      <c r="D6" s="10">
        <v>12.5</v>
      </c>
      <c r="E6" s="11">
        <f t="shared" si="0"/>
        <v>10.548109760000001</v>
      </c>
    </row>
    <row r="7" spans="1:12" x14ac:dyDescent="0.25">
      <c r="A7" t="s">
        <v>102</v>
      </c>
      <c r="B7" s="10">
        <v>0.318</v>
      </c>
      <c r="C7" s="10">
        <f>B7-B9</f>
        <v>0.28800000000000003</v>
      </c>
      <c r="D7" s="10">
        <v>6.25</v>
      </c>
      <c r="E7" s="11">
        <f t="shared" si="0"/>
        <v>5.8701257600000005</v>
      </c>
    </row>
    <row r="8" spans="1:12" x14ac:dyDescent="0.25">
      <c r="A8" t="s">
        <v>103</v>
      </c>
      <c r="B8" s="10">
        <v>0.152</v>
      </c>
      <c r="C8" s="10">
        <f>B8-B9</f>
        <v>0.122</v>
      </c>
      <c r="D8" s="10">
        <v>3.125</v>
      </c>
      <c r="E8" s="11">
        <f t="shared" si="0"/>
        <v>3.1353753600000003</v>
      </c>
    </row>
    <row r="9" spans="1:12" x14ac:dyDescent="0.25">
      <c r="A9" t="s">
        <v>104</v>
      </c>
      <c r="B9" s="10">
        <v>0.03</v>
      </c>
      <c r="C9" s="10">
        <f>B9-B9</f>
        <v>0</v>
      </c>
      <c r="D9" s="10">
        <v>0</v>
      </c>
      <c r="E9" s="11">
        <f t="shared" si="0"/>
        <v>1.5134000000000001</v>
      </c>
    </row>
    <row r="15" spans="1:12" x14ac:dyDescent="0.25">
      <c r="J15" s="12" t="s">
        <v>105</v>
      </c>
      <c r="K15" s="12"/>
      <c r="L15" s="12"/>
    </row>
    <row r="20" spans="1:5" x14ac:dyDescent="0.25">
      <c r="A20" s="2" t="s">
        <v>106</v>
      </c>
      <c r="B20" s="2" t="s">
        <v>94</v>
      </c>
      <c r="C20" s="2" t="s">
        <v>104</v>
      </c>
      <c r="D20" s="2" t="s">
        <v>95</v>
      </c>
      <c r="E20" s="2" t="s">
        <v>107</v>
      </c>
    </row>
    <row r="21" spans="1:5" x14ac:dyDescent="0.25">
      <c r="A21" s="3" t="s">
        <v>108</v>
      </c>
      <c r="B21" s="10">
        <v>1.1619999999999999</v>
      </c>
      <c r="C21" s="10">
        <v>0.03</v>
      </c>
      <c r="D21" s="10">
        <f t="shared" ref="D21:D69" si="1">(B21-C21)</f>
        <v>1.1319999999999999</v>
      </c>
      <c r="E21" s="13">
        <f t="shared" ref="E21:E69" si="2">(11.04*D21*D21)+(11.948*D21)+(1.5134)</f>
        <v>29.18545696</v>
      </c>
    </row>
    <row r="22" spans="1:5" x14ac:dyDescent="0.25">
      <c r="A22" s="3" t="s">
        <v>109</v>
      </c>
      <c r="B22" s="10">
        <v>0.40699999999999997</v>
      </c>
      <c r="C22" s="10">
        <v>0.03</v>
      </c>
      <c r="D22" s="10">
        <f t="shared" si="1"/>
        <v>0.377</v>
      </c>
      <c r="E22" s="13">
        <f t="shared" si="2"/>
        <v>7.5869001599999999</v>
      </c>
    </row>
    <row r="23" spans="1:5" x14ac:dyDescent="0.25">
      <c r="A23" s="3" t="s">
        <v>110</v>
      </c>
      <c r="B23" s="10">
        <v>0.55800000000000005</v>
      </c>
      <c r="C23" s="10">
        <v>0.03</v>
      </c>
      <c r="D23" s="10">
        <f t="shared" si="1"/>
        <v>0.52800000000000002</v>
      </c>
      <c r="E23" s="13">
        <f t="shared" si="2"/>
        <v>10.899719360000001</v>
      </c>
    </row>
    <row r="24" spans="1:5" x14ac:dyDescent="0.25">
      <c r="A24" s="3" t="s">
        <v>111</v>
      </c>
      <c r="B24" s="10">
        <v>0.49299999999999999</v>
      </c>
      <c r="C24" s="10">
        <v>0.03</v>
      </c>
      <c r="D24" s="10">
        <f t="shared" si="1"/>
        <v>0.46299999999999997</v>
      </c>
      <c r="E24" s="13">
        <f t="shared" si="2"/>
        <v>9.41195776</v>
      </c>
    </row>
    <row r="25" spans="1:5" x14ac:dyDescent="0.25">
      <c r="A25" s="3" t="s">
        <v>112</v>
      </c>
      <c r="B25" s="10">
        <v>0.621</v>
      </c>
      <c r="C25" s="10">
        <v>0.03</v>
      </c>
      <c r="D25" s="10">
        <f t="shared" si="1"/>
        <v>0.59099999999999997</v>
      </c>
      <c r="E25" s="13">
        <f t="shared" si="2"/>
        <v>12.430730239999999</v>
      </c>
    </row>
    <row r="26" spans="1:5" x14ac:dyDescent="0.25">
      <c r="A26" s="3" t="s">
        <v>113</v>
      </c>
      <c r="B26" s="10">
        <v>0.34499999999999997</v>
      </c>
      <c r="C26" s="10">
        <v>0.03</v>
      </c>
      <c r="D26" s="10">
        <f t="shared" si="1"/>
        <v>0.31499999999999995</v>
      </c>
      <c r="E26" s="13">
        <f t="shared" si="2"/>
        <v>6.372463999999999</v>
      </c>
    </row>
    <row r="27" spans="1:5" x14ac:dyDescent="0.25">
      <c r="A27" s="3" t="s">
        <v>114</v>
      </c>
      <c r="B27" s="10">
        <v>0.69</v>
      </c>
      <c r="C27" s="10">
        <v>0.03</v>
      </c>
      <c r="D27" s="10">
        <f t="shared" si="1"/>
        <v>0.65999999999999992</v>
      </c>
      <c r="E27" s="13">
        <f t="shared" si="2"/>
        <v>14.208103999999999</v>
      </c>
    </row>
    <row r="28" spans="1:5" x14ac:dyDescent="0.25">
      <c r="A28" s="3" t="s">
        <v>115</v>
      </c>
      <c r="B28" s="10">
        <v>0.59499999999999997</v>
      </c>
      <c r="C28" s="10">
        <v>0.03</v>
      </c>
      <c r="D28" s="10">
        <f t="shared" si="1"/>
        <v>0.56499999999999995</v>
      </c>
      <c r="E28" s="13">
        <f t="shared" si="2"/>
        <v>11.788264</v>
      </c>
    </row>
    <row r="29" spans="1:5" x14ac:dyDescent="0.25">
      <c r="A29" s="3" t="s">
        <v>116</v>
      </c>
      <c r="B29" s="10">
        <v>1.0389999999999999</v>
      </c>
      <c r="C29" s="10">
        <v>0.03</v>
      </c>
      <c r="D29" s="10">
        <f t="shared" si="1"/>
        <v>1.0089999999999999</v>
      </c>
      <c r="E29" s="13">
        <f t="shared" si="2"/>
        <v>24.808546239999995</v>
      </c>
    </row>
    <row r="30" spans="1:5" x14ac:dyDescent="0.25">
      <c r="A30" s="3" t="s">
        <v>117</v>
      </c>
      <c r="B30" s="10">
        <v>0.55600000000000005</v>
      </c>
      <c r="C30" s="10">
        <v>0.03</v>
      </c>
      <c r="D30" s="10">
        <f t="shared" si="1"/>
        <v>0.52600000000000002</v>
      </c>
      <c r="E30" s="13">
        <f t="shared" si="2"/>
        <v>10.852551040000002</v>
      </c>
    </row>
    <row r="31" spans="1:5" x14ac:dyDescent="0.25">
      <c r="A31" s="3" t="s">
        <v>118</v>
      </c>
      <c r="B31" s="10">
        <v>1.0900000000000001</v>
      </c>
      <c r="C31" s="10">
        <v>0.03</v>
      </c>
      <c r="D31" s="10">
        <f t="shared" si="1"/>
        <v>1.06</v>
      </c>
      <c r="E31" s="13">
        <f t="shared" si="2"/>
        <v>26.582824000000002</v>
      </c>
    </row>
    <row r="32" spans="1:5" x14ac:dyDescent="0.25">
      <c r="A32" s="3" t="s">
        <v>119</v>
      </c>
      <c r="B32" s="10">
        <v>1.0349999999999999</v>
      </c>
      <c r="C32" s="10">
        <v>0.03</v>
      </c>
      <c r="D32" s="10">
        <f t="shared" si="1"/>
        <v>1.0049999999999999</v>
      </c>
      <c r="E32" s="13">
        <f t="shared" si="2"/>
        <v>24.671815999999996</v>
      </c>
    </row>
    <row r="33" spans="1:5" x14ac:dyDescent="0.25">
      <c r="A33" s="3" t="s">
        <v>120</v>
      </c>
      <c r="B33" s="10">
        <v>0.75900000000000001</v>
      </c>
      <c r="C33" s="10">
        <v>0.03</v>
      </c>
      <c r="D33" s="10">
        <f t="shared" si="1"/>
        <v>0.72899999999999998</v>
      </c>
      <c r="E33" s="13">
        <f t="shared" si="2"/>
        <v>16.090600639999998</v>
      </c>
    </row>
    <row r="34" spans="1:5" x14ac:dyDescent="0.25">
      <c r="A34" s="3" t="s">
        <v>121</v>
      </c>
      <c r="B34" s="10">
        <v>0.42599999999999999</v>
      </c>
      <c r="C34" s="10">
        <v>0.03</v>
      </c>
      <c r="D34" s="10">
        <f t="shared" si="1"/>
        <v>0.39600000000000002</v>
      </c>
      <c r="E34" s="13">
        <f t="shared" si="2"/>
        <v>7.9760566400000004</v>
      </c>
    </row>
    <row r="35" spans="1:5" x14ac:dyDescent="0.25">
      <c r="A35" s="3" t="s">
        <v>122</v>
      </c>
      <c r="B35" s="10">
        <v>0.41899999999999998</v>
      </c>
      <c r="C35" s="10">
        <v>0.03</v>
      </c>
      <c r="D35" s="10">
        <f t="shared" si="1"/>
        <v>0.38900000000000001</v>
      </c>
      <c r="E35" s="13">
        <f t="shared" si="2"/>
        <v>7.8317558400000005</v>
      </c>
    </row>
    <row r="36" spans="1:5" x14ac:dyDescent="0.25">
      <c r="A36" s="3" t="s">
        <v>123</v>
      </c>
      <c r="B36" s="10">
        <v>0.83199999999999996</v>
      </c>
      <c r="C36" s="10">
        <v>0.03</v>
      </c>
      <c r="D36" s="10">
        <f t="shared" si="1"/>
        <v>0.80199999999999994</v>
      </c>
      <c r="E36" s="13">
        <f t="shared" si="2"/>
        <v>18.196668159999998</v>
      </c>
    </row>
    <row r="37" spans="1:5" x14ac:dyDescent="0.25">
      <c r="A37" s="3" t="s">
        <v>124</v>
      </c>
      <c r="B37" s="10">
        <v>0.33200000000000002</v>
      </c>
      <c r="C37" s="10">
        <v>0.03</v>
      </c>
      <c r="D37" s="10">
        <f t="shared" si="1"/>
        <v>0.30200000000000005</v>
      </c>
      <c r="E37" s="13">
        <f t="shared" si="2"/>
        <v>6.1285881600000005</v>
      </c>
    </row>
    <row r="38" spans="1:5" x14ac:dyDescent="0.25">
      <c r="A38" s="3" t="s">
        <v>125</v>
      </c>
      <c r="B38" s="10">
        <v>1.208</v>
      </c>
      <c r="C38" s="10">
        <v>0.03</v>
      </c>
      <c r="D38" s="10">
        <f t="shared" si="1"/>
        <v>1.1779999999999999</v>
      </c>
      <c r="E38" s="13">
        <f t="shared" si="2"/>
        <v>30.908175359999998</v>
      </c>
    </row>
    <row r="39" spans="1:5" x14ac:dyDescent="0.25">
      <c r="A39" s="3" t="s">
        <v>126</v>
      </c>
      <c r="B39" s="10">
        <v>0.65100000000000002</v>
      </c>
      <c r="C39" s="10">
        <v>0.03</v>
      </c>
      <c r="D39" s="10">
        <f t="shared" si="1"/>
        <v>0.621</v>
      </c>
      <c r="E39" s="13">
        <f t="shared" si="2"/>
        <v>13.190584640000001</v>
      </c>
    </row>
    <row r="40" spans="1:5" x14ac:dyDescent="0.25">
      <c r="A40" s="3" t="s">
        <v>127</v>
      </c>
      <c r="B40" s="10">
        <v>0.90600000000000003</v>
      </c>
      <c r="C40" s="10">
        <v>0.03</v>
      </c>
      <c r="D40" s="10">
        <f t="shared" si="1"/>
        <v>0.876</v>
      </c>
      <c r="E40" s="13">
        <f t="shared" si="2"/>
        <v>20.451679039999998</v>
      </c>
    </row>
    <row r="41" spans="1:5" x14ac:dyDescent="0.25">
      <c r="A41" s="3" t="s">
        <v>128</v>
      </c>
      <c r="B41" s="10">
        <v>2.1309999999999998</v>
      </c>
      <c r="C41" s="10">
        <v>0.03</v>
      </c>
      <c r="D41" s="10">
        <f t="shared" si="1"/>
        <v>2.101</v>
      </c>
      <c r="E41" s="13">
        <f t="shared" si="2"/>
        <v>75.348927040000007</v>
      </c>
    </row>
    <row r="42" spans="1:5" x14ac:dyDescent="0.25">
      <c r="A42" s="3" t="s">
        <v>129</v>
      </c>
      <c r="B42" s="10">
        <v>0.7</v>
      </c>
      <c r="C42" s="10">
        <v>0.03</v>
      </c>
      <c r="D42" s="10">
        <f t="shared" si="1"/>
        <v>0.66999999999999993</v>
      </c>
      <c r="E42" s="13">
        <f t="shared" si="2"/>
        <v>14.474416</v>
      </c>
    </row>
    <row r="43" spans="1:5" x14ac:dyDescent="0.25">
      <c r="A43" s="3" t="s">
        <v>130</v>
      </c>
      <c r="B43" s="10">
        <v>1.157</v>
      </c>
      <c r="C43" s="10">
        <v>0.03</v>
      </c>
      <c r="D43" s="10">
        <f t="shared" si="1"/>
        <v>1.127</v>
      </c>
      <c r="E43" s="13">
        <f t="shared" si="2"/>
        <v>29.001020159999999</v>
      </c>
    </row>
    <row r="44" spans="1:5" x14ac:dyDescent="0.25">
      <c r="A44" s="3" t="s">
        <v>131</v>
      </c>
      <c r="B44" s="10">
        <v>0.47099999999999997</v>
      </c>
      <c r="C44" s="10">
        <v>0.03</v>
      </c>
      <c r="D44" s="10">
        <f t="shared" si="1"/>
        <v>0.44099999999999995</v>
      </c>
      <c r="E44" s="13">
        <f t="shared" si="2"/>
        <v>8.9295382399999994</v>
      </c>
    </row>
    <row r="45" spans="1:5" x14ac:dyDescent="0.25">
      <c r="A45" s="3" t="s">
        <v>132</v>
      </c>
      <c r="B45" s="10">
        <v>0.46200000000000002</v>
      </c>
      <c r="C45" s="10">
        <v>0.03</v>
      </c>
      <c r="D45" s="10">
        <f t="shared" si="1"/>
        <v>0.43200000000000005</v>
      </c>
      <c r="E45" s="13">
        <f t="shared" si="2"/>
        <v>8.7352649600000021</v>
      </c>
    </row>
    <row r="46" spans="1:5" x14ac:dyDescent="0.25">
      <c r="A46" s="3" t="s">
        <v>133</v>
      </c>
      <c r="B46" s="10">
        <v>0.93</v>
      </c>
      <c r="C46" s="10">
        <v>0.03</v>
      </c>
      <c r="D46" s="10">
        <f t="shared" si="1"/>
        <v>0.9</v>
      </c>
      <c r="E46" s="13">
        <f t="shared" si="2"/>
        <v>21.209000000000003</v>
      </c>
    </row>
    <row r="47" spans="1:5" x14ac:dyDescent="0.25">
      <c r="A47" s="3" t="s">
        <v>134</v>
      </c>
      <c r="B47" s="10">
        <v>1.149</v>
      </c>
      <c r="C47" s="10">
        <v>0.03</v>
      </c>
      <c r="D47" s="10">
        <f t="shared" si="1"/>
        <v>1.119</v>
      </c>
      <c r="E47" s="13">
        <f t="shared" si="2"/>
        <v>28.707069440000001</v>
      </c>
    </row>
    <row r="48" spans="1:5" x14ac:dyDescent="0.25">
      <c r="A48" s="3" t="s">
        <v>135</v>
      </c>
      <c r="B48" s="10">
        <v>0.45300000000000001</v>
      </c>
      <c r="C48" s="10">
        <v>0.03</v>
      </c>
      <c r="D48" s="10">
        <f t="shared" si="1"/>
        <v>0.42300000000000004</v>
      </c>
      <c r="E48" s="13">
        <f t="shared" si="2"/>
        <v>8.5427801600000013</v>
      </c>
    </row>
    <row r="49" spans="1:5" x14ac:dyDescent="0.25">
      <c r="A49" s="3" t="s">
        <v>136</v>
      </c>
      <c r="B49" s="10">
        <v>1.714</v>
      </c>
      <c r="C49" s="10">
        <v>0.03</v>
      </c>
      <c r="D49" s="10">
        <f t="shared" si="1"/>
        <v>1.6839999999999999</v>
      </c>
      <c r="E49" s="13">
        <f t="shared" si="2"/>
        <v>52.941682239999999</v>
      </c>
    </row>
    <row r="50" spans="1:5" x14ac:dyDescent="0.25">
      <c r="A50" s="3" t="s">
        <v>137</v>
      </c>
      <c r="B50" s="10">
        <v>0.60099999999999998</v>
      </c>
      <c r="C50" s="10">
        <v>0.03</v>
      </c>
      <c r="D50" s="10">
        <f t="shared" si="1"/>
        <v>0.57099999999999995</v>
      </c>
      <c r="E50" s="13">
        <f t="shared" si="2"/>
        <v>11.93520064</v>
      </c>
    </row>
    <row r="51" spans="1:5" x14ac:dyDescent="0.25">
      <c r="A51" s="3" t="s">
        <v>138</v>
      </c>
      <c r="B51" s="10">
        <v>1.754</v>
      </c>
      <c r="C51" s="10">
        <v>0.03</v>
      </c>
      <c r="D51" s="10">
        <f t="shared" si="1"/>
        <v>1.724</v>
      </c>
      <c r="E51" s="13">
        <f t="shared" si="2"/>
        <v>54.924575040000001</v>
      </c>
    </row>
    <row r="52" spans="1:5" x14ac:dyDescent="0.25">
      <c r="A52" s="3" t="s">
        <v>139</v>
      </c>
      <c r="B52" s="10">
        <v>0.95399999999999996</v>
      </c>
      <c r="C52" s="10">
        <v>0.03</v>
      </c>
      <c r="D52" s="10">
        <f t="shared" si="1"/>
        <v>0.92399999999999993</v>
      </c>
      <c r="E52" s="13">
        <f t="shared" si="2"/>
        <v>21.97903904</v>
      </c>
    </row>
    <row r="53" spans="1:5" x14ac:dyDescent="0.25">
      <c r="A53" s="3" t="s">
        <v>140</v>
      </c>
      <c r="B53" s="10">
        <v>1.383</v>
      </c>
      <c r="C53" s="10">
        <v>0.03</v>
      </c>
      <c r="D53" s="10">
        <f t="shared" si="1"/>
        <v>1.353</v>
      </c>
      <c r="E53" s="13">
        <f t="shared" si="2"/>
        <v>37.888967359999995</v>
      </c>
    </row>
    <row r="54" spans="1:5" x14ac:dyDescent="0.25">
      <c r="A54" s="3" t="s">
        <v>141</v>
      </c>
      <c r="B54" s="10">
        <v>1.3049999999999999</v>
      </c>
      <c r="C54" s="10">
        <v>0.03</v>
      </c>
      <c r="D54" s="10">
        <f t="shared" si="1"/>
        <v>1.2749999999999999</v>
      </c>
      <c r="E54" s="13">
        <f t="shared" si="2"/>
        <v>34.693999999999996</v>
      </c>
    </row>
    <row r="55" spans="1:5" x14ac:dyDescent="0.25">
      <c r="A55" s="3" t="s">
        <v>142</v>
      </c>
      <c r="B55" s="10">
        <v>0.89700000000000002</v>
      </c>
      <c r="C55" s="10">
        <v>0.03</v>
      </c>
      <c r="D55" s="10">
        <f t="shared" si="1"/>
        <v>0.86699999999999999</v>
      </c>
      <c r="E55" s="13">
        <f t="shared" si="2"/>
        <v>20.17096256</v>
      </c>
    </row>
    <row r="56" spans="1:5" x14ac:dyDescent="0.25">
      <c r="A56" s="3" t="s">
        <v>143</v>
      </c>
      <c r="B56" s="10">
        <v>0.58899999999999997</v>
      </c>
      <c r="C56" s="10">
        <v>0.03</v>
      </c>
      <c r="D56" s="10">
        <f t="shared" si="1"/>
        <v>0.55899999999999994</v>
      </c>
      <c r="E56" s="13">
        <f t="shared" si="2"/>
        <v>11.642122239999999</v>
      </c>
    </row>
    <row r="57" spans="1:5" x14ac:dyDescent="0.25">
      <c r="A57" s="3" t="s">
        <v>144</v>
      </c>
      <c r="B57" s="10">
        <v>1.212</v>
      </c>
      <c r="C57" s="10">
        <v>0.03</v>
      </c>
      <c r="D57" s="10">
        <f t="shared" si="1"/>
        <v>1.1819999999999999</v>
      </c>
      <c r="E57" s="13">
        <f t="shared" si="2"/>
        <v>31.060184959999997</v>
      </c>
    </row>
    <row r="58" spans="1:5" x14ac:dyDescent="0.25">
      <c r="A58" s="3" t="s">
        <v>145</v>
      </c>
      <c r="B58" s="10">
        <v>0.53400000000000003</v>
      </c>
      <c r="C58" s="10">
        <v>0.03</v>
      </c>
      <c r="D58" s="10">
        <f t="shared" si="1"/>
        <v>0.504</v>
      </c>
      <c r="E58" s="13">
        <f t="shared" si="2"/>
        <v>10.339528640000001</v>
      </c>
    </row>
    <row r="59" spans="1:5" x14ac:dyDescent="0.25">
      <c r="A59" s="3" t="s">
        <v>146</v>
      </c>
      <c r="B59" s="10">
        <v>0.65200000000000002</v>
      </c>
      <c r="C59" s="10">
        <v>0.03</v>
      </c>
      <c r="D59" s="10">
        <f t="shared" si="1"/>
        <v>0.622</v>
      </c>
      <c r="E59" s="13">
        <f t="shared" si="2"/>
        <v>13.216255360000002</v>
      </c>
    </row>
    <row r="60" spans="1:5" x14ac:dyDescent="0.25">
      <c r="A60" s="3" t="s">
        <v>147</v>
      </c>
      <c r="B60" s="10">
        <v>1.0660000000000001</v>
      </c>
      <c r="C60" s="10">
        <v>0.03</v>
      </c>
      <c r="D60" s="10">
        <f t="shared" si="1"/>
        <v>1.036</v>
      </c>
      <c r="E60" s="13">
        <f t="shared" si="2"/>
        <v>25.74071584</v>
      </c>
    </row>
    <row r="61" spans="1:5" x14ac:dyDescent="0.25">
      <c r="A61" s="3" t="s">
        <v>148</v>
      </c>
      <c r="B61" s="10">
        <v>1.016</v>
      </c>
      <c r="C61" s="10">
        <v>0.03</v>
      </c>
      <c r="D61" s="10">
        <f t="shared" si="1"/>
        <v>0.98599999999999999</v>
      </c>
      <c r="E61" s="13">
        <f t="shared" si="2"/>
        <v>24.027171839999998</v>
      </c>
    </row>
    <row r="62" spans="1:5" x14ac:dyDescent="0.25">
      <c r="A62" s="3" t="s">
        <v>149</v>
      </c>
      <c r="B62" s="10">
        <v>1.8140000000000001</v>
      </c>
      <c r="C62" s="10">
        <v>0.03</v>
      </c>
      <c r="D62" s="10">
        <f t="shared" si="1"/>
        <v>1.784</v>
      </c>
      <c r="E62" s="13">
        <f t="shared" si="2"/>
        <v>57.965154239999997</v>
      </c>
    </row>
    <row r="63" spans="1:5" x14ac:dyDescent="0.25">
      <c r="A63" s="3" t="s">
        <v>150</v>
      </c>
      <c r="B63" s="10">
        <v>1.64</v>
      </c>
      <c r="C63" s="10">
        <v>0.03</v>
      </c>
      <c r="D63" s="10">
        <f t="shared" si="1"/>
        <v>1.6099999999999999</v>
      </c>
      <c r="E63" s="13">
        <f t="shared" si="2"/>
        <v>49.366463999999986</v>
      </c>
    </row>
    <row r="64" spans="1:5" x14ac:dyDescent="0.25">
      <c r="A64" s="3" t="s">
        <v>151</v>
      </c>
      <c r="B64" s="10">
        <v>0.46400000000000002</v>
      </c>
      <c r="C64" s="10">
        <v>0.03</v>
      </c>
      <c r="D64" s="10">
        <f t="shared" si="1"/>
        <v>0.43400000000000005</v>
      </c>
      <c r="E64" s="13">
        <f t="shared" si="2"/>
        <v>8.7782822400000011</v>
      </c>
    </row>
    <row r="65" spans="1:5" x14ac:dyDescent="0.25">
      <c r="A65" s="3" t="s">
        <v>152</v>
      </c>
      <c r="B65" s="10">
        <v>1.7529999999999999</v>
      </c>
      <c r="C65" s="10">
        <v>0.03</v>
      </c>
      <c r="D65" s="10">
        <f t="shared" si="1"/>
        <v>1.7229999999999999</v>
      </c>
      <c r="E65" s="13">
        <f t="shared" si="2"/>
        <v>54.874572159999992</v>
      </c>
    </row>
    <row r="66" spans="1:5" x14ac:dyDescent="0.25">
      <c r="A66" s="3" t="s">
        <v>153</v>
      </c>
      <c r="B66" s="10">
        <v>1.2949999999999999</v>
      </c>
      <c r="C66" s="10">
        <v>0.03</v>
      </c>
      <c r="D66" s="10">
        <f t="shared" si="1"/>
        <v>1.2649999999999999</v>
      </c>
      <c r="E66" s="13">
        <f t="shared" si="2"/>
        <v>34.294103999999997</v>
      </c>
    </row>
    <row r="67" spans="1:5" x14ac:dyDescent="0.25">
      <c r="A67" s="3" t="s">
        <v>154</v>
      </c>
      <c r="B67" s="10">
        <v>1.2110000000000001</v>
      </c>
      <c r="C67" s="10">
        <v>0.03</v>
      </c>
      <c r="D67" s="10">
        <f t="shared" si="1"/>
        <v>1.181</v>
      </c>
      <c r="E67" s="13">
        <f t="shared" si="2"/>
        <v>31.022149440000003</v>
      </c>
    </row>
    <row r="68" spans="1:5" x14ac:dyDescent="0.25">
      <c r="A68" s="3" t="s">
        <v>155</v>
      </c>
      <c r="B68" s="10">
        <v>1.887</v>
      </c>
      <c r="C68" s="10">
        <v>0.03</v>
      </c>
      <c r="D68" s="10">
        <f t="shared" si="1"/>
        <v>1.857</v>
      </c>
      <c r="E68" s="13">
        <f t="shared" si="2"/>
        <v>61.771712959999995</v>
      </c>
    </row>
    <row r="69" spans="1:5" x14ac:dyDescent="0.25">
      <c r="A69" s="3" t="s">
        <v>156</v>
      </c>
      <c r="B69" s="10">
        <v>1.3740000000000001</v>
      </c>
      <c r="C69" s="10">
        <v>0.03</v>
      </c>
      <c r="D69" s="10">
        <f t="shared" si="1"/>
        <v>1.3440000000000001</v>
      </c>
      <c r="E69" s="13">
        <f t="shared" si="2"/>
        <v>37.51346144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2"/>
  <sheetViews>
    <sheetView tabSelected="1" topLeftCell="A93" workbookViewId="0">
      <selection activeCell="B112" sqref="B112"/>
    </sheetView>
  </sheetViews>
  <sheetFormatPr defaultRowHeight="15.75" x14ac:dyDescent="0.25"/>
  <cols>
    <col min="1" max="1" width="29.7109375" style="7" customWidth="1"/>
    <col min="2" max="2" width="15.5703125" style="7" customWidth="1"/>
    <col min="3" max="3" width="21.28515625" style="7" customWidth="1"/>
    <col min="4" max="4" width="18.7109375" style="7" customWidth="1"/>
    <col min="5" max="5" width="19.42578125" style="7" customWidth="1"/>
    <col min="6" max="6" width="26.5703125" style="7" customWidth="1"/>
    <col min="7" max="7" width="40.28515625" style="7" customWidth="1"/>
    <col min="8" max="16384" width="9.140625" style="7"/>
  </cols>
  <sheetData>
    <row r="1" spans="1:7" ht="17.25" thickTop="1" thickBot="1" x14ac:dyDescent="0.3">
      <c r="A1" s="16" t="s">
        <v>5</v>
      </c>
      <c r="B1" s="16" t="s">
        <v>6</v>
      </c>
      <c r="C1" s="16" t="s">
        <v>7</v>
      </c>
      <c r="D1" s="16" t="s">
        <v>189</v>
      </c>
      <c r="E1" s="16" t="s">
        <v>8</v>
      </c>
      <c r="F1" s="16" t="s">
        <v>9</v>
      </c>
      <c r="G1" s="16" t="s">
        <v>19</v>
      </c>
    </row>
    <row r="2" spans="1:7" ht="17.25" thickTop="1" thickBot="1" x14ac:dyDescent="0.3">
      <c r="A2" s="17" t="s">
        <v>10</v>
      </c>
      <c r="B2" s="17" t="s">
        <v>11</v>
      </c>
      <c r="C2" s="18" t="s">
        <v>12</v>
      </c>
      <c r="D2" s="18" t="s">
        <v>187</v>
      </c>
      <c r="E2" s="18" t="s">
        <v>13</v>
      </c>
      <c r="F2" s="18" t="s">
        <v>14</v>
      </c>
      <c r="G2" s="18" t="s">
        <v>20</v>
      </c>
    </row>
    <row r="3" spans="1:7" ht="17.25" thickTop="1" thickBot="1" x14ac:dyDescent="0.3">
      <c r="A3" s="17" t="s">
        <v>15</v>
      </c>
      <c r="B3" s="17" t="s">
        <v>11</v>
      </c>
      <c r="C3" s="18" t="s">
        <v>12</v>
      </c>
      <c r="D3" s="18" t="s">
        <v>187</v>
      </c>
      <c r="E3" s="18" t="s">
        <v>16</v>
      </c>
      <c r="F3" s="18" t="s">
        <v>14</v>
      </c>
      <c r="G3" s="18" t="s">
        <v>20</v>
      </c>
    </row>
    <row r="4" spans="1:7" ht="17.25" thickTop="1" thickBot="1" x14ac:dyDescent="0.3">
      <c r="A4" s="17" t="s">
        <v>17</v>
      </c>
      <c r="B4" s="17" t="s">
        <v>11</v>
      </c>
      <c r="C4" s="18" t="s">
        <v>12</v>
      </c>
      <c r="D4" s="18" t="s">
        <v>187</v>
      </c>
      <c r="E4" s="18" t="s">
        <v>18</v>
      </c>
      <c r="F4" s="18" t="s">
        <v>14</v>
      </c>
      <c r="G4" s="18" t="s">
        <v>20</v>
      </c>
    </row>
    <row r="5" spans="1:7" ht="17.25" thickTop="1" thickBot="1" x14ac:dyDescent="0.3">
      <c r="A5" s="19" t="s">
        <v>77</v>
      </c>
      <c r="B5" s="17" t="s">
        <v>11</v>
      </c>
      <c r="C5" s="18" t="s">
        <v>12</v>
      </c>
      <c r="D5" s="18" t="s">
        <v>187</v>
      </c>
      <c r="E5" s="18" t="s">
        <v>78</v>
      </c>
      <c r="F5" s="18" t="s">
        <v>14</v>
      </c>
      <c r="G5" s="18" t="s">
        <v>20</v>
      </c>
    </row>
    <row r="6" spans="1:7" ht="17.25" thickTop="1" thickBot="1" x14ac:dyDescent="0.3">
      <c r="A6" s="19" t="s">
        <v>79</v>
      </c>
      <c r="B6" s="17" t="s">
        <v>11</v>
      </c>
      <c r="C6" s="18" t="s">
        <v>12</v>
      </c>
      <c r="D6" s="18" t="s">
        <v>187</v>
      </c>
      <c r="E6" s="18" t="s">
        <v>78</v>
      </c>
      <c r="F6" s="18" t="s">
        <v>14</v>
      </c>
      <c r="G6" s="18" t="s">
        <v>20</v>
      </c>
    </row>
    <row r="7" spans="1:7" ht="17.25" thickTop="1" thickBot="1" x14ac:dyDescent="0.3">
      <c r="A7" s="19" t="s">
        <v>80</v>
      </c>
      <c r="B7" s="17" t="s">
        <v>11</v>
      </c>
      <c r="C7" s="18" t="s">
        <v>81</v>
      </c>
      <c r="D7" s="18" t="s">
        <v>187</v>
      </c>
      <c r="E7" s="18" t="s">
        <v>82</v>
      </c>
      <c r="F7" s="18" t="s">
        <v>14</v>
      </c>
      <c r="G7" s="18" t="s">
        <v>83</v>
      </c>
    </row>
    <row r="8" spans="1:7" ht="17.25" thickTop="1" thickBot="1" x14ac:dyDescent="0.3">
      <c r="A8" s="19" t="s">
        <v>86</v>
      </c>
      <c r="B8" s="17" t="s">
        <v>11</v>
      </c>
      <c r="C8" s="18" t="s">
        <v>87</v>
      </c>
      <c r="D8" s="18" t="s">
        <v>187</v>
      </c>
      <c r="E8" s="18" t="s">
        <v>88</v>
      </c>
      <c r="F8" s="18" t="s">
        <v>14</v>
      </c>
      <c r="G8" s="18" t="s">
        <v>89</v>
      </c>
    </row>
    <row r="9" spans="1:7" ht="17.25" thickTop="1" thickBot="1" x14ac:dyDescent="0.3">
      <c r="A9" s="19" t="s">
        <v>90</v>
      </c>
      <c r="B9" s="17" t="s">
        <v>11</v>
      </c>
      <c r="C9" s="18" t="s">
        <v>87</v>
      </c>
      <c r="D9" s="18" t="s">
        <v>187</v>
      </c>
      <c r="E9" s="18" t="s">
        <v>91</v>
      </c>
      <c r="F9" s="18" t="s">
        <v>14</v>
      </c>
      <c r="G9" s="18" t="s">
        <v>89</v>
      </c>
    </row>
    <row r="10" spans="1:7" ht="17.25" thickTop="1" thickBot="1" x14ac:dyDescent="0.3">
      <c r="A10" s="19" t="s">
        <v>92</v>
      </c>
      <c r="B10" s="17" t="s">
        <v>11</v>
      </c>
      <c r="C10" s="18" t="s">
        <v>87</v>
      </c>
      <c r="D10" s="18" t="s">
        <v>187</v>
      </c>
      <c r="E10" s="18" t="s">
        <v>93</v>
      </c>
      <c r="F10" s="18" t="s">
        <v>14</v>
      </c>
      <c r="G10" s="18" t="s">
        <v>83</v>
      </c>
    </row>
    <row r="11" spans="1:7" ht="17.25" thickTop="1" thickBot="1" x14ac:dyDescent="0.3">
      <c r="A11" s="19" t="s">
        <v>185</v>
      </c>
      <c r="B11" s="17" t="s">
        <v>11</v>
      </c>
      <c r="C11" s="18" t="s">
        <v>186</v>
      </c>
      <c r="D11" s="18" t="s">
        <v>187</v>
      </c>
      <c r="E11" s="18" t="s">
        <v>188</v>
      </c>
      <c r="F11" s="18" t="s">
        <v>14</v>
      </c>
      <c r="G11" s="18" t="s">
        <v>83</v>
      </c>
    </row>
    <row r="12" spans="1:7" ht="16.5" thickTop="1" x14ac:dyDescent="0.25"/>
    <row r="50" spans="1:1" x14ac:dyDescent="0.25">
      <c r="A50" s="6" t="s">
        <v>21</v>
      </c>
    </row>
    <row r="51" spans="1:1" x14ac:dyDescent="0.25">
      <c r="A51" s="7" t="s">
        <v>22</v>
      </c>
    </row>
    <row r="52" spans="1:1" x14ac:dyDescent="0.25">
      <c r="A52" s="7" t="s">
        <v>23</v>
      </c>
    </row>
    <row r="53" spans="1:1" x14ac:dyDescent="0.25">
      <c r="A53" s="7" t="s">
        <v>24</v>
      </c>
    </row>
    <row r="54" spans="1:1" x14ac:dyDescent="0.25">
      <c r="A54" s="7" t="s">
        <v>25</v>
      </c>
    </row>
    <row r="55" spans="1:1" x14ac:dyDescent="0.25">
      <c r="A55" s="7" t="s">
        <v>26</v>
      </c>
    </row>
    <row r="56" spans="1:1" x14ac:dyDescent="0.25">
      <c r="A56" s="7" t="s">
        <v>27</v>
      </c>
    </row>
    <row r="57" spans="1:1" x14ac:dyDescent="0.25">
      <c r="A57" s="7" t="s">
        <v>28</v>
      </c>
    </row>
    <row r="58" spans="1:1" x14ac:dyDescent="0.25">
      <c r="A58" s="7" t="s">
        <v>29</v>
      </c>
    </row>
    <row r="60" spans="1:1" x14ac:dyDescent="0.25">
      <c r="A60" s="6" t="s">
        <v>30</v>
      </c>
    </row>
    <row r="61" spans="1:1" x14ac:dyDescent="0.25">
      <c r="A61" s="7" t="s">
        <v>31</v>
      </c>
    </row>
    <row r="62" spans="1:1" x14ac:dyDescent="0.25">
      <c r="A62" s="7" t="s">
        <v>32</v>
      </c>
    </row>
    <row r="63" spans="1:1" x14ac:dyDescent="0.25">
      <c r="A63" s="7" t="s">
        <v>33</v>
      </c>
    </row>
    <row r="64" spans="1:1" x14ac:dyDescent="0.25">
      <c r="A64" s="7" t="s">
        <v>34</v>
      </c>
    </row>
    <row r="65" spans="1:1" x14ac:dyDescent="0.25">
      <c r="A65" s="7" t="s">
        <v>35</v>
      </c>
    </row>
    <row r="66" spans="1:1" x14ac:dyDescent="0.25">
      <c r="A66" s="7" t="s">
        <v>36</v>
      </c>
    </row>
    <row r="67" spans="1:1" x14ac:dyDescent="0.25">
      <c r="A67" s="7" t="s">
        <v>37</v>
      </c>
    </row>
    <row r="68" spans="1:1" x14ac:dyDescent="0.25">
      <c r="A68" s="7" t="s">
        <v>38</v>
      </c>
    </row>
    <row r="69" spans="1:1" x14ac:dyDescent="0.25">
      <c r="A69" s="7" t="s">
        <v>39</v>
      </c>
    </row>
    <row r="70" spans="1:1" x14ac:dyDescent="0.25">
      <c r="A70" s="7" t="s">
        <v>40</v>
      </c>
    </row>
    <row r="71" spans="1:1" x14ac:dyDescent="0.25">
      <c r="A71" s="7" t="s">
        <v>29</v>
      </c>
    </row>
    <row r="73" spans="1:1" x14ac:dyDescent="0.25">
      <c r="A73" s="6" t="s">
        <v>41</v>
      </c>
    </row>
    <row r="74" spans="1:1" x14ac:dyDescent="0.25">
      <c r="A74" s="7" t="s">
        <v>42</v>
      </c>
    </row>
    <row r="75" spans="1:1" x14ac:dyDescent="0.25">
      <c r="A75" s="7" t="s">
        <v>43</v>
      </c>
    </row>
    <row r="76" spans="1:1" x14ac:dyDescent="0.25">
      <c r="A76" s="7" t="s">
        <v>44</v>
      </c>
    </row>
    <row r="77" spans="1:1" x14ac:dyDescent="0.25">
      <c r="A77" s="7" t="s">
        <v>45</v>
      </c>
    </row>
    <row r="78" spans="1:1" x14ac:dyDescent="0.25">
      <c r="A78" s="7" t="s">
        <v>46</v>
      </c>
    </row>
    <row r="79" spans="1:1" x14ac:dyDescent="0.25">
      <c r="A79" s="7" t="s">
        <v>47</v>
      </c>
    </row>
    <row r="80" spans="1:1" x14ac:dyDescent="0.25">
      <c r="A80" s="7" t="s">
        <v>48</v>
      </c>
    </row>
    <row r="81" spans="1:1" x14ac:dyDescent="0.25">
      <c r="A81" s="7" t="s">
        <v>49</v>
      </c>
    </row>
    <row r="82" spans="1:1" x14ac:dyDescent="0.25">
      <c r="A82" s="7" t="s">
        <v>50</v>
      </c>
    </row>
    <row r="83" spans="1:1" x14ac:dyDescent="0.25">
      <c r="A83" s="7" t="s">
        <v>51</v>
      </c>
    </row>
    <row r="84" spans="1:1" x14ac:dyDescent="0.25">
      <c r="A84" s="7" t="s">
        <v>52</v>
      </c>
    </row>
    <row r="86" spans="1:1" x14ac:dyDescent="0.25">
      <c r="A86" s="7" t="s">
        <v>53</v>
      </c>
    </row>
    <row r="87" spans="1:1" x14ac:dyDescent="0.25">
      <c r="A87" s="7" t="s">
        <v>54</v>
      </c>
    </row>
    <row r="88" spans="1:1" x14ac:dyDescent="0.25">
      <c r="A88" s="7" t="s">
        <v>55</v>
      </c>
    </row>
    <row r="89" spans="1:1" x14ac:dyDescent="0.25">
      <c r="A89" s="7" t="s">
        <v>56</v>
      </c>
    </row>
    <row r="90" spans="1:1" x14ac:dyDescent="0.25">
      <c r="A90" s="7" t="s">
        <v>57</v>
      </c>
    </row>
    <row r="91" spans="1:1" x14ac:dyDescent="0.25">
      <c r="A91" s="7" t="s">
        <v>58</v>
      </c>
    </row>
    <row r="92" spans="1:1" x14ac:dyDescent="0.25">
      <c r="A92" s="7" t="s">
        <v>59</v>
      </c>
    </row>
    <row r="93" spans="1:1" x14ac:dyDescent="0.25">
      <c r="A93" s="7" t="s">
        <v>60</v>
      </c>
    </row>
    <row r="94" spans="1:1" x14ac:dyDescent="0.25">
      <c r="A94" s="7" t="s">
        <v>61</v>
      </c>
    </row>
    <row r="95" spans="1:1" x14ac:dyDescent="0.25">
      <c r="A95" s="7" t="s">
        <v>62</v>
      </c>
    </row>
    <row r="97" spans="1:1" x14ac:dyDescent="0.25">
      <c r="A97" s="7" t="s">
        <v>67</v>
      </c>
    </row>
    <row r="98" spans="1:1" x14ac:dyDescent="0.25">
      <c r="A98" s="7" t="s">
        <v>68</v>
      </c>
    </row>
    <row r="99" spans="1:1" x14ac:dyDescent="0.25">
      <c r="A99" s="7" t="s">
        <v>69</v>
      </c>
    </row>
    <row r="100" spans="1:1" x14ac:dyDescent="0.25">
      <c r="A100" s="7" t="s">
        <v>70</v>
      </c>
    </row>
    <row r="101" spans="1:1" x14ac:dyDescent="0.25">
      <c r="A101" s="7" t="s">
        <v>71</v>
      </c>
    </row>
    <row r="102" spans="1:1" x14ac:dyDescent="0.25">
      <c r="A102" s="7" t="s">
        <v>72</v>
      </c>
    </row>
    <row r="103" spans="1:1" x14ac:dyDescent="0.25">
      <c r="A103" s="7" t="s">
        <v>73</v>
      </c>
    </row>
    <row r="104" spans="1:1" x14ac:dyDescent="0.25">
      <c r="A104" s="7" t="s">
        <v>62</v>
      </c>
    </row>
    <row r="106" spans="1:1" x14ac:dyDescent="0.25">
      <c r="A106" s="6" t="s">
        <v>74</v>
      </c>
    </row>
    <row r="107" spans="1:1" x14ac:dyDescent="0.25">
      <c r="A107" s="7" t="s">
        <v>75</v>
      </c>
    </row>
    <row r="108" spans="1:1" x14ac:dyDescent="0.25">
      <c r="A108" s="7" t="s">
        <v>76</v>
      </c>
    </row>
    <row r="110" spans="1:1" x14ac:dyDescent="0.25">
      <c r="A110" s="6" t="s">
        <v>157</v>
      </c>
    </row>
    <row r="111" spans="1:1" x14ac:dyDescent="0.25">
      <c r="A111" s="7" t="s">
        <v>158</v>
      </c>
    </row>
    <row r="112" spans="1:1" x14ac:dyDescent="0.25">
      <c r="A112" s="7" t="s">
        <v>159</v>
      </c>
    </row>
    <row r="113" spans="1:1" x14ac:dyDescent="0.25">
      <c r="A113" s="7" t="s">
        <v>160</v>
      </c>
    </row>
    <row r="114" spans="1:1" x14ac:dyDescent="0.25">
      <c r="A114" s="7" t="s">
        <v>161</v>
      </c>
    </row>
    <row r="115" spans="1:1" x14ac:dyDescent="0.25">
      <c r="A115" s="7" t="s">
        <v>162</v>
      </c>
    </row>
    <row r="116" spans="1:1" x14ac:dyDescent="0.25">
      <c r="A116" s="7" t="s">
        <v>163</v>
      </c>
    </row>
    <row r="117" spans="1:1" x14ac:dyDescent="0.25">
      <c r="A117" s="7" t="s">
        <v>164</v>
      </c>
    </row>
    <row r="118" spans="1:1" x14ac:dyDescent="0.25">
      <c r="A118" s="7" t="s">
        <v>165</v>
      </c>
    </row>
    <row r="119" spans="1:1" x14ac:dyDescent="0.25">
      <c r="A119" s="7" t="s">
        <v>166</v>
      </c>
    </row>
    <row r="120" spans="1:1" x14ac:dyDescent="0.25">
      <c r="A120" s="7" t="s">
        <v>167</v>
      </c>
    </row>
    <row r="121" spans="1:1" x14ac:dyDescent="0.25">
      <c r="A121" s="7" t="s">
        <v>168</v>
      </c>
    </row>
    <row r="123" spans="1:1" x14ac:dyDescent="0.25">
      <c r="A123" s="14" t="s">
        <v>169</v>
      </c>
    </row>
    <row r="124" spans="1:1" x14ac:dyDescent="0.25">
      <c r="A124" s="15" t="s">
        <v>170</v>
      </c>
    </row>
    <row r="125" spans="1:1" x14ac:dyDescent="0.25">
      <c r="A125" s="7" t="s">
        <v>171</v>
      </c>
    </row>
    <row r="126" spans="1:1" x14ac:dyDescent="0.25">
      <c r="A126" s="7" t="s">
        <v>172</v>
      </c>
    </row>
    <row r="127" spans="1:1" x14ac:dyDescent="0.25">
      <c r="A127" s="7" t="s">
        <v>173</v>
      </c>
    </row>
    <row r="128" spans="1:1" x14ac:dyDescent="0.25">
      <c r="A128" s="7" t="s">
        <v>174</v>
      </c>
    </row>
    <row r="130" spans="1:1" x14ac:dyDescent="0.25">
      <c r="A130" s="6" t="s">
        <v>175</v>
      </c>
    </row>
    <row r="131" spans="1:1" x14ac:dyDescent="0.25">
      <c r="A131" s="7" t="s">
        <v>176</v>
      </c>
    </row>
    <row r="132" spans="1:1" x14ac:dyDescent="0.25">
      <c r="A132" s="7" t="s">
        <v>177</v>
      </c>
    </row>
    <row r="133" spans="1:1" x14ac:dyDescent="0.25">
      <c r="A133" s="7" t="s">
        <v>178</v>
      </c>
    </row>
    <row r="134" spans="1:1" x14ac:dyDescent="0.25">
      <c r="A134" s="7" t="s">
        <v>179</v>
      </c>
    </row>
    <row r="135" spans="1:1" x14ac:dyDescent="0.25">
      <c r="A135" s="7" t="s">
        <v>180</v>
      </c>
    </row>
    <row r="136" spans="1:1" x14ac:dyDescent="0.25">
      <c r="A136" s="7" t="s">
        <v>181</v>
      </c>
    </row>
    <row r="137" spans="1:1" x14ac:dyDescent="0.25">
      <c r="A137" s="7" t="s">
        <v>182</v>
      </c>
    </row>
    <row r="138" spans="1:1" x14ac:dyDescent="0.25">
      <c r="A138" s="7" t="s">
        <v>183</v>
      </c>
    </row>
    <row r="140" spans="1:1" x14ac:dyDescent="0.25">
      <c r="A140" s="6" t="s">
        <v>190</v>
      </c>
    </row>
    <row r="141" spans="1:1" x14ac:dyDescent="0.25">
      <c r="A141" s="7" t="s">
        <v>191</v>
      </c>
    </row>
    <row r="142" spans="1:1" x14ac:dyDescent="0.25">
      <c r="A142" s="7" t="s">
        <v>192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Colorimetric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2022-11-22T08:35:18Z</dcterms:modified>
</cp:coreProperties>
</file>