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fo\Desktop\"/>
    </mc:Choice>
  </mc:AlternateContent>
  <bookViews>
    <workbookView xWindow="0" yWindow="0" windowWidth="20808" windowHeight="7776"/>
  </bookViews>
  <sheets>
    <sheet name="FSH" sheetId="1" r:id="rId1"/>
    <sheet name="LH" sheetId="2" r:id="rId2"/>
    <sheet name="Testosterone" sheetId="3" r:id="rId3"/>
    <sheet name="Materyal-metod"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3" l="1"/>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D19" i="3"/>
  <c r="D20" i="3"/>
  <c r="D21" i="3"/>
  <c r="D22" i="3"/>
  <c r="D23" i="3"/>
  <c r="D25" i="3"/>
  <c r="D18" i="3"/>
  <c r="E45" i="2" l="1"/>
  <c r="E53" i="2"/>
  <c r="E56" i="2"/>
  <c r="E69" i="2"/>
  <c r="E77" i="2"/>
  <c r="E117" i="2"/>
  <c r="E120" i="2"/>
  <c r="D36" i="2"/>
  <c r="E36" i="2" s="1"/>
  <c r="D37" i="2"/>
  <c r="E37" i="2" s="1"/>
  <c r="D38" i="2"/>
  <c r="E38" i="2" s="1"/>
  <c r="D39" i="2"/>
  <c r="E39" i="2" s="1"/>
  <c r="D40" i="2"/>
  <c r="E40" i="2" s="1"/>
  <c r="D41" i="2"/>
  <c r="E41" i="2" s="1"/>
  <c r="D42" i="2"/>
  <c r="E42" i="2" s="1"/>
  <c r="D43" i="2"/>
  <c r="E43" i="2" s="1"/>
  <c r="D44" i="2"/>
  <c r="E44" i="2" s="1"/>
  <c r="D45" i="2"/>
  <c r="D46" i="2"/>
  <c r="E46" i="2" s="1"/>
  <c r="D47" i="2"/>
  <c r="E47" i="2" s="1"/>
  <c r="D48" i="2"/>
  <c r="E48" i="2" s="1"/>
  <c r="D49" i="2"/>
  <c r="E49" i="2" s="1"/>
  <c r="D50" i="2"/>
  <c r="E50" i="2" s="1"/>
  <c r="D51" i="2"/>
  <c r="E51" i="2" s="1"/>
  <c r="D52" i="2"/>
  <c r="E52" i="2" s="1"/>
  <c r="D53" i="2"/>
  <c r="D54" i="2"/>
  <c r="E54" i="2" s="1"/>
  <c r="D55" i="2"/>
  <c r="E55" i="2" s="1"/>
  <c r="D56" i="2"/>
  <c r="D57" i="2"/>
  <c r="E57" i="2" s="1"/>
  <c r="D58" i="2"/>
  <c r="E58" i="2" s="1"/>
  <c r="D59" i="2"/>
  <c r="E59" i="2" s="1"/>
  <c r="D60" i="2"/>
  <c r="E60" i="2" s="1"/>
  <c r="D61" i="2"/>
  <c r="E61" i="2" s="1"/>
  <c r="D62" i="2"/>
  <c r="E62" i="2" s="1"/>
  <c r="D63" i="2"/>
  <c r="E63" i="2" s="1"/>
  <c r="D64" i="2"/>
  <c r="E64" i="2" s="1"/>
  <c r="D65" i="2"/>
  <c r="E65" i="2" s="1"/>
  <c r="D66" i="2"/>
  <c r="E66" i="2" s="1"/>
  <c r="D67" i="2"/>
  <c r="E67" i="2" s="1"/>
  <c r="D68" i="2"/>
  <c r="E68" i="2" s="1"/>
  <c r="D69" i="2"/>
  <c r="D70" i="2"/>
  <c r="E70" i="2" s="1"/>
  <c r="D71" i="2"/>
  <c r="E71" i="2" s="1"/>
  <c r="D72" i="2"/>
  <c r="E72" i="2" s="1"/>
  <c r="D73" i="2"/>
  <c r="E73" i="2" s="1"/>
  <c r="D74" i="2"/>
  <c r="E74" i="2" s="1"/>
  <c r="D75" i="2"/>
  <c r="E75" i="2" s="1"/>
  <c r="D76" i="2"/>
  <c r="E76" i="2" s="1"/>
  <c r="D77" i="2"/>
  <c r="D78" i="2"/>
  <c r="E78" i="2" s="1"/>
  <c r="D79" i="2"/>
  <c r="E79" i="2" s="1"/>
  <c r="D80" i="2"/>
  <c r="E80" i="2" s="1"/>
  <c r="D81" i="2"/>
  <c r="E81" i="2" s="1"/>
  <c r="D82" i="2"/>
  <c r="E82" i="2" s="1"/>
  <c r="D83" i="2"/>
  <c r="E83" i="2" s="1"/>
  <c r="D84" i="2"/>
  <c r="E84" i="2" s="1"/>
  <c r="D85" i="2"/>
  <c r="E85" i="2" s="1"/>
  <c r="D86" i="2"/>
  <c r="E86" i="2" s="1"/>
  <c r="D87" i="2"/>
  <c r="E87" i="2" s="1"/>
  <c r="D88" i="2"/>
  <c r="E88" i="2" s="1"/>
  <c r="D89" i="2"/>
  <c r="E89" i="2" s="1"/>
  <c r="D90" i="2"/>
  <c r="E90" i="2" s="1"/>
  <c r="D91" i="2"/>
  <c r="E91" i="2" s="1"/>
  <c r="D92" i="2"/>
  <c r="E92" i="2" s="1"/>
  <c r="D93" i="2"/>
  <c r="E93" i="2" s="1"/>
  <c r="D94" i="2"/>
  <c r="E94" i="2" s="1"/>
  <c r="D95" i="2"/>
  <c r="E95" i="2" s="1"/>
  <c r="D96" i="2"/>
  <c r="E96" i="2" s="1"/>
  <c r="D97" i="2"/>
  <c r="E97" i="2" s="1"/>
  <c r="D98" i="2"/>
  <c r="E98" i="2" s="1"/>
  <c r="D99" i="2"/>
  <c r="E99" i="2" s="1"/>
  <c r="D100" i="2"/>
  <c r="E100" i="2" s="1"/>
  <c r="D101" i="2"/>
  <c r="E101" i="2" s="1"/>
  <c r="D102" i="2"/>
  <c r="E102" i="2" s="1"/>
  <c r="D103" i="2"/>
  <c r="E103" i="2" s="1"/>
  <c r="D104" i="2"/>
  <c r="E104" i="2" s="1"/>
  <c r="D105" i="2"/>
  <c r="E105" i="2" s="1"/>
  <c r="D106" i="2"/>
  <c r="E106" i="2" s="1"/>
  <c r="D107" i="2"/>
  <c r="E107" i="2" s="1"/>
  <c r="D108" i="2"/>
  <c r="E108" i="2" s="1"/>
  <c r="D109" i="2"/>
  <c r="E109" i="2" s="1"/>
  <c r="D110" i="2"/>
  <c r="E110" i="2" s="1"/>
  <c r="D111" i="2"/>
  <c r="E111" i="2" s="1"/>
  <c r="D112" i="2"/>
  <c r="E112" i="2" s="1"/>
  <c r="D113" i="2"/>
  <c r="E113" i="2" s="1"/>
  <c r="D114" i="2"/>
  <c r="E114" i="2" s="1"/>
  <c r="D115" i="2"/>
  <c r="E115" i="2" s="1"/>
  <c r="D116" i="2"/>
  <c r="E116" i="2" s="1"/>
  <c r="D117" i="2"/>
  <c r="D118" i="2"/>
  <c r="E118" i="2" s="1"/>
  <c r="D119" i="2"/>
  <c r="E119" i="2" s="1"/>
  <c r="D120" i="2"/>
  <c r="D121" i="2"/>
  <c r="E121" i="2" s="1"/>
  <c r="D122" i="2"/>
  <c r="E122" i="2" s="1"/>
  <c r="D35" i="2"/>
  <c r="E35" i="2" s="1"/>
  <c r="E19" i="2"/>
  <c r="E23" i="2"/>
  <c r="E17" i="2"/>
  <c r="C17" i="2"/>
  <c r="C24" i="2"/>
  <c r="E24" i="2" s="1"/>
  <c r="C23" i="2"/>
  <c r="C22" i="2"/>
  <c r="E22" i="2" s="1"/>
  <c r="C21" i="2"/>
  <c r="E21" i="2" s="1"/>
  <c r="C20" i="2"/>
  <c r="E20" i="2" s="1"/>
  <c r="C19" i="2"/>
  <c r="C18" i="2"/>
  <c r="E18" i="2" s="1"/>
  <c r="E81" i="1"/>
  <c r="E105" i="1"/>
  <c r="D35" i="1"/>
  <c r="E35" i="1" s="1"/>
  <c r="D36" i="1"/>
  <c r="E36" i="1" s="1"/>
  <c r="D37" i="1"/>
  <c r="E37" i="1" s="1"/>
  <c r="D38" i="1"/>
  <c r="E38" i="1" s="1"/>
  <c r="D39" i="1"/>
  <c r="E39" i="1" s="1"/>
  <c r="D40" i="1"/>
  <c r="E40" i="1" s="1"/>
  <c r="D41" i="1"/>
  <c r="E41" i="1" s="1"/>
  <c r="D42" i="1"/>
  <c r="E42" i="1" s="1"/>
  <c r="D43" i="1"/>
  <c r="E43" i="1" s="1"/>
  <c r="D44" i="1"/>
  <c r="E44" i="1" s="1"/>
  <c r="D45" i="1"/>
  <c r="E45" i="1" s="1"/>
  <c r="D46" i="1"/>
  <c r="E46" i="1" s="1"/>
  <c r="D47" i="1"/>
  <c r="E47" i="1" s="1"/>
  <c r="D48" i="1"/>
  <c r="E48" i="1" s="1"/>
  <c r="D49" i="1"/>
  <c r="E49" i="1" s="1"/>
  <c r="D50" i="1"/>
  <c r="E50" i="1" s="1"/>
  <c r="D51" i="1"/>
  <c r="E51" i="1" s="1"/>
  <c r="D52" i="1"/>
  <c r="E52" i="1" s="1"/>
  <c r="D53" i="1"/>
  <c r="E53" i="1" s="1"/>
  <c r="D54" i="1"/>
  <c r="E54" i="1" s="1"/>
  <c r="D55" i="1"/>
  <c r="E55" i="1" s="1"/>
  <c r="D56" i="1"/>
  <c r="E56" i="1" s="1"/>
  <c r="D57" i="1"/>
  <c r="E57" i="1" s="1"/>
  <c r="D58" i="1"/>
  <c r="E58" i="1" s="1"/>
  <c r="D59" i="1"/>
  <c r="E59" i="1" s="1"/>
  <c r="D60" i="1"/>
  <c r="E60" i="1" s="1"/>
  <c r="D61" i="1"/>
  <c r="E61" i="1" s="1"/>
  <c r="D62" i="1"/>
  <c r="E62" i="1" s="1"/>
  <c r="D63" i="1"/>
  <c r="E63" i="1" s="1"/>
  <c r="D64" i="1"/>
  <c r="E64" i="1" s="1"/>
  <c r="D65" i="1"/>
  <c r="E65" i="1" s="1"/>
  <c r="D66" i="1"/>
  <c r="E66" i="1" s="1"/>
  <c r="D67" i="1"/>
  <c r="E67" i="1" s="1"/>
  <c r="D68" i="1"/>
  <c r="E68" i="1" s="1"/>
  <c r="D69" i="1"/>
  <c r="E69" i="1" s="1"/>
  <c r="D70" i="1"/>
  <c r="E70" i="1" s="1"/>
  <c r="D71" i="1"/>
  <c r="E71" i="1" s="1"/>
  <c r="D72" i="1"/>
  <c r="E72" i="1" s="1"/>
  <c r="D73" i="1"/>
  <c r="E73" i="1" s="1"/>
  <c r="D74" i="1"/>
  <c r="E74" i="1" s="1"/>
  <c r="D75" i="1"/>
  <c r="E75" i="1" s="1"/>
  <c r="D76" i="1"/>
  <c r="E76" i="1" s="1"/>
  <c r="D77" i="1"/>
  <c r="E77" i="1" s="1"/>
  <c r="D78" i="1"/>
  <c r="E78" i="1" s="1"/>
  <c r="D79" i="1"/>
  <c r="E79" i="1" s="1"/>
  <c r="D80" i="1"/>
  <c r="E80" i="1" s="1"/>
  <c r="D81" i="1"/>
  <c r="D82" i="1"/>
  <c r="E82" i="1" s="1"/>
  <c r="D83" i="1"/>
  <c r="E83" i="1" s="1"/>
  <c r="D84" i="1"/>
  <c r="E84" i="1" s="1"/>
  <c r="D85" i="1"/>
  <c r="E85" i="1" s="1"/>
  <c r="D86" i="1"/>
  <c r="E86" i="1" s="1"/>
  <c r="D87" i="1"/>
  <c r="E87" i="1" s="1"/>
  <c r="D88" i="1"/>
  <c r="E88" i="1" s="1"/>
  <c r="D89" i="1"/>
  <c r="E89" i="1" s="1"/>
  <c r="D90" i="1"/>
  <c r="E90" i="1" s="1"/>
  <c r="D91" i="1"/>
  <c r="E91" i="1" s="1"/>
  <c r="D92" i="1"/>
  <c r="E92" i="1" s="1"/>
  <c r="D93" i="1"/>
  <c r="E93" i="1" s="1"/>
  <c r="D94" i="1"/>
  <c r="E94" i="1" s="1"/>
  <c r="D95" i="1"/>
  <c r="E95" i="1" s="1"/>
  <c r="D96" i="1"/>
  <c r="E96" i="1" s="1"/>
  <c r="D97" i="1"/>
  <c r="E97" i="1" s="1"/>
  <c r="D98" i="1"/>
  <c r="E98" i="1" s="1"/>
  <c r="D99" i="1"/>
  <c r="E99" i="1" s="1"/>
  <c r="D100" i="1"/>
  <c r="E100" i="1" s="1"/>
  <c r="D101" i="1"/>
  <c r="E101" i="1" s="1"/>
  <c r="D102" i="1"/>
  <c r="E102" i="1" s="1"/>
  <c r="D103" i="1"/>
  <c r="E103" i="1" s="1"/>
  <c r="D104" i="1"/>
  <c r="E104" i="1" s="1"/>
  <c r="D105" i="1"/>
  <c r="D106" i="1"/>
  <c r="E106" i="1" s="1"/>
  <c r="D107" i="1"/>
  <c r="E107" i="1" s="1"/>
  <c r="D108" i="1"/>
  <c r="E108" i="1" s="1"/>
  <c r="D109" i="1"/>
  <c r="E109" i="1" s="1"/>
  <c r="D110" i="1"/>
  <c r="E110" i="1" s="1"/>
  <c r="D111" i="1"/>
  <c r="E111" i="1" s="1"/>
  <c r="D112" i="1"/>
  <c r="E112" i="1" s="1"/>
  <c r="D113" i="1"/>
  <c r="E113" i="1" s="1"/>
  <c r="D114" i="1"/>
  <c r="E114" i="1" s="1"/>
  <c r="D115" i="1"/>
  <c r="E115" i="1" s="1"/>
  <c r="D116" i="1"/>
  <c r="E116" i="1" s="1"/>
  <c r="D117" i="1"/>
  <c r="E117" i="1" s="1"/>
  <c r="D118" i="1"/>
  <c r="E118" i="1" s="1"/>
  <c r="D119" i="1"/>
  <c r="E119" i="1" s="1"/>
  <c r="D120" i="1"/>
  <c r="E120" i="1" s="1"/>
  <c r="D121" i="1"/>
  <c r="E121" i="1" s="1"/>
  <c r="D34" i="1"/>
  <c r="E34" i="1" s="1"/>
  <c r="C24" i="1" l="1"/>
  <c r="E24" i="1" s="1"/>
  <c r="C23" i="1"/>
  <c r="E23" i="1" s="1"/>
  <c r="C22" i="1"/>
  <c r="E22" i="1" s="1"/>
  <c r="C21" i="1"/>
  <c r="E21" i="1" s="1"/>
  <c r="C20" i="1"/>
  <c r="E20" i="1" s="1"/>
  <c r="C19" i="1"/>
  <c r="E19" i="1" s="1"/>
  <c r="C18" i="1"/>
  <c r="E18" i="1" s="1"/>
  <c r="C17" i="1"/>
  <c r="E17" i="1" s="1"/>
</calcChain>
</file>

<file path=xl/sharedStrings.xml><?xml version="1.0" encoding="utf-8"?>
<sst xmlns="http://schemas.openxmlformats.org/spreadsheetml/2006/main" count="366" uniqueCount="103">
  <si>
    <t xml:space="preserve"> </t>
  </si>
  <si>
    <t>abs</t>
  </si>
  <si>
    <t>abs-blank</t>
  </si>
  <si>
    <t>expected</t>
  </si>
  <si>
    <t>result</t>
  </si>
  <si>
    <t>std1</t>
  </si>
  <si>
    <t>std2</t>
  </si>
  <si>
    <t>std3</t>
  </si>
  <si>
    <t>std4</t>
  </si>
  <si>
    <t>std5</t>
  </si>
  <si>
    <t>std6</t>
  </si>
  <si>
    <t>std7</t>
  </si>
  <si>
    <t>blank</t>
  </si>
  <si>
    <t>Numune</t>
  </si>
  <si>
    <t>absorbans</t>
  </si>
  <si>
    <t>G1-1</t>
  </si>
  <si>
    <t>G1-2</t>
  </si>
  <si>
    <t>G1-3</t>
  </si>
  <si>
    <t>G1-4</t>
  </si>
  <si>
    <t>G1-5</t>
  </si>
  <si>
    <t>G1-6</t>
  </si>
  <si>
    <t>G1-7</t>
  </si>
  <si>
    <t>G1-8</t>
  </si>
  <si>
    <t>G2-1</t>
  </si>
  <si>
    <t>G2-2</t>
  </si>
  <si>
    <t>G2-3</t>
  </si>
  <si>
    <t>G2-4</t>
  </si>
  <si>
    <t>G2-5</t>
  </si>
  <si>
    <t>G2-6</t>
  </si>
  <si>
    <t>G2-7</t>
  </si>
  <si>
    <t>G3-1</t>
  </si>
  <si>
    <t>G3-2</t>
  </si>
  <si>
    <t>G3-3</t>
  </si>
  <si>
    <t>G3-4</t>
  </si>
  <si>
    <t>G3-5</t>
  </si>
  <si>
    <t>G3-6</t>
  </si>
  <si>
    <t>G3-7</t>
  </si>
  <si>
    <t>G4-1</t>
  </si>
  <si>
    <t>G4-2</t>
  </si>
  <si>
    <t>G4-3</t>
  </si>
  <si>
    <t>G4-4</t>
  </si>
  <si>
    <t>G4-5</t>
  </si>
  <si>
    <t>G4-6</t>
  </si>
  <si>
    <t>G4-7</t>
  </si>
  <si>
    <t>G4-8</t>
  </si>
  <si>
    <t>G5-1</t>
  </si>
  <si>
    <t>G5-2</t>
  </si>
  <si>
    <t>G5-3</t>
  </si>
  <si>
    <t>G5-4</t>
  </si>
  <si>
    <t>G5-5</t>
  </si>
  <si>
    <t>G5-6</t>
  </si>
  <si>
    <t>G5-7</t>
  </si>
  <si>
    <t>G5-8</t>
  </si>
  <si>
    <t>G6-1</t>
  </si>
  <si>
    <t>G6-2</t>
  </si>
  <si>
    <t>G6-3</t>
  </si>
  <si>
    <t>G6-4</t>
  </si>
  <si>
    <t>G6-5</t>
  </si>
  <si>
    <t>G6-6</t>
  </si>
  <si>
    <t>G6-7</t>
  </si>
  <si>
    <t>G6-8</t>
  </si>
  <si>
    <t>result(ng/ml)</t>
  </si>
  <si>
    <t>concentratıon (ng/ml)</t>
  </si>
  <si>
    <t>concentratıon (mlU/ml)</t>
  </si>
  <si>
    <t>result(mlU/ml)</t>
  </si>
  <si>
    <t>KİT ADI</t>
  </si>
  <si>
    <t>TÜR</t>
  </si>
  <si>
    <t>MARKA</t>
  </si>
  <si>
    <t>Numune Türü</t>
  </si>
  <si>
    <t>CAT. NO</t>
  </si>
  <si>
    <t>Yöntem</t>
  </si>
  <si>
    <t>Kullanılan Cihaz</t>
  </si>
  <si>
    <t>Rat</t>
  </si>
  <si>
    <t>ELİSA</t>
  </si>
  <si>
    <t>Mıcroplate reader: BIO-TEK EL X 800-Aotu strıp washer:BIO TEK EL X 50</t>
  </si>
  <si>
    <t>Universal</t>
  </si>
  <si>
    <t>Elabscience</t>
  </si>
  <si>
    <t>Serum</t>
  </si>
  <si>
    <t>T(Testosterone)</t>
  </si>
  <si>
    <t>Luteinizing Hormone</t>
  </si>
  <si>
    <t>E-EL-R0026</t>
  </si>
  <si>
    <t>E-EL-R0391</t>
  </si>
  <si>
    <t>E-EL-0155</t>
  </si>
  <si>
    <t>Follicle Stimulating Hormone</t>
  </si>
  <si>
    <t xml:space="preserve"> Samples (or Standards) are added to the micro ELISA plate wells and combined with the specific antibody. </t>
  </si>
  <si>
    <t xml:space="preserve"> Free components are washed away. The substrate solution is added to each well. </t>
  </si>
  <si>
    <t>The enzyme-substrate reaction is terminated by the addition of stop solution and the color turns yellow. The optical density (OD) is measured spectrophotometrically at a wavelength of 450 nm ± 2 nm.</t>
  </si>
  <si>
    <t>FSH Test Principle</t>
  </si>
  <si>
    <t>This ELISA kit uses the Sandwich-ELISA principle. The micro ELISA plate provided in this kit has been pre-coated with an antibody specific to Rat FSH.</t>
  </si>
  <si>
    <t>Then a biotinylated detection antibody specific for Rat FSH and Avidin-Horseradish Peroxidase (HRP) conjugate are added successively to each micro plate well and incubated.</t>
  </si>
  <si>
    <t>Only those wells that contain Rat FSH, biotinylated detection antibody and Avidin HRP conjugate will appear blue in color.</t>
  </si>
  <si>
    <t>The OD value is proportional to the concentration of Rat FSH. You can calculate the concentration of Rat FSH in the samples by comparing the OD of the samples to the standard curve.</t>
  </si>
  <si>
    <t>LH Test Principle</t>
  </si>
  <si>
    <t>This ELISA kit uses the Sandwich-ELISA principle. The micro ELISA plate provided in this kit has been pre-coated with an antibody specific to Rat LH.</t>
  </si>
  <si>
    <t>Then a biotinylated detection antibody specific for Rat LH and Avidin-Horseradish Peroxidase (HRP) conjugate are added successively to each micro plate well and incubated.</t>
  </si>
  <si>
    <t>Only those wells that contain Rat LH, biotinylated detection antibody and Avidin HRP conjugate will appear blue in color.</t>
  </si>
  <si>
    <t>The OD value is proportional to the concentration of Rat LH. You can calculate the concentration of Rat LH in the samples by comparing the OD of the samples to the standard curve.</t>
  </si>
  <si>
    <t>Excess conjugate and unbound sample or standard are washed from the plate, and Avidin conjugated to Horseradish Peroxidase (HRP) are added to each microplate well and incubated.</t>
  </si>
  <si>
    <t>Then a TMB substrate solution is added to each well. The enzyme-substrate reaction is terminated by the addition of stop solution and the color change is measured spectrophotometrically at a wavelength of 450 nm ± 2 nm.</t>
  </si>
  <si>
    <t>TESTOSTERONE Test Principle</t>
  </si>
  <si>
    <t xml:space="preserve">This ELISA kit uses the Competitive-ELISA principle. The micro ELISA plate provided in this kit has been pre-coated with T. </t>
  </si>
  <si>
    <t>During the reaction,T in the sample or standard competes with a fixed amount of T on the solid phase supporter for sites on the Biotinylated Detection Ab specific to T.</t>
  </si>
  <si>
    <t>The concentration of T in the samples is then determined by comparing the OD of the samples to the standard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</si>
</sst>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62"/>
      <scheme val="minor"/>
    </font>
    <font>
      <b/>
      <sz val="11"/>
      <color theme="0"/>
      <name val="Calibri"/>
      <family val="2"/>
      <charset val="162"/>
      <scheme val="minor"/>
    </font>
    <font>
      <b/>
      <sz val="11"/>
      <color theme="1"/>
      <name val="Calibri"/>
      <family val="2"/>
      <charset val="162"/>
      <scheme val="minor"/>
    </font>
  </fonts>
  <fills count="10">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2" fillId="3" borderId="1" xfId="0" applyFont="1" applyFill="1" applyBorder="1" applyAlignment="1">
      <alignment horizontal="center"/>
    </xf>
    <xf numFmtId="0" fontId="0" fillId="4" borderId="1" xfId="0" applyFill="1" applyBorder="1" applyAlignment="1">
      <alignment horizontal="center"/>
    </xf>
    <xf numFmtId="0" fontId="2" fillId="4" borderId="1" xfId="0" applyFont="1" applyFill="1" applyBorder="1" applyAlignment="1">
      <alignment horizontal="center"/>
    </xf>
    <xf numFmtId="0" fontId="1" fillId="5" borderId="1" xfId="0" applyFont="1" applyFill="1" applyBorder="1" applyAlignment="1">
      <alignment horizontal="center"/>
    </xf>
    <xf numFmtId="2" fontId="2" fillId="5" borderId="1" xfId="0" applyNumberFormat="1" applyFont="1" applyFill="1" applyBorder="1" applyAlignment="1">
      <alignment horizontal="center"/>
    </xf>
    <xf numFmtId="0" fontId="2" fillId="0" borderId="0" xfId="0" applyFont="1"/>
    <xf numFmtId="0" fontId="2" fillId="6" borderId="1" xfId="0" applyFont="1" applyFill="1" applyBorder="1" applyAlignment="1">
      <alignment horizontal="center"/>
    </xf>
    <xf numFmtId="0" fontId="2" fillId="5" borderId="1" xfId="0" applyFont="1" applyFill="1" applyBorder="1" applyAlignment="1">
      <alignment horizontal="center"/>
    </xf>
    <xf numFmtId="0" fontId="0" fillId="0" borderId="0" xfId="0"/>
    <xf numFmtId="0" fontId="0" fillId="0" borderId="0" xfId="0"/>
    <xf numFmtId="0" fontId="1"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2"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FSH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43202296587926509"/>
                  <c:y val="0.1724533391659375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trendlineLbl>
          </c:trendline>
          <c:xVal>
            <c:numRef>
              <c:f>FSH!$C$17:$C$24</c:f>
              <c:numCache>
                <c:formatCode>General</c:formatCode>
                <c:ptCount val="8"/>
                <c:pt idx="0">
                  <c:v>1.8080000000000001</c:v>
                </c:pt>
                <c:pt idx="1">
                  <c:v>1.113</c:v>
                </c:pt>
                <c:pt idx="2">
                  <c:v>0.71100000000000008</c:v>
                </c:pt>
                <c:pt idx="3">
                  <c:v>0.44800000000000001</c:v>
                </c:pt>
                <c:pt idx="4">
                  <c:v>0.18400000000000002</c:v>
                </c:pt>
                <c:pt idx="5">
                  <c:v>8.8999999999999996E-2</c:v>
                </c:pt>
                <c:pt idx="6">
                  <c:v>5.400000000000002E-2</c:v>
                </c:pt>
                <c:pt idx="7">
                  <c:v>0</c:v>
                </c:pt>
              </c:numCache>
            </c:numRef>
          </c:xVal>
          <c:yVal>
            <c:numRef>
              <c:f>FSH!$D$17:$D$24</c:f>
              <c:numCache>
                <c:formatCode>General</c:formatCode>
                <c:ptCount val="8"/>
                <c:pt idx="0">
                  <c:v>200</c:v>
                </c:pt>
                <c:pt idx="1">
                  <c:v>100</c:v>
                </c:pt>
                <c:pt idx="2">
                  <c:v>50</c:v>
                </c:pt>
                <c:pt idx="3">
                  <c:v>25</c:v>
                </c:pt>
                <c:pt idx="4">
                  <c:v>12.5</c:v>
                </c:pt>
                <c:pt idx="5">
                  <c:v>6.25</c:v>
                </c:pt>
                <c:pt idx="6">
                  <c:v>3.13</c:v>
                </c:pt>
                <c:pt idx="7">
                  <c:v>0</c:v>
                </c:pt>
              </c:numCache>
            </c:numRef>
          </c:yVal>
          <c:smooth val="0"/>
          <c:extLst>
            <c:ext xmlns:c16="http://schemas.microsoft.com/office/drawing/2014/chart" uri="{C3380CC4-5D6E-409C-BE32-E72D297353CC}">
              <c16:uniqueId val="{00000000-0FC7-4CFD-B420-736959D83BD7}"/>
            </c:ext>
          </c:extLst>
        </c:ser>
        <c:dLbls>
          <c:showLegendKey val="0"/>
          <c:showVal val="0"/>
          <c:showCatName val="0"/>
          <c:showSerName val="0"/>
          <c:showPercent val="0"/>
          <c:showBubbleSize val="0"/>
        </c:dLbls>
        <c:axId val="337981096"/>
        <c:axId val="337982080"/>
      </c:scatterChart>
      <c:valAx>
        <c:axId val="337981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337982080"/>
        <c:crosses val="autoZero"/>
        <c:crossBetween val="midCat"/>
      </c:valAx>
      <c:valAx>
        <c:axId val="337982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3379810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44338582677165356"/>
                  <c:y val="0.153175123942840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trendlineLbl>
          </c:trendline>
          <c:xVal>
            <c:numRef>
              <c:f>LH!$C$17:$C$24</c:f>
              <c:numCache>
                <c:formatCode>General</c:formatCode>
                <c:ptCount val="8"/>
                <c:pt idx="0">
                  <c:v>2.3649999999999998</c:v>
                </c:pt>
                <c:pt idx="1">
                  <c:v>1.4710000000000001</c:v>
                </c:pt>
                <c:pt idx="2">
                  <c:v>0.80900000000000005</c:v>
                </c:pt>
                <c:pt idx="3">
                  <c:v>0.48399999999999999</c:v>
                </c:pt>
                <c:pt idx="4">
                  <c:v>0.16499999999999998</c:v>
                </c:pt>
                <c:pt idx="5">
                  <c:v>0.10299999999999999</c:v>
                </c:pt>
                <c:pt idx="6">
                  <c:v>4.5999999999999999E-2</c:v>
                </c:pt>
                <c:pt idx="7">
                  <c:v>0</c:v>
                </c:pt>
              </c:numCache>
            </c:numRef>
          </c:xVal>
          <c:yVal>
            <c:numRef>
              <c:f>LH!$D$17:$D$24</c:f>
              <c:numCache>
                <c:formatCode>General</c:formatCode>
                <c:ptCount val="8"/>
                <c:pt idx="0">
                  <c:v>100</c:v>
                </c:pt>
                <c:pt idx="1">
                  <c:v>50</c:v>
                </c:pt>
                <c:pt idx="2">
                  <c:v>25</c:v>
                </c:pt>
                <c:pt idx="3">
                  <c:v>12.5</c:v>
                </c:pt>
                <c:pt idx="4">
                  <c:v>6.25</c:v>
                </c:pt>
                <c:pt idx="5">
                  <c:v>3.13</c:v>
                </c:pt>
                <c:pt idx="6">
                  <c:v>1.56</c:v>
                </c:pt>
                <c:pt idx="7">
                  <c:v>0</c:v>
                </c:pt>
              </c:numCache>
            </c:numRef>
          </c:yVal>
          <c:smooth val="0"/>
          <c:extLst>
            <c:ext xmlns:c16="http://schemas.microsoft.com/office/drawing/2014/chart" uri="{C3380CC4-5D6E-409C-BE32-E72D297353CC}">
              <c16:uniqueId val="{00000000-F010-4235-AC30-9D4948599BE7}"/>
            </c:ext>
          </c:extLst>
        </c:ser>
        <c:dLbls>
          <c:showLegendKey val="0"/>
          <c:showVal val="0"/>
          <c:showCatName val="0"/>
          <c:showSerName val="0"/>
          <c:showPercent val="0"/>
          <c:showBubbleSize val="0"/>
        </c:dLbls>
        <c:axId val="527333912"/>
        <c:axId val="455309288"/>
      </c:scatterChart>
      <c:valAx>
        <c:axId val="527333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455309288"/>
        <c:crosses val="autoZero"/>
        <c:crossBetween val="midCat"/>
      </c:valAx>
      <c:valAx>
        <c:axId val="455309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273339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Testosterone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1.5080708661417324E-2"/>
                  <c:y val="-0.3780442548848060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trendlineLbl>
          </c:trendline>
          <c:xVal>
            <c:numRef>
              <c:f>Testosterone!$B$18:$B$25</c:f>
              <c:numCache>
                <c:formatCode>General</c:formatCode>
                <c:ptCount val="8"/>
                <c:pt idx="0">
                  <c:v>0.14099999999999999</c:v>
                </c:pt>
                <c:pt idx="1">
                  <c:v>0.66700000000000004</c:v>
                </c:pt>
                <c:pt idx="2">
                  <c:v>0.96499999999999997</c:v>
                </c:pt>
                <c:pt idx="3">
                  <c:v>1.218</c:v>
                </c:pt>
                <c:pt idx="4">
                  <c:v>1.431</c:v>
                </c:pt>
                <c:pt idx="5">
                  <c:v>1.6040000000000001</c:v>
                </c:pt>
                <c:pt idx="7">
                  <c:v>2.1440000000000001</c:v>
                </c:pt>
              </c:numCache>
            </c:numRef>
          </c:xVal>
          <c:yVal>
            <c:numRef>
              <c:f>Testosterone!$C$18:$C$25</c:f>
              <c:numCache>
                <c:formatCode>General</c:formatCode>
                <c:ptCount val="8"/>
                <c:pt idx="0">
                  <c:v>20</c:v>
                </c:pt>
                <c:pt idx="1">
                  <c:v>10</c:v>
                </c:pt>
                <c:pt idx="2">
                  <c:v>5</c:v>
                </c:pt>
                <c:pt idx="3">
                  <c:v>2.5</c:v>
                </c:pt>
                <c:pt idx="4">
                  <c:v>1.25</c:v>
                </c:pt>
                <c:pt idx="5">
                  <c:v>0.62</c:v>
                </c:pt>
                <c:pt idx="6">
                  <c:v>0.31</c:v>
                </c:pt>
                <c:pt idx="7">
                  <c:v>0</c:v>
                </c:pt>
              </c:numCache>
            </c:numRef>
          </c:yVal>
          <c:smooth val="0"/>
          <c:extLst>
            <c:ext xmlns:c16="http://schemas.microsoft.com/office/drawing/2014/chart" uri="{C3380CC4-5D6E-409C-BE32-E72D297353CC}">
              <c16:uniqueId val="{00000000-BD98-4FAD-B337-F2A1BE938381}"/>
            </c:ext>
          </c:extLst>
        </c:ser>
        <c:dLbls>
          <c:showLegendKey val="0"/>
          <c:showVal val="0"/>
          <c:showCatName val="0"/>
          <c:showSerName val="0"/>
          <c:showPercent val="0"/>
          <c:showBubbleSize val="0"/>
        </c:dLbls>
        <c:axId val="527164680"/>
        <c:axId val="527159432"/>
      </c:scatterChart>
      <c:valAx>
        <c:axId val="527164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27159432"/>
        <c:crosses val="autoZero"/>
        <c:crossBetween val="midCat"/>
      </c:valAx>
      <c:valAx>
        <c:axId val="527159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271646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198120</xdr:colOff>
      <xdr:row>12</xdr:row>
      <xdr:rowOff>34290</xdr:rowOff>
    </xdr:from>
    <xdr:to>
      <xdr:col>13</xdr:col>
      <xdr:colOff>502920</xdr:colOff>
      <xdr:row>27</xdr:row>
      <xdr:rowOff>34290</xdr:rowOff>
    </xdr:to>
    <xdr:graphicFrame macro="">
      <xdr:nvGraphicFramePr>
        <xdr:cNvPr id="2" name="Grafi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297180</xdr:colOff>
      <xdr:row>12</xdr:row>
      <xdr:rowOff>34290</xdr:rowOff>
    </xdr:from>
    <xdr:to>
      <xdr:col>13</xdr:col>
      <xdr:colOff>601980</xdr:colOff>
      <xdr:row>27</xdr:row>
      <xdr:rowOff>34290</xdr:rowOff>
    </xdr:to>
    <xdr:graphicFrame macro="">
      <xdr:nvGraphicFramePr>
        <xdr:cNvPr id="2" name="Grafi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198120</xdr:colOff>
      <xdr:row>12</xdr:row>
      <xdr:rowOff>3810</xdr:rowOff>
    </xdr:from>
    <xdr:to>
      <xdr:col>12</xdr:col>
      <xdr:colOff>502920</xdr:colOff>
      <xdr:row>27</xdr:row>
      <xdr:rowOff>3810</xdr:rowOff>
    </xdr:to>
    <xdr:graphicFrame macro="">
      <xdr:nvGraphicFramePr>
        <xdr:cNvPr id="3" name="Grafik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22860</xdr:colOff>
      <xdr:row>52</xdr:row>
      <xdr:rowOff>28676</xdr:rowOff>
    </xdr:to>
    <xdr:pic>
      <xdr:nvPicPr>
        <xdr:cNvPr id="2" name="Resi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82980"/>
          <a:ext cx="7254240" cy="8624036"/>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1"/>
  <sheetViews>
    <sheetView tabSelected="1" workbookViewId="0">
      <selection activeCell="Q8" sqref="Q8"/>
    </sheetView>
  </sheetViews>
  <sheetFormatPr defaultRowHeight="14.4" x14ac:dyDescent="0.3"/>
  <cols>
    <col min="1" max="1" width="17" customWidth="1"/>
    <col min="2" max="2" width="14.88671875" customWidth="1"/>
    <col min="3" max="3" width="13" customWidth="1"/>
    <col min="4" max="4" width="13.88671875" customWidth="1"/>
    <col min="5" max="5" width="18.33203125" customWidth="1"/>
  </cols>
  <sheetData>
    <row r="2" spans="1:12" x14ac:dyDescent="0.3">
      <c r="A2" s="3">
        <v>1.897</v>
      </c>
      <c r="B2" s="2">
        <v>0.85199999999999998</v>
      </c>
      <c r="C2" s="2">
        <v>0.623</v>
      </c>
      <c r="D2" s="2">
        <v>1.1659999999999999</v>
      </c>
      <c r="E2" s="2">
        <v>0.99299999999999999</v>
      </c>
      <c r="F2" s="2">
        <v>0.86</v>
      </c>
      <c r="G2" s="2">
        <v>1.161</v>
      </c>
      <c r="H2" s="2">
        <v>1.5409999999999999</v>
      </c>
      <c r="I2" s="2">
        <v>1.0580000000000001</v>
      </c>
      <c r="J2" s="2">
        <v>0.96899999999999997</v>
      </c>
      <c r="K2" s="2">
        <v>1.6910000000000001</v>
      </c>
      <c r="L2" s="2">
        <v>1.865</v>
      </c>
    </row>
    <row r="3" spans="1:12" x14ac:dyDescent="0.3">
      <c r="A3" s="3">
        <v>1.202</v>
      </c>
      <c r="B3" s="2">
        <v>0.995</v>
      </c>
      <c r="C3" s="2">
        <v>0.71299999999999997</v>
      </c>
      <c r="D3" s="2">
        <v>1.6160000000000001</v>
      </c>
      <c r="E3" s="2">
        <v>1.1579999999999999</v>
      </c>
      <c r="F3" s="2">
        <v>1.143</v>
      </c>
      <c r="G3" s="2">
        <v>1.341</v>
      </c>
      <c r="H3" s="2">
        <v>1.5720000000000001</v>
      </c>
      <c r="I3" s="2">
        <v>0.92</v>
      </c>
      <c r="J3" s="2">
        <v>1.958</v>
      </c>
      <c r="K3" s="2">
        <v>1.9530000000000001</v>
      </c>
      <c r="L3" s="2">
        <v>1.9910000000000001</v>
      </c>
    </row>
    <row r="4" spans="1:12" x14ac:dyDescent="0.3">
      <c r="A4" s="3">
        <v>0.8</v>
      </c>
      <c r="B4" s="2">
        <v>0.98199999999999998</v>
      </c>
      <c r="C4" s="2">
        <v>0.75900000000000001</v>
      </c>
      <c r="D4" s="2">
        <v>1.601</v>
      </c>
      <c r="E4" s="2">
        <v>1.1759999999999999</v>
      </c>
      <c r="F4" s="2">
        <v>1.127</v>
      </c>
      <c r="G4" s="2">
        <v>1.3620000000000001</v>
      </c>
      <c r="H4" s="2">
        <v>1.167</v>
      </c>
      <c r="I4" s="2">
        <v>1.93</v>
      </c>
      <c r="J4" s="2">
        <v>1.9570000000000001</v>
      </c>
      <c r="K4" s="2">
        <v>1.9259999999999999</v>
      </c>
      <c r="L4" s="2">
        <v>1.871</v>
      </c>
    </row>
    <row r="5" spans="1:12" x14ac:dyDescent="0.3">
      <c r="A5" s="3">
        <v>0.44800000000000001</v>
      </c>
      <c r="B5" s="2">
        <v>0.54700000000000004</v>
      </c>
      <c r="C5" s="2">
        <v>1.159</v>
      </c>
      <c r="D5" s="2">
        <v>1.159</v>
      </c>
      <c r="E5" s="2">
        <v>1.494</v>
      </c>
      <c r="F5" s="2">
        <v>0.54500000000000004</v>
      </c>
      <c r="G5" s="2">
        <v>1.4239999999999999</v>
      </c>
      <c r="H5" s="2">
        <v>1.1040000000000001</v>
      </c>
      <c r="I5" s="2">
        <v>1.895</v>
      </c>
      <c r="J5" s="2">
        <v>1.4079999999999999</v>
      </c>
      <c r="K5" s="2">
        <v>1.726</v>
      </c>
      <c r="L5" s="2">
        <v>1.9259999999999999</v>
      </c>
    </row>
    <row r="6" spans="1:12" x14ac:dyDescent="0.3">
      <c r="A6" s="3">
        <v>0.27300000000000002</v>
      </c>
      <c r="B6" s="2">
        <v>0.63800000000000001</v>
      </c>
      <c r="C6" s="2">
        <v>1.117</v>
      </c>
      <c r="D6" s="2">
        <v>1.036</v>
      </c>
      <c r="E6" s="2">
        <v>1.46</v>
      </c>
      <c r="F6" s="2">
        <v>0.56200000000000006</v>
      </c>
      <c r="G6" s="2">
        <v>1.419</v>
      </c>
      <c r="H6" s="2">
        <v>1.1220000000000001</v>
      </c>
      <c r="I6" s="2">
        <v>1.883</v>
      </c>
      <c r="J6" s="2">
        <v>1.319</v>
      </c>
      <c r="K6" s="2">
        <v>1.6260000000000001</v>
      </c>
      <c r="L6" s="2">
        <v>1.861</v>
      </c>
    </row>
    <row r="7" spans="1:12" x14ac:dyDescent="0.3">
      <c r="A7" s="3">
        <v>0.17799999999999999</v>
      </c>
      <c r="B7" s="2">
        <v>1.0130000000000001</v>
      </c>
      <c r="C7" s="2">
        <v>0.94400000000000006</v>
      </c>
      <c r="D7" s="2">
        <v>1.365</v>
      </c>
      <c r="E7" s="2">
        <v>1.1520000000000001</v>
      </c>
      <c r="F7" s="2">
        <v>0.76700000000000002</v>
      </c>
      <c r="G7" s="2">
        <v>1.42</v>
      </c>
      <c r="H7" s="2">
        <v>1.135</v>
      </c>
      <c r="I7" s="2">
        <v>1.222</v>
      </c>
      <c r="J7" s="2">
        <v>1.345</v>
      </c>
      <c r="K7" s="2">
        <v>1.405</v>
      </c>
      <c r="L7" s="2">
        <v>2.173</v>
      </c>
    </row>
    <row r="8" spans="1:12" x14ac:dyDescent="0.3">
      <c r="A8" s="3">
        <v>0.14300000000000002</v>
      </c>
      <c r="B8" s="2">
        <v>0.92300000000000004</v>
      </c>
      <c r="C8" s="2">
        <v>0.90900000000000003</v>
      </c>
      <c r="D8" s="2">
        <v>1.345</v>
      </c>
      <c r="E8" s="2">
        <v>1.054</v>
      </c>
      <c r="F8" s="2">
        <v>0.76200000000000001</v>
      </c>
      <c r="G8" s="2">
        <v>1.2929999999999999</v>
      </c>
      <c r="H8" s="2">
        <v>1.1539999999999999</v>
      </c>
      <c r="I8" s="2">
        <v>1.212</v>
      </c>
      <c r="J8" s="2">
        <v>1.3069999999999999</v>
      </c>
      <c r="K8" s="2">
        <v>1.454</v>
      </c>
      <c r="L8" s="2">
        <v>2.0870000000000002</v>
      </c>
    </row>
    <row r="9" spans="1:12" x14ac:dyDescent="0.3">
      <c r="A9" s="5">
        <v>8.8999999999999996E-2</v>
      </c>
      <c r="B9" s="2">
        <v>0.67800000000000005</v>
      </c>
      <c r="C9" s="2">
        <v>1.133</v>
      </c>
      <c r="D9" s="2">
        <v>1.052</v>
      </c>
      <c r="E9" s="2">
        <v>0.9</v>
      </c>
      <c r="F9" s="2">
        <v>1.147</v>
      </c>
      <c r="G9" s="2">
        <v>1.3220000000000001</v>
      </c>
      <c r="H9" s="2">
        <v>1.02</v>
      </c>
      <c r="I9" s="2">
        <v>1.1020000000000001</v>
      </c>
      <c r="J9" s="2">
        <v>1.635</v>
      </c>
      <c r="K9" s="2">
        <v>1.8420000000000001</v>
      </c>
      <c r="L9" s="2">
        <v>1.968</v>
      </c>
    </row>
    <row r="12" spans="1:12" x14ac:dyDescent="0.3">
      <c r="A12" t="s">
        <v>0</v>
      </c>
    </row>
    <row r="16" spans="1:12" x14ac:dyDescent="0.3">
      <c r="B16" s="6" t="s">
        <v>1</v>
      </c>
      <c r="C16" s="6" t="s">
        <v>2</v>
      </c>
      <c r="D16" s="6" t="s">
        <v>3</v>
      </c>
      <c r="E16" s="6" t="s">
        <v>4</v>
      </c>
    </row>
    <row r="17" spans="1:11" x14ac:dyDescent="0.3">
      <c r="A17" t="s">
        <v>5</v>
      </c>
      <c r="B17" s="3">
        <v>1.897</v>
      </c>
      <c r="C17" s="1">
        <f>B17-B24</f>
        <v>1.8080000000000001</v>
      </c>
      <c r="D17" s="1">
        <v>200</v>
      </c>
      <c r="E17" s="7">
        <f>(35.435*C17*C17)+(46.713*C17)+(0.5848)</f>
        <v>200.87409984000001</v>
      </c>
    </row>
    <row r="18" spans="1:11" x14ac:dyDescent="0.3">
      <c r="A18" t="s">
        <v>6</v>
      </c>
      <c r="B18" s="3">
        <v>1.202</v>
      </c>
      <c r="C18" s="1">
        <f>B18-B24</f>
        <v>1.113</v>
      </c>
      <c r="D18" s="1">
        <v>100</v>
      </c>
      <c r="E18" s="7">
        <f t="shared" ref="E18:E24" si="0">(35.435*C18*C18)+(46.713*C18)+(0.5848)</f>
        <v>96.472148515000001</v>
      </c>
    </row>
    <row r="19" spans="1:11" x14ac:dyDescent="0.3">
      <c r="A19" t="s">
        <v>7</v>
      </c>
      <c r="B19" s="3">
        <v>0.8</v>
      </c>
      <c r="C19" s="1">
        <f>B19-B24</f>
        <v>0.71100000000000008</v>
      </c>
      <c r="D19" s="1">
        <v>50</v>
      </c>
      <c r="E19" s="7">
        <f t="shared" si="0"/>
        <v>51.710879635000012</v>
      </c>
    </row>
    <row r="20" spans="1:11" x14ac:dyDescent="0.3">
      <c r="A20" t="s">
        <v>8</v>
      </c>
      <c r="B20" s="3">
        <v>0.44800000000000001</v>
      </c>
      <c r="C20" s="1">
        <f>B20-B25</f>
        <v>0.44800000000000001</v>
      </c>
      <c r="D20" s="1">
        <v>25</v>
      </c>
      <c r="E20" s="7">
        <f t="shared" si="0"/>
        <v>28.624170240000005</v>
      </c>
    </row>
    <row r="21" spans="1:11" x14ac:dyDescent="0.3">
      <c r="A21" t="s">
        <v>9</v>
      </c>
      <c r="B21" s="3">
        <v>0.27300000000000002</v>
      </c>
      <c r="C21" s="1">
        <f>B21-B24</f>
        <v>0.18400000000000002</v>
      </c>
      <c r="D21" s="1">
        <v>12.5</v>
      </c>
      <c r="E21" s="7">
        <f t="shared" si="0"/>
        <v>10.379679360000001</v>
      </c>
    </row>
    <row r="22" spans="1:11" x14ac:dyDescent="0.3">
      <c r="A22" t="s">
        <v>10</v>
      </c>
      <c r="B22" s="3">
        <v>0.17799999999999999</v>
      </c>
      <c r="C22" s="1">
        <f>B22-B24</f>
        <v>8.8999999999999996E-2</v>
      </c>
      <c r="D22" s="1">
        <v>6.25</v>
      </c>
      <c r="E22" s="7">
        <f t="shared" si="0"/>
        <v>5.0229376349999999</v>
      </c>
    </row>
    <row r="23" spans="1:11" x14ac:dyDescent="0.3">
      <c r="A23" t="s">
        <v>11</v>
      </c>
      <c r="B23" s="3">
        <v>0.14300000000000002</v>
      </c>
      <c r="C23" s="1">
        <f>B23-B24</f>
        <v>5.400000000000002E-2</v>
      </c>
      <c r="D23" s="1">
        <v>3.13</v>
      </c>
      <c r="E23" s="7">
        <f t="shared" si="0"/>
        <v>3.2106304600000013</v>
      </c>
    </row>
    <row r="24" spans="1:11" x14ac:dyDescent="0.3">
      <c r="A24" t="s">
        <v>12</v>
      </c>
      <c r="B24" s="5">
        <v>8.8999999999999996E-2</v>
      </c>
      <c r="C24" s="1">
        <f>B24-B24</f>
        <v>0</v>
      </c>
      <c r="D24" s="1">
        <v>0</v>
      </c>
      <c r="E24" s="7">
        <f t="shared" si="0"/>
        <v>0.58479999999999999</v>
      </c>
    </row>
    <row r="28" spans="1:11" x14ac:dyDescent="0.3">
      <c r="J28" s="8" t="s">
        <v>62</v>
      </c>
      <c r="K28" s="8"/>
    </row>
    <row r="33" spans="1:5" x14ac:dyDescent="0.3">
      <c r="A33" s="9" t="s">
        <v>13</v>
      </c>
      <c r="B33" s="2" t="s">
        <v>14</v>
      </c>
      <c r="C33" s="4" t="s">
        <v>12</v>
      </c>
      <c r="D33" s="1" t="s">
        <v>2</v>
      </c>
      <c r="E33" s="10" t="s">
        <v>61</v>
      </c>
    </row>
    <row r="34" spans="1:5" x14ac:dyDescent="0.3">
      <c r="A34" s="9" t="s">
        <v>15</v>
      </c>
      <c r="B34" s="2">
        <v>0.85199999999999998</v>
      </c>
      <c r="C34" s="5">
        <v>8.8999999999999996E-2</v>
      </c>
      <c r="D34" s="1">
        <f>(B34-C34)</f>
        <v>0.76300000000000001</v>
      </c>
      <c r="E34" s="7">
        <f>(35.435*D34*D34)+(46.713*D34)+(0.5848)</f>
        <v>56.855977515000006</v>
      </c>
    </row>
    <row r="35" spans="1:5" x14ac:dyDescent="0.3">
      <c r="A35" s="9" t="s">
        <v>16</v>
      </c>
      <c r="B35" s="2">
        <v>0.995</v>
      </c>
      <c r="C35" s="5">
        <v>8.8999999999999996E-2</v>
      </c>
      <c r="D35" s="1">
        <f>(B35-C35)</f>
        <v>0.90600000000000003</v>
      </c>
      <c r="E35" s="7">
        <f>(35.435*D35*D35)+(46.713*D35)+(0.5848)</f>
        <v>71.993101660000008</v>
      </c>
    </row>
    <row r="36" spans="1:5" x14ac:dyDescent="0.3">
      <c r="A36" s="9" t="s">
        <v>16</v>
      </c>
      <c r="B36" s="2">
        <v>0.98199999999999998</v>
      </c>
      <c r="C36" s="5">
        <v>8.8999999999999996E-2</v>
      </c>
      <c r="D36" s="1">
        <f>(B36-C36)</f>
        <v>0.89300000000000002</v>
      </c>
      <c r="E36" s="7">
        <f>(35.435*D36*D36)+(46.713*D36)+(0.5848)</f>
        <v>70.557114315000007</v>
      </c>
    </row>
    <row r="37" spans="1:5" x14ac:dyDescent="0.3">
      <c r="A37" s="9" t="s">
        <v>17</v>
      </c>
      <c r="B37" s="2">
        <v>0.54700000000000004</v>
      </c>
      <c r="C37" s="5">
        <v>8.8999999999999996E-2</v>
      </c>
      <c r="D37" s="1">
        <f>(B37-C37)</f>
        <v>0.45800000000000007</v>
      </c>
      <c r="E37" s="7">
        <f>(35.435*D37*D37)+(46.713*D37)+(0.5848)</f>
        <v>29.412341340000008</v>
      </c>
    </row>
    <row r="38" spans="1:5" x14ac:dyDescent="0.3">
      <c r="A38" s="9" t="s">
        <v>17</v>
      </c>
      <c r="B38" s="2">
        <v>0.63800000000000001</v>
      </c>
      <c r="C38" s="5">
        <v>8.8999999999999996E-2</v>
      </c>
      <c r="D38" s="1">
        <f>(B38-C38)</f>
        <v>0.54900000000000004</v>
      </c>
      <c r="E38" s="7">
        <f>(35.435*D38*D38)+(46.713*D38)+(0.5848)</f>
        <v>36.910381435000005</v>
      </c>
    </row>
    <row r="39" spans="1:5" x14ac:dyDescent="0.3">
      <c r="A39" s="9" t="s">
        <v>18</v>
      </c>
      <c r="B39" s="2">
        <v>1.0130000000000001</v>
      </c>
      <c r="C39" s="5">
        <v>8.8999999999999996E-2</v>
      </c>
      <c r="D39" s="1">
        <f>(B39-C39)</f>
        <v>0.92400000000000015</v>
      </c>
      <c r="E39" s="7">
        <f>(35.435*D39*D39)+(46.713*D39)+(0.5848)</f>
        <v>74.001164560000021</v>
      </c>
    </row>
    <row r="40" spans="1:5" x14ac:dyDescent="0.3">
      <c r="A40" s="9" t="s">
        <v>18</v>
      </c>
      <c r="B40" s="2">
        <v>0.92300000000000004</v>
      </c>
      <c r="C40" s="5">
        <v>8.8999999999999996E-2</v>
      </c>
      <c r="D40" s="1">
        <f>(B40-C40)</f>
        <v>0.83400000000000007</v>
      </c>
      <c r="E40" s="7">
        <f>(35.435*D40*D40)+(46.713*D40)+(0.5848)</f>
        <v>64.19046886000001</v>
      </c>
    </row>
    <row r="41" spans="1:5" x14ac:dyDescent="0.3">
      <c r="A41" s="9" t="s">
        <v>19</v>
      </c>
      <c r="B41" s="2">
        <v>0.67800000000000005</v>
      </c>
      <c r="C41" s="5">
        <v>8.8999999999999996E-2</v>
      </c>
      <c r="D41" s="1">
        <f>(B41-C41)</f>
        <v>0.58900000000000008</v>
      </c>
      <c r="E41" s="7">
        <f>(35.435*D41*D41)+(46.713*D41)+(0.5848)</f>
        <v>40.391902635000008</v>
      </c>
    </row>
    <row r="42" spans="1:5" x14ac:dyDescent="0.3">
      <c r="A42" s="9" t="s">
        <v>19</v>
      </c>
      <c r="B42" s="2">
        <v>0.623</v>
      </c>
      <c r="C42" s="5">
        <v>8.8999999999999996E-2</v>
      </c>
      <c r="D42" s="1">
        <f>(B42-C42)</f>
        <v>0.53400000000000003</v>
      </c>
      <c r="E42" s="7">
        <f>(35.435*D42*D42)+(46.713*D42)+(0.5848)</f>
        <v>35.634044860000003</v>
      </c>
    </row>
    <row r="43" spans="1:5" x14ac:dyDescent="0.3">
      <c r="A43" s="9" t="s">
        <v>20</v>
      </c>
      <c r="B43" s="2">
        <v>0.71299999999999997</v>
      </c>
      <c r="C43" s="5">
        <v>8.8999999999999996E-2</v>
      </c>
      <c r="D43" s="1">
        <f>(B43-C43)</f>
        <v>0.624</v>
      </c>
      <c r="E43" s="7">
        <f>(35.435*D43*D43)+(46.713*D43)+(0.5848)</f>
        <v>43.531250560000004</v>
      </c>
    </row>
    <row r="44" spans="1:5" x14ac:dyDescent="0.3">
      <c r="A44" s="9" t="s">
        <v>20</v>
      </c>
      <c r="B44" s="2">
        <v>0.75900000000000001</v>
      </c>
      <c r="C44" s="5">
        <v>8.8999999999999996E-2</v>
      </c>
      <c r="D44" s="1">
        <f>(B44-C44)</f>
        <v>0.67</v>
      </c>
      <c r="E44" s="7">
        <f>(35.435*D44*D44)+(46.713*D44)+(0.5848)</f>
        <v>47.789281500000008</v>
      </c>
    </row>
    <row r="45" spans="1:5" x14ac:dyDescent="0.3">
      <c r="A45" s="9" t="s">
        <v>21</v>
      </c>
      <c r="B45" s="2">
        <v>1.159</v>
      </c>
      <c r="C45" s="5">
        <v>8.8999999999999996E-2</v>
      </c>
      <c r="D45" s="1">
        <f>(B45-C45)</f>
        <v>1.07</v>
      </c>
      <c r="E45" s="7">
        <f>(35.435*D45*D45)+(46.713*D45)+(0.5848)</f>
        <v>91.137241500000016</v>
      </c>
    </row>
    <row r="46" spans="1:5" x14ac:dyDescent="0.3">
      <c r="A46" s="9" t="s">
        <v>21</v>
      </c>
      <c r="B46" s="2">
        <v>1.117</v>
      </c>
      <c r="C46" s="5">
        <v>8.8999999999999996E-2</v>
      </c>
      <c r="D46" s="1">
        <f>(B46-C46)</f>
        <v>1.028</v>
      </c>
      <c r="E46" s="7">
        <f>(35.435*D46*D46)+(46.713*D46)+(0.5848)</f>
        <v>86.052905039999999</v>
      </c>
    </row>
    <row r="47" spans="1:5" x14ac:dyDescent="0.3">
      <c r="A47" s="9" t="s">
        <v>22</v>
      </c>
      <c r="B47" s="2">
        <v>0.94400000000000006</v>
      </c>
      <c r="C47" s="5">
        <v>8.8999999999999996E-2</v>
      </c>
      <c r="D47" s="1">
        <f>(B47-C47)</f>
        <v>0.85500000000000009</v>
      </c>
      <c r="E47" s="7">
        <f>(35.435*D47*D47)+(46.713*D47)+(0.5848)</f>
        <v>66.428285875000014</v>
      </c>
    </row>
    <row r="48" spans="1:5" x14ac:dyDescent="0.3">
      <c r="A48" s="9" t="s">
        <v>22</v>
      </c>
      <c r="B48" s="2">
        <v>0.90900000000000003</v>
      </c>
      <c r="C48" s="5">
        <v>8.8999999999999996E-2</v>
      </c>
      <c r="D48" s="1">
        <f>(B48-C48)</f>
        <v>0.82000000000000006</v>
      </c>
      <c r="E48" s="7">
        <f>(35.435*D48*D48)+(46.713*D48)+(0.5848)</f>
        <v>62.715954000000011</v>
      </c>
    </row>
    <row r="49" spans="1:5" x14ac:dyDescent="0.3">
      <c r="A49" s="9" t="s">
        <v>23</v>
      </c>
      <c r="B49" s="2">
        <v>1.133</v>
      </c>
      <c r="C49" s="5">
        <v>8.8999999999999996E-2</v>
      </c>
      <c r="D49" s="1">
        <f>(B49-C49)</f>
        <v>1.044</v>
      </c>
      <c r="E49" s="7">
        <f>(35.435*D49*D49)+(46.713*D49)+(0.5848)</f>
        <v>87.975054160000013</v>
      </c>
    </row>
    <row r="50" spans="1:5" x14ac:dyDescent="0.3">
      <c r="A50" s="9" t="s">
        <v>23</v>
      </c>
      <c r="B50" s="2">
        <v>1.1659999999999999</v>
      </c>
      <c r="C50" s="5">
        <v>8.8999999999999996E-2</v>
      </c>
      <c r="D50" s="1">
        <f>(B50-C50)</f>
        <v>1.077</v>
      </c>
      <c r="E50" s="7">
        <f>(35.435*D50*D50)+(46.713*D50)+(0.5848)</f>
        <v>91.996785114999994</v>
      </c>
    </row>
    <row r="51" spans="1:5" x14ac:dyDescent="0.3">
      <c r="A51" s="9" t="s">
        <v>24</v>
      </c>
      <c r="B51" s="2">
        <v>1.6160000000000001</v>
      </c>
      <c r="C51" s="5">
        <v>8.8999999999999996E-2</v>
      </c>
      <c r="D51" s="1">
        <f>(B51-C51)</f>
        <v>1.5270000000000001</v>
      </c>
      <c r="E51" s="7">
        <f>(35.435*D51*D51)+(46.713*D51)+(0.5848)</f>
        <v>154.54036811500001</v>
      </c>
    </row>
    <row r="52" spans="1:5" x14ac:dyDescent="0.3">
      <c r="A52" s="9" t="s">
        <v>24</v>
      </c>
      <c r="B52" s="2">
        <v>1.601</v>
      </c>
      <c r="C52" s="5">
        <v>8.8999999999999996E-2</v>
      </c>
      <c r="D52" s="1">
        <f>(B52-C52)</f>
        <v>1.512</v>
      </c>
      <c r="E52" s="7">
        <f>(35.435*D52*D52)+(46.713*D52)+(0.5848)</f>
        <v>152.22436863999999</v>
      </c>
    </row>
    <row r="53" spans="1:5" x14ac:dyDescent="0.3">
      <c r="A53" s="9" t="s">
        <v>25</v>
      </c>
      <c r="B53" s="2">
        <v>1.159</v>
      </c>
      <c r="C53" s="5">
        <v>8.8999999999999996E-2</v>
      </c>
      <c r="D53" s="1">
        <f>(B53-C53)</f>
        <v>1.07</v>
      </c>
      <c r="E53" s="7">
        <f>(35.435*D53*D53)+(46.713*D53)+(0.5848)</f>
        <v>91.137241500000016</v>
      </c>
    </row>
    <row r="54" spans="1:5" x14ac:dyDescent="0.3">
      <c r="A54" s="9" t="s">
        <v>25</v>
      </c>
      <c r="B54" s="2">
        <v>1.036</v>
      </c>
      <c r="C54" s="5">
        <v>8.8999999999999996E-2</v>
      </c>
      <c r="D54" s="1">
        <f>(B54-C54)</f>
        <v>0.94700000000000006</v>
      </c>
      <c r="E54" s="7">
        <f>(35.435*D54*D54)+(46.713*D54)+(0.5848)</f>
        <v>76.600437915000015</v>
      </c>
    </row>
    <row r="55" spans="1:5" x14ac:dyDescent="0.3">
      <c r="A55" s="9" t="s">
        <v>26</v>
      </c>
      <c r="B55" s="2">
        <v>1.365</v>
      </c>
      <c r="C55" s="5">
        <v>8.8999999999999996E-2</v>
      </c>
      <c r="D55" s="1">
        <f>(B55-C55)</f>
        <v>1.276</v>
      </c>
      <c r="E55" s="7">
        <f>(35.435*D55*D55)+(46.713*D55)+(0.5848)</f>
        <v>117.88500456</v>
      </c>
    </row>
    <row r="56" spans="1:5" x14ac:dyDescent="0.3">
      <c r="A56" s="9" t="s">
        <v>26</v>
      </c>
      <c r="B56" s="2">
        <v>1.345</v>
      </c>
      <c r="C56" s="5">
        <v>8.8999999999999996E-2</v>
      </c>
      <c r="D56" s="1">
        <f>(B56-C56)</f>
        <v>1.256</v>
      </c>
      <c r="E56" s="7">
        <f>(35.435*D56*D56)+(46.713*D56)+(0.5848)</f>
        <v>115.15631616</v>
      </c>
    </row>
    <row r="57" spans="1:5" x14ac:dyDescent="0.3">
      <c r="A57" s="9" t="s">
        <v>27</v>
      </c>
      <c r="B57" s="2">
        <v>1.052</v>
      </c>
      <c r="C57" s="5">
        <v>8.8999999999999996E-2</v>
      </c>
      <c r="D57" s="1">
        <f>(B57-C57)</f>
        <v>0.96300000000000008</v>
      </c>
      <c r="E57" s="7">
        <f>(35.435*D57*D57)+(46.713*D57)+(0.5848)</f>
        <v>78.430739515000013</v>
      </c>
    </row>
    <row r="58" spans="1:5" x14ac:dyDescent="0.3">
      <c r="A58" s="9" t="s">
        <v>27</v>
      </c>
      <c r="B58" s="2">
        <v>0.99299999999999999</v>
      </c>
      <c r="C58" s="5">
        <v>8.8999999999999996E-2</v>
      </c>
      <c r="D58" s="1">
        <f>(B58-C58)</f>
        <v>0.90400000000000003</v>
      </c>
      <c r="E58" s="7">
        <f>(35.435*D58*D58)+(46.713*D58)+(0.5848)</f>
        <v>71.771400960000008</v>
      </c>
    </row>
    <row r="59" spans="1:5" x14ac:dyDescent="0.3">
      <c r="A59" s="9" t="s">
        <v>28</v>
      </c>
      <c r="B59" s="2">
        <v>1.1579999999999999</v>
      </c>
      <c r="C59" s="5">
        <v>8.8999999999999996E-2</v>
      </c>
      <c r="D59" s="1">
        <f>(B59-C59)</f>
        <v>1.069</v>
      </c>
      <c r="E59" s="7">
        <f>(35.435*D59*D59)+(46.713*D59)+(0.5848)</f>
        <v>91.014733035000006</v>
      </c>
    </row>
    <row r="60" spans="1:5" x14ac:dyDescent="0.3">
      <c r="A60" s="9" t="s">
        <v>28</v>
      </c>
      <c r="B60" s="2">
        <v>1.1759999999999999</v>
      </c>
      <c r="C60" s="5">
        <v>8.8999999999999996E-2</v>
      </c>
      <c r="D60" s="1">
        <f>(B60-C60)</f>
        <v>1.087</v>
      </c>
      <c r="E60" s="7">
        <f>(35.435*D60*D60)+(46.713*D60)+(0.5848)</f>
        <v>93.23072851500001</v>
      </c>
    </row>
    <row r="61" spans="1:5" x14ac:dyDescent="0.3">
      <c r="A61" s="9" t="s">
        <v>29</v>
      </c>
      <c r="B61" s="2">
        <v>1.494</v>
      </c>
      <c r="C61" s="5">
        <v>8.8999999999999996E-2</v>
      </c>
      <c r="D61" s="1">
        <f>(B61-C61)</f>
        <v>1.405</v>
      </c>
      <c r="E61" s="7">
        <f>(35.435*D61*D61)+(46.713*D61)+(0.5848)</f>
        <v>136.16614087500002</v>
      </c>
    </row>
    <row r="62" spans="1:5" x14ac:dyDescent="0.3">
      <c r="A62" s="9" t="s">
        <v>29</v>
      </c>
      <c r="B62" s="2">
        <v>1.46</v>
      </c>
      <c r="C62" s="5">
        <v>8.8999999999999996E-2</v>
      </c>
      <c r="D62" s="1">
        <f>(B62-C62)</f>
        <v>1.371</v>
      </c>
      <c r="E62" s="7">
        <f>(35.435*D62*D62)+(46.713*D62)+(0.5848)</f>
        <v>131.23340183500002</v>
      </c>
    </row>
    <row r="63" spans="1:5" x14ac:dyDescent="0.3">
      <c r="A63" s="9" t="s">
        <v>30</v>
      </c>
      <c r="B63" s="2">
        <v>1.1520000000000001</v>
      </c>
      <c r="C63" s="5">
        <v>8.8999999999999996E-2</v>
      </c>
      <c r="D63" s="1">
        <f>(B63-C63)</f>
        <v>1.0630000000000002</v>
      </c>
      <c r="E63" s="7">
        <f>(35.435*D63*D63)+(46.713*D63)+(0.5848)</f>
        <v>90.281170515000028</v>
      </c>
    </row>
    <row r="64" spans="1:5" x14ac:dyDescent="0.3">
      <c r="A64" s="9" t="s">
        <v>30</v>
      </c>
      <c r="B64" s="2">
        <v>1.054</v>
      </c>
      <c r="C64" s="5">
        <v>8.8999999999999996E-2</v>
      </c>
      <c r="D64" s="1">
        <f>(B64-C64)</f>
        <v>0.96500000000000008</v>
      </c>
      <c r="E64" s="7">
        <f>(35.435*D64*D64)+(46.713*D64)+(0.5848)</f>
        <v>78.660802875000016</v>
      </c>
    </row>
    <row r="65" spans="1:5" x14ac:dyDescent="0.3">
      <c r="A65" s="9" t="s">
        <v>31</v>
      </c>
      <c r="B65" s="2">
        <v>0.9</v>
      </c>
      <c r="C65" s="5">
        <v>8.8999999999999996E-2</v>
      </c>
      <c r="D65" s="1">
        <f>(B65-C65)</f>
        <v>0.81100000000000005</v>
      </c>
      <c r="E65" s="7">
        <f>(35.435*D65*D65)+(46.713*D65)+(0.5848)</f>
        <v>61.775386635000011</v>
      </c>
    </row>
    <row r="66" spans="1:5" x14ac:dyDescent="0.3">
      <c r="A66" s="9" t="s">
        <v>31</v>
      </c>
      <c r="B66" s="2">
        <v>0.86</v>
      </c>
      <c r="C66" s="5">
        <v>8.8999999999999996E-2</v>
      </c>
      <c r="D66" s="1">
        <f>(B66-C66)</f>
        <v>0.77100000000000002</v>
      </c>
      <c r="E66" s="7">
        <f>(35.435*D66*D66)+(46.713*D66)+(0.5848)</f>
        <v>57.664539834999999</v>
      </c>
    </row>
    <row r="67" spans="1:5" x14ac:dyDescent="0.3">
      <c r="A67" s="9" t="s">
        <v>32</v>
      </c>
      <c r="B67" s="2">
        <v>1.143</v>
      </c>
      <c r="C67" s="5">
        <v>8.8999999999999996E-2</v>
      </c>
      <c r="D67" s="1">
        <f>(B67-C67)</f>
        <v>1.054</v>
      </c>
      <c r="E67" s="7">
        <f>(35.435*D67*D67)+(46.713*D67)+(0.5848)</f>
        <v>89.185610460000021</v>
      </c>
    </row>
    <row r="68" spans="1:5" x14ac:dyDescent="0.3">
      <c r="A68" s="9" t="s">
        <v>32</v>
      </c>
      <c r="B68" s="2">
        <v>1.127</v>
      </c>
      <c r="C68" s="5">
        <v>8.8999999999999996E-2</v>
      </c>
      <c r="D68" s="1">
        <f>(B68-C68)</f>
        <v>1.038</v>
      </c>
      <c r="E68" s="7">
        <f>(35.435*D68*D68)+(46.713*D68)+(0.5848)</f>
        <v>87.252122140000012</v>
      </c>
    </row>
    <row r="69" spans="1:5" x14ac:dyDescent="0.3">
      <c r="A69" s="9" t="s">
        <v>33</v>
      </c>
      <c r="B69" s="2">
        <v>0.54500000000000004</v>
      </c>
      <c r="C69" s="5">
        <v>8.8999999999999996E-2</v>
      </c>
      <c r="D69" s="1">
        <f>(B69-C69)</f>
        <v>0.45600000000000007</v>
      </c>
      <c r="E69" s="7">
        <f>(35.435*D69*D69)+(46.713*D69)+(0.5848)</f>
        <v>29.254140160000006</v>
      </c>
    </row>
    <row r="70" spans="1:5" x14ac:dyDescent="0.3">
      <c r="A70" s="9" t="s">
        <v>33</v>
      </c>
      <c r="B70" s="2">
        <v>0.56200000000000006</v>
      </c>
      <c r="C70" s="5">
        <v>8.8999999999999996E-2</v>
      </c>
      <c r="D70" s="1">
        <f>(B70-C70)</f>
        <v>0.47300000000000009</v>
      </c>
      <c r="E70" s="7">
        <f>(35.435*D70*D70)+(46.713*D70)+(0.5848)</f>
        <v>30.60788611500001</v>
      </c>
    </row>
    <row r="71" spans="1:5" x14ac:dyDescent="0.3">
      <c r="A71" s="9" t="s">
        <v>34</v>
      </c>
      <c r="B71" s="2">
        <v>0.76700000000000002</v>
      </c>
      <c r="C71" s="5">
        <v>8.8999999999999996E-2</v>
      </c>
      <c r="D71" s="1">
        <f>(B71-C71)</f>
        <v>0.67800000000000005</v>
      </c>
      <c r="E71" s="7">
        <f>(35.435*D71*D71)+(46.713*D71)+(0.5848)</f>
        <v>48.545116540000009</v>
      </c>
    </row>
    <row r="72" spans="1:5" x14ac:dyDescent="0.3">
      <c r="A72" s="9" t="s">
        <v>34</v>
      </c>
      <c r="B72" s="2">
        <v>0.76200000000000001</v>
      </c>
      <c r="C72" s="5">
        <v>8.8999999999999996E-2</v>
      </c>
      <c r="D72" s="1">
        <f>(B72-C72)</f>
        <v>0.67300000000000004</v>
      </c>
      <c r="E72" s="7">
        <f>(35.435*D72*D72)+(46.713*D72)+(0.5848)</f>
        <v>48.072188115000003</v>
      </c>
    </row>
    <row r="73" spans="1:5" x14ac:dyDescent="0.3">
      <c r="A73" s="9" t="s">
        <v>35</v>
      </c>
      <c r="B73" s="2">
        <v>1.147</v>
      </c>
      <c r="C73" s="5">
        <v>8.8999999999999996E-2</v>
      </c>
      <c r="D73" s="1">
        <f>(B73-C73)</f>
        <v>1.0580000000000001</v>
      </c>
      <c r="E73" s="7">
        <f>(35.435*D73*D73)+(46.713*D73)+(0.5848)</f>
        <v>89.671817340000018</v>
      </c>
    </row>
    <row r="74" spans="1:5" x14ac:dyDescent="0.3">
      <c r="A74" s="9" t="s">
        <v>35</v>
      </c>
      <c r="B74" s="2">
        <v>1.161</v>
      </c>
      <c r="C74" s="5">
        <v>8.8999999999999996E-2</v>
      </c>
      <c r="D74" s="1">
        <f>(B74-C74)</f>
        <v>1.0720000000000001</v>
      </c>
      <c r="E74" s="7">
        <f>(35.435*D74*D74)+(46.713*D74)+(0.5848)</f>
        <v>91.382471040000013</v>
      </c>
    </row>
    <row r="75" spans="1:5" x14ac:dyDescent="0.3">
      <c r="A75" s="9" t="s">
        <v>36</v>
      </c>
      <c r="B75" s="2">
        <v>1.341</v>
      </c>
      <c r="C75" s="5">
        <v>8.8999999999999996E-2</v>
      </c>
      <c r="D75" s="1">
        <f>(B75-C75)</f>
        <v>1.252</v>
      </c>
      <c r="E75" s="7">
        <f>(35.435*D75*D75)+(46.713*D75)+(0.5848)</f>
        <v>114.61398024</v>
      </c>
    </row>
    <row r="76" spans="1:5" x14ac:dyDescent="0.3">
      <c r="A76" s="9" t="s">
        <v>36</v>
      </c>
      <c r="B76" s="2">
        <v>1.3620000000000001</v>
      </c>
      <c r="C76" s="5">
        <v>8.8999999999999996E-2</v>
      </c>
      <c r="D76" s="1">
        <f>(B76-C76)</f>
        <v>1.2730000000000001</v>
      </c>
      <c r="E76" s="7">
        <f>(35.435*D76*D76)+(46.713*D76)+(0.5848)</f>
        <v>117.47389411500004</v>
      </c>
    </row>
    <row r="77" spans="1:5" x14ac:dyDescent="0.3">
      <c r="A77" s="9" t="s">
        <v>37</v>
      </c>
      <c r="B77" s="2">
        <v>1.4239999999999999</v>
      </c>
      <c r="C77" s="5">
        <v>8.8999999999999996E-2</v>
      </c>
      <c r="D77" s="1">
        <f>(B77-C77)</f>
        <v>1.335</v>
      </c>
      <c r="E77" s="7">
        <f>(35.435*D77*D77)+(46.713*D77)+(0.5848)</f>
        <v>126.09979787500001</v>
      </c>
    </row>
    <row r="78" spans="1:5" x14ac:dyDescent="0.3">
      <c r="A78" s="9" t="s">
        <v>38</v>
      </c>
      <c r="B78" s="2">
        <v>1.419</v>
      </c>
      <c r="C78" s="5">
        <v>8.8999999999999996E-2</v>
      </c>
      <c r="D78" s="1">
        <f>(B78-C78)</f>
        <v>1.33</v>
      </c>
      <c r="E78" s="7">
        <f>(35.435*D78*D78)+(46.713*D78)+(0.5848)</f>
        <v>125.39406150000002</v>
      </c>
    </row>
    <row r="79" spans="1:5" x14ac:dyDescent="0.3">
      <c r="A79" s="9" t="s">
        <v>38</v>
      </c>
      <c r="B79" s="2">
        <v>1.42</v>
      </c>
      <c r="C79" s="5">
        <v>8.8999999999999996E-2</v>
      </c>
      <c r="D79" s="1">
        <f>(B79-C79)</f>
        <v>1.331</v>
      </c>
      <c r="E79" s="7">
        <f>(35.435*D79*D79)+(46.713*D79)+(0.5848)</f>
        <v>125.535067035</v>
      </c>
    </row>
    <row r="80" spans="1:5" x14ac:dyDescent="0.3">
      <c r="A80" s="9" t="s">
        <v>39</v>
      </c>
      <c r="B80" s="2">
        <v>1.2929999999999999</v>
      </c>
      <c r="C80" s="5">
        <v>8.8999999999999996E-2</v>
      </c>
      <c r="D80" s="1">
        <f>(B80-C80)</f>
        <v>1.204</v>
      </c>
      <c r="E80" s="7">
        <f>(35.435*D80*D80)+(46.713*D80)+(0.5848)</f>
        <v>108.19439496000001</v>
      </c>
    </row>
    <row r="81" spans="1:5" x14ac:dyDescent="0.3">
      <c r="A81" s="9" t="s">
        <v>39</v>
      </c>
      <c r="B81" s="2">
        <v>1.3220000000000001</v>
      </c>
      <c r="C81" s="5">
        <v>8.8999999999999996E-2</v>
      </c>
      <c r="D81" s="1">
        <f>(B81-C81)</f>
        <v>1.2330000000000001</v>
      </c>
      <c r="E81" s="7">
        <f>(35.435*D81*D81)+(46.713*D81)+(0.5848)</f>
        <v>112.05336971500002</v>
      </c>
    </row>
    <row r="82" spans="1:5" x14ac:dyDescent="0.3">
      <c r="A82" s="9" t="s">
        <v>40</v>
      </c>
      <c r="B82" s="2">
        <v>1.5409999999999999</v>
      </c>
      <c r="C82" s="5">
        <v>8.8999999999999996E-2</v>
      </c>
      <c r="D82" s="1">
        <f>(B82-C82)</f>
        <v>1.452</v>
      </c>
      <c r="E82" s="7">
        <f>(35.435*D82*D82)+(46.713*D82)+(0.5848)</f>
        <v>143.11982823999998</v>
      </c>
    </row>
    <row r="83" spans="1:5" x14ac:dyDescent="0.3">
      <c r="A83" s="9" t="s">
        <v>40</v>
      </c>
      <c r="B83" s="2">
        <v>1.5720000000000001</v>
      </c>
      <c r="C83" s="5">
        <v>8.8999999999999996E-2</v>
      </c>
      <c r="D83" s="1">
        <f>(B83-C83)</f>
        <v>1.4830000000000001</v>
      </c>
      <c r="E83" s="7">
        <f>(35.435*D83*D83)+(46.713*D83)+(0.5848)</f>
        <v>147.79198471500004</v>
      </c>
    </row>
    <row r="84" spans="1:5" x14ac:dyDescent="0.3">
      <c r="A84" s="9" t="s">
        <v>41</v>
      </c>
      <c r="B84" s="2">
        <v>1.167</v>
      </c>
      <c r="C84" s="5">
        <v>8.8999999999999996E-2</v>
      </c>
      <c r="D84" s="1">
        <f>(B84-C84)</f>
        <v>1.0780000000000001</v>
      </c>
      <c r="E84" s="7">
        <f>(35.435*D84*D84)+(46.713*D84)+(0.5848)</f>
        <v>92.119860540000019</v>
      </c>
    </row>
    <row r="85" spans="1:5" x14ac:dyDescent="0.3">
      <c r="A85" s="9" t="s">
        <v>41</v>
      </c>
      <c r="B85" s="2">
        <v>1.1040000000000001</v>
      </c>
      <c r="C85" s="5">
        <v>8.8999999999999996E-2</v>
      </c>
      <c r="D85" s="1">
        <f>(B85-C85)</f>
        <v>1.0150000000000001</v>
      </c>
      <c r="E85" s="7">
        <f>(35.435*D85*D85)+(46.713*D85)+(0.5848)</f>
        <v>84.504517875000005</v>
      </c>
    </row>
    <row r="86" spans="1:5" x14ac:dyDescent="0.3">
      <c r="A86" s="9" t="s">
        <v>42</v>
      </c>
      <c r="B86" s="2">
        <v>1.1220000000000001</v>
      </c>
      <c r="C86" s="5">
        <v>8.8999999999999996E-2</v>
      </c>
      <c r="D86" s="1">
        <f>(B86-C86)</f>
        <v>1.0330000000000001</v>
      </c>
      <c r="E86" s="7">
        <f>(35.435*D86*D86)+(46.713*D86)+(0.5848)</f>
        <v>86.651627715000018</v>
      </c>
    </row>
    <row r="87" spans="1:5" x14ac:dyDescent="0.3">
      <c r="A87" s="9" t="s">
        <v>42</v>
      </c>
      <c r="B87" s="2">
        <v>1.135</v>
      </c>
      <c r="C87" s="5">
        <v>8.8999999999999996E-2</v>
      </c>
      <c r="D87" s="1">
        <f>(B87-C87)</f>
        <v>1.046</v>
      </c>
      <c r="E87" s="7">
        <f>(35.435*D87*D87)+(46.713*D87)+(0.5848)</f>
        <v>88.21659846</v>
      </c>
    </row>
    <row r="88" spans="1:5" x14ac:dyDescent="0.3">
      <c r="A88" s="9" t="s">
        <v>43</v>
      </c>
      <c r="B88" s="2">
        <v>1.1539999999999999</v>
      </c>
      <c r="C88" s="5">
        <v>8.8999999999999996E-2</v>
      </c>
      <c r="D88" s="1">
        <f>(B88-C88)</f>
        <v>1.0649999999999999</v>
      </c>
      <c r="E88" s="7">
        <f>(35.435*D88*D88)+(46.713*D88)+(0.5848)</f>
        <v>90.525407874999999</v>
      </c>
    </row>
    <row r="89" spans="1:5" x14ac:dyDescent="0.3">
      <c r="A89" s="9" t="s">
        <v>43</v>
      </c>
      <c r="B89" s="2">
        <v>1.02</v>
      </c>
      <c r="C89" s="5">
        <v>8.8999999999999996E-2</v>
      </c>
      <c r="D89" s="1">
        <f>(B89-C89)</f>
        <v>0.93100000000000005</v>
      </c>
      <c r="E89" s="7">
        <f>(35.435*D89*D89)+(46.713*D89)+(0.5848)</f>
        <v>74.788279035000016</v>
      </c>
    </row>
    <row r="90" spans="1:5" x14ac:dyDescent="0.3">
      <c r="A90" s="9" t="s">
        <v>44</v>
      </c>
      <c r="B90" s="2">
        <v>1.0580000000000001</v>
      </c>
      <c r="C90" s="5">
        <v>8.8999999999999996E-2</v>
      </c>
      <c r="D90" s="1">
        <f>(B90-C90)</f>
        <v>0.96900000000000008</v>
      </c>
      <c r="E90" s="7">
        <f>(35.435*D90*D90)+(46.713*D90)+(0.5848)</f>
        <v>79.121780035000015</v>
      </c>
    </row>
    <row r="91" spans="1:5" x14ac:dyDescent="0.3">
      <c r="A91" s="9" t="s">
        <v>44</v>
      </c>
      <c r="B91" s="2">
        <v>0.92</v>
      </c>
      <c r="C91" s="5">
        <v>8.8999999999999996E-2</v>
      </c>
      <c r="D91" s="1">
        <f>(B91-C91)</f>
        <v>0.83100000000000007</v>
      </c>
      <c r="E91" s="7">
        <f>(35.435*D91*D91)+(46.713*D91)+(0.5848)</f>
        <v>63.873332035000011</v>
      </c>
    </row>
    <row r="92" spans="1:5" x14ac:dyDescent="0.3">
      <c r="A92" s="9" t="s">
        <v>45</v>
      </c>
      <c r="B92" s="2">
        <v>1.93</v>
      </c>
      <c r="C92" s="5">
        <v>8.8999999999999996E-2</v>
      </c>
      <c r="D92" s="1">
        <f>(B92-C92)</f>
        <v>1.841</v>
      </c>
      <c r="E92" s="7">
        <f>(35.435*D92*D92)+(46.713*D92)+(0.5848)</f>
        <v>206.68260523500001</v>
      </c>
    </row>
    <row r="93" spans="1:5" x14ac:dyDescent="0.3">
      <c r="A93" s="9" t="s">
        <v>46</v>
      </c>
      <c r="B93" s="2">
        <v>1.895</v>
      </c>
      <c r="C93" s="5">
        <v>8.8999999999999996E-2</v>
      </c>
      <c r="D93" s="1">
        <f>(B93-C93)</f>
        <v>1.806</v>
      </c>
      <c r="E93" s="7">
        <f>(35.435*D93*D93)+(46.713*D93)+(0.5848)</f>
        <v>200.52454966000002</v>
      </c>
    </row>
    <row r="94" spans="1:5" x14ac:dyDescent="0.3">
      <c r="A94" s="9" t="s">
        <v>46</v>
      </c>
      <c r="B94" s="2">
        <v>1.883</v>
      </c>
      <c r="C94" s="5">
        <v>8.8999999999999996E-2</v>
      </c>
      <c r="D94" s="1">
        <f>(B94-C94)</f>
        <v>1.794</v>
      </c>
      <c r="E94" s="7">
        <f>(35.435*D94*D94)+(46.713*D94)+(0.5848)</f>
        <v>198.43320166000001</v>
      </c>
    </row>
    <row r="95" spans="1:5" x14ac:dyDescent="0.3">
      <c r="A95" s="9" t="s">
        <v>47</v>
      </c>
      <c r="B95" s="2">
        <v>1.222</v>
      </c>
      <c r="C95" s="5">
        <v>8.8999999999999996E-2</v>
      </c>
      <c r="D95" s="1">
        <f>(B95-C95)</f>
        <v>1.133</v>
      </c>
      <c r="E95" s="7">
        <f>(35.435*D95*D95)+(46.713*D95)+(0.5848)</f>
        <v>98.998148714999999</v>
      </c>
    </row>
    <row r="96" spans="1:5" x14ac:dyDescent="0.3">
      <c r="A96" s="9" t="s">
        <v>47</v>
      </c>
      <c r="B96" s="2">
        <v>1.212</v>
      </c>
      <c r="C96" s="5">
        <v>8.8999999999999996E-2</v>
      </c>
      <c r="D96" s="1">
        <f>(B96-C96)</f>
        <v>1.123</v>
      </c>
      <c r="E96" s="7">
        <f>(35.435*D96*D96)+(46.713*D96)+(0.5848)</f>
        <v>97.731605115000008</v>
      </c>
    </row>
    <row r="97" spans="1:5" x14ac:dyDescent="0.3">
      <c r="A97" s="9" t="s">
        <v>48</v>
      </c>
      <c r="B97" s="2">
        <v>1.1020000000000001</v>
      </c>
      <c r="C97" s="5">
        <v>8.8999999999999996E-2</v>
      </c>
      <c r="D97" s="1">
        <f>(B97-C97)</f>
        <v>1.0130000000000001</v>
      </c>
      <c r="E97" s="7">
        <f>(35.435*D97*D97)+(46.713*D97)+(0.5848)</f>
        <v>84.267367515000018</v>
      </c>
    </row>
    <row r="98" spans="1:5" x14ac:dyDescent="0.3">
      <c r="A98" s="9" t="s">
        <v>48</v>
      </c>
      <c r="B98" s="2">
        <v>0.96899999999999997</v>
      </c>
      <c r="C98" s="5">
        <v>8.8999999999999996E-2</v>
      </c>
      <c r="D98" s="1">
        <f>(B98-C98)</f>
        <v>0.88</v>
      </c>
      <c r="E98" s="7">
        <f>(35.435*D98*D98)+(46.713*D98)+(0.5848)</f>
        <v>69.133104000000003</v>
      </c>
    </row>
    <row r="99" spans="1:5" x14ac:dyDescent="0.3">
      <c r="A99" s="9" t="s">
        <v>49</v>
      </c>
      <c r="B99" s="2">
        <v>1.958</v>
      </c>
      <c r="C99" s="5">
        <v>8.8999999999999996E-2</v>
      </c>
      <c r="D99" s="1">
        <f>(B99-C99)</f>
        <v>1.869</v>
      </c>
      <c r="E99" s="7">
        <f>(35.435*D99*D99)+(46.713*D99)+(0.5848)</f>
        <v>211.67155703500001</v>
      </c>
    </row>
    <row r="100" spans="1:5" x14ac:dyDescent="0.3">
      <c r="A100" s="9" t="s">
        <v>49</v>
      </c>
      <c r="B100" s="2">
        <v>1.9570000000000001</v>
      </c>
      <c r="C100" s="5">
        <v>8.8999999999999996E-2</v>
      </c>
      <c r="D100" s="1">
        <f>(B100-C100)</f>
        <v>1.8680000000000001</v>
      </c>
      <c r="E100" s="7">
        <f>(35.435*D100*D100)+(46.713*D100)+(0.5848)</f>
        <v>211.49242344000004</v>
      </c>
    </row>
    <row r="101" spans="1:5" x14ac:dyDescent="0.3">
      <c r="A101" s="9" t="s">
        <v>50</v>
      </c>
      <c r="B101" s="2">
        <v>1.4079999999999999</v>
      </c>
      <c r="C101" s="5">
        <v>8.8999999999999996E-2</v>
      </c>
      <c r="D101" s="1">
        <f>(B101-C101)</f>
        <v>1.319</v>
      </c>
      <c r="E101" s="7">
        <f>(35.435*D101*D101)+(46.713*D101)+(0.5848)</f>
        <v>123.847678035</v>
      </c>
    </row>
    <row r="102" spans="1:5" x14ac:dyDescent="0.3">
      <c r="A102" s="9" t="s">
        <v>50</v>
      </c>
      <c r="B102" s="2">
        <v>1.319</v>
      </c>
      <c r="C102" s="5">
        <v>8.8999999999999996E-2</v>
      </c>
      <c r="D102" s="1">
        <f>(B102-C102)</f>
        <v>1.23</v>
      </c>
      <c r="E102" s="7">
        <f>(35.435*D102*D102)+(46.713*D102)+(0.5848)</f>
        <v>111.65140149999999</v>
      </c>
    </row>
    <row r="103" spans="1:5" x14ac:dyDescent="0.3">
      <c r="A103" s="9" t="s">
        <v>51</v>
      </c>
      <c r="B103" s="2">
        <v>1.345</v>
      </c>
      <c r="C103" s="5">
        <v>8.8999999999999996E-2</v>
      </c>
      <c r="D103" s="1">
        <f>(B103-C103)</f>
        <v>1.256</v>
      </c>
      <c r="E103" s="7">
        <f>(35.435*D103*D103)+(46.713*D103)+(0.5848)</f>
        <v>115.15631616</v>
      </c>
    </row>
    <row r="104" spans="1:5" x14ac:dyDescent="0.3">
      <c r="A104" s="9" t="s">
        <v>51</v>
      </c>
      <c r="B104" s="2">
        <v>1.3069999999999999</v>
      </c>
      <c r="C104" s="5">
        <v>8.8999999999999996E-2</v>
      </c>
      <c r="D104" s="1">
        <f>(B104-C104)</f>
        <v>1.218</v>
      </c>
      <c r="E104" s="7">
        <f>(35.435*D104*D104)+(46.713*D104)+(0.5848)</f>
        <v>110.04990694</v>
      </c>
    </row>
    <row r="105" spans="1:5" x14ac:dyDescent="0.3">
      <c r="A105" s="9" t="s">
        <v>52</v>
      </c>
      <c r="B105" s="2">
        <v>1.635</v>
      </c>
      <c r="C105" s="5">
        <v>8.8999999999999996E-2</v>
      </c>
      <c r="D105" s="1">
        <f>(B105-C105)</f>
        <v>1.546</v>
      </c>
      <c r="E105" s="7">
        <f>(35.435*D105*D105)+(46.713*D105)+(0.5848)</f>
        <v>157.49685846000003</v>
      </c>
    </row>
    <row r="106" spans="1:5" x14ac:dyDescent="0.3">
      <c r="A106" s="9" t="s">
        <v>52</v>
      </c>
      <c r="B106" s="2">
        <v>1.6910000000000001</v>
      </c>
      <c r="C106" s="5">
        <v>8.8999999999999996E-2</v>
      </c>
      <c r="D106" s="1">
        <f>(B106-C106)</f>
        <v>1.6020000000000001</v>
      </c>
      <c r="E106" s="7">
        <f>(35.435*D106*D106)+(46.713*D106)+(0.5848)</f>
        <v>166.35955174</v>
      </c>
    </row>
    <row r="107" spans="1:5" x14ac:dyDescent="0.3">
      <c r="A107" s="9" t="s">
        <v>53</v>
      </c>
      <c r="B107" s="2">
        <v>1.9530000000000001</v>
      </c>
      <c r="C107" s="5">
        <v>8.8999999999999996E-2</v>
      </c>
      <c r="D107" s="1">
        <f>(B107-C107)</f>
        <v>1.8640000000000001</v>
      </c>
      <c r="E107" s="7">
        <f>(35.435*D107*D107)+(46.713*D107)+(0.5848)</f>
        <v>210.77659776000004</v>
      </c>
    </row>
    <row r="108" spans="1:5" x14ac:dyDescent="0.3">
      <c r="A108" s="9" t="s">
        <v>53</v>
      </c>
      <c r="B108" s="2">
        <v>1.9259999999999999</v>
      </c>
      <c r="C108" s="5">
        <v>8.8999999999999996E-2</v>
      </c>
      <c r="D108" s="1">
        <f>(B108-C108)</f>
        <v>1.837</v>
      </c>
      <c r="E108" s="7">
        <f>(35.435*D108*D108)+(46.713*D108)+(0.5848)</f>
        <v>205.97443351500002</v>
      </c>
    </row>
    <row r="109" spans="1:5" x14ac:dyDescent="0.3">
      <c r="A109" s="9" t="s">
        <v>54</v>
      </c>
      <c r="B109" s="2">
        <v>1.726</v>
      </c>
      <c r="C109" s="5">
        <v>8.8999999999999996E-2</v>
      </c>
      <c r="D109" s="1">
        <f>(B109-C109)</f>
        <v>1.637</v>
      </c>
      <c r="E109" s="7">
        <f>(35.435*D109*D109)+(46.713*D109)+(0.5848)</f>
        <v>172.01159551500004</v>
      </c>
    </row>
    <row r="110" spans="1:5" x14ac:dyDescent="0.3">
      <c r="A110" s="9" t="s">
        <v>54</v>
      </c>
      <c r="B110" s="2">
        <v>1.6260000000000001</v>
      </c>
      <c r="C110" s="5">
        <v>8.8999999999999996E-2</v>
      </c>
      <c r="D110" s="1">
        <f>(B110-C110)</f>
        <v>1.5370000000000001</v>
      </c>
      <c r="E110" s="7">
        <f>(35.435*D110*D110)+(46.713*D110)+(0.5848)</f>
        <v>156.09322651500003</v>
      </c>
    </row>
    <row r="111" spans="1:5" x14ac:dyDescent="0.3">
      <c r="A111" s="9" t="s">
        <v>55</v>
      </c>
      <c r="B111" s="2">
        <v>1.405</v>
      </c>
      <c r="C111" s="5">
        <v>8.8999999999999996E-2</v>
      </c>
      <c r="D111" s="1">
        <f>(B111-C111)</f>
        <v>1.3160000000000001</v>
      </c>
      <c r="E111" s="7">
        <f>(35.435*D111*D111)+(46.713*D111)+(0.5848)</f>
        <v>123.42742536</v>
      </c>
    </row>
    <row r="112" spans="1:5" x14ac:dyDescent="0.3">
      <c r="A112" s="9" t="s">
        <v>55</v>
      </c>
      <c r="B112" s="2">
        <v>1.454</v>
      </c>
      <c r="C112" s="5">
        <v>8.8999999999999996E-2</v>
      </c>
      <c r="D112" s="1">
        <f>(B112-C112)</f>
        <v>1.365</v>
      </c>
      <c r="E112" s="7">
        <f>(35.435*D112*D112)+(46.713*D112)+(0.5848)</f>
        <v>130.37142287499998</v>
      </c>
    </row>
    <row r="113" spans="1:5" x14ac:dyDescent="0.3">
      <c r="A113" s="9" t="s">
        <v>56</v>
      </c>
      <c r="B113" s="2">
        <v>1.8420000000000001</v>
      </c>
      <c r="C113" s="5">
        <v>8.8999999999999996E-2</v>
      </c>
      <c r="D113" s="1">
        <f>(B113-C113)</f>
        <v>1.7530000000000001</v>
      </c>
      <c r="E113" s="7">
        <f>(35.435*D113*D113)+(46.713*D113)+(0.5848)</f>
        <v>191.36476291500003</v>
      </c>
    </row>
    <row r="114" spans="1:5" x14ac:dyDescent="0.3">
      <c r="A114" s="9" t="s">
        <v>56</v>
      </c>
      <c r="B114" s="2">
        <v>1.865</v>
      </c>
      <c r="C114" s="5">
        <v>8.8999999999999996E-2</v>
      </c>
      <c r="D114" s="1">
        <f>(B114-C114)</f>
        <v>1.776</v>
      </c>
      <c r="E114" s="7">
        <f>(35.435*D114*D114)+(46.713*D114)+(0.5848)</f>
        <v>195.31531456000002</v>
      </c>
    </row>
    <row r="115" spans="1:5" x14ac:dyDescent="0.3">
      <c r="A115" s="9" t="s">
        <v>57</v>
      </c>
      <c r="B115" s="2">
        <v>1.9910000000000001</v>
      </c>
      <c r="C115" s="5">
        <v>8.8999999999999996E-2</v>
      </c>
      <c r="D115" s="1">
        <f>(B115-C115)</f>
        <v>1.9020000000000001</v>
      </c>
      <c r="E115" s="7">
        <f>(35.435*D115*D115)+(46.713*D115)+(0.5848)</f>
        <v>217.62272374000003</v>
      </c>
    </row>
    <row r="116" spans="1:5" x14ac:dyDescent="0.3">
      <c r="A116" s="9" t="s">
        <v>57</v>
      </c>
      <c r="B116" s="2">
        <v>1.871</v>
      </c>
      <c r="C116" s="5">
        <v>8.8999999999999996E-2</v>
      </c>
      <c r="D116" s="1">
        <f>(B116-C116)</f>
        <v>1.782</v>
      </c>
      <c r="E116" s="7">
        <f>(35.435*D116*D116)+(46.713*D116)+(0.5848)</f>
        <v>196.35205894000001</v>
      </c>
    </row>
    <row r="117" spans="1:5" x14ac:dyDescent="0.3">
      <c r="A117" s="9" t="s">
        <v>58</v>
      </c>
      <c r="B117" s="2">
        <v>1.9259999999999999</v>
      </c>
      <c r="C117" s="5">
        <v>8.8999999999999996E-2</v>
      </c>
      <c r="D117" s="1">
        <f>(B117-C117)</f>
        <v>1.837</v>
      </c>
      <c r="E117" s="7">
        <f>(35.435*D117*D117)+(46.713*D117)+(0.5848)</f>
        <v>205.97443351500002</v>
      </c>
    </row>
    <row r="118" spans="1:5" x14ac:dyDescent="0.3">
      <c r="A118" s="9" t="s">
        <v>58</v>
      </c>
      <c r="B118" s="2">
        <v>1.861</v>
      </c>
      <c r="C118" s="5">
        <v>8.8999999999999996E-2</v>
      </c>
      <c r="D118" s="1">
        <f>(B118-C118)</f>
        <v>1.772</v>
      </c>
      <c r="E118" s="7">
        <f>(35.435*D118*D118)+(46.713*D118)+(0.5848)</f>
        <v>194.62556903999999</v>
      </c>
    </row>
    <row r="119" spans="1:5" x14ac:dyDescent="0.3">
      <c r="A119" s="9" t="s">
        <v>59</v>
      </c>
      <c r="B119" s="2">
        <v>2.173</v>
      </c>
      <c r="C119" s="5">
        <v>8.8999999999999996E-2</v>
      </c>
      <c r="D119" s="1">
        <f>(B119-C119)</f>
        <v>2.0840000000000001</v>
      </c>
      <c r="E119" s="7">
        <f>(35.435*D119*D119)+(46.713*D119)+(0.5848)</f>
        <v>251.83088136000003</v>
      </c>
    </row>
    <row r="120" spans="1:5" x14ac:dyDescent="0.3">
      <c r="A120" s="9" t="s">
        <v>59</v>
      </c>
      <c r="B120" s="2">
        <v>2.0870000000000002</v>
      </c>
      <c r="C120" s="5">
        <v>8.8999999999999996E-2</v>
      </c>
      <c r="D120" s="1">
        <f>(B120-C120)</f>
        <v>1.9980000000000002</v>
      </c>
      <c r="E120" s="7">
        <f>(35.435*D120*D120)+(46.713*D120)+(0.5848)</f>
        <v>235.37403574000004</v>
      </c>
    </row>
    <row r="121" spans="1:5" x14ac:dyDescent="0.3">
      <c r="A121" s="9" t="s">
        <v>60</v>
      </c>
      <c r="B121" s="2">
        <v>1.968</v>
      </c>
      <c r="C121" s="5">
        <v>8.8999999999999996E-2</v>
      </c>
      <c r="D121" s="1">
        <f>(B121-C121)</f>
        <v>1.879</v>
      </c>
      <c r="E121" s="7">
        <f>(35.435*D121*D121)+(46.713*D121)+(0.5848)</f>
        <v>213.46679083500001</v>
      </c>
    </row>
  </sheetData>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2"/>
  <sheetViews>
    <sheetView workbookViewId="0">
      <selection activeCell="P6" sqref="P6"/>
    </sheetView>
  </sheetViews>
  <sheetFormatPr defaultRowHeight="14.4" x14ac:dyDescent="0.3"/>
  <cols>
    <col min="1" max="1" width="17.5546875" customWidth="1"/>
    <col min="2" max="2" width="14.33203125" customWidth="1"/>
    <col min="3" max="3" width="11.77734375" customWidth="1"/>
    <col min="4" max="4" width="13.6640625" customWidth="1"/>
    <col min="5" max="5" width="19" customWidth="1"/>
  </cols>
  <sheetData>
    <row r="2" spans="1:12" x14ac:dyDescent="0.3">
      <c r="A2" s="3">
        <v>2.44</v>
      </c>
      <c r="B2" s="2">
        <v>0.51800000000000002</v>
      </c>
      <c r="C2" s="2">
        <v>0.34599999999999997</v>
      </c>
      <c r="D2" s="2">
        <v>0.39800000000000002</v>
      </c>
      <c r="E2" s="2">
        <v>0.56900000000000006</v>
      </c>
      <c r="F2" s="2">
        <v>0.40400000000000003</v>
      </c>
      <c r="G2" s="2">
        <v>0.375</v>
      </c>
      <c r="H2" s="2">
        <v>0.45500000000000002</v>
      </c>
      <c r="I2" s="2">
        <v>0.46800000000000003</v>
      </c>
      <c r="J2" s="2">
        <v>0.51400000000000001</v>
      </c>
      <c r="K2" s="2">
        <v>0.39800000000000002</v>
      </c>
      <c r="L2" s="2">
        <v>0.38800000000000001</v>
      </c>
    </row>
    <row r="3" spans="1:12" x14ac:dyDescent="0.3">
      <c r="A3" s="3">
        <v>1.546</v>
      </c>
      <c r="B3" s="2">
        <v>0.379</v>
      </c>
      <c r="C3" s="2">
        <v>0.38400000000000001</v>
      </c>
      <c r="D3" s="2">
        <v>0.41000000000000003</v>
      </c>
      <c r="E3" s="2">
        <v>0.749</v>
      </c>
      <c r="F3" s="2">
        <v>0.39500000000000002</v>
      </c>
      <c r="G3" s="2">
        <v>0.48899999999999999</v>
      </c>
      <c r="H3" s="2">
        <v>0.437</v>
      </c>
      <c r="I3" s="2">
        <v>0.35100000000000003</v>
      </c>
      <c r="J3" s="2">
        <v>0.55200000000000005</v>
      </c>
      <c r="K3" s="2">
        <v>0.35100000000000003</v>
      </c>
      <c r="L3" s="2">
        <v>0.44500000000000001</v>
      </c>
    </row>
    <row r="4" spans="1:12" x14ac:dyDescent="0.3">
      <c r="A4" s="3">
        <v>0.88400000000000001</v>
      </c>
      <c r="B4" s="2">
        <v>0.35599999999999998</v>
      </c>
      <c r="C4" s="2">
        <v>0.374</v>
      </c>
      <c r="D4" s="2">
        <v>0.38500000000000001</v>
      </c>
      <c r="E4" s="2">
        <v>0.76100000000000001</v>
      </c>
      <c r="F4" s="2">
        <v>0.35499999999999998</v>
      </c>
      <c r="G4" s="2">
        <v>0.48599999999999999</v>
      </c>
      <c r="H4" s="2">
        <v>0.19900000000000001</v>
      </c>
      <c r="I4" s="2">
        <v>0.38800000000000001</v>
      </c>
      <c r="J4" s="2">
        <v>0.52600000000000002</v>
      </c>
      <c r="K4" s="2">
        <v>0.29299999999999998</v>
      </c>
      <c r="L4" s="2">
        <v>0.38300000000000001</v>
      </c>
    </row>
    <row r="5" spans="1:12" x14ac:dyDescent="0.3">
      <c r="A5" s="3">
        <v>0.48399999999999999</v>
      </c>
      <c r="B5" s="2">
        <v>0.35699999999999998</v>
      </c>
      <c r="C5" s="2">
        <v>0.38400000000000001</v>
      </c>
      <c r="D5" s="2">
        <v>0.435</v>
      </c>
      <c r="E5" s="2">
        <v>0.48099999999999998</v>
      </c>
      <c r="F5" s="2">
        <v>0.35899999999999999</v>
      </c>
      <c r="G5" s="2">
        <v>0.67</v>
      </c>
      <c r="H5" s="2">
        <v>0.21</v>
      </c>
      <c r="I5" s="2">
        <v>0.45600000000000002</v>
      </c>
      <c r="J5" s="2">
        <v>0.35799999999999998</v>
      </c>
      <c r="K5" s="2">
        <v>0.19</v>
      </c>
      <c r="L5" s="2">
        <v>0.33600000000000002</v>
      </c>
    </row>
    <row r="6" spans="1:12" x14ac:dyDescent="0.3">
      <c r="A6" s="3">
        <v>0.24</v>
      </c>
      <c r="B6" s="2">
        <v>0.33500000000000002</v>
      </c>
      <c r="C6" s="2">
        <v>0.34700000000000003</v>
      </c>
      <c r="D6" s="2">
        <v>0.435</v>
      </c>
      <c r="E6" s="2">
        <v>0.43099999999999999</v>
      </c>
      <c r="F6" s="2">
        <v>0.36099999999999999</v>
      </c>
      <c r="G6" s="2">
        <v>0.314</v>
      </c>
      <c r="H6" s="2">
        <v>0.30099999999999999</v>
      </c>
      <c r="I6" s="2">
        <v>0.47099999999999997</v>
      </c>
      <c r="J6" s="2">
        <v>0.372</v>
      </c>
      <c r="K6" s="2">
        <v>0.17599999999999999</v>
      </c>
      <c r="L6" s="2">
        <v>0.32300000000000001</v>
      </c>
    </row>
    <row r="7" spans="1:12" x14ac:dyDescent="0.3">
      <c r="A7" s="3">
        <v>0.17799999999999999</v>
      </c>
      <c r="B7" s="2">
        <v>0.314</v>
      </c>
      <c r="C7" s="2">
        <v>0.33</v>
      </c>
      <c r="D7" s="2">
        <v>0.47300000000000003</v>
      </c>
      <c r="E7" s="2">
        <v>0.495</v>
      </c>
      <c r="F7" s="2">
        <v>0.433</v>
      </c>
      <c r="G7" s="2">
        <v>0.29899999999999999</v>
      </c>
      <c r="H7" s="2">
        <v>0.28500000000000003</v>
      </c>
      <c r="I7" s="2">
        <v>0.42399999999999999</v>
      </c>
      <c r="J7" s="2">
        <v>0.32100000000000001</v>
      </c>
      <c r="K7" s="2">
        <v>0.3</v>
      </c>
      <c r="L7" s="2">
        <v>0.374</v>
      </c>
    </row>
    <row r="8" spans="1:12" x14ac:dyDescent="0.3">
      <c r="A8" s="3">
        <v>0.121</v>
      </c>
      <c r="B8" s="2">
        <v>0.32600000000000001</v>
      </c>
      <c r="C8" s="2">
        <v>0.35299999999999998</v>
      </c>
      <c r="D8" s="2">
        <v>0.40500000000000003</v>
      </c>
      <c r="E8" s="2">
        <v>0.48899999999999999</v>
      </c>
      <c r="F8" s="2">
        <v>0.41600000000000004</v>
      </c>
      <c r="G8" s="2">
        <v>0.42699999999999999</v>
      </c>
      <c r="H8" s="2">
        <v>0.27300000000000002</v>
      </c>
      <c r="I8" s="2">
        <v>0.39700000000000002</v>
      </c>
      <c r="J8" s="2">
        <v>0.30399999999999999</v>
      </c>
      <c r="K8" s="2">
        <v>0.30099999999999999</v>
      </c>
      <c r="L8" s="2">
        <v>0.39700000000000002</v>
      </c>
    </row>
    <row r="9" spans="1:12" x14ac:dyDescent="0.3">
      <c r="A9" s="5">
        <v>7.4999999999999997E-2</v>
      </c>
      <c r="B9" s="2">
        <v>0.32400000000000001</v>
      </c>
      <c r="C9" s="2">
        <v>0.36499999999999999</v>
      </c>
      <c r="D9" s="2">
        <v>0.52700000000000002</v>
      </c>
      <c r="E9" s="2">
        <v>0.46200000000000002</v>
      </c>
      <c r="F9" s="2">
        <v>0.28700000000000003</v>
      </c>
      <c r="G9" s="2">
        <v>0.35799999999999998</v>
      </c>
      <c r="H9" s="2">
        <v>0.23100000000000001</v>
      </c>
      <c r="I9" s="2">
        <v>0.51900000000000002</v>
      </c>
      <c r="J9" s="2">
        <v>0.4</v>
      </c>
      <c r="K9" s="2">
        <v>0.38500000000000001</v>
      </c>
      <c r="L9" s="2">
        <v>0.36199999999999999</v>
      </c>
    </row>
    <row r="16" spans="1:12" x14ac:dyDescent="0.3">
      <c r="A16" s="11"/>
      <c r="B16" s="6" t="s">
        <v>1</v>
      </c>
      <c r="C16" s="6" t="s">
        <v>2</v>
      </c>
      <c r="D16" s="6" t="s">
        <v>3</v>
      </c>
      <c r="E16" s="6" t="s">
        <v>4</v>
      </c>
    </row>
    <row r="17" spans="1:12" x14ac:dyDescent="0.3">
      <c r="A17" s="11" t="s">
        <v>5</v>
      </c>
      <c r="B17" s="3">
        <v>2.44</v>
      </c>
      <c r="C17" s="1">
        <f>B17-B24</f>
        <v>2.3649999999999998</v>
      </c>
      <c r="D17" s="1">
        <v>100</v>
      </c>
      <c r="E17" s="7">
        <f>(8.6394*C17*C17)+(21.356*C17)+(0.8946)</f>
        <v>99.723648064999992</v>
      </c>
    </row>
    <row r="18" spans="1:12" x14ac:dyDescent="0.3">
      <c r="A18" s="11" t="s">
        <v>6</v>
      </c>
      <c r="B18" s="3">
        <v>1.546</v>
      </c>
      <c r="C18" s="1">
        <f>B18-B24</f>
        <v>1.4710000000000001</v>
      </c>
      <c r="D18" s="1">
        <v>50</v>
      </c>
      <c r="E18" s="7">
        <f t="shared" ref="E18:E81" si="0">(8.6394*C18*C18)+(21.356*C18)+(0.8946)</f>
        <v>51.00356393540001</v>
      </c>
    </row>
    <row r="19" spans="1:12" x14ac:dyDescent="0.3">
      <c r="A19" s="11" t="s">
        <v>7</v>
      </c>
      <c r="B19" s="3">
        <v>0.88400000000000001</v>
      </c>
      <c r="C19" s="1">
        <f>B19-B24</f>
        <v>0.80900000000000005</v>
      </c>
      <c r="D19" s="1">
        <v>25</v>
      </c>
      <c r="E19" s="7">
        <f t="shared" si="0"/>
        <v>23.825927151400002</v>
      </c>
    </row>
    <row r="20" spans="1:12" x14ac:dyDescent="0.3">
      <c r="A20" s="11" t="s">
        <v>8</v>
      </c>
      <c r="B20" s="3">
        <v>0.48399999999999999</v>
      </c>
      <c r="C20" s="1">
        <f>B20-B25</f>
        <v>0.48399999999999999</v>
      </c>
      <c r="D20" s="1">
        <v>12.5</v>
      </c>
      <c r="E20" s="7">
        <f t="shared" si="0"/>
        <v>13.254735286400001</v>
      </c>
    </row>
    <row r="21" spans="1:12" x14ac:dyDescent="0.3">
      <c r="A21" s="11" t="s">
        <v>9</v>
      </c>
      <c r="B21" s="3">
        <v>0.24</v>
      </c>
      <c r="C21" s="1">
        <f>B21-B24</f>
        <v>0.16499999999999998</v>
      </c>
      <c r="D21" s="1">
        <v>6.25</v>
      </c>
      <c r="E21" s="7">
        <f t="shared" si="0"/>
        <v>4.6535476649999996</v>
      </c>
    </row>
    <row r="22" spans="1:12" x14ac:dyDescent="0.3">
      <c r="A22" s="11" t="s">
        <v>10</v>
      </c>
      <c r="B22" s="3">
        <v>0.17799999999999999</v>
      </c>
      <c r="C22" s="1">
        <f>B22-B24</f>
        <v>0.10299999999999999</v>
      </c>
      <c r="D22" s="1">
        <v>3.13</v>
      </c>
      <c r="E22" s="7">
        <f t="shared" si="0"/>
        <v>3.1859233946000001</v>
      </c>
    </row>
    <row r="23" spans="1:12" x14ac:dyDescent="0.3">
      <c r="A23" s="11" t="s">
        <v>11</v>
      </c>
      <c r="B23" s="3">
        <v>0.121</v>
      </c>
      <c r="C23" s="1">
        <f>B23-B24</f>
        <v>4.5999999999999999E-2</v>
      </c>
      <c r="D23" s="1">
        <v>1.56</v>
      </c>
      <c r="E23" s="7">
        <f t="shared" si="0"/>
        <v>1.8952569704000002</v>
      </c>
    </row>
    <row r="24" spans="1:12" x14ac:dyDescent="0.3">
      <c r="A24" s="11" t="s">
        <v>12</v>
      </c>
      <c r="B24" s="5">
        <v>7.4999999999999997E-2</v>
      </c>
      <c r="C24" s="1">
        <f>B24-B24</f>
        <v>0</v>
      </c>
      <c r="D24" s="1">
        <v>0</v>
      </c>
      <c r="E24" s="7">
        <f t="shared" si="0"/>
        <v>0.89459999999999995</v>
      </c>
    </row>
    <row r="28" spans="1:12" x14ac:dyDescent="0.3">
      <c r="H28" s="11"/>
      <c r="J28" s="8" t="s">
        <v>63</v>
      </c>
      <c r="K28" s="8"/>
      <c r="L28" s="11"/>
    </row>
    <row r="34" spans="1:5" x14ac:dyDescent="0.3">
      <c r="A34" s="9" t="s">
        <v>13</v>
      </c>
      <c r="B34" s="2" t="s">
        <v>14</v>
      </c>
      <c r="C34" s="4" t="s">
        <v>12</v>
      </c>
      <c r="D34" s="1" t="s">
        <v>2</v>
      </c>
      <c r="E34" s="10" t="s">
        <v>64</v>
      </c>
    </row>
    <row r="35" spans="1:5" x14ac:dyDescent="0.3">
      <c r="A35" s="9" t="s">
        <v>15</v>
      </c>
      <c r="B35" s="2">
        <v>0.51800000000000002</v>
      </c>
      <c r="C35" s="5">
        <v>7.4999999999999997E-2</v>
      </c>
      <c r="D35" s="1">
        <f>(B35-C35)</f>
        <v>0.443</v>
      </c>
      <c r="E35" s="7">
        <f>(8.6394*D35*D35)+(21.356*D35)+(0.8946)</f>
        <v>12.050781610600001</v>
      </c>
    </row>
    <row r="36" spans="1:5" x14ac:dyDescent="0.3">
      <c r="A36" s="9" t="s">
        <v>16</v>
      </c>
      <c r="B36" s="2">
        <v>0.379</v>
      </c>
      <c r="C36" s="5">
        <v>7.4999999999999997E-2</v>
      </c>
      <c r="D36" s="1">
        <f>(B36-C36)</f>
        <v>0.30399999999999999</v>
      </c>
      <c r="E36" s="7">
        <f>(8.6394*D36*D36)+(21.356*D36)+(0.8946)</f>
        <v>8.1852427904000002</v>
      </c>
    </row>
    <row r="37" spans="1:5" x14ac:dyDescent="0.3">
      <c r="A37" s="9" t="s">
        <v>16</v>
      </c>
      <c r="B37" s="2">
        <v>0.35599999999999998</v>
      </c>
      <c r="C37" s="5">
        <v>7.4999999999999997E-2</v>
      </c>
      <c r="D37" s="1">
        <f>(B37-C37)</f>
        <v>0.28099999999999997</v>
      </c>
      <c r="E37" s="7">
        <f>(8.6394*D37*D37)+(21.356*D37)+(0.8946)</f>
        <v>7.5778116633999995</v>
      </c>
    </row>
    <row r="38" spans="1:5" x14ac:dyDescent="0.3">
      <c r="A38" s="9" t="s">
        <v>17</v>
      </c>
      <c r="B38" s="2">
        <v>0.35699999999999998</v>
      </c>
      <c r="C38" s="5">
        <v>7.4999999999999997E-2</v>
      </c>
      <c r="D38" s="1">
        <f>(B38-C38)</f>
        <v>0.28199999999999997</v>
      </c>
      <c r="E38" s="7">
        <f>(8.6394*D38*D38)+(21.356*D38)+(0.8946)</f>
        <v>7.6040316455999992</v>
      </c>
    </row>
    <row r="39" spans="1:5" x14ac:dyDescent="0.3">
      <c r="A39" s="9" t="s">
        <v>17</v>
      </c>
      <c r="B39" s="2">
        <v>0.33500000000000002</v>
      </c>
      <c r="C39" s="5">
        <v>7.4999999999999997E-2</v>
      </c>
      <c r="D39" s="1">
        <f>(B39-C39)</f>
        <v>0.26</v>
      </c>
      <c r="E39" s="7">
        <f>(8.6394*D39*D39)+(21.356*D39)+(0.8946)</f>
        <v>7.0311834400000004</v>
      </c>
    </row>
    <row r="40" spans="1:5" x14ac:dyDescent="0.3">
      <c r="A40" s="9" t="s">
        <v>18</v>
      </c>
      <c r="B40" s="2">
        <v>0.314</v>
      </c>
      <c r="C40" s="5">
        <v>7.4999999999999997E-2</v>
      </c>
      <c r="D40" s="1">
        <f>(B40-C40)</f>
        <v>0.23899999999999999</v>
      </c>
      <c r="E40" s="7">
        <f>(8.6394*D40*D40)+(21.356*D40)+(0.8946)</f>
        <v>6.4921751674000001</v>
      </c>
    </row>
    <row r="41" spans="1:5" x14ac:dyDescent="0.3">
      <c r="A41" s="9" t="s">
        <v>18</v>
      </c>
      <c r="B41" s="2">
        <v>0.32600000000000001</v>
      </c>
      <c r="C41" s="5">
        <v>7.4999999999999997E-2</v>
      </c>
      <c r="D41" s="1">
        <f>(B41-C41)</f>
        <v>0.251</v>
      </c>
      <c r="E41" s="7">
        <f>(8.6394*D41*D41)+(21.356*D41)+(0.8946)</f>
        <v>6.7992468394000003</v>
      </c>
    </row>
    <row r="42" spans="1:5" x14ac:dyDescent="0.3">
      <c r="A42" s="9" t="s">
        <v>19</v>
      </c>
      <c r="B42" s="2">
        <v>0.32400000000000001</v>
      </c>
      <c r="C42" s="5">
        <v>7.4999999999999997E-2</v>
      </c>
      <c r="D42" s="1">
        <f>(B42-C42)</f>
        <v>0.249</v>
      </c>
      <c r="E42" s="7">
        <f>(8.6394*D42*D42)+(21.356*D42)+(0.8946)</f>
        <v>6.7478954393999997</v>
      </c>
    </row>
    <row r="43" spans="1:5" x14ac:dyDescent="0.3">
      <c r="A43" s="9" t="s">
        <v>19</v>
      </c>
      <c r="B43" s="2">
        <v>0.34599999999999997</v>
      </c>
      <c r="C43" s="5">
        <v>7.4999999999999997E-2</v>
      </c>
      <c r="D43" s="1">
        <f>(B43-C43)</f>
        <v>0.27099999999999996</v>
      </c>
      <c r="E43" s="7">
        <f>(8.6394*D43*D43)+(21.356*D43)+(0.8946)</f>
        <v>7.3165621753999996</v>
      </c>
    </row>
    <row r="44" spans="1:5" x14ac:dyDescent="0.3">
      <c r="A44" s="9" t="s">
        <v>20</v>
      </c>
      <c r="B44" s="2">
        <v>0.38400000000000001</v>
      </c>
      <c r="C44" s="5">
        <v>7.4999999999999997E-2</v>
      </c>
      <c r="D44" s="1">
        <f>(B44-C44)</f>
        <v>0.309</v>
      </c>
      <c r="E44" s="7">
        <f>(8.6394*D44*D44)+(21.356*D44)+(0.8946)</f>
        <v>8.3185025514000017</v>
      </c>
    </row>
    <row r="45" spans="1:5" x14ac:dyDescent="0.3">
      <c r="A45" s="9" t="s">
        <v>20</v>
      </c>
      <c r="B45" s="2">
        <v>0.374</v>
      </c>
      <c r="C45" s="5">
        <v>7.4999999999999997E-2</v>
      </c>
      <c r="D45" s="1">
        <f>(B45-C45)</f>
        <v>0.29899999999999999</v>
      </c>
      <c r="E45" s="7">
        <f>(8.6394*D45*D45)+(21.356*D45)+(0.8946)</f>
        <v>8.0524149993999998</v>
      </c>
    </row>
    <row r="46" spans="1:5" x14ac:dyDescent="0.3">
      <c r="A46" s="9" t="s">
        <v>21</v>
      </c>
      <c r="B46" s="2">
        <v>0.38400000000000001</v>
      </c>
      <c r="C46" s="5">
        <v>7.4999999999999997E-2</v>
      </c>
      <c r="D46" s="1">
        <f>(B46-C46)</f>
        <v>0.309</v>
      </c>
      <c r="E46" s="7">
        <f>(8.6394*D46*D46)+(21.356*D46)+(0.8946)</f>
        <v>8.3185025514000017</v>
      </c>
    </row>
    <row r="47" spans="1:5" x14ac:dyDescent="0.3">
      <c r="A47" s="9" t="s">
        <v>21</v>
      </c>
      <c r="B47" s="2">
        <v>0.34700000000000003</v>
      </c>
      <c r="C47" s="5">
        <v>7.4999999999999997E-2</v>
      </c>
      <c r="D47" s="1">
        <f>(B47-C47)</f>
        <v>0.27200000000000002</v>
      </c>
      <c r="E47" s="7">
        <f>(8.6394*D47*D47)+(21.356*D47)+(0.8946)</f>
        <v>7.3426093696000008</v>
      </c>
    </row>
    <row r="48" spans="1:5" x14ac:dyDescent="0.3">
      <c r="A48" s="9" t="s">
        <v>22</v>
      </c>
      <c r="B48" s="2">
        <v>0.33</v>
      </c>
      <c r="C48" s="5">
        <v>7.4999999999999997E-2</v>
      </c>
      <c r="D48" s="1">
        <f>(B48-C48)</f>
        <v>0.255</v>
      </c>
      <c r="E48" s="7">
        <f>(8.6394*D48*D48)+(21.356*D48)+(0.8946)</f>
        <v>6.9021569850000004</v>
      </c>
    </row>
    <row r="49" spans="1:5" x14ac:dyDescent="0.3">
      <c r="A49" s="9" t="s">
        <v>22</v>
      </c>
      <c r="B49" s="2">
        <v>0.35299999999999998</v>
      </c>
      <c r="C49" s="5">
        <v>7.4999999999999997E-2</v>
      </c>
      <c r="D49" s="1">
        <f>(B49-C49)</f>
        <v>0.27799999999999997</v>
      </c>
      <c r="E49" s="7">
        <f>(8.6394*D49*D49)+(21.356*D49)+(0.8946)</f>
        <v>7.4992553896</v>
      </c>
    </row>
    <row r="50" spans="1:5" x14ac:dyDescent="0.3">
      <c r="A50" s="9" t="s">
        <v>23</v>
      </c>
      <c r="B50" s="2">
        <v>0.36499999999999999</v>
      </c>
      <c r="C50" s="5">
        <v>7.4999999999999997E-2</v>
      </c>
      <c r="D50" s="1">
        <f>(B50-C50)</f>
        <v>0.28999999999999998</v>
      </c>
      <c r="E50" s="7">
        <f>(8.6394*D50*D50)+(21.356*D50)+(0.8946)</f>
        <v>7.8144135399999994</v>
      </c>
    </row>
    <row r="51" spans="1:5" x14ac:dyDescent="0.3">
      <c r="A51" s="9" t="s">
        <v>23</v>
      </c>
      <c r="B51" s="2">
        <v>0.39800000000000002</v>
      </c>
      <c r="C51" s="5">
        <v>7.4999999999999997E-2</v>
      </c>
      <c r="D51" s="1">
        <f>(B51-C51)</f>
        <v>0.32300000000000001</v>
      </c>
      <c r="E51" s="7">
        <f>(8.6394*D51*D51)+(21.356*D51)+(0.8946)</f>
        <v>8.6939279626000001</v>
      </c>
    </row>
    <row r="52" spans="1:5" x14ac:dyDescent="0.3">
      <c r="A52" s="9" t="s">
        <v>24</v>
      </c>
      <c r="B52" s="2">
        <v>0.41000000000000003</v>
      </c>
      <c r="C52" s="5">
        <v>7.4999999999999997E-2</v>
      </c>
      <c r="D52" s="1">
        <f>(B52-C52)</f>
        <v>0.33500000000000002</v>
      </c>
      <c r="E52" s="7">
        <f>(8.6394*D52*D52)+(21.356*D52)+(0.8946)</f>
        <v>9.0184166650000019</v>
      </c>
    </row>
    <row r="53" spans="1:5" x14ac:dyDescent="0.3">
      <c r="A53" s="9" t="s">
        <v>24</v>
      </c>
      <c r="B53" s="2">
        <v>0.38500000000000001</v>
      </c>
      <c r="C53" s="5">
        <v>7.4999999999999997E-2</v>
      </c>
      <c r="D53" s="1">
        <f>(B53-C53)</f>
        <v>0.31</v>
      </c>
      <c r="E53" s="7">
        <f>(8.6394*D53*D53)+(21.356*D53)+(0.8946)</f>
        <v>8.3452063400000007</v>
      </c>
    </row>
    <row r="54" spans="1:5" x14ac:dyDescent="0.3">
      <c r="A54" s="9" t="s">
        <v>25</v>
      </c>
      <c r="B54" s="2">
        <v>0.435</v>
      </c>
      <c r="C54" s="5">
        <v>7.4999999999999997E-2</v>
      </c>
      <c r="D54" s="1">
        <f>(B54-C54)</f>
        <v>0.36</v>
      </c>
      <c r="E54" s="7">
        <f>(8.6394*D54*D54)+(21.356*D54)+(0.8946)</f>
        <v>9.7024262400000012</v>
      </c>
    </row>
    <row r="55" spans="1:5" x14ac:dyDescent="0.3">
      <c r="A55" s="9" t="s">
        <v>25</v>
      </c>
      <c r="B55" s="2">
        <v>0.435</v>
      </c>
      <c r="C55" s="5">
        <v>7.4999999999999997E-2</v>
      </c>
      <c r="D55" s="1">
        <f>(B55-C55)</f>
        <v>0.36</v>
      </c>
      <c r="E55" s="7">
        <f>(8.6394*D55*D55)+(21.356*D55)+(0.8946)</f>
        <v>9.7024262400000012</v>
      </c>
    </row>
    <row r="56" spans="1:5" x14ac:dyDescent="0.3">
      <c r="A56" s="9" t="s">
        <v>26</v>
      </c>
      <c r="B56" s="2">
        <v>0.47300000000000003</v>
      </c>
      <c r="C56" s="5">
        <v>7.4999999999999997E-2</v>
      </c>
      <c r="D56" s="1">
        <f>(B56-C56)</f>
        <v>0.39800000000000002</v>
      </c>
      <c r="E56" s="7">
        <f>(8.6394*D56*D56)+(21.356*D56)+(0.8946)</f>
        <v>10.762803517600002</v>
      </c>
    </row>
    <row r="57" spans="1:5" x14ac:dyDescent="0.3">
      <c r="A57" s="9" t="s">
        <v>26</v>
      </c>
      <c r="B57" s="2">
        <v>0.40500000000000003</v>
      </c>
      <c r="C57" s="5">
        <v>7.4999999999999997E-2</v>
      </c>
      <c r="D57" s="1">
        <f>(B57-C57)</f>
        <v>0.33</v>
      </c>
      <c r="E57" s="7">
        <f>(8.6394*D57*D57)+(21.356*D57)+(0.8946)</f>
        <v>8.8829106600000021</v>
      </c>
    </row>
    <row r="58" spans="1:5" x14ac:dyDescent="0.3">
      <c r="A58" s="9" t="s">
        <v>27</v>
      </c>
      <c r="B58" s="2">
        <v>0.52700000000000002</v>
      </c>
      <c r="C58" s="5">
        <v>7.4999999999999997E-2</v>
      </c>
      <c r="D58" s="1">
        <f>(B58-C58)</f>
        <v>0.45200000000000001</v>
      </c>
      <c r="E58" s="7">
        <f>(8.6394*D58*D58)+(21.356*D58)+(0.8946)</f>
        <v>12.312575977600002</v>
      </c>
    </row>
    <row r="59" spans="1:5" x14ac:dyDescent="0.3">
      <c r="A59" s="9" t="s">
        <v>27</v>
      </c>
      <c r="B59" s="2">
        <v>0.56900000000000006</v>
      </c>
      <c r="C59" s="5">
        <v>7.4999999999999997E-2</v>
      </c>
      <c r="D59" s="1">
        <f>(B59-C59)</f>
        <v>0.49400000000000005</v>
      </c>
      <c r="E59" s="7">
        <f>(8.6394*D59*D59)+(21.356*D59)+(0.8946)</f>
        <v>13.552788618400001</v>
      </c>
    </row>
    <row r="60" spans="1:5" x14ac:dyDescent="0.3">
      <c r="A60" s="9" t="s">
        <v>28</v>
      </c>
      <c r="B60" s="2">
        <v>0.749</v>
      </c>
      <c r="C60" s="5">
        <v>7.4999999999999997E-2</v>
      </c>
      <c r="D60" s="1">
        <f>(B60-C60)</f>
        <v>0.67400000000000004</v>
      </c>
      <c r="E60" s="7">
        <f>(8.6394*D60*D60)+(21.356*D60)+(0.8946)</f>
        <v>19.213216074400002</v>
      </c>
    </row>
    <row r="61" spans="1:5" x14ac:dyDescent="0.3">
      <c r="A61" s="9" t="s">
        <v>28</v>
      </c>
      <c r="B61" s="2">
        <v>0.76100000000000001</v>
      </c>
      <c r="C61" s="5">
        <v>7.4999999999999997E-2</v>
      </c>
      <c r="D61" s="1">
        <f>(B61-C61)</f>
        <v>0.68600000000000005</v>
      </c>
      <c r="E61" s="7">
        <f>(8.6394*D61*D61)+(21.356*D61)+(0.8946)</f>
        <v>19.610483082400002</v>
      </c>
    </row>
    <row r="62" spans="1:5" x14ac:dyDescent="0.3">
      <c r="A62" s="9" t="s">
        <v>29</v>
      </c>
      <c r="B62" s="2">
        <v>0.48099999999999998</v>
      </c>
      <c r="C62" s="5">
        <v>7.4999999999999997E-2</v>
      </c>
      <c r="D62" s="1">
        <f>(B62-C62)</f>
        <v>0.40599999999999997</v>
      </c>
      <c r="E62" s="7">
        <f>(8.6394*D62*D62)+(21.356*D62)+(0.8946)</f>
        <v>10.9892201384</v>
      </c>
    </row>
    <row r="63" spans="1:5" x14ac:dyDescent="0.3">
      <c r="A63" s="9" t="s">
        <v>29</v>
      </c>
      <c r="B63" s="2">
        <v>0.43099999999999999</v>
      </c>
      <c r="C63" s="5">
        <v>7.4999999999999997E-2</v>
      </c>
      <c r="D63" s="1">
        <f>(B63-C63)</f>
        <v>0.35599999999999998</v>
      </c>
      <c r="E63" s="7">
        <f>(8.6394*D63*D63)+(21.356*D63)+(0.8946)</f>
        <v>9.5922589984000002</v>
      </c>
    </row>
    <row r="64" spans="1:5" x14ac:dyDescent="0.3">
      <c r="A64" s="9" t="s">
        <v>30</v>
      </c>
      <c r="B64" s="2">
        <v>0.495</v>
      </c>
      <c r="C64" s="5">
        <v>7.4999999999999997E-2</v>
      </c>
      <c r="D64" s="1">
        <f>(B64-C64)</f>
        <v>0.42</v>
      </c>
      <c r="E64" s="7">
        <f>(8.6394*D64*D64)+(21.356*D64)+(0.8946)</f>
        <v>11.388110160000002</v>
      </c>
    </row>
    <row r="65" spans="1:5" x14ac:dyDescent="0.3">
      <c r="A65" s="9" t="s">
        <v>30</v>
      </c>
      <c r="B65" s="2">
        <v>0.48899999999999999</v>
      </c>
      <c r="C65" s="5">
        <v>7.4999999999999997E-2</v>
      </c>
      <c r="D65" s="1">
        <f>(B65-C65)</f>
        <v>0.41399999999999998</v>
      </c>
      <c r="E65" s="7">
        <f>(8.6394*D65*D65)+(21.356*D65)+(0.8946)</f>
        <v>11.2167426024</v>
      </c>
    </row>
    <row r="66" spans="1:5" x14ac:dyDescent="0.3">
      <c r="A66" s="9" t="s">
        <v>31</v>
      </c>
      <c r="B66" s="2">
        <v>0.46200000000000002</v>
      </c>
      <c r="C66" s="5">
        <v>7.4999999999999997E-2</v>
      </c>
      <c r="D66" s="1">
        <f>(B66-C66)</f>
        <v>0.38700000000000001</v>
      </c>
      <c r="E66" s="7">
        <f>(8.6394*D66*D66)+(21.356*D66)+(0.8946)</f>
        <v>10.453286298600002</v>
      </c>
    </row>
    <row r="67" spans="1:5" x14ac:dyDescent="0.3">
      <c r="A67" s="9" t="s">
        <v>31</v>
      </c>
      <c r="B67" s="2">
        <v>0.40400000000000003</v>
      </c>
      <c r="C67" s="5">
        <v>7.4999999999999997E-2</v>
      </c>
      <c r="D67" s="1">
        <f>(B67-C67)</f>
        <v>0.32900000000000001</v>
      </c>
      <c r="E67" s="7">
        <f>(8.6394*D67*D67)+(21.356*D67)+(0.8946)</f>
        <v>8.8558612954000022</v>
      </c>
    </row>
    <row r="68" spans="1:5" x14ac:dyDescent="0.3">
      <c r="A68" s="9" t="s">
        <v>32</v>
      </c>
      <c r="B68" s="2">
        <v>0.39500000000000002</v>
      </c>
      <c r="C68" s="5">
        <v>7.4999999999999997E-2</v>
      </c>
      <c r="D68" s="1">
        <f>(B68-C68)</f>
        <v>0.32</v>
      </c>
      <c r="E68" s="7">
        <f>(8.6394*D68*D68)+(21.356*D68)+(0.8946)</f>
        <v>8.6131945600000002</v>
      </c>
    </row>
    <row r="69" spans="1:5" x14ac:dyDescent="0.3">
      <c r="A69" s="9" t="s">
        <v>32</v>
      </c>
      <c r="B69" s="2">
        <v>0.35499999999999998</v>
      </c>
      <c r="C69" s="5">
        <v>7.4999999999999997E-2</v>
      </c>
      <c r="D69" s="1">
        <f>(B69-C69)</f>
        <v>0.27999999999999997</v>
      </c>
      <c r="E69" s="7">
        <f>(8.6394*D69*D69)+(21.356*D69)+(0.8946)</f>
        <v>7.5516089599999994</v>
      </c>
    </row>
    <row r="70" spans="1:5" x14ac:dyDescent="0.3">
      <c r="A70" s="9" t="s">
        <v>33</v>
      </c>
      <c r="B70" s="2">
        <v>0.35899999999999999</v>
      </c>
      <c r="C70" s="5">
        <v>7.4999999999999997E-2</v>
      </c>
      <c r="D70" s="1">
        <f>(B70-C70)</f>
        <v>0.28399999999999997</v>
      </c>
      <c r="E70" s="7">
        <f>(8.6394*D70*D70)+(21.356*D70)+(0.8946)</f>
        <v>7.6565234463999996</v>
      </c>
    </row>
    <row r="71" spans="1:5" x14ac:dyDescent="0.3">
      <c r="A71" s="9" t="s">
        <v>33</v>
      </c>
      <c r="B71" s="2">
        <v>0.36099999999999999</v>
      </c>
      <c r="C71" s="5">
        <v>7.4999999999999997E-2</v>
      </c>
      <c r="D71" s="1">
        <f>(B71-C71)</f>
        <v>0.28599999999999998</v>
      </c>
      <c r="E71" s="7">
        <f>(8.6394*D71*D71)+(21.356*D71)+(0.8946)</f>
        <v>7.7090843623999996</v>
      </c>
    </row>
    <row r="72" spans="1:5" x14ac:dyDescent="0.3">
      <c r="A72" s="9" t="s">
        <v>34</v>
      </c>
      <c r="B72" s="2">
        <v>0.433</v>
      </c>
      <c r="C72" s="5">
        <v>7.4999999999999997E-2</v>
      </c>
      <c r="D72" s="1">
        <f>(B72-C72)</f>
        <v>0.35799999999999998</v>
      </c>
      <c r="E72" s="7">
        <f>(8.6394*D72*D72)+(21.356*D72)+(0.8946)</f>
        <v>9.6473080616000004</v>
      </c>
    </row>
    <row r="73" spans="1:5" x14ac:dyDescent="0.3">
      <c r="A73" s="9" t="s">
        <v>34</v>
      </c>
      <c r="B73" s="2">
        <v>0.41600000000000004</v>
      </c>
      <c r="C73" s="5">
        <v>7.4999999999999997E-2</v>
      </c>
      <c r="D73" s="1">
        <f>(B73-C73)</f>
        <v>0.34100000000000003</v>
      </c>
      <c r="E73" s="7">
        <f>(8.6394*D73*D73)+(21.356*D73)+(0.8946)</f>
        <v>9.1815940714000028</v>
      </c>
    </row>
    <row r="74" spans="1:5" x14ac:dyDescent="0.3">
      <c r="A74" s="9" t="s">
        <v>35</v>
      </c>
      <c r="B74" s="2">
        <v>0.28700000000000003</v>
      </c>
      <c r="C74" s="5">
        <v>7.4999999999999997E-2</v>
      </c>
      <c r="D74" s="1">
        <f>(B74-C74)</f>
        <v>0.21200000000000002</v>
      </c>
      <c r="E74" s="7">
        <f>(8.6394*D74*D74)+(21.356*D74)+(0.8946)</f>
        <v>5.8103611936000004</v>
      </c>
    </row>
    <row r="75" spans="1:5" x14ac:dyDescent="0.3">
      <c r="A75" s="9" t="s">
        <v>35</v>
      </c>
      <c r="B75" s="2">
        <v>0.375</v>
      </c>
      <c r="C75" s="5">
        <v>7.4999999999999997E-2</v>
      </c>
      <c r="D75" s="1">
        <f>(B75-C75)</f>
        <v>0.3</v>
      </c>
      <c r="E75" s="7">
        <f>(8.6394*D75*D75)+(21.356*D75)+(0.8946)</f>
        <v>8.0789460000000002</v>
      </c>
    </row>
    <row r="76" spans="1:5" x14ac:dyDescent="0.3">
      <c r="A76" s="9" t="s">
        <v>36</v>
      </c>
      <c r="B76" s="2">
        <v>0.48899999999999999</v>
      </c>
      <c r="C76" s="5">
        <v>7.4999999999999997E-2</v>
      </c>
      <c r="D76" s="1">
        <f>(B76-C76)</f>
        <v>0.41399999999999998</v>
      </c>
      <c r="E76" s="7">
        <f>(8.6394*D76*D76)+(21.356*D76)+(0.8946)</f>
        <v>11.2167426024</v>
      </c>
    </row>
    <row r="77" spans="1:5" x14ac:dyDescent="0.3">
      <c r="A77" s="9" t="s">
        <v>36</v>
      </c>
      <c r="B77" s="2">
        <v>0.48599999999999999</v>
      </c>
      <c r="C77" s="5">
        <v>7.4999999999999997E-2</v>
      </c>
      <c r="D77" s="1">
        <f>(B77-C77)</f>
        <v>0.41099999999999998</v>
      </c>
      <c r="E77" s="7">
        <f>(8.6394*D77*D77)+(21.356*D77)+(0.8946)</f>
        <v>11.131292087400002</v>
      </c>
    </row>
    <row r="78" spans="1:5" x14ac:dyDescent="0.3">
      <c r="A78" s="9" t="s">
        <v>37</v>
      </c>
      <c r="B78" s="2">
        <v>0.67</v>
      </c>
      <c r="C78" s="5">
        <v>7.4999999999999997E-2</v>
      </c>
      <c r="D78" s="1">
        <f>(B78-C78)</f>
        <v>0.59500000000000008</v>
      </c>
      <c r="E78" s="7">
        <f>(8.6394*D78*D78)+(21.356*D78)+(0.8946)</f>
        <v>16.659983585000003</v>
      </c>
    </row>
    <row r="79" spans="1:5" x14ac:dyDescent="0.3">
      <c r="A79" s="9" t="s">
        <v>38</v>
      </c>
      <c r="B79" s="2">
        <v>0.314</v>
      </c>
      <c r="C79" s="5">
        <v>7.4999999999999997E-2</v>
      </c>
      <c r="D79" s="1">
        <f>(B79-C79)</f>
        <v>0.23899999999999999</v>
      </c>
      <c r="E79" s="7">
        <f>(8.6394*D79*D79)+(21.356*D79)+(0.8946)</f>
        <v>6.4921751674000001</v>
      </c>
    </row>
    <row r="80" spans="1:5" x14ac:dyDescent="0.3">
      <c r="A80" s="9" t="s">
        <v>38</v>
      </c>
      <c r="B80" s="2">
        <v>0.29899999999999999</v>
      </c>
      <c r="C80" s="5">
        <v>7.4999999999999997E-2</v>
      </c>
      <c r="D80" s="1">
        <f>(B80-C80)</f>
        <v>0.22399999999999998</v>
      </c>
      <c r="E80" s="7">
        <f>(8.6394*D80*D80)+(21.356*D80)+(0.8946)</f>
        <v>6.1118345343999989</v>
      </c>
    </row>
    <row r="81" spans="1:5" x14ac:dyDescent="0.3">
      <c r="A81" s="9" t="s">
        <v>39</v>
      </c>
      <c r="B81" s="2">
        <v>0.42699999999999999</v>
      </c>
      <c r="C81" s="5">
        <v>7.4999999999999997E-2</v>
      </c>
      <c r="D81" s="1">
        <f>(B81-C81)</f>
        <v>0.35199999999999998</v>
      </c>
      <c r="E81" s="7">
        <f>(8.6394*D81*D81)+(21.356*D81)+(0.8946)</f>
        <v>9.4823682176000013</v>
      </c>
    </row>
    <row r="82" spans="1:5" x14ac:dyDescent="0.3">
      <c r="A82" s="9" t="s">
        <v>39</v>
      </c>
      <c r="B82" s="2">
        <v>0.35799999999999998</v>
      </c>
      <c r="C82" s="5">
        <v>7.4999999999999997E-2</v>
      </c>
      <c r="D82" s="1">
        <f>(B82-C82)</f>
        <v>0.28299999999999997</v>
      </c>
      <c r="E82" s="7">
        <f>(8.6394*D82*D82)+(21.356*D82)+(0.8946)</f>
        <v>7.6302689065999996</v>
      </c>
    </row>
    <row r="83" spans="1:5" x14ac:dyDescent="0.3">
      <c r="A83" s="9" t="s">
        <v>40</v>
      </c>
      <c r="B83" s="2">
        <v>0.45500000000000002</v>
      </c>
      <c r="C83" s="5">
        <v>7.4999999999999997E-2</v>
      </c>
      <c r="D83" s="1">
        <f>(B83-C83)</f>
        <v>0.38</v>
      </c>
      <c r="E83" s="7">
        <f>(8.6394*D83*D83)+(21.356*D83)+(0.8946)</f>
        <v>10.25740936</v>
      </c>
    </row>
    <row r="84" spans="1:5" x14ac:dyDescent="0.3">
      <c r="A84" s="9" t="s">
        <v>40</v>
      </c>
      <c r="B84" s="2">
        <v>0.437</v>
      </c>
      <c r="C84" s="5">
        <v>7.4999999999999997E-2</v>
      </c>
      <c r="D84" s="1">
        <f>(B84-C84)</f>
        <v>0.36199999999999999</v>
      </c>
      <c r="E84" s="7">
        <f>(8.6394*D84*D84)+(21.356*D84)+(0.8946)</f>
        <v>9.7576135336000007</v>
      </c>
    </row>
    <row r="85" spans="1:5" x14ac:dyDescent="0.3">
      <c r="A85" s="9" t="s">
        <v>41</v>
      </c>
      <c r="B85" s="2">
        <v>0.19900000000000001</v>
      </c>
      <c r="C85" s="5">
        <v>7.4999999999999997E-2</v>
      </c>
      <c r="D85" s="1">
        <f>(B85-C85)</f>
        <v>0.12400000000000001</v>
      </c>
      <c r="E85" s="7">
        <f>(8.6394*D85*D85)+(21.356*D85)+(0.8946)</f>
        <v>3.6755834144000006</v>
      </c>
    </row>
    <row r="86" spans="1:5" x14ac:dyDescent="0.3">
      <c r="A86" s="9" t="s">
        <v>41</v>
      </c>
      <c r="B86" s="2">
        <v>0.21</v>
      </c>
      <c r="C86" s="5">
        <v>7.4999999999999997E-2</v>
      </c>
      <c r="D86" s="1">
        <f>(B86-C86)</f>
        <v>0.13500000000000001</v>
      </c>
      <c r="E86" s="7">
        <f>(8.6394*D86*D86)+(21.356*D86)+(0.8946)</f>
        <v>3.9351130650000004</v>
      </c>
    </row>
    <row r="87" spans="1:5" x14ac:dyDescent="0.3">
      <c r="A87" s="9" t="s">
        <v>42</v>
      </c>
      <c r="B87" s="2">
        <v>0.30099999999999999</v>
      </c>
      <c r="C87" s="5">
        <v>7.4999999999999997E-2</v>
      </c>
      <c r="D87" s="1">
        <f>(B87-C87)</f>
        <v>0.22599999999999998</v>
      </c>
      <c r="E87" s="7">
        <f>(8.6394*D87*D87)+(21.356*D87)+(0.8946)</f>
        <v>6.1623219944000001</v>
      </c>
    </row>
    <row r="88" spans="1:5" x14ac:dyDescent="0.3">
      <c r="A88" s="9" t="s">
        <v>42</v>
      </c>
      <c r="B88" s="2">
        <v>0.28500000000000003</v>
      </c>
      <c r="C88" s="5">
        <v>7.4999999999999997E-2</v>
      </c>
      <c r="D88" s="1">
        <f>(B88-C88)</f>
        <v>0.21000000000000002</v>
      </c>
      <c r="E88" s="7">
        <f>(8.6394*D88*D88)+(21.356*D88)+(0.8946)</f>
        <v>5.7603575400000002</v>
      </c>
    </row>
    <row r="89" spans="1:5" x14ac:dyDescent="0.3">
      <c r="A89" s="9" t="s">
        <v>43</v>
      </c>
      <c r="B89" s="2">
        <v>0.27300000000000002</v>
      </c>
      <c r="C89" s="5">
        <v>7.4999999999999997E-2</v>
      </c>
      <c r="D89" s="1">
        <f>(B89-C89)</f>
        <v>0.19800000000000001</v>
      </c>
      <c r="E89" s="7">
        <f>(8.6394*D89*D89)+(21.356*D89)+(0.8946)</f>
        <v>5.4617870375999997</v>
      </c>
    </row>
    <row r="90" spans="1:5" x14ac:dyDescent="0.3">
      <c r="A90" s="9" t="s">
        <v>43</v>
      </c>
      <c r="B90" s="2">
        <v>0.23100000000000001</v>
      </c>
      <c r="C90" s="5">
        <v>7.4999999999999997E-2</v>
      </c>
      <c r="D90" s="1">
        <f>(B90-C90)</f>
        <v>0.15600000000000003</v>
      </c>
      <c r="E90" s="7">
        <f>(8.6394*D90*D90)+(21.356*D90)+(0.8946)</f>
        <v>4.4363844384000011</v>
      </c>
    </row>
    <row r="91" spans="1:5" x14ac:dyDescent="0.3">
      <c r="A91" s="9" t="s">
        <v>44</v>
      </c>
      <c r="B91" s="2">
        <v>0.46800000000000003</v>
      </c>
      <c r="C91" s="5">
        <v>7.4999999999999997E-2</v>
      </c>
      <c r="D91" s="1">
        <f>(B91-C91)</f>
        <v>0.39300000000000002</v>
      </c>
      <c r="E91" s="7">
        <f>(8.6394*D91*D91)+(21.356*D91)+(0.8946)</f>
        <v>10.621854690600001</v>
      </c>
    </row>
    <row r="92" spans="1:5" x14ac:dyDescent="0.3">
      <c r="A92" s="9" t="s">
        <v>44</v>
      </c>
      <c r="B92" s="2">
        <v>0.35100000000000003</v>
      </c>
      <c r="C92" s="5">
        <v>7.4999999999999997E-2</v>
      </c>
      <c r="D92" s="1">
        <f>(B92-C92)</f>
        <v>0.27600000000000002</v>
      </c>
      <c r="E92" s="7">
        <f>(8.6394*D92*D92)+(21.356*D92)+(0.8946)</f>
        <v>7.4469709344000012</v>
      </c>
    </row>
    <row r="93" spans="1:5" x14ac:dyDescent="0.3">
      <c r="A93" s="9" t="s">
        <v>45</v>
      </c>
      <c r="B93" s="2">
        <v>0.38800000000000001</v>
      </c>
      <c r="C93" s="5">
        <v>7.4999999999999997E-2</v>
      </c>
      <c r="D93" s="1">
        <f>(B93-C93)</f>
        <v>0.313</v>
      </c>
      <c r="E93" s="7">
        <f>(8.6394*D93*D93)+(21.356*D93)+(0.8946)</f>
        <v>8.4254213786000012</v>
      </c>
    </row>
    <row r="94" spans="1:5" x14ac:dyDescent="0.3">
      <c r="A94" s="9" t="s">
        <v>46</v>
      </c>
      <c r="B94" s="2">
        <v>0.45600000000000002</v>
      </c>
      <c r="C94" s="5">
        <v>7.4999999999999997E-2</v>
      </c>
      <c r="D94" s="1">
        <f>(B94-C94)</f>
        <v>0.38100000000000001</v>
      </c>
      <c r="E94" s="7">
        <f>(8.6394*D94*D94)+(21.356*D94)+(0.8946)</f>
        <v>10.285339943400002</v>
      </c>
    </row>
    <row r="95" spans="1:5" x14ac:dyDescent="0.3">
      <c r="A95" s="9" t="s">
        <v>46</v>
      </c>
      <c r="B95" s="2">
        <v>0.47099999999999997</v>
      </c>
      <c r="C95" s="5">
        <v>7.4999999999999997E-2</v>
      </c>
      <c r="D95" s="1">
        <f>(B95-C95)</f>
        <v>0.39599999999999996</v>
      </c>
      <c r="E95" s="7">
        <f>(8.6394*D95*D95)+(21.356*D95)+(0.8946)</f>
        <v>10.7063721504</v>
      </c>
    </row>
    <row r="96" spans="1:5" x14ac:dyDescent="0.3">
      <c r="A96" s="9" t="s">
        <v>47</v>
      </c>
      <c r="B96" s="2">
        <v>0.42399999999999999</v>
      </c>
      <c r="C96" s="5">
        <v>7.4999999999999997E-2</v>
      </c>
      <c r="D96" s="1">
        <f>(B96-C96)</f>
        <v>0.34899999999999998</v>
      </c>
      <c r="E96" s="7">
        <f>(8.6394*D96*D96)+(21.356*D96)+(0.8946)</f>
        <v>9.4001315594000001</v>
      </c>
    </row>
    <row r="97" spans="1:5" x14ac:dyDescent="0.3">
      <c r="A97" s="9" t="s">
        <v>47</v>
      </c>
      <c r="B97" s="2">
        <v>0.39700000000000002</v>
      </c>
      <c r="C97" s="5">
        <v>7.4999999999999997E-2</v>
      </c>
      <c r="D97" s="1">
        <f>(B97-C97)</f>
        <v>0.32200000000000001</v>
      </c>
      <c r="E97" s="7">
        <f>(8.6394*D97*D97)+(21.356*D97)+(0.8946)</f>
        <v>8.6669995496000016</v>
      </c>
    </row>
    <row r="98" spans="1:5" x14ac:dyDescent="0.3">
      <c r="A98" s="9" t="s">
        <v>48</v>
      </c>
      <c r="B98" s="2">
        <v>0.51900000000000002</v>
      </c>
      <c r="C98" s="5">
        <v>7.4999999999999997E-2</v>
      </c>
      <c r="D98" s="1">
        <f>(B98-C98)</f>
        <v>0.44400000000000001</v>
      </c>
      <c r="E98" s="7">
        <f>(8.6394*D98*D98)+(21.356*D98)+(0.8946)</f>
        <v>12.079800758400001</v>
      </c>
    </row>
    <row r="99" spans="1:5" x14ac:dyDescent="0.3">
      <c r="A99" s="9" t="s">
        <v>48</v>
      </c>
      <c r="B99" s="2">
        <v>0.51400000000000001</v>
      </c>
      <c r="C99" s="5">
        <v>7.4999999999999997E-2</v>
      </c>
      <c r="D99" s="1">
        <f>(B99-C99)</f>
        <v>0.439</v>
      </c>
      <c r="E99" s="7">
        <f>(8.6394*D99*D99)+(21.356*D99)+(0.8946)</f>
        <v>11.934877807400001</v>
      </c>
    </row>
    <row r="100" spans="1:5" x14ac:dyDescent="0.3">
      <c r="A100" s="9" t="s">
        <v>49</v>
      </c>
      <c r="B100" s="2">
        <v>0.55200000000000005</v>
      </c>
      <c r="C100" s="5">
        <v>7.4999999999999997E-2</v>
      </c>
      <c r="D100" s="1">
        <f>(B100-C100)</f>
        <v>0.47700000000000004</v>
      </c>
      <c r="E100" s="7">
        <f>(8.6394*D100*D100)+(21.356*D100)+(0.8946)</f>
        <v>13.047126042600002</v>
      </c>
    </row>
    <row r="101" spans="1:5" x14ac:dyDescent="0.3">
      <c r="A101" s="9" t="s">
        <v>49</v>
      </c>
      <c r="B101" s="2">
        <v>0.52600000000000002</v>
      </c>
      <c r="C101" s="5">
        <v>7.4999999999999997E-2</v>
      </c>
      <c r="D101" s="1">
        <f>(B101-C101)</f>
        <v>0.45100000000000001</v>
      </c>
      <c r="E101" s="7">
        <f>(8.6394*D101*D101)+(21.356*D101)+(0.8946)</f>
        <v>12.283418599400003</v>
      </c>
    </row>
    <row r="102" spans="1:5" x14ac:dyDescent="0.3">
      <c r="A102" s="9" t="s">
        <v>50</v>
      </c>
      <c r="B102" s="2">
        <v>0.35799999999999998</v>
      </c>
      <c r="C102" s="5">
        <v>7.4999999999999997E-2</v>
      </c>
      <c r="D102" s="1">
        <f>(B102-C102)</f>
        <v>0.28299999999999997</v>
      </c>
      <c r="E102" s="7">
        <f>(8.6394*D102*D102)+(21.356*D102)+(0.8946)</f>
        <v>7.6302689065999996</v>
      </c>
    </row>
    <row r="103" spans="1:5" x14ac:dyDescent="0.3">
      <c r="A103" s="9" t="s">
        <v>50</v>
      </c>
      <c r="B103" s="2">
        <v>0.372</v>
      </c>
      <c r="C103" s="5">
        <v>7.4999999999999997E-2</v>
      </c>
      <c r="D103" s="1">
        <f>(B103-C103)</f>
        <v>0.29699999999999999</v>
      </c>
      <c r="E103" s="7">
        <f>(8.6394*D103*D103)+(21.356*D103)+(0.8946)</f>
        <v>7.9994048345999991</v>
      </c>
    </row>
    <row r="104" spans="1:5" x14ac:dyDescent="0.3">
      <c r="A104" s="9" t="s">
        <v>51</v>
      </c>
      <c r="B104" s="2">
        <v>0.32100000000000001</v>
      </c>
      <c r="C104" s="5">
        <v>7.4999999999999997E-2</v>
      </c>
      <c r="D104" s="1">
        <f>(B104-C104)</f>
        <v>0.246</v>
      </c>
      <c r="E104" s="7">
        <f>(8.6394*D104*D104)+(21.356*D104)+(0.8946)</f>
        <v>6.6709979304000004</v>
      </c>
    </row>
    <row r="105" spans="1:5" x14ac:dyDescent="0.3">
      <c r="A105" s="9" t="s">
        <v>51</v>
      </c>
      <c r="B105" s="2">
        <v>0.30399999999999999</v>
      </c>
      <c r="C105" s="5">
        <v>7.4999999999999997E-2</v>
      </c>
      <c r="D105" s="1">
        <f>(B105-C105)</f>
        <v>0.22899999999999998</v>
      </c>
      <c r="E105" s="7">
        <f>(8.6394*D105*D105)+(21.356*D105)+(0.8946)</f>
        <v>6.2381827753999994</v>
      </c>
    </row>
    <row r="106" spans="1:5" x14ac:dyDescent="0.3">
      <c r="A106" s="9" t="s">
        <v>52</v>
      </c>
      <c r="B106" s="2">
        <v>0.4</v>
      </c>
      <c r="C106" s="5">
        <v>7.4999999999999997E-2</v>
      </c>
      <c r="D106" s="1">
        <f>(B106-C106)</f>
        <v>0.32500000000000001</v>
      </c>
      <c r="E106" s="7">
        <f>(8.6394*D106*D106)+(21.356*D106)+(0.8946)</f>
        <v>8.7478366250000015</v>
      </c>
    </row>
    <row r="107" spans="1:5" x14ac:dyDescent="0.3">
      <c r="A107" s="9" t="s">
        <v>52</v>
      </c>
      <c r="B107" s="2">
        <v>0.39800000000000002</v>
      </c>
      <c r="C107" s="5">
        <v>7.4999999999999997E-2</v>
      </c>
      <c r="D107" s="1">
        <f>(B107-C107)</f>
        <v>0.32300000000000001</v>
      </c>
      <c r="E107" s="7">
        <f>(8.6394*D107*D107)+(21.356*D107)+(0.8946)</f>
        <v>8.6939279626000001</v>
      </c>
    </row>
    <row r="108" spans="1:5" x14ac:dyDescent="0.3">
      <c r="A108" s="9" t="s">
        <v>53</v>
      </c>
      <c r="B108" s="2">
        <v>0.35100000000000003</v>
      </c>
      <c r="C108" s="5">
        <v>7.4999999999999997E-2</v>
      </c>
      <c r="D108" s="1">
        <f>(B108-C108)</f>
        <v>0.27600000000000002</v>
      </c>
      <c r="E108" s="7">
        <f>(8.6394*D108*D108)+(21.356*D108)+(0.8946)</f>
        <v>7.4469709344000012</v>
      </c>
    </row>
    <row r="109" spans="1:5" x14ac:dyDescent="0.3">
      <c r="A109" s="9" t="s">
        <v>53</v>
      </c>
      <c r="B109" s="2">
        <v>0.29299999999999998</v>
      </c>
      <c r="C109" s="5">
        <v>7.4999999999999997E-2</v>
      </c>
      <c r="D109" s="1">
        <f>(B109-C109)</f>
        <v>0.21799999999999997</v>
      </c>
      <c r="E109" s="7">
        <f>(8.6394*D109*D109)+(21.356*D109)+(0.8946)</f>
        <v>5.9607868455999995</v>
      </c>
    </row>
    <row r="110" spans="1:5" x14ac:dyDescent="0.3">
      <c r="A110" s="9" t="s">
        <v>54</v>
      </c>
      <c r="B110" s="2">
        <v>0.19</v>
      </c>
      <c r="C110" s="5">
        <v>7.4999999999999997E-2</v>
      </c>
      <c r="D110" s="1">
        <f>(B110-C110)</f>
        <v>0.115</v>
      </c>
      <c r="E110" s="7">
        <f>(8.6394*D110*D110)+(21.356*D110)+(0.8946)</f>
        <v>3.4647960650000007</v>
      </c>
    </row>
    <row r="111" spans="1:5" x14ac:dyDescent="0.3">
      <c r="A111" s="9" t="s">
        <v>54</v>
      </c>
      <c r="B111" s="2">
        <v>0.17599999999999999</v>
      </c>
      <c r="C111" s="5">
        <v>7.4999999999999997E-2</v>
      </c>
      <c r="D111" s="1">
        <f>(B111-C111)</f>
        <v>0.10099999999999999</v>
      </c>
      <c r="E111" s="7">
        <f>(8.6394*D111*D111)+(21.356*D111)+(0.8946)</f>
        <v>3.1396865194000001</v>
      </c>
    </row>
    <row r="112" spans="1:5" x14ac:dyDescent="0.3">
      <c r="A112" s="9" t="s">
        <v>55</v>
      </c>
      <c r="B112" s="2">
        <v>0.3</v>
      </c>
      <c r="C112" s="5">
        <v>7.4999999999999997E-2</v>
      </c>
      <c r="D112" s="1">
        <f>(B112-C112)</f>
        <v>0.22499999999999998</v>
      </c>
      <c r="E112" s="7">
        <f>(8.6394*D112*D112)+(21.356*D112)+(0.8946)</f>
        <v>6.1370696249999988</v>
      </c>
    </row>
    <row r="113" spans="1:5" x14ac:dyDescent="0.3">
      <c r="A113" s="9" t="s">
        <v>55</v>
      </c>
      <c r="B113" s="2">
        <v>0.30099999999999999</v>
      </c>
      <c r="C113" s="5">
        <v>7.4999999999999997E-2</v>
      </c>
      <c r="D113" s="1">
        <f>(B113-C113)</f>
        <v>0.22599999999999998</v>
      </c>
      <c r="E113" s="7">
        <f>(8.6394*D113*D113)+(21.356*D113)+(0.8946)</f>
        <v>6.1623219944000001</v>
      </c>
    </row>
    <row r="114" spans="1:5" x14ac:dyDescent="0.3">
      <c r="A114" s="9" t="s">
        <v>56</v>
      </c>
      <c r="B114" s="2">
        <v>0.38500000000000001</v>
      </c>
      <c r="C114" s="5">
        <v>7.4999999999999997E-2</v>
      </c>
      <c r="D114" s="1">
        <f>(B114-C114)</f>
        <v>0.31</v>
      </c>
      <c r="E114" s="7">
        <f>(8.6394*D114*D114)+(21.356*D114)+(0.8946)</f>
        <v>8.3452063400000007</v>
      </c>
    </row>
    <row r="115" spans="1:5" x14ac:dyDescent="0.3">
      <c r="A115" s="9" t="s">
        <v>56</v>
      </c>
      <c r="B115" s="2">
        <v>0.38800000000000001</v>
      </c>
      <c r="C115" s="5">
        <v>7.4999999999999997E-2</v>
      </c>
      <c r="D115" s="1">
        <f>(B115-C115)</f>
        <v>0.313</v>
      </c>
      <c r="E115" s="7">
        <f>(8.6394*D115*D115)+(21.356*D115)+(0.8946)</f>
        <v>8.4254213786000012</v>
      </c>
    </row>
    <row r="116" spans="1:5" x14ac:dyDescent="0.3">
      <c r="A116" s="9" t="s">
        <v>57</v>
      </c>
      <c r="B116" s="2">
        <v>0.44500000000000001</v>
      </c>
      <c r="C116" s="5">
        <v>7.4999999999999997E-2</v>
      </c>
      <c r="D116" s="1">
        <f>(B116-C116)</f>
        <v>0.37</v>
      </c>
      <c r="E116" s="7">
        <f>(8.6394*D116*D116)+(21.356*D116)+(0.8946)</f>
        <v>9.9790538600000005</v>
      </c>
    </row>
    <row r="117" spans="1:5" x14ac:dyDescent="0.3">
      <c r="A117" s="9" t="s">
        <v>57</v>
      </c>
      <c r="B117" s="2">
        <v>0.38300000000000001</v>
      </c>
      <c r="C117" s="5">
        <v>7.4999999999999997E-2</v>
      </c>
      <c r="D117" s="1">
        <f>(B117-C117)</f>
        <v>0.308</v>
      </c>
      <c r="E117" s="7">
        <f>(8.6394*D117*D117)+(21.356*D117)+(0.8946)</f>
        <v>8.2918160416000006</v>
      </c>
    </row>
    <row r="118" spans="1:5" x14ac:dyDescent="0.3">
      <c r="A118" s="9" t="s">
        <v>58</v>
      </c>
      <c r="B118" s="2">
        <v>0.33600000000000002</v>
      </c>
      <c r="C118" s="5">
        <v>7.4999999999999997E-2</v>
      </c>
      <c r="D118" s="1">
        <f>(B118-C118)</f>
        <v>0.26100000000000001</v>
      </c>
      <c r="E118" s="7">
        <f>(8.6394*D118*D118)+(21.356*D118)+(0.8946)</f>
        <v>7.0570405674000005</v>
      </c>
    </row>
    <row r="119" spans="1:5" x14ac:dyDescent="0.3">
      <c r="A119" s="9" t="s">
        <v>58</v>
      </c>
      <c r="B119" s="2">
        <v>0.32300000000000001</v>
      </c>
      <c r="C119" s="5">
        <v>7.4999999999999997E-2</v>
      </c>
      <c r="D119" s="1">
        <f>(B119-C119)</f>
        <v>0.248</v>
      </c>
      <c r="E119" s="7">
        <f>(8.6394*D119*D119)+(21.356*D119)+(0.8946)</f>
        <v>6.7222456576000003</v>
      </c>
    </row>
    <row r="120" spans="1:5" x14ac:dyDescent="0.3">
      <c r="A120" s="9" t="s">
        <v>59</v>
      </c>
      <c r="B120" s="2">
        <v>0.374</v>
      </c>
      <c r="C120" s="5">
        <v>7.4999999999999997E-2</v>
      </c>
      <c r="D120" s="1">
        <f>(B120-C120)</f>
        <v>0.29899999999999999</v>
      </c>
      <c r="E120" s="7">
        <f>(8.6394*D120*D120)+(21.356*D120)+(0.8946)</f>
        <v>8.0524149993999998</v>
      </c>
    </row>
    <row r="121" spans="1:5" x14ac:dyDescent="0.3">
      <c r="A121" s="9" t="s">
        <v>59</v>
      </c>
      <c r="B121" s="2">
        <v>0.39700000000000002</v>
      </c>
      <c r="C121" s="5">
        <v>7.4999999999999997E-2</v>
      </c>
      <c r="D121" s="1">
        <f>(B121-C121)</f>
        <v>0.32200000000000001</v>
      </c>
      <c r="E121" s="7">
        <f>(8.6394*D121*D121)+(21.356*D121)+(0.8946)</f>
        <v>8.6669995496000016</v>
      </c>
    </row>
    <row r="122" spans="1:5" x14ac:dyDescent="0.3">
      <c r="A122" s="9" t="s">
        <v>60</v>
      </c>
      <c r="B122" s="2">
        <v>0.36199999999999999</v>
      </c>
      <c r="C122" s="5">
        <v>7.4999999999999997E-2</v>
      </c>
      <c r="D122" s="1">
        <f>(B122-C122)</f>
        <v>0.28699999999999998</v>
      </c>
      <c r="E122" s="7">
        <f>(8.6394*D122*D122)+(21.356*D122)+(0.8946)</f>
        <v>7.7353907385999987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2"/>
  <sheetViews>
    <sheetView workbookViewId="0">
      <selection activeCell="Q7" sqref="Q7"/>
    </sheetView>
  </sheetViews>
  <sheetFormatPr defaultRowHeight="14.4" x14ac:dyDescent="0.3"/>
  <cols>
    <col min="1" max="1" width="20.88671875" customWidth="1"/>
    <col min="2" max="2" width="12.88671875" customWidth="1"/>
    <col min="3" max="3" width="24.5546875" customWidth="1"/>
  </cols>
  <sheetData>
    <row r="2" spans="1:12" x14ac:dyDescent="0.3">
      <c r="A2" s="3">
        <v>0.14099999999999999</v>
      </c>
      <c r="B2" s="2">
        <v>1.0469999999999999</v>
      </c>
      <c r="C2" s="2">
        <v>1.1380000000000001</v>
      </c>
      <c r="D2" s="2">
        <v>1.1320000000000001</v>
      </c>
      <c r="E2" s="2">
        <v>1.099</v>
      </c>
      <c r="F2" s="2">
        <v>0.99299999999999999</v>
      </c>
      <c r="G2" s="2">
        <v>0.88900000000000001</v>
      </c>
      <c r="H2" s="2">
        <v>1.2110000000000001</v>
      </c>
      <c r="I2" s="2">
        <v>1.0760000000000001</v>
      </c>
      <c r="J2" s="2">
        <v>0.91500000000000004</v>
      </c>
      <c r="K2" s="2">
        <v>1.1599999999999999</v>
      </c>
      <c r="L2" s="2">
        <v>1.4710000000000001</v>
      </c>
    </row>
    <row r="3" spans="1:12" x14ac:dyDescent="0.3">
      <c r="A3" s="3">
        <v>0.66700000000000004</v>
      </c>
      <c r="B3" s="2">
        <v>1.2110000000000001</v>
      </c>
      <c r="C3" s="2">
        <v>0.98099999999999998</v>
      </c>
      <c r="D3" s="2">
        <v>1.083</v>
      </c>
      <c r="E3" s="2">
        <v>0.90200000000000002</v>
      </c>
      <c r="F3" s="2">
        <v>0.93600000000000005</v>
      </c>
      <c r="G3" s="2">
        <v>1.004</v>
      </c>
      <c r="H3" s="2">
        <v>1.0760000000000001</v>
      </c>
      <c r="I3" s="2">
        <v>1.0760000000000001</v>
      </c>
      <c r="J3" s="2">
        <v>0.78500000000000003</v>
      </c>
      <c r="K3" s="2">
        <v>1.23</v>
      </c>
      <c r="L3" s="2">
        <v>1.244</v>
      </c>
    </row>
    <row r="4" spans="1:12" x14ac:dyDescent="0.3">
      <c r="A4" s="3">
        <v>0.96499999999999997</v>
      </c>
      <c r="B4" s="2">
        <v>1.113</v>
      </c>
      <c r="C4" s="2">
        <v>0.997</v>
      </c>
      <c r="D4" s="2">
        <v>1.129</v>
      </c>
      <c r="E4" s="2">
        <v>0.99199999999999999</v>
      </c>
      <c r="F4" s="2">
        <v>0.84499999999999997</v>
      </c>
      <c r="G4" s="2">
        <v>0.97599999999999998</v>
      </c>
      <c r="H4" s="2">
        <v>0.78900000000000003</v>
      </c>
      <c r="I4" s="2">
        <v>0.82000000000000006</v>
      </c>
      <c r="J4" s="2">
        <v>0.78900000000000003</v>
      </c>
      <c r="K4" s="2">
        <v>1.165</v>
      </c>
      <c r="L4" s="2">
        <v>1.1260000000000001</v>
      </c>
    </row>
    <row r="5" spans="1:12" x14ac:dyDescent="0.3">
      <c r="A5" s="3">
        <v>1.218</v>
      </c>
      <c r="B5" s="2">
        <v>0.98499999999999999</v>
      </c>
      <c r="C5" s="2">
        <v>1</v>
      </c>
      <c r="D5" s="2">
        <v>1.131</v>
      </c>
      <c r="E5" s="2">
        <v>1.159</v>
      </c>
      <c r="F5" s="2">
        <v>0.85499999999999998</v>
      </c>
      <c r="G5" s="2">
        <v>0.89500000000000002</v>
      </c>
      <c r="H5" s="2">
        <v>0.82700000000000007</v>
      </c>
      <c r="I5" s="2">
        <v>0.88100000000000001</v>
      </c>
      <c r="J5" s="2">
        <v>0.90500000000000003</v>
      </c>
      <c r="K5" s="2">
        <v>0.95800000000000007</v>
      </c>
      <c r="L5" s="2">
        <v>1.028</v>
      </c>
    </row>
    <row r="6" spans="1:12" x14ac:dyDescent="0.3">
      <c r="A6" s="3">
        <v>1.431</v>
      </c>
      <c r="B6" s="2">
        <v>0.81400000000000006</v>
      </c>
      <c r="C6" s="2">
        <v>0.95600000000000007</v>
      </c>
      <c r="D6" s="2">
        <v>1.077</v>
      </c>
      <c r="E6" s="2">
        <v>1.123</v>
      </c>
      <c r="F6" s="2">
        <v>0.84799999999999998</v>
      </c>
      <c r="G6" s="2">
        <v>0.96599999999999997</v>
      </c>
      <c r="H6" s="2">
        <v>0.79700000000000004</v>
      </c>
      <c r="I6" s="2">
        <v>0.90100000000000002</v>
      </c>
      <c r="J6" s="2">
        <v>1.0269999999999999</v>
      </c>
      <c r="K6" s="2">
        <v>1.018</v>
      </c>
      <c r="L6" s="2">
        <v>1.1120000000000001</v>
      </c>
    </row>
    <row r="7" spans="1:12" x14ac:dyDescent="0.3">
      <c r="A7" s="3">
        <v>1.6040000000000001</v>
      </c>
      <c r="B7" s="2">
        <v>0.95500000000000007</v>
      </c>
      <c r="C7" s="2">
        <v>0.85</v>
      </c>
      <c r="D7" s="2">
        <v>0.68700000000000006</v>
      </c>
      <c r="E7" s="2">
        <v>1.03</v>
      </c>
      <c r="F7" s="2">
        <v>0.82200000000000006</v>
      </c>
      <c r="G7" s="2">
        <v>1.016</v>
      </c>
      <c r="H7" s="2">
        <v>0.747</v>
      </c>
      <c r="I7" s="2">
        <v>1.0960000000000001</v>
      </c>
      <c r="J7" s="2">
        <v>0.75</v>
      </c>
      <c r="K7" s="2">
        <v>1.2510000000000001</v>
      </c>
      <c r="L7" s="2">
        <v>0.93500000000000005</v>
      </c>
    </row>
    <row r="8" spans="1:12" x14ac:dyDescent="0.3">
      <c r="A8" s="3">
        <v>1.8540000000000001</v>
      </c>
      <c r="B8" s="2">
        <v>1.0130000000000001</v>
      </c>
      <c r="C8" s="2">
        <v>0.96399999999999997</v>
      </c>
      <c r="D8" s="2">
        <v>0.69800000000000006</v>
      </c>
      <c r="E8" s="2">
        <v>1.0760000000000001</v>
      </c>
      <c r="F8" s="2">
        <v>0.88200000000000001</v>
      </c>
      <c r="G8" s="2">
        <v>1.2590000000000001</v>
      </c>
      <c r="H8" s="2">
        <v>0.82000000000000006</v>
      </c>
      <c r="I8" s="2">
        <v>1.181</v>
      </c>
      <c r="J8" s="2">
        <v>0.56600000000000006</v>
      </c>
      <c r="K8" s="2">
        <v>1.3440000000000001</v>
      </c>
      <c r="L8" s="2">
        <v>0.94900000000000007</v>
      </c>
    </row>
    <row r="9" spans="1:12" x14ac:dyDescent="0.3">
      <c r="A9" s="5">
        <v>2.1440000000000001</v>
      </c>
      <c r="B9" s="2">
        <v>1.1380000000000001</v>
      </c>
      <c r="C9" s="2">
        <v>1.1830000000000001</v>
      </c>
      <c r="D9" s="2">
        <v>1.052</v>
      </c>
      <c r="E9" s="2">
        <v>0.995</v>
      </c>
      <c r="F9" s="2">
        <v>1.018</v>
      </c>
      <c r="G9" s="2">
        <v>1.331</v>
      </c>
      <c r="H9" s="2">
        <v>0.96299999999999997</v>
      </c>
      <c r="I9" s="2">
        <v>1.163</v>
      </c>
      <c r="J9" s="2">
        <v>1.2909999999999999</v>
      </c>
      <c r="K9" s="2">
        <v>1.4350000000000001</v>
      </c>
      <c r="L9" s="2">
        <v>1.232</v>
      </c>
    </row>
    <row r="17" spans="1:11" x14ac:dyDescent="0.3">
      <c r="A17" s="12"/>
      <c r="B17" s="6" t="s">
        <v>1</v>
      </c>
      <c r="C17" s="6" t="s">
        <v>3</v>
      </c>
      <c r="D17" s="6" t="s">
        <v>4</v>
      </c>
    </row>
    <row r="18" spans="1:11" x14ac:dyDescent="0.3">
      <c r="A18" s="12" t="s">
        <v>5</v>
      </c>
      <c r="B18" s="3">
        <v>0.14099999999999999</v>
      </c>
      <c r="C18" s="1">
        <v>20</v>
      </c>
      <c r="D18" s="7">
        <f>(6.6036*B18*B18)-(25.027*B18)+(23.423)</f>
        <v>20.025479171599997</v>
      </c>
    </row>
    <row r="19" spans="1:11" x14ac:dyDescent="0.3">
      <c r="A19" s="12" t="s">
        <v>6</v>
      </c>
      <c r="B19" s="3">
        <v>0.66700000000000004</v>
      </c>
      <c r="C19" s="1">
        <v>10</v>
      </c>
      <c r="D19" s="7">
        <f t="shared" ref="D19:D82" si="0">(6.6036*B19*B19)-(25.027*B19)+(23.423)</f>
        <v>9.6678600003999975</v>
      </c>
    </row>
    <row r="20" spans="1:11" x14ac:dyDescent="0.3">
      <c r="A20" s="12" t="s">
        <v>7</v>
      </c>
      <c r="B20" s="3">
        <v>0.96499999999999997</v>
      </c>
      <c r="C20" s="1">
        <v>5</v>
      </c>
      <c r="D20" s="7">
        <f t="shared" si="0"/>
        <v>5.4213824099999961</v>
      </c>
    </row>
    <row r="21" spans="1:11" x14ac:dyDescent="0.3">
      <c r="A21" s="12" t="s">
        <v>8</v>
      </c>
      <c r="B21" s="3">
        <v>1.218</v>
      </c>
      <c r="C21" s="1">
        <v>2.5</v>
      </c>
      <c r="D21" s="7">
        <f t="shared" si="0"/>
        <v>2.7367130863999982</v>
      </c>
    </row>
    <row r="22" spans="1:11" x14ac:dyDescent="0.3">
      <c r="A22" s="12" t="s">
        <v>9</v>
      </c>
      <c r="B22" s="3">
        <v>1.431</v>
      </c>
      <c r="C22" s="1">
        <v>1.25</v>
      </c>
      <c r="D22" s="7">
        <f t="shared" si="0"/>
        <v>1.1319575395999983</v>
      </c>
    </row>
    <row r="23" spans="1:11" x14ac:dyDescent="0.3">
      <c r="A23" s="12" t="s">
        <v>10</v>
      </c>
      <c r="B23" s="3">
        <v>1.6040000000000001</v>
      </c>
      <c r="C23" s="1">
        <v>0.62</v>
      </c>
      <c r="D23" s="7">
        <f t="shared" si="0"/>
        <v>0.26953973759999528</v>
      </c>
    </row>
    <row r="24" spans="1:11" x14ac:dyDescent="0.3">
      <c r="A24" s="12" t="s">
        <v>11</v>
      </c>
      <c r="B24" s="3"/>
      <c r="C24" s="1">
        <v>0.31</v>
      </c>
      <c r="D24" s="7"/>
    </row>
    <row r="25" spans="1:11" x14ac:dyDescent="0.3">
      <c r="A25" s="12" t="s">
        <v>12</v>
      </c>
      <c r="B25" s="5">
        <v>2.1440000000000001</v>
      </c>
      <c r="C25" s="1">
        <v>0</v>
      </c>
      <c r="D25" s="7">
        <f t="shared" si="0"/>
        <v>0.12011784959999616</v>
      </c>
    </row>
    <row r="28" spans="1:11" x14ac:dyDescent="0.3">
      <c r="G28" s="12"/>
      <c r="I28" s="8" t="s">
        <v>62</v>
      </c>
      <c r="J28" s="8"/>
      <c r="K28" s="12"/>
    </row>
    <row r="34" spans="1:3" x14ac:dyDescent="0.3">
      <c r="A34" s="9" t="s">
        <v>13</v>
      </c>
      <c r="B34" s="2" t="s">
        <v>14</v>
      </c>
      <c r="C34" s="10" t="s">
        <v>61</v>
      </c>
    </row>
    <row r="35" spans="1:3" x14ac:dyDescent="0.3">
      <c r="A35" s="9" t="s">
        <v>15</v>
      </c>
      <c r="B35" s="2">
        <v>1.0469999999999999</v>
      </c>
      <c r="C35" s="7">
        <f>(6.6036*B35*B35)-(25.027*B35)+(23.423)</f>
        <v>4.4586567523999996</v>
      </c>
    </row>
    <row r="36" spans="1:3" x14ac:dyDescent="0.3">
      <c r="A36" s="9" t="s">
        <v>16</v>
      </c>
      <c r="B36" s="2">
        <v>1.2110000000000001</v>
      </c>
      <c r="C36" s="7">
        <f>(6.6036*B36*B36)-(25.027*B36)+(23.423)</f>
        <v>2.799621075599994</v>
      </c>
    </row>
    <row r="37" spans="1:3" x14ac:dyDescent="0.3">
      <c r="A37" s="9" t="s">
        <v>16</v>
      </c>
      <c r="B37" s="2">
        <v>1.113</v>
      </c>
      <c r="C37" s="7">
        <f>(6.6036*B37*B37)-(25.027*B37)+(23.423)</f>
        <v>3.7482839683999991</v>
      </c>
    </row>
    <row r="38" spans="1:3" x14ac:dyDescent="0.3">
      <c r="A38" s="9" t="s">
        <v>17</v>
      </c>
      <c r="B38" s="2">
        <v>0.98499999999999999</v>
      </c>
      <c r="C38" s="7">
        <f>(6.6036*B38*B38)-(25.027*B38)+(23.423)</f>
        <v>5.1783828099999987</v>
      </c>
    </row>
    <row r="39" spans="1:3" x14ac:dyDescent="0.3">
      <c r="A39" s="9" t="s">
        <v>17</v>
      </c>
      <c r="B39" s="2">
        <v>0.81400000000000006</v>
      </c>
      <c r="C39" s="7">
        <f>(6.6036*B39*B39)-(25.027*B39)+(23.423)</f>
        <v>7.4265409455999958</v>
      </c>
    </row>
    <row r="40" spans="1:3" x14ac:dyDescent="0.3">
      <c r="A40" s="9" t="s">
        <v>18</v>
      </c>
      <c r="B40" s="2">
        <v>0.95500000000000007</v>
      </c>
      <c r="C40" s="7">
        <f>(6.6036*B40*B40)-(25.027*B40)+(23.423)</f>
        <v>5.5448632899999986</v>
      </c>
    </row>
    <row r="41" spans="1:3" x14ac:dyDescent="0.3">
      <c r="A41" s="9" t="s">
        <v>18</v>
      </c>
      <c r="B41" s="2">
        <v>1.0130000000000001</v>
      </c>
      <c r="C41" s="7">
        <f>(6.6036*B41*B41)-(25.027*B41)+(23.423)</f>
        <v>4.847058608399994</v>
      </c>
    </row>
    <row r="42" spans="1:3" x14ac:dyDescent="0.3">
      <c r="A42" s="9" t="s">
        <v>19</v>
      </c>
      <c r="B42" s="2">
        <v>1.1380000000000001</v>
      </c>
      <c r="C42" s="7">
        <f>(6.6036*B42*B42)-(25.027*B42)+(23.423)</f>
        <v>3.4942265583999976</v>
      </c>
    </row>
    <row r="43" spans="1:3" x14ac:dyDescent="0.3">
      <c r="A43" s="9" t="s">
        <v>19</v>
      </c>
      <c r="B43" s="2">
        <v>1.1380000000000001</v>
      </c>
      <c r="C43" s="7">
        <f>(6.6036*B43*B43)-(25.027*B43)+(23.423)</f>
        <v>3.4942265583999976</v>
      </c>
    </row>
    <row r="44" spans="1:3" x14ac:dyDescent="0.3">
      <c r="A44" s="9" t="s">
        <v>20</v>
      </c>
      <c r="B44" s="2">
        <v>0.98099999999999998</v>
      </c>
      <c r="C44" s="7">
        <f>(6.6036*B44*B44)-(25.027*B44)+(23.423)</f>
        <v>5.2265600995999968</v>
      </c>
    </row>
    <row r="45" spans="1:3" x14ac:dyDescent="0.3">
      <c r="A45" s="9" t="s">
        <v>20</v>
      </c>
      <c r="B45" s="2">
        <v>0.997</v>
      </c>
      <c r="C45" s="7">
        <f>(6.6036*B45*B45)-(25.027*B45)+(23.423)</f>
        <v>5.0351188323999985</v>
      </c>
    </row>
    <row r="46" spans="1:3" x14ac:dyDescent="0.3">
      <c r="A46" s="9" t="s">
        <v>21</v>
      </c>
      <c r="B46" s="2">
        <v>1</v>
      </c>
      <c r="C46" s="7">
        <f>(6.6036*B46*B46)-(25.027*B46)+(23.423)</f>
        <v>4.9995999999999974</v>
      </c>
    </row>
    <row r="47" spans="1:3" x14ac:dyDescent="0.3">
      <c r="A47" s="9" t="s">
        <v>21</v>
      </c>
      <c r="B47" s="2">
        <v>0.95600000000000007</v>
      </c>
      <c r="C47" s="7">
        <f>(6.6036*B47*B47)-(25.027*B47)+(23.423)</f>
        <v>5.532455769599995</v>
      </c>
    </row>
    <row r="48" spans="1:3" x14ac:dyDescent="0.3">
      <c r="A48" s="9" t="s">
        <v>22</v>
      </c>
      <c r="B48" s="2">
        <v>0.85</v>
      </c>
      <c r="C48" s="7">
        <f>(6.6036*B48*B48)-(25.027*B48)+(23.423)</f>
        <v>6.9211509999999983</v>
      </c>
    </row>
    <row r="49" spans="1:3" x14ac:dyDescent="0.3">
      <c r="A49" s="9" t="s">
        <v>22</v>
      </c>
      <c r="B49" s="2">
        <v>0.96399999999999997</v>
      </c>
      <c r="C49" s="7">
        <f>(6.6036*B49*B49)-(25.027*B49)+(23.423)</f>
        <v>5.4336710655999951</v>
      </c>
    </row>
    <row r="50" spans="1:3" x14ac:dyDescent="0.3">
      <c r="A50" s="9" t="s">
        <v>23</v>
      </c>
      <c r="B50" s="2">
        <v>1.1830000000000001</v>
      </c>
      <c r="C50" s="7">
        <f>(6.6036*B50*B50)-(25.027*B50)+(23.423)</f>
        <v>3.057724560399997</v>
      </c>
    </row>
    <row r="51" spans="1:3" x14ac:dyDescent="0.3">
      <c r="A51" s="9" t="s">
        <v>23</v>
      </c>
      <c r="B51" s="2">
        <v>1.1320000000000001</v>
      </c>
      <c r="C51" s="7">
        <f>(6.6036*B51*B51)-(25.027*B51)+(23.423)</f>
        <v>3.5544475264000006</v>
      </c>
    </row>
    <row r="52" spans="1:3" x14ac:dyDescent="0.3">
      <c r="A52" s="9" t="s">
        <v>24</v>
      </c>
      <c r="B52" s="2">
        <v>1.083</v>
      </c>
      <c r="C52" s="7">
        <f>(6.6036*B52*B52)-(25.027*B52)+(23.423)</f>
        <v>4.0640488003999984</v>
      </c>
    </row>
    <row r="53" spans="1:3" x14ac:dyDescent="0.3">
      <c r="A53" s="9" t="s">
        <v>24</v>
      </c>
      <c r="B53" s="2">
        <v>1.129</v>
      </c>
      <c r="C53" s="7">
        <f>(6.6036*B53*B53)-(25.027*B53)+(23.423)</f>
        <v>3.5847363075999965</v>
      </c>
    </row>
    <row r="54" spans="1:3" x14ac:dyDescent="0.3">
      <c r="A54" s="9" t="s">
        <v>25</v>
      </c>
      <c r="B54" s="2">
        <v>1.131</v>
      </c>
      <c r="C54" s="7">
        <f>(6.6036*B54*B54)-(25.027*B54)+(23.423)</f>
        <v>3.5645305795999995</v>
      </c>
    </row>
    <row r="55" spans="1:3" x14ac:dyDescent="0.3">
      <c r="A55" s="9" t="s">
        <v>25</v>
      </c>
      <c r="B55" s="2">
        <v>1.077</v>
      </c>
      <c r="C55" s="7">
        <f>(6.6036*B55*B55)-(25.027*B55)+(23.423)</f>
        <v>4.1286281443999968</v>
      </c>
    </row>
    <row r="56" spans="1:3" x14ac:dyDescent="0.3">
      <c r="A56" s="9" t="s">
        <v>26</v>
      </c>
      <c r="B56" s="2">
        <v>0.68700000000000006</v>
      </c>
      <c r="C56" s="7">
        <f>(6.6036*B56*B56)-(25.027*B56)+(23.423)</f>
        <v>9.3461454883999977</v>
      </c>
    </row>
    <row r="57" spans="1:3" x14ac:dyDescent="0.3">
      <c r="A57" s="9" t="s">
        <v>26</v>
      </c>
      <c r="B57" s="2">
        <v>0.69800000000000006</v>
      </c>
      <c r="C57" s="7">
        <f>(6.6036*B57*B57)-(25.027*B57)+(23.423)</f>
        <v>9.1714543343999964</v>
      </c>
    </row>
    <row r="58" spans="1:3" x14ac:dyDescent="0.3">
      <c r="A58" s="9" t="s">
        <v>27</v>
      </c>
      <c r="B58" s="2">
        <v>1.052</v>
      </c>
      <c r="C58" s="7">
        <f>(6.6036*B58*B58)-(25.027*B58)+(23.423)</f>
        <v>4.4028265343999955</v>
      </c>
    </row>
    <row r="59" spans="1:3" x14ac:dyDescent="0.3">
      <c r="A59" s="9" t="s">
        <v>27</v>
      </c>
      <c r="B59" s="2">
        <v>1.099</v>
      </c>
      <c r="C59" s="7">
        <f>(6.6036*B59*B59)-(25.027*B59)+(23.423)</f>
        <v>3.8941616835999966</v>
      </c>
    </row>
    <row r="60" spans="1:3" x14ac:dyDescent="0.3">
      <c r="A60" s="9" t="s">
        <v>28</v>
      </c>
      <c r="B60" s="2">
        <v>0.90200000000000002</v>
      </c>
      <c r="C60" s="7">
        <f>(6.6036*B60*B60)-(25.027*B60)+(23.423)</f>
        <v>6.2213613743999936</v>
      </c>
    </row>
    <row r="61" spans="1:3" x14ac:dyDescent="0.3">
      <c r="A61" s="9" t="s">
        <v>28</v>
      </c>
      <c r="B61" s="2">
        <v>0.99199999999999999</v>
      </c>
      <c r="C61" s="7">
        <f>(6.6036*B61*B61)-(25.027*B61)+(23.423)</f>
        <v>5.094581030399997</v>
      </c>
    </row>
    <row r="62" spans="1:3" x14ac:dyDescent="0.3">
      <c r="A62" s="9" t="s">
        <v>29</v>
      </c>
      <c r="B62" s="2">
        <v>1.159</v>
      </c>
      <c r="C62" s="7">
        <f>(6.6036*B62*B62)-(25.027*B62)+(23.423)</f>
        <v>3.287197411599994</v>
      </c>
    </row>
    <row r="63" spans="1:3" x14ac:dyDescent="0.3">
      <c r="A63" s="9" t="s">
        <v>29</v>
      </c>
      <c r="B63" s="2">
        <v>1.123</v>
      </c>
      <c r="C63" s="7">
        <f>(6.6036*B63*B63)-(25.027*B63)+(23.423)</f>
        <v>3.6456704643999984</v>
      </c>
    </row>
    <row r="64" spans="1:3" x14ac:dyDescent="0.3">
      <c r="A64" s="9" t="s">
        <v>30</v>
      </c>
      <c r="B64" s="2">
        <v>1.03</v>
      </c>
      <c r="C64" s="7">
        <f>(6.6036*B64*B64)-(25.027*B64)+(23.423)</f>
        <v>4.6509492399999957</v>
      </c>
    </row>
    <row r="65" spans="1:3" x14ac:dyDescent="0.3">
      <c r="A65" s="9" t="s">
        <v>30</v>
      </c>
      <c r="B65" s="2">
        <v>1.0760000000000001</v>
      </c>
      <c r="C65" s="7">
        <f>(6.6036*B65*B65)-(25.027*B65)+(23.423)</f>
        <v>4.1394375935999967</v>
      </c>
    </row>
    <row r="66" spans="1:3" x14ac:dyDescent="0.3">
      <c r="A66" s="9" t="s">
        <v>31</v>
      </c>
      <c r="B66" s="2">
        <v>0.995</v>
      </c>
      <c r="C66" s="7">
        <f>(6.6036*B66*B66)-(25.027*B66)+(23.423)</f>
        <v>5.0588640899999966</v>
      </c>
    </row>
    <row r="67" spans="1:3" x14ac:dyDescent="0.3">
      <c r="A67" s="9" t="s">
        <v>31</v>
      </c>
      <c r="B67" s="2">
        <v>0.99299999999999999</v>
      </c>
      <c r="C67" s="7">
        <f>(6.6036*B67*B67)-(25.027*B67)+(23.423)</f>
        <v>5.082662176399996</v>
      </c>
    </row>
    <row r="68" spans="1:3" x14ac:dyDescent="0.3">
      <c r="A68" s="9" t="s">
        <v>32</v>
      </c>
      <c r="B68" s="2">
        <v>0.93600000000000005</v>
      </c>
      <c r="C68" s="7">
        <f>(6.6036*B68*B68)-(25.027*B68)+(23.423)</f>
        <v>5.7831155455999941</v>
      </c>
    </row>
    <row r="69" spans="1:3" x14ac:dyDescent="0.3">
      <c r="A69" s="9" t="s">
        <v>32</v>
      </c>
      <c r="B69" s="2">
        <v>0.84499999999999997</v>
      </c>
      <c r="C69" s="7">
        <f>(6.6036*B69*B69)-(25.027*B69)+(23.423)</f>
        <v>6.9903204899999984</v>
      </c>
    </row>
    <row r="70" spans="1:3" x14ac:dyDescent="0.3">
      <c r="A70" s="9" t="s">
        <v>33</v>
      </c>
      <c r="B70" s="2">
        <v>0.85499999999999998</v>
      </c>
      <c r="C70" s="7">
        <f>(6.6036*B70*B70)-(25.027*B70)+(23.423)</f>
        <v>6.852311689999997</v>
      </c>
    </row>
    <row r="71" spans="1:3" x14ac:dyDescent="0.3">
      <c r="A71" s="9" t="s">
        <v>33</v>
      </c>
      <c r="B71" s="2">
        <v>0.84799999999999998</v>
      </c>
      <c r="C71" s="7">
        <f>(6.6036*B71*B71)-(25.027*B71)+(23.423)</f>
        <v>6.9487791743999985</v>
      </c>
    </row>
    <row r="72" spans="1:3" x14ac:dyDescent="0.3">
      <c r="A72" s="9" t="s">
        <v>34</v>
      </c>
      <c r="B72" s="2">
        <v>0.82200000000000006</v>
      </c>
      <c r="C72" s="7">
        <f>(6.6036*B72*B72)-(25.027*B72)+(23.423)</f>
        <v>7.3127528623999964</v>
      </c>
    </row>
    <row r="73" spans="1:3" x14ac:dyDescent="0.3">
      <c r="A73" s="9" t="s">
        <v>34</v>
      </c>
      <c r="B73" s="2">
        <v>0.88200000000000001</v>
      </c>
      <c r="C73" s="7">
        <f>(6.6036*B73*B73)-(25.027*B73)+(23.423)</f>
        <v>6.4862849263999962</v>
      </c>
    </row>
    <row r="74" spans="1:3" x14ac:dyDescent="0.3">
      <c r="A74" s="9" t="s">
        <v>35</v>
      </c>
      <c r="B74" s="2">
        <v>1.018</v>
      </c>
      <c r="C74" s="7">
        <f>(6.6036*B74*B74)-(25.027*B74)+(23.423)</f>
        <v>4.7889831663999978</v>
      </c>
    </row>
    <row r="75" spans="1:3" x14ac:dyDescent="0.3">
      <c r="A75" s="9" t="s">
        <v>35</v>
      </c>
      <c r="B75" s="2">
        <v>0.88900000000000001</v>
      </c>
      <c r="C75" s="7">
        <f>(6.6036*B75*B75)-(25.027*B75)+(23.423)</f>
        <v>6.3929607555999972</v>
      </c>
    </row>
    <row r="76" spans="1:3" x14ac:dyDescent="0.3">
      <c r="A76" s="9" t="s">
        <v>36</v>
      </c>
      <c r="B76" s="2">
        <v>1.004</v>
      </c>
      <c r="C76" s="7">
        <f>(6.6036*B76*B76)-(25.027*B76)+(23.423)</f>
        <v>4.9524264575999979</v>
      </c>
    </row>
    <row r="77" spans="1:3" x14ac:dyDescent="0.3">
      <c r="A77" s="9" t="s">
        <v>36</v>
      </c>
      <c r="B77" s="2">
        <v>0.97599999999999998</v>
      </c>
      <c r="C77" s="7">
        <f>(6.6036*B77*B77)-(25.027*B77)+(23.423)</f>
        <v>5.2870788735999987</v>
      </c>
    </row>
    <row r="78" spans="1:3" x14ac:dyDescent="0.3">
      <c r="A78" s="9" t="s">
        <v>37</v>
      </c>
      <c r="B78" s="2">
        <v>0.89500000000000002</v>
      </c>
      <c r="C78" s="7">
        <f>(6.6036*B78*B78)-(25.027*B78)+(23.423)</f>
        <v>6.3134836899999982</v>
      </c>
    </row>
    <row r="79" spans="1:3" x14ac:dyDescent="0.3">
      <c r="A79" s="9" t="s">
        <v>38</v>
      </c>
      <c r="B79" s="2">
        <v>0.96599999999999997</v>
      </c>
      <c r="C79" s="7">
        <f>(6.6036*B79*B79)-(25.027*B79)+(23.423)</f>
        <v>5.4091069615999956</v>
      </c>
    </row>
    <row r="80" spans="1:3" x14ac:dyDescent="0.3">
      <c r="A80" s="9" t="s">
        <v>38</v>
      </c>
      <c r="B80" s="2">
        <v>1.016</v>
      </c>
      <c r="C80" s="7">
        <f>(6.6036*B80*B80)-(25.027*B80)+(23.423)</f>
        <v>4.8121737215999936</v>
      </c>
    </row>
    <row r="81" spans="1:3" x14ac:dyDescent="0.3">
      <c r="A81" s="9" t="s">
        <v>39</v>
      </c>
      <c r="B81" s="2">
        <v>1.2590000000000001</v>
      </c>
      <c r="C81" s="7">
        <f>(6.6036*B81*B81)-(25.027*B81)+(23.423)</f>
        <v>2.3812478915999939</v>
      </c>
    </row>
    <row r="82" spans="1:3" x14ac:dyDescent="0.3">
      <c r="A82" s="9" t="s">
        <v>39</v>
      </c>
      <c r="B82" s="2">
        <v>1.331</v>
      </c>
      <c r="C82" s="7">
        <f>(6.6036*B82*B82)-(25.027*B82)+(23.423)</f>
        <v>1.8107432195999955</v>
      </c>
    </row>
    <row r="83" spans="1:3" x14ac:dyDescent="0.3">
      <c r="A83" s="9" t="s">
        <v>40</v>
      </c>
      <c r="B83" s="2">
        <v>1.2110000000000001</v>
      </c>
      <c r="C83" s="7">
        <f>(6.6036*B83*B83)-(25.027*B83)+(23.423)</f>
        <v>2.799621075599994</v>
      </c>
    </row>
    <row r="84" spans="1:3" x14ac:dyDescent="0.3">
      <c r="A84" s="9" t="s">
        <v>40</v>
      </c>
      <c r="B84" s="2">
        <v>1.0760000000000001</v>
      </c>
      <c r="C84" s="7">
        <f>(6.6036*B84*B84)-(25.027*B84)+(23.423)</f>
        <v>4.1394375935999967</v>
      </c>
    </row>
    <row r="85" spans="1:3" x14ac:dyDescent="0.3">
      <c r="A85" s="9" t="s">
        <v>41</v>
      </c>
      <c r="B85" s="2">
        <v>0.78900000000000003</v>
      </c>
      <c r="C85" s="7">
        <f>(6.6036*B85*B85)-(25.027*B85)+(23.423)</f>
        <v>7.7875766755999969</v>
      </c>
    </row>
    <row r="86" spans="1:3" x14ac:dyDescent="0.3">
      <c r="A86" s="9" t="s">
        <v>41</v>
      </c>
      <c r="B86" s="2">
        <v>0.82700000000000007</v>
      </c>
      <c r="C86" s="7">
        <f>(6.6036*B86*B86)-(25.027*B86)+(23.423)</f>
        <v>7.242064544399998</v>
      </c>
    </row>
    <row r="87" spans="1:3" x14ac:dyDescent="0.3">
      <c r="A87" s="9" t="s">
        <v>42</v>
      </c>
      <c r="B87" s="2">
        <v>0.79700000000000004</v>
      </c>
      <c r="C87" s="7">
        <f>(6.6036*B87*B87)-(25.027*B87)+(23.423)</f>
        <v>7.6711471523999961</v>
      </c>
    </row>
    <row r="88" spans="1:3" x14ac:dyDescent="0.3">
      <c r="A88" s="9" t="s">
        <v>42</v>
      </c>
      <c r="B88" s="2">
        <v>0.747</v>
      </c>
      <c r="C88" s="7">
        <f>(6.6036*B88*B88)-(25.027*B88)+(23.423)</f>
        <v>8.4126992323999978</v>
      </c>
    </row>
    <row r="89" spans="1:3" x14ac:dyDescent="0.3">
      <c r="A89" s="9" t="s">
        <v>43</v>
      </c>
      <c r="B89" s="2">
        <v>0.82000000000000006</v>
      </c>
      <c r="C89" s="7">
        <f>(6.6036*B89*B89)-(25.027*B89)+(23.423)</f>
        <v>7.3411206399999962</v>
      </c>
    </row>
    <row r="90" spans="1:3" x14ac:dyDescent="0.3">
      <c r="A90" s="9" t="s">
        <v>43</v>
      </c>
      <c r="B90" s="2">
        <v>0.96299999999999997</v>
      </c>
      <c r="C90" s="7">
        <f>(6.6036*B90*B90)-(25.027*B90)+(23.423)</f>
        <v>5.4459729283999998</v>
      </c>
    </row>
    <row r="91" spans="1:3" x14ac:dyDescent="0.3">
      <c r="A91" s="9" t="s">
        <v>44</v>
      </c>
      <c r="B91" s="2">
        <v>1.0760000000000001</v>
      </c>
      <c r="C91" s="7">
        <f>(6.6036*B91*B91)-(25.027*B91)+(23.423)</f>
        <v>4.1394375935999967</v>
      </c>
    </row>
    <row r="92" spans="1:3" x14ac:dyDescent="0.3">
      <c r="A92" s="9" t="s">
        <v>44</v>
      </c>
      <c r="B92" s="2">
        <v>1.0760000000000001</v>
      </c>
      <c r="C92" s="7">
        <f>(6.6036*B92*B92)-(25.027*B92)+(23.423)</f>
        <v>4.1394375935999967</v>
      </c>
    </row>
    <row r="93" spans="1:3" x14ac:dyDescent="0.3">
      <c r="A93" s="9" t="s">
        <v>45</v>
      </c>
      <c r="B93" s="2">
        <v>0.82000000000000006</v>
      </c>
      <c r="C93" s="7">
        <f>(6.6036*B93*B93)-(25.027*B93)+(23.423)</f>
        <v>7.3411206399999962</v>
      </c>
    </row>
    <row r="94" spans="1:3" x14ac:dyDescent="0.3">
      <c r="A94" s="9" t="s">
        <v>46</v>
      </c>
      <c r="B94" s="2">
        <v>0.88100000000000001</v>
      </c>
      <c r="C94" s="7">
        <f>(6.6036*B94*B94)-(25.027*B94)+(23.423)</f>
        <v>6.4996697795999978</v>
      </c>
    </row>
    <row r="95" spans="1:3" x14ac:dyDescent="0.3">
      <c r="A95" s="9" t="s">
        <v>46</v>
      </c>
      <c r="B95" s="2">
        <v>0.90100000000000002</v>
      </c>
      <c r="C95" s="7">
        <f>(6.6036*B95*B95)-(25.027*B95)+(23.423)</f>
        <v>6.2344820835999961</v>
      </c>
    </row>
    <row r="96" spans="1:3" x14ac:dyDescent="0.3">
      <c r="A96" s="9" t="s">
        <v>47</v>
      </c>
      <c r="B96" s="2">
        <v>1.0960000000000001</v>
      </c>
      <c r="C96" s="7">
        <f>(6.6036*B96*B96)-(25.027*B96)+(23.423)</f>
        <v>3.9257579775999965</v>
      </c>
    </row>
    <row r="97" spans="1:3" x14ac:dyDescent="0.3">
      <c r="A97" s="9" t="s">
        <v>47</v>
      </c>
      <c r="B97" s="2">
        <v>1.181</v>
      </c>
      <c r="C97" s="7">
        <f>(6.6036*B97*B97)-(25.027*B97)+(23.423)</f>
        <v>3.0765567395999973</v>
      </c>
    </row>
    <row r="98" spans="1:3" x14ac:dyDescent="0.3">
      <c r="A98" s="9" t="s">
        <v>48</v>
      </c>
      <c r="B98" s="2">
        <v>1.163</v>
      </c>
      <c r="C98" s="7">
        <f>(6.6036*B98*B98)-(25.027*B98)+(23.423)</f>
        <v>3.2484236483999958</v>
      </c>
    </row>
    <row r="99" spans="1:3" x14ac:dyDescent="0.3">
      <c r="A99" s="9" t="s">
        <v>48</v>
      </c>
      <c r="B99" s="2">
        <v>0.91500000000000004</v>
      </c>
      <c r="C99" s="7">
        <f>(6.6036*B99*B99)-(25.027*B99)+(23.423)</f>
        <v>6.0519940099999978</v>
      </c>
    </row>
    <row r="100" spans="1:3" x14ac:dyDescent="0.3">
      <c r="A100" s="9" t="s">
        <v>49</v>
      </c>
      <c r="B100" s="2">
        <v>0.78500000000000003</v>
      </c>
      <c r="C100" s="7">
        <f>(6.6036*B100*B100)-(25.027*B100)+(23.423)</f>
        <v>7.8461084099999958</v>
      </c>
    </row>
    <row r="101" spans="1:3" x14ac:dyDescent="0.3">
      <c r="A101" s="9" t="s">
        <v>49</v>
      </c>
      <c r="B101" s="2">
        <v>0.78900000000000003</v>
      </c>
      <c r="C101" s="7">
        <f>(6.6036*B101*B101)-(25.027*B101)+(23.423)</f>
        <v>7.7875766755999969</v>
      </c>
    </row>
    <row r="102" spans="1:3" x14ac:dyDescent="0.3">
      <c r="A102" s="9" t="s">
        <v>50</v>
      </c>
      <c r="B102" s="2">
        <v>0.90500000000000003</v>
      </c>
      <c r="C102" s="7">
        <f>(6.6036*B102*B102)-(25.027*B102)+(23.423)</f>
        <v>6.1820784899999985</v>
      </c>
    </row>
    <row r="103" spans="1:3" x14ac:dyDescent="0.3">
      <c r="A103" s="9" t="s">
        <v>50</v>
      </c>
      <c r="B103" s="2">
        <v>1.0269999999999999</v>
      </c>
      <c r="C103" s="7">
        <f>(6.6036*B103*B103)-(25.027*B103)+(23.423)</f>
        <v>4.6852794243999973</v>
      </c>
    </row>
    <row r="104" spans="1:3" x14ac:dyDescent="0.3">
      <c r="A104" s="9" t="s">
        <v>51</v>
      </c>
      <c r="B104" s="2">
        <v>0.75</v>
      </c>
      <c r="C104" s="7">
        <f>(6.6036*B104*B104)-(25.027*B104)+(23.423)</f>
        <v>8.3672749999999976</v>
      </c>
    </row>
    <row r="105" spans="1:3" x14ac:dyDescent="0.3">
      <c r="A105" s="9" t="s">
        <v>51</v>
      </c>
      <c r="B105" s="2">
        <v>0.56600000000000006</v>
      </c>
      <c r="C105" s="7">
        <f>(6.6036*B105*B105)-(25.027*B105)+(23.423)</f>
        <v>11.373220881599998</v>
      </c>
    </row>
    <row r="106" spans="1:3" x14ac:dyDescent="0.3">
      <c r="A106" s="9" t="s">
        <v>52</v>
      </c>
      <c r="B106" s="2">
        <v>1.2909999999999999</v>
      </c>
      <c r="C106" s="7">
        <f>(6.6036*B106*B106)-(25.027*B106)+(23.423)</f>
        <v>2.1192376515999989</v>
      </c>
    </row>
    <row r="107" spans="1:3" x14ac:dyDescent="0.3">
      <c r="A107" s="9" t="s">
        <v>52</v>
      </c>
      <c r="B107" s="2">
        <v>1.1599999999999999</v>
      </c>
      <c r="C107" s="7">
        <f>(6.6036*B107*B107)-(25.027*B107)+(23.423)</f>
        <v>3.2774841599999966</v>
      </c>
    </row>
    <row r="108" spans="1:3" x14ac:dyDescent="0.3">
      <c r="A108" s="9" t="s">
        <v>53</v>
      </c>
      <c r="B108" s="2">
        <v>1.23</v>
      </c>
      <c r="C108" s="7">
        <f>(6.6036*B108*B108)-(25.027*B108)+(23.423)</f>
        <v>2.6303764399999956</v>
      </c>
    </row>
    <row r="109" spans="1:3" x14ac:dyDescent="0.3">
      <c r="A109" s="9" t="s">
        <v>53</v>
      </c>
      <c r="B109" s="2">
        <v>1.165</v>
      </c>
      <c r="C109" s="7">
        <f>(6.6036*B109*B109)-(25.027*B109)+(23.423)</f>
        <v>3.2291160099999949</v>
      </c>
    </row>
    <row r="110" spans="1:3" x14ac:dyDescent="0.3">
      <c r="A110" s="9" t="s">
        <v>54</v>
      </c>
      <c r="B110" s="2">
        <v>0.95800000000000007</v>
      </c>
      <c r="C110" s="7">
        <f>(6.6036*B110*B110)-(25.027*B110)+(23.423)</f>
        <v>5.5076803503999976</v>
      </c>
    </row>
    <row r="111" spans="1:3" x14ac:dyDescent="0.3">
      <c r="A111" s="9" t="s">
        <v>54</v>
      </c>
      <c r="B111" s="2">
        <v>1.018</v>
      </c>
      <c r="C111" s="7">
        <f>(6.6036*B111*B111)-(25.027*B111)+(23.423)</f>
        <v>4.7889831663999978</v>
      </c>
    </row>
    <row r="112" spans="1:3" x14ac:dyDescent="0.3">
      <c r="A112" s="9" t="s">
        <v>55</v>
      </c>
      <c r="B112" s="2">
        <v>1.2510000000000001</v>
      </c>
      <c r="C112" s="7">
        <f>(6.6036*B112*B112)-(25.027*B112)+(23.423)</f>
        <v>2.448863603599996</v>
      </c>
    </row>
    <row r="113" spans="1:3" x14ac:dyDescent="0.3">
      <c r="A113" s="9" t="s">
        <v>55</v>
      </c>
      <c r="B113" s="2">
        <v>1.3440000000000001</v>
      </c>
      <c r="C113" s="7">
        <f>(6.6036*B113*B113)-(25.027*B113)+(23.423)</f>
        <v>1.7150324095999991</v>
      </c>
    </row>
    <row r="114" spans="1:3" x14ac:dyDescent="0.3">
      <c r="A114" s="9" t="s">
        <v>56</v>
      </c>
      <c r="B114" s="2">
        <v>1.4350000000000001</v>
      </c>
      <c r="C114" s="7">
        <f>(6.6036*B114*B114)-(25.027*B114)+(23.423)</f>
        <v>1.1075532099999954</v>
      </c>
    </row>
    <row r="115" spans="1:3" x14ac:dyDescent="0.3">
      <c r="A115" s="9" t="s">
        <v>56</v>
      </c>
      <c r="B115" s="2">
        <v>1.4710000000000001</v>
      </c>
      <c r="C115" s="7">
        <f>(6.6036*B115*B115)-(25.027*B115)+(23.423)</f>
        <v>0.89742342759999971</v>
      </c>
    </row>
    <row r="116" spans="1:3" x14ac:dyDescent="0.3">
      <c r="A116" s="9" t="s">
        <v>57</v>
      </c>
      <c r="B116" s="2">
        <v>1.244</v>
      </c>
      <c r="C116" s="7">
        <f>(6.6036*B116*B116)-(25.027*B116)+(23.423)</f>
        <v>2.5087207295999967</v>
      </c>
    </row>
    <row r="117" spans="1:3" x14ac:dyDescent="0.3">
      <c r="A117" s="9" t="s">
        <v>57</v>
      </c>
      <c r="B117" s="2">
        <v>1.1260000000000001</v>
      </c>
      <c r="C117" s="7">
        <f>(6.6036*B117*B117)-(25.027*B117)+(23.423)</f>
        <v>3.6151439535999934</v>
      </c>
    </row>
    <row r="118" spans="1:3" x14ac:dyDescent="0.3">
      <c r="A118" s="9" t="s">
        <v>58</v>
      </c>
      <c r="B118" s="2">
        <v>1.028</v>
      </c>
      <c r="C118" s="7">
        <f>(6.6036*B118*B118)-(25.027*B118)+(23.423)</f>
        <v>4.6738228223999947</v>
      </c>
    </row>
    <row r="119" spans="1:3" x14ac:dyDescent="0.3">
      <c r="A119" s="9" t="s">
        <v>58</v>
      </c>
      <c r="B119" s="2">
        <v>1.1120000000000001</v>
      </c>
      <c r="C119" s="7">
        <f>(6.6036*B119*B119)-(25.027*B119)+(23.423)</f>
        <v>3.758617958399995</v>
      </c>
    </row>
    <row r="120" spans="1:3" x14ac:dyDescent="0.3">
      <c r="A120" s="9" t="s">
        <v>59</v>
      </c>
      <c r="B120" s="2">
        <v>0.93500000000000005</v>
      </c>
      <c r="C120" s="7">
        <f>(6.6036*B120*B120)-(25.027*B120)+(23.423)</f>
        <v>5.7957872099999967</v>
      </c>
    </row>
    <row r="121" spans="1:3" x14ac:dyDescent="0.3">
      <c r="A121" s="9" t="s">
        <v>59</v>
      </c>
      <c r="B121" s="2">
        <v>0.94900000000000007</v>
      </c>
      <c r="C121" s="7">
        <f>(6.6036*B121*B121)-(25.027*B121)+(23.423)</f>
        <v>5.6195857635999964</v>
      </c>
    </row>
    <row r="122" spans="1:3" x14ac:dyDescent="0.3">
      <c r="A122" s="9" t="s">
        <v>60</v>
      </c>
      <c r="B122" s="2">
        <v>1.232</v>
      </c>
      <c r="C122" s="7">
        <f>(6.6036*B122*B122)-(25.027*B122)+(23.423)</f>
        <v>2.6128385663999971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G17" sqref="G17"/>
    </sheetView>
  </sheetViews>
  <sheetFormatPr defaultRowHeight="14.4" x14ac:dyDescent="0.3"/>
  <cols>
    <col min="1" max="1" width="34.6640625" customWidth="1"/>
    <col min="2" max="2" width="17.109375" customWidth="1"/>
    <col min="3" max="3" width="16.6640625" customWidth="1"/>
    <col min="4" max="4" width="19.21875" customWidth="1"/>
    <col min="5" max="5" width="17.77734375" customWidth="1"/>
    <col min="6" max="6" width="15.33203125" customWidth="1"/>
    <col min="7" max="7" width="70.21875" customWidth="1"/>
  </cols>
  <sheetData>
    <row r="1" spans="1:7" ht="15.6" thickTop="1" thickBot="1" x14ac:dyDescent="0.35">
      <c r="A1" s="13" t="s">
        <v>65</v>
      </c>
      <c r="B1" s="13" t="s">
        <v>66</v>
      </c>
      <c r="C1" s="13" t="s">
        <v>67</v>
      </c>
      <c r="D1" s="13" t="s">
        <v>68</v>
      </c>
      <c r="E1" s="13" t="s">
        <v>69</v>
      </c>
      <c r="F1" s="13" t="s">
        <v>70</v>
      </c>
      <c r="G1" s="13" t="s">
        <v>71</v>
      </c>
    </row>
    <row r="2" spans="1:7" ht="15.6" thickTop="1" thickBot="1" x14ac:dyDescent="0.35">
      <c r="A2" s="14" t="s">
        <v>79</v>
      </c>
      <c r="B2" s="15" t="s">
        <v>72</v>
      </c>
      <c r="C2" s="16" t="s">
        <v>76</v>
      </c>
      <c r="D2" s="16" t="s">
        <v>77</v>
      </c>
      <c r="E2" s="16" t="s">
        <v>80</v>
      </c>
      <c r="F2" s="16" t="s">
        <v>73</v>
      </c>
      <c r="G2" s="16" t="s">
        <v>74</v>
      </c>
    </row>
    <row r="3" spans="1:7" ht="15.6" thickTop="1" thickBot="1" x14ac:dyDescent="0.35">
      <c r="A3" s="14" t="s">
        <v>83</v>
      </c>
      <c r="B3" s="15" t="s">
        <v>72</v>
      </c>
      <c r="C3" s="16" t="s">
        <v>76</v>
      </c>
      <c r="D3" s="16" t="s">
        <v>77</v>
      </c>
      <c r="E3" s="16" t="s">
        <v>81</v>
      </c>
      <c r="F3" s="16" t="s">
        <v>73</v>
      </c>
      <c r="G3" s="16" t="s">
        <v>74</v>
      </c>
    </row>
    <row r="4" spans="1:7" ht="15.6" thickTop="1" thickBot="1" x14ac:dyDescent="0.35">
      <c r="A4" s="14" t="s">
        <v>78</v>
      </c>
      <c r="B4" s="15" t="s">
        <v>75</v>
      </c>
      <c r="C4" s="16" t="s">
        <v>76</v>
      </c>
      <c r="D4" s="16" t="s">
        <v>77</v>
      </c>
      <c r="E4" s="16" t="s">
        <v>82</v>
      </c>
      <c r="F4" s="16" t="s">
        <v>73</v>
      </c>
      <c r="G4" s="16" t="s">
        <v>74</v>
      </c>
    </row>
    <row r="5" spans="1:7" ht="15" thickTop="1" x14ac:dyDescent="0.3"/>
    <row r="54" spans="1:7" x14ac:dyDescent="0.3">
      <c r="A54" s="8" t="s">
        <v>87</v>
      </c>
      <c r="B54" s="12"/>
      <c r="C54" s="12"/>
      <c r="D54" s="12"/>
      <c r="E54" s="12"/>
      <c r="F54" s="12"/>
    </row>
    <row r="55" spans="1:7" x14ac:dyDescent="0.3">
      <c r="A55" s="12" t="s">
        <v>88</v>
      </c>
      <c r="B55" s="12"/>
      <c r="C55" s="12"/>
      <c r="D55" s="12"/>
      <c r="E55" s="12"/>
      <c r="F55" s="12"/>
    </row>
    <row r="56" spans="1:7" x14ac:dyDescent="0.3">
      <c r="A56" s="12" t="s">
        <v>84</v>
      </c>
      <c r="B56" s="12"/>
      <c r="C56" s="12"/>
      <c r="D56" s="12"/>
      <c r="E56" s="12"/>
      <c r="F56" s="12"/>
    </row>
    <row r="57" spans="1:7" x14ac:dyDescent="0.3">
      <c r="A57" s="12" t="s">
        <v>89</v>
      </c>
      <c r="B57" s="12"/>
      <c r="C57" s="12"/>
      <c r="D57" s="12"/>
      <c r="E57" s="12"/>
      <c r="F57" s="12"/>
    </row>
    <row r="58" spans="1:7" x14ac:dyDescent="0.3">
      <c r="A58" s="12" t="s">
        <v>85</v>
      </c>
      <c r="B58" s="12"/>
      <c r="C58" s="12"/>
      <c r="D58" s="12"/>
      <c r="E58" s="12"/>
      <c r="F58" s="12"/>
    </row>
    <row r="59" spans="1:7" x14ac:dyDescent="0.3">
      <c r="A59" s="12" t="s">
        <v>90</v>
      </c>
      <c r="B59" s="12"/>
      <c r="C59" s="12"/>
      <c r="D59" s="12"/>
      <c r="E59" s="12"/>
      <c r="F59" s="12"/>
    </row>
    <row r="60" spans="1:7" x14ac:dyDescent="0.3">
      <c r="A60" s="12" t="s">
        <v>86</v>
      </c>
      <c r="B60" s="12"/>
      <c r="C60" s="12"/>
      <c r="D60" s="12"/>
      <c r="E60" s="12"/>
      <c r="F60" s="12"/>
    </row>
    <row r="61" spans="1:7" x14ac:dyDescent="0.3">
      <c r="A61" s="12" t="s">
        <v>91</v>
      </c>
      <c r="B61" s="12"/>
      <c r="C61" s="12"/>
      <c r="D61" s="12"/>
      <c r="E61" s="12"/>
      <c r="F61" s="12"/>
    </row>
    <row r="63" spans="1:7" x14ac:dyDescent="0.3">
      <c r="A63" s="8" t="s">
        <v>92</v>
      </c>
      <c r="B63" s="12"/>
      <c r="C63" s="12"/>
      <c r="D63" s="12"/>
      <c r="E63" s="12"/>
      <c r="F63" s="12"/>
      <c r="G63" s="12"/>
    </row>
    <row r="64" spans="1:7" x14ac:dyDescent="0.3">
      <c r="A64" s="12" t="s">
        <v>93</v>
      </c>
      <c r="B64" s="12"/>
      <c r="C64" s="12"/>
      <c r="D64" s="12"/>
      <c r="E64" s="12"/>
      <c r="F64" s="12"/>
      <c r="G64" s="12"/>
    </row>
    <row r="65" spans="1:7" x14ac:dyDescent="0.3">
      <c r="A65" s="12" t="s">
        <v>84</v>
      </c>
      <c r="B65" s="12"/>
      <c r="C65" s="12"/>
      <c r="D65" s="12"/>
      <c r="E65" s="12"/>
      <c r="F65" s="12"/>
      <c r="G65" s="12"/>
    </row>
    <row r="66" spans="1:7" x14ac:dyDescent="0.3">
      <c r="A66" s="12" t="s">
        <v>94</v>
      </c>
      <c r="B66" s="12"/>
      <c r="C66" s="12"/>
      <c r="D66" s="12"/>
      <c r="E66" s="12"/>
      <c r="F66" s="12"/>
      <c r="G66" s="12"/>
    </row>
    <row r="67" spans="1:7" x14ac:dyDescent="0.3">
      <c r="A67" s="12" t="s">
        <v>85</v>
      </c>
      <c r="B67" s="12"/>
      <c r="C67" s="12"/>
      <c r="D67" s="12"/>
      <c r="E67" s="12"/>
      <c r="F67" s="12"/>
      <c r="G67" s="12"/>
    </row>
    <row r="68" spans="1:7" x14ac:dyDescent="0.3">
      <c r="A68" s="12" t="s">
        <v>95</v>
      </c>
      <c r="B68" s="12"/>
      <c r="C68" s="12"/>
      <c r="D68" s="12"/>
      <c r="E68" s="12"/>
      <c r="F68" s="12"/>
      <c r="G68" s="12"/>
    </row>
    <row r="69" spans="1:7" x14ac:dyDescent="0.3">
      <c r="A69" s="12" t="s">
        <v>86</v>
      </c>
      <c r="B69" s="12"/>
      <c r="C69" s="12"/>
      <c r="D69" s="12"/>
      <c r="E69" s="12"/>
      <c r="F69" s="12"/>
      <c r="G69" s="12"/>
    </row>
    <row r="70" spans="1:7" x14ac:dyDescent="0.3">
      <c r="A70" s="12" t="s">
        <v>96</v>
      </c>
      <c r="B70" s="12"/>
      <c r="C70" s="12"/>
      <c r="D70" s="12"/>
      <c r="E70" s="12"/>
      <c r="F70" s="12"/>
      <c r="G70" s="12"/>
    </row>
    <row r="72" spans="1:7" x14ac:dyDescent="0.3">
      <c r="A72" s="8" t="s">
        <v>99</v>
      </c>
      <c r="B72" s="12"/>
      <c r="C72" s="12"/>
      <c r="D72" s="12"/>
      <c r="E72" s="12"/>
      <c r="F72" s="12"/>
      <c r="G72" s="12"/>
    </row>
    <row r="73" spans="1:7" x14ac:dyDescent="0.3">
      <c r="A73" s="12" t="s">
        <v>100</v>
      </c>
      <c r="B73" s="12"/>
      <c r="C73" s="12"/>
      <c r="D73" s="12"/>
      <c r="E73" s="12"/>
      <c r="F73" s="12"/>
      <c r="G73" s="12"/>
    </row>
    <row r="74" spans="1:7" x14ac:dyDescent="0.3">
      <c r="A74" s="12" t="s">
        <v>101</v>
      </c>
      <c r="B74" s="12"/>
      <c r="C74" s="12"/>
      <c r="D74" s="12"/>
      <c r="E74" s="12"/>
      <c r="F74" s="12"/>
      <c r="G74" s="12"/>
    </row>
    <row r="75" spans="1:7" x14ac:dyDescent="0.3">
      <c r="A75" s="12" t="s">
        <v>97</v>
      </c>
      <c r="B75" s="12"/>
      <c r="C75" s="12"/>
      <c r="D75" s="12"/>
      <c r="E75" s="12"/>
      <c r="F75" s="12"/>
      <c r="G75" s="12"/>
    </row>
    <row r="76" spans="1:7" x14ac:dyDescent="0.3">
      <c r="A76" s="12" t="s">
        <v>98</v>
      </c>
      <c r="B76" s="12"/>
      <c r="C76" s="12"/>
      <c r="D76" s="12"/>
      <c r="E76" s="12"/>
      <c r="F76" s="12"/>
      <c r="G76" s="12"/>
    </row>
    <row r="77" spans="1:7" x14ac:dyDescent="0.3">
      <c r="A77" s="12" t="s">
        <v>102</v>
      </c>
      <c r="B77" s="12"/>
      <c r="C77" s="12"/>
      <c r="D77" s="12"/>
      <c r="E77" s="12"/>
      <c r="F77" s="12"/>
      <c r="G77" s="1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FSH</vt:lpstr>
      <vt:lpstr>LH</vt:lpstr>
      <vt:lpstr>Testosterone</vt:lpstr>
      <vt:lpstr>Materyal-metod</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info@baranmedikal.com.tr</cp:lastModifiedBy>
  <dcterms:created xsi:type="dcterms:W3CDTF">2023-01-02T13:27:03Z</dcterms:created>
  <dcterms:modified xsi:type="dcterms:W3CDTF">2023-01-03T11:28:49Z</dcterms:modified>
</cp:coreProperties>
</file>