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Gamze Yurttaş\02.12.2020\"/>
    </mc:Choice>
  </mc:AlternateContent>
  <xr:revisionPtr revIDLastSave="0" documentId="8_{D3A76B30-C7F6-48F7-A9A4-E3EB133627F2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Biyokimya" sheetId="1" r:id="rId1"/>
    <sheet name="NEFA" sheetId="2" r:id="rId2"/>
    <sheet name="MDA" sheetId="3" r:id="rId3"/>
    <sheet name="OxLDL" sheetId="4" r:id="rId4"/>
    <sheet name="TNF-a" sheetId="5" r:id="rId5"/>
    <sheet name="ADP" sheetId="6" r:id="rId6"/>
    <sheet name="IL-1B" sheetId="7" r:id="rId7"/>
    <sheet name="Leptin" sheetId="8" r:id="rId8"/>
    <sheet name="IL-6" sheetId="9" r:id="rId9"/>
    <sheet name="IL-8" sheetId="10" r:id="rId10"/>
    <sheet name="IL-10" sheetId="11" r:id="rId11"/>
    <sheet name="GSH" sheetId="12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7" i="12" l="1"/>
  <c r="D117" i="12" s="1"/>
  <c r="C116" i="12"/>
  <c r="D116" i="12" s="1"/>
  <c r="C115" i="12"/>
  <c r="D115" i="12" s="1"/>
  <c r="C114" i="12"/>
  <c r="D114" i="12" s="1"/>
  <c r="C113" i="12"/>
  <c r="D113" i="12" s="1"/>
  <c r="C112" i="12"/>
  <c r="D112" i="12" s="1"/>
  <c r="C111" i="12"/>
  <c r="D111" i="12" s="1"/>
  <c r="C110" i="12"/>
  <c r="D110" i="12" s="1"/>
  <c r="C109" i="12"/>
  <c r="D109" i="12" s="1"/>
  <c r="C108" i="12"/>
  <c r="D108" i="12" s="1"/>
  <c r="C107" i="12"/>
  <c r="D107" i="12" s="1"/>
  <c r="C106" i="12"/>
  <c r="D106" i="12" s="1"/>
  <c r="C105" i="12"/>
  <c r="D105" i="12" s="1"/>
  <c r="C104" i="12"/>
  <c r="D104" i="12" s="1"/>
  <c r="C103" i="12"/>
  <c r="D103" i="12" s="1"/>
  <c r="C102" i="12"/>
  <c r="D102" i="12" s="1"/>
  <c r="C101" i="12"/>
  <c r="D101" i="12" s="1"/>
  <c r="C100" i="12"/>
  <c r="D100" i="12" s="1"/>
  <c r="C99" i="12"/>
  <c r="D99" i="12" s="1"/>
  <c r="C98" i="12"/>
  <c r="D98" i="12" s="1"/>
  <c r="C97" i="12"/>
  <c r="D97" i="12" s="1"/>
  <c r="C96" i="12"/>
  <c r="D96" i="12" s="1"/>
  <c r="C95" i="12"/>
  <c r="D95" i="12" s="1"/>
  <c r="C94" i="12"/>
  <c r="D94" i="12" s="1"/>
  <c r="C93" i="12"/>
  <c r="D93" i="12" s="1"/>
  <c r="C92" i="12"/>
  <c r="D92" i="12" s="1"/>
  <c r="C91" i="12"/>
  <c r="D91" i="12" s="1"/>
  <c r="C90" i="12"/>
  <c r="D90" i="12" s="1"/>
  <c r="C89" i="12"/>
  <c r="D89" i="12" s="1"/>
  <c r="C88" i="12"/>
  <c r="D88" i="12" s="1"/>
  <c r="C87" i="12"/>
  <c r="D87" i="12" s="1"/>
  <c r="C86" i="12"/>
  <c r="D86" i="12" s="1"/>
  <c r="C85" i="12"/>
  <c r="D85" i="12" s="1"/>
  <c r="C84" i="12"/>
  <c r="D84" i="12" s="1"/>
  <c r="C83" i="12"/>
  <c r="D83" i="12" s="1"/>
  <c r="C82" i="12"/>
  <c r="D82" i="12" s="1"/>
  <c r="C81" i="12"/>
  <c r="D81" i="12" s="1"/>
  <c r="C80" i="12"/>
  <c r="D80" i="12" s="1"/>
  <c r="C79" i="12"/>
  <c r="D79" i="12" s="1"/>
  <c r="C78" i="12"/>
  <c r="D78" i="12" s="1"/>
  <c r="C77" i="12"/>
  <c r="D77" i="12" s="1"/>
  <c r="C76" i="12"/>
  <c r="D76" i="12" s="1"/>
  <c r="C75" i="12"/>
  <c r="D75" i="12" s="1"/>
  <c r="C74" i="12"/>
  <c r="D74" i="12" s="1"/>
  <c r="C73" i="12"/>
  <c r="D73" i="12" s="1"/>
  <c r="C72" i="12"/>
  <c r="D72" i="12" s="1"/>
  <c r="C71" i="12"/>
  <c r="D71" i="12" s="1"/>
  <c r="C70" i="12"/>
  <c r="D70" i="12" s="1"/>
  <c r="C69" i="12"/>
  <c r="D69" i="12" s="1"/>
  <c r="C68" i="12"/>
  <c r="D68" i="12" s="1"/>
  <c r="C67" i="12"/>
  <c r="D67" i="12" s="1"/>
  <c r="C66" i="12"/>
  <c r="D66" i="12" s="1"/>
  <c r="C65" i="12"/>
  <c r="D65" i="12" s="1"/>
  <c r="C64" i="12"/>
  <c r="D64" i="12" s="1"/>
  <c r="C63" i="12"/>
  <c r="D63" i="12" s="1"/>
  <c r="C62" i="12"/>
  <c r="D62" i="12" s="1"/>
  <c r="C61" i="12"/>
  <c r="D61" i="12" s="1"/>
  <c r="C60" i="12"/>
  <c r="D60" i="12" s="1"/>
  <c r="C59" i="12"/>
  <c r="D59" i="12" s="1"/>
  <c r="C58" i="12"/>
  <c r="D58" i="12" s="1"/>
  <c r="C57" i="12"/>
  <c r="D57" i="12" s="1"/>
  <c r="C56" i="12"/>
  <c r="D56" i="12" s="1"/>
  <c r="C55" i="12"/>
  <c r="D55" i="12" s="1"/>
  <c r="C54" i="12"/>
  <c r="D54" i="12" s="1"/>
  <c r="C53" i="12"/>
  <c r="D53" i="12" s="1"/>
  <c r="C52" i="12"/>
  <c r="D52" i="12" s="1"/>
  <c r="C51" i="12"/>
  <c r="D51" i="12" s="1"/>
  <c r="C50" i="12"/>
  <c r="D50" i="12" s="1"/>
  <c r="C49" i="12"/>
  <c r="D49" i="12" s="1"/>
  <c r="C48" i="12"/>
  <c r="D48" i="12" s="1"/>
  <c r="C47" i="12"/>
  <c r="D47" i="12" s="1"/>
  <c r="C46" i="12"/>
  <c r="D46" i="12" s="1"/>
  <c r="C45" i="12"/>
  <c r="D45" i="12" s="1"/>
  <c r="C44" i="12"/>
  <c r="D44" i="12" s="1"/>
  <c r="C43" i="12"/>
  <c r="D43" i="12" s="1"/>
  <c r="C42" i="12"/>
  <c r="D42" i="12" s="1"/>
  <c r="C41" i="12"/>
  <c r="D41" i="12" s="1"/>
  <c r="C40" i="12"/>
  <c r="D40" i="12" s="1"/>
  <c r="C39" i="12"/>
  <c r="D39" i="12" s="1"/>
  <c r="C38" i="12"/>
  <c r="D38" i="12" s="1"/>
  <c r="C37" i="12"/>
  <c r="D37" i="12" s="1"/>
  <c r="C36" i="12"/>
  <c r="D36" i="12" s="1"/>
  <c r="C35" i="12"/>
  <c r="D35" i="12" s="1"/>
  <c r="C34" i="12"/>
  <c r="D34" i="12" s="1"/>
  <c r="C33" i="12"/>
  <c r="D33" i="12" s="1"/>
  <c r="D32" i="12"/>
  <c r="C32" i="12"/>
  <c r="C31" i="12"/>
  <c r="D31" i="12" s="1"/>
  <c r="D30" i="12"/>
  <c r="C30" i="12"/>
  <c r="E19" i="12"/>
  <c r="C18" i="12"/>
  <c r="E18" i="12" s="1"/>
  <c r="C17" i="12"/>
  <c r="E17" i="12" s="1"/>
  <c r="C16" i="12"/>
  <c r="E16" i="12" s="1"/>
  <c r="C15" i="12"/>
  <c r="E15" i="12" s="1"/>
  <c r="C14" i="12"/>
  <c r="E14" i="12" s="1"/>
  <c r="C13" i="12"/>
  <c r="E13" i="12" s="1"/>
  <c r="C116" i="11"/>
  <c r="D116" i="11" s="1"/>
  <c r="C115" i="11"/>
  <c r="D115" i="11" s="1"/>
  <c r="C114" i="11"/>
  <c r="D114" i="11" s="1"/>
  <c r="C113" i="11"/>
  <c r="D113" i="11" s="1"/>
  <c r="C112" i="11"/>
  <c r="D112" i="11" s="1"/>
  <c r="C111" i="11"/>
  <c r="D111" i="11" s="1"/>
  <c r="C110" i="11"/>
  <c r="D110" i="11" s="1"/>
  <c r="C109" i="11"/>
  <c r="D109" i="11" s="1"/>
  <c r="C108" i="11"/>
  <c r="D108" i="11" s="1"/>
  <c r="C107" i="11"/>
  <c r="D107" i="11" s="1"/>
  <c r="C106" i="11"/>
  <c r="D106" i="11" s="1"/>
  <c r="C105" i="11"/>
  <c r="D105" i="11" s="1"/>
  <c r="C104" i="11"/>
  <c r="D104" i="11" s="1"/>
  <c r="C103" i="11"/>
  <c r="D103" i="11" s="1"/>
  <c r="C102" i="11"/>
  <c r="D102" i="11" s="1"/>
  <c r="C101" i="11"/>
  <c r="D101" i="11" s="1"/>
  <c r="C100" i="11"/>
  <c r="D100" i="11" s="1"/>
  <c r="C99" i="11"/>
  <c r="D99" i="11" s="1"/>
  <c r="C98" i="11"/>
  <c r="D98" i="11" s="1"/>
  <c r="C97" i="11"/>
  <c r="D97" i="11" s="1"/>
  <c r="C96" i="11"/>
  <c r="D96" i="11" s="1"/>
  <c r="C95" i="11"/>
  <c r="D95" i="11" s="1"/>
  <c r="C94" i="11"/>
  <c r="D94" i="11" s="1"/>
  <c r="C93" i="11"/>
  <c r="D93" i="11" s="1"/>
  <c r="C92" i="11"/>
  <c r="D92" i="11" s="1"/>
  <c r="C91" i="11"/>
  <c r="D91" i="11" s="1"/>
  <c r="C90" i="11"/>
  <c r="D90" i="11" s="1"/>
  <c r="C89" i="11"/>
  <c r="D89" i="11" s="1"/>
  <c r="C88" i="11"/>
  <c r="D88" i="11" s="1"/>
  <c r="C87" i="11"/>
  <c r="D87" i="11" s="1"/>
  <c r="C86" i="11"/>
  <c r="D86" i="11" s="1"/>
  <c r="C85" i="11"/>
  <c r="D85" i="11" s="1"/>
  <c r="C84" i="11"/>
  <c r="D84" i="11" s="1"/>
  <c r="C83" i="11"/>
  <c r="D83" i="11" s="1"/>
  <c r="C82" i="11"/>
  <c r="D82" i="11" s="1"/>
  <c r="C81" i="11"/>
  <c r="D81" i="11" s="1"/>
  <c r="C80" i="11"/>
  <c r="D80" i="11" s="1"/>
  <c r="C79" i="11"/>
  <c r="D79" i="11" s="1"/>
  <c r="C78" i="11"/>
  <c r="D78" i="11" s="1"/>
  <c r="C77" i="11"/>
  <c r="D77" i="11" s="1"/>
  <c r="C76" i="11"/>
  <c r="D76" i="11" s="1"/>
  <c r="C75" i="11"/>
  <c r="D75" i="11" s="1"/>
  <c r="C74" i="11"/>
  <c r="D74" i="11" s="1"/>
  <c r="C73" i="11"/>
  <c r="D73" i="11" s="1"/>
  <c r="C72" i="11"/>
  <c r="D72" i="11" s="1"/>
  <c r="C71" i="11"/>
  <c r="D71" i="11" s="1"/>
  <c r="C70" i="11"/>
  <c r="D70" i="11" s="1"/>
  <c r="C69" i="11"/>
  <c r="D69" i="11" s="1"/>
  <c r="C68" i="11"/>
  <c r="D68" i="11" s="1"/>
  <c r="C67" i="11"/>
  <c r="D67" i="11" s="1"/>
  <c r="C66" i="11"/>
  <c r="D66" i="11" s="1"/>
  <c r="C65" i="11"/>
  <c r="D65" i="11" s="1"/>
  <c r="C64" i="11"/>
  <c r="D64" i="11" s="1"/>
  <c r="C63" i="11"/>
  <c r="D63" i="11" s="1"/>
  <c r="C62" i="11"/>
  <c r="D62" i="11" s="1"/>
  <c r="C61" i="11"/>
  <c r="D61" i="11" s="1"/>
  <c r="C60" i="11"/>
  <c r="D60" i="11" s="1"/>
  <c r="C59" i="11"/>
  <c r="D59" i="11" s="1"/>
  <c r="C58" i="11"/>
  <c r="D58" i="11" s="1"/>
  <c r="C57" i="11"/>
  <c r="D57" i="11" s="1"/>
  <c r="C56" i="11"/>
  <c r="D56" i="11" s="1"/>
  <c r="C55" i="11"/>
  <c r="D55" i="11" s="1"/>
  <c r="C54" i="11"/>
  <c r="D54" i="11" s="1"/>
  <c r="C53" i="11"/>
  <c r="D53" i="11" s="1"/>
  <c r="C52" i="11"/>
  <c r="D52" i="11" s="1"/>
  <c r="C51" i="11"/>
  <c r="D51" i="11" s="1"/>
  <c r="C50" i="11"/>
  <c r="D50" i="11" s="1"/>
  <c r="C49" i="11"/>
  <c r="D49" i="11" s="1"/>
  <c r="C48" i="11"/>
  <c r="D48" i="11" s="1"/>
  <c r="C47" i="11"/>
  <c r="D47" i="11" s="1"/>
  <c r="C46" i="11"/>
  <c r="D46" i="11" s="1"/>
  <c r="C45" i="11"/>
  <c r="D45" i="11" s="1"/>
  <c r="C44" i="11"/>
  <c r="D44" i="11" s="1"/>
  <c r="C43" i="11"/>
  <c r="D43" i="11" s="1"/>
  <c r="C42" i="11"/>
  <c r="D42" i="11" s="1"/>
  <c r="C41" i="11"/>
  <c r="D41" i="11" s="1"/>
  <c r="C40" i="11"/>
  <c r="D40" i="11" s="1"/>
  <c r="C39" i="11"/>
  <c r="D39" i="11" s="1"/>
  <c r="C38" i="11"/>
  <c r="D38" i="11" s="1"/>
  <c r="C37" i="11"/>
  <c r="D37" i="11" s="1"/>
  <c r="C36" i="11"/>
  <c r="D36" i="11" s="1"/>
  <c r="C35" i="11"/>
  <c r="D35" i="11" s="1"/>
  <c r="C34" i="11"/>
  <c r="D34" i="11" s="1"/>
  <c r="C33" i="11"/>
  <c r="D33" i="11" s="1"/>
  <c r="C32" i="11"/>
  <c r="D32" i="11" s="1"/>
  <c r="C31" i="11"/>
  <c r="D31" i="11" s="1"/>
  <c r="D30" i="11"/>
  <c r="C30" i="11"/>
  <c r="C29" i="11"/>
  <c r="D29" i="11" s="1"/>
  <c r="E17" i="11"/>
  <c r="C17" i="11"/>
  <c r="C16" i="11"/>
  <c r="E16" i="11" s="1"/>
  <c r="E15" i="11"/>
  <c r="C15" i="11"/>
  <c r="C14" i="11"/>
  <c r="E14" i="11" s="1"/>
  <c r="E13" i="11"/>
  <c r="C13" i="11"/>
  <c r="C12" i="11"/>
  <c r="E12" i="11" s="1"/>
  <c r="E11" i="11"/>
  <c r="C11" i="11"/>
  <c r="C119" i="10"/>
  <c r="D119" i="10" s="1"/>
  <c r="C118" i="10"/>
  <c r="D118" i="10" s="1"/>
  <c r="C117" i="10"/>
  <c r="D117" i="10" s="1"/>
  <c r="C116" i="10"/>
  <c r="D116" i="10" s="1"/>
  <c r="C115" i="10"/>
  <c r="D115" i="10" s="1"/>
  <c r="C114" i="10"/>
  <c r="D114" i="10" s="1"/>
  <c r="C113" i="10"/>
  <c r="D113" i="10" s="1"/>
  <c r="C112" i="10"/>
  <c r="D112" i="10" s="1"/>
  <c r="C111" i="10"/>
  <c r="D111" i="10" s="1"/>
  <c r="C110" i="10"/>
  <c r="D110" i="10" s="1"/>
  <c r="C109" i="10"/>
  <c r="D109" i="10" s="1"/>
  <c r="C108" i="10"/>
  <c r="D108" i="10" s="1"/>
  <c r="C107" i="10"/>
  <c r="D107" i="10" s="1"/>
  <c r="C106" i="10"/>
  <c r="D106" i="10" s="1"/>
  <c r="C105" i="10"/>
  <c r="D105" i="10" s="1"/>
  <c r="C104" i="10"/>
  <c r="D104" i="10" s="1"/>
  <c r="C103" i="10"/>
  <c r="D103" i="10" s="1"/>
  <c r="C102" i="10"/>
  <c r="D102" i="10" s="1"/>
  <c r="C101" i="10"/>
  <c r="D101" i="10" s="1"/>
  <c r="C100" i="10"/>
  <c r="D100" i="10" s="1"/>
  <c r="C99" i="10"/>
  <c r="D99" i="10" s="1"/>
  <c r="C98" i="10"/>
  <c r="D98" i="10" s="1"/>
  <c r="C97" i="10"/>
  <c r="D97" i="10" s="1"/>
  <c r="C96" i="10"/>
  <c r="D96" i="10" s="1"/>
  <c r="C95" i="10"/>
  <c r="D95" i="10" s="1"/>
  <c r="C94" i="10"/>
  <c r="D94" i="10" s="1"/>
  <c r="C93" i="10"/>
  <c r="D93" i="10" s="1"/>
  <c r="C92" i="10"/>
  <c r="D92" i="10" s="1"/>
  <c r="C91" i="10"/>
  <c r="D91" i="10" s="1"/>
  <c r="C90" i="10"/>
  <c r="D90" i="10" s="1"/>
  <c r="C89" i="10"/>
  <c r="D89" i="10" s="1"/>
  <c r="C88" i="10"/>
  <c r="D88" i="10" s="1"/>
  <c r="C87" i="10"/>
  <c r="D87" i="10" s="1"/>
  <c r="C86" i="10"/>
  <c r="D86" i="10" s="1"/>
  <c r="C85" i="10"/>
  <c r="D85" i="10" s="1"/>
  <c r="C84" i="10"/>
  <c r="D84" i="10" s="1"/>
  <c r="C83" i="10"/>
  <c r="D83" i="10" s="1"/>
  <c r="C82" i="10"/>
  <c r="D82" i="10" s="1"/>
  <c r="C81" i="10"/>
  <c r="D81" i="10" s="1"/>
  <c r="C80" i="10"/>
  <c r="D80" i="10" s="1"/>
  <c r="C79" i="10"/>
  <c r="D79" i="10" s="1"/>
  <c r="C78" i="10"/>
  <c r="D78" i="10" s="1"/>
  <c r="C77" i="10"/>
  <c r="D77" i="10" s="1"/>
  <c r="C76" i="10"/>
  <c r="D76" i="10" s="1"/>
  <c r="C75" i="10"/>
  <c r="D75" i="10" s="1"/>
  <c r="C74" i="10"/>
  <c r="D74" i="10" s="1"/>
  <c r="C73" i="10"/>
  <c r="D73" i="10" s="1"/>
  <c r="C72" i="10"/>
  <c r="D72" i="10" s="1"/>
  <c r="C71" i="10"/>
  <c r="D71" i="10" s="1"/>
  <c r="C70" i="10"/>
  <c r="D70" i="10" s="1"/>
  <c r="C69" i="10"/>
  <c r="D69" i="10" s="1"/>
  <c r="C68" i="10"/>
  <c r="D68" i="10" s="1"/>
  <c r="C67" i="10"/>
  <c r="D67" i="10" s="1"/>
  <c r="C66" i="10"/>
  <c r="D66" i="10" s="1"/>
  <c r="C65" i="10"/>
  <c r="D65" i="10" s="1"/>
  <c r="C64" i="10"/>
  <c r="D64" i="10" s="1"/>
  <c r="C63" i="10"/>
  <c r="D63" i="10" s="1"/>
  <c r="C62" i="10"/>
  <c r="D62" i="10" s="1"/>
  <c r="C61" i="10"/>
  <c r="D61" i="10" s="1"/>
  <c r="C60" i="10"/>
  <c r="D60" i="10" s="1"/>
  <c r="C59" i="10"/>
  <c r="D59" i="10" s="1"/>
  <c r="C58" i="10"/>
  <c r="D58" i="10" s="1"/>
  <c r="C57" i="10"/>
  <c r="D57" i="10" s="1"/>
  <c r="C56" i="10"/>
  <c r="D56" i="10" s="1"/>
  <c r="C55" i="10"/>
  <c r="D55" i="10" s="1"/>
  <c r="C54" i="10"/>
  <c r="D54" i="10" s="1"/>
  <c r="C53" i="10"/>
  <c r="D53" i="10" s="1"/>
  <c r="C52" i="10"/>
  <c r="D52" i="10" s="1"/>
  <c r="C51" i="10"/>
  <c r="D51" i="10" s="1"/>
  <c r="C50" i="10"/>
  <c r="D50" i="10" s="1"/>
  <c r="C49" i="10"/>
  <c r="D49" i="10" s="1"/>
  <c r="C48" i="10"/>
  <c r="D48" i="10" s="1"/>
  <c r="C47" i="10"/>
  <c r="D47" i="10" s="1"/>
  <c r="C46" i="10"/>
  <c r="D46" i="10" s="1"/>
  <c r="C45" i="10"/>
  <c r="D45" i="10" s="1"/>
  <c r="C44" i="10"/>
  <c r="D44" i="10" s="1"/>
  <c r="C43" i="10"/>
  <c r="D43" i="10" s="1"/>
  <c r="C42" i="10"/>
  <c r="D42" i="10" s="1"/>
  <c r="C41" i="10"/>
  <c r="D41" i="10" s="1"/>
  <c r="C40" i="10"/>
  <c r="D40" i="10" s="1"/>
  <c r="C39" i="10"/>
  <c r="D39" i="10" s="1"/>
  <c r="C38" i="10"/>
  <c r="D38" i="10" s="1"/>
  <c r="C37" i="10"/>
  <c r="D37" i="10" s="1"/>
  <c r="C36" i="10"/>
  <c r="D36" i="10" s="1"/>
  <c r="C35" i="10"/>
  <c r="D35" i="10" s="1"/>
  <c r="C34" i="10"/>
  <c r="D34" i="10" s="1"/>
  <c r="C33" i="10"/>
  <c r="D33" i="10" s="1"/>
  <c r="C32" i="10"/>
  <c r="D32" i="10" s="1"/>
  <c r="C20" i="10"/>
  <c r="E20" i="10" s="1"/>
  <c r="C19" i="10"/>
  <c r="E19" i="10" s="1"/>
  <c r="C18" i="10"/>
  <c r="E18" i="10" s="1"/>
  <c r="C17" i="10"/>
  <c r="E17" i="10" s="1"/>
  <c r="C16" i="10"/>
  <c r="E16" i="10" s="1"/>
  <c r="C15" i="10"/>
  <c r="E15" i="10" s="1"/>
  <c r="C14" i="10"/>
  <c r="E14" i="10" s="1"/>
  <c r="C13" i="10"/>
  <c r="E13" i="10" s="1"/>
  <c r="C119" i="9"/>
  <c r="D119" i="9" s="1"/>
  <c r="C118" i="9"/>
  <c r="D118" i="9" s="1"/>
  <c r="C117" i="9"/>
  <c r="D117" i="9" s="1"/>
  <c r="C116" i="9"/>
  <c r="D116" i="9" s="1"/>
  <c r="C115" i="9"/>
  <c r="D115" i="9" s="1"/>
  <c r="C114" i="9"/>
  <c r="D114" i="9" s="1"/>
  <c r="C113" i="9"/>
  <c r="D113" i="9" s="1"/>
  <c r="C112" i="9"/>
  <c r="D112" i="9" s="1"/>
  <c r="C111" i="9"/>
  <c r="D111" i="9" s="1"/>
  <c r="C110" i="9"/>
  <c r="D110" i="9" s="1"/>
  <c r="C109" i="9"/>
  <c r="D109" i="9" s="1"/>
  <c r="C108" i="9"/>
  <c r="D108" i="9" s="1"/>
  <c r="C107" i="9"/>
  <c r="D107" i="9" s="1"/>
  <c r="C106" i="9"/>
  <c r="D106" i="9" s="1"/>
  <c r="C105" i="9"/>
  <c r="D105" i="9" s="1"/>
  <c r="C104" i="9"/>
  <c r="D104" i="9" s="1"/>
  <c r="C103" i="9"/>
  <c r="D103" i="9" s="1"/>
  <c r="C102" i="9"/>
  <c r="D102" i="9" s="1"/>
  <c r="C101" i="9"/>
  <c r="D101" i="9" s="1"/>
  <c r="C100" i="9"/>
  <c r="D100" i="9" s="1"/>
  <c r="C99" i="9"/>
  <c r="D99" i="9" s="1"/>
  <c r="C98" i="9"/>
  <c r="D98" i="9" s="1"/>
  <c r="C97" i="9"/>
  <c r="D97" i="9" s="1"/>
  <c r="C96" i="9"/>
  <c r="D96" i="9" s="1"/>
  <c r="C95" i="9"/>
  <c r="D95" i="9" s="1"/>
  <c r="C94" i="9"/>
  <c r="D94" i="9" s="1"/>
  <c r="C93" i="9"/>
  <c r="D93" i="9" s="1"/>
  <c r="C92" i="9"/>
  <c r="D92" i="9" s="1"/>
  <c r="C91" i="9"/>
  <c r="D91" i="9" s="1"/>
  <c r="C90" i="9"/>
  <c r="D90" i="9" s="1"/>
  <c r="C89" i="9"/>
  <c r="D89" i="9" s="1"/>
  <c r="C88" i="9"/>
  <c r="D88" i="9" s="1"/>
  <c r="C87" i="9"/>
  <c r="D87" i="9" s="1"/>
  <c r="C86" i="9"/>
  <c r="D86" i="9" s="1"/>
  <c r="C85" i="9"/>
  <c r="D85" i="9" s="1"/>
  <c r="C84" i="9"/>
  <c r="D84" i="9" s="1"/>
  <c r="C83" i="9"/>
  <c r="D83" i="9" s="1"/>
  <c r="C82" i="9"/>
  <c r="D82" i="9" s="1"/>
  <c r="C81" i="9"/>
  <c r="D81" i="9" s="1"/>
  <c r="C80" i="9"/>
  <c r="D80" i="9" s="1"/>
  <c r="C79" i="9"/>
  <c r="D79" i="9" s="1"/>
  <c r="C78" i="9"/>
  <c r="D78" i="9" s="1"/>
  <c r="C77" i="9"/>
  <c r="D77" i="9" s="1"/>
  <c r="C76" i="9"/>
  <c r="D76" i="9" s="1"/>
  <c r="C75" i="9"/>
  <c r="D75" i="9" s="1"/>
  <c r="C74" i="9"/>
  <c r="D74" i="9" s="1"/>
  <c r="C73" i="9"/>
  <c r="D73" i="9" s="1"/>
  <c r="C72" i="9"/>
  <c r="D72" i="9" s="1"/>
  <c r="C71" i="9"/>
  <c r="D71" i="9" s="1"/>
  <c r="C70" i="9"/>
  <c r="D70" i="9" s="1"/>
  <c r="C69" i="9"/>
  <c r="D69" i="9" s="1"/>
  <c r="C68" i="9"/>
  <c r="D68" i="9" s="1"/>
  <c r="C67" i="9"/>
  <c r="D67" i="9" s="1"/>
  <c r="C66" i="9"/>
  <c r="D66" i="9" s="1"/>
  <c r="C65" i="9"/>
  <c r="D65" i="9" s="1"/>
  <c r="C64" i="9"/>
  <c r="D64" i="9" s="1"/>
  <c r="C63" i="9"/>
  <c r="D63" i="9" s="1"/>
  <c r="C62" i="9"/>
  <c r="D62" i="9" s="1"/>
  <c r="C61" i="9"/>
  <c r="D61" i="9" s="1"/>
  <c r="C60" i="9"/>
  <c r="D60" i="9" s="1"/>
  <c r="C59" i="9"/>
  <c r="D59" i="9" s="1"/>
  <c r="C58" i="9"/>
  <c r="D58" i="9" s="1"/>
  <c r="C57" i="9"/>
  <c r="D57" i="9" s="1"/>
  <c r="C56" i="9"/>
  <c r="D56" i="9" s="1"/>
  <c r="C55" i="9"/>
  <c r="D55" i="9" s="1"/>
  <c r="C54" i="9"/>
  <c r="D54" i="9" s="1"/>
  <c r="C53" i="9"/>
  <c r="D53" i="9" s="1"/>
  <c r="C52" i="9"/>
  <c r="D52" i="9" s="1"/>
  <c r="C51" i="9"/>
  <c r="D51" i="9" s="1"/>
  <c r="C50" i="9"/>
  <c r="D50" i="9" s="1"/>
  <c r="C49" i="9"/>
  <c r="D49" i="9" s="1"/>
  <c r="C48" i="9"/>
  <c r="D48" i="9" s="1"/>
  <c r="C47" i="9"/>
  <c r="D47" i="9" s="1"/>
  <c r="C46" i="9"/>
  <c r="D46" i="9" s="1"/>
  <c r="C45" i="9"/>
  <c r="D45" i="9" s="1"/>
  <c r="C44" i="9"/>
  <c r="D44" i="9" s="1"/>
  <c r="C43" i="9"/>
  <c r="D43" i="9" s="1"/>
  <c r="C42" i="9"/>
  <c r="D42" i="9" s="1"/>
  <c r="C41" i="9"/>
  <c r="D41" i="9" s="1"/>
  <c r="C40" i="9"/>
  <c r="D40" i="9" s="1"/>
  <c r="C39" i="9"/>
  <c r="D39" i="9" s="1"/>
  <c r="C38" i="9"/>
  <c r="D38" i="9" s="1"/>
  <c r="C37" i="9"/>
  <c r="D37" i="9" s="1"/>
  <c r="C36" i="9"/>
  <c r="D36" i="9" s="1"/>
  <c r="C35" i="9"/>
  <c r="D35" i="9" s="1"/>
  <c r="C34" i="9"/>
  <c r="D34" i="9" s="1"/>
  <c r="D33" i="9"/>
  <c r="C33" i="9"/>
  <c r="C32" i="9"/>
  <c r="D32" i="9" s="1"/>
  <c r="E19" i="9"/>
  <c r="C19" i="9"/>
  <c r="C18" i="9"/>
  <c r="E18" i="9" s="1"/>
  <c r="E17" i="9"/>
  <c r="C17" i="9"/>
  <c r="C16" i="9"/>
  <c r="E16" i="9" s="1"/>
  <c r="E15" i="9"/>
  <c r="C15" i="9"/>
  <c r="C14" i="9"/>
  <c r="E14" i="9" s="1"/>
  <c r="E13" i="9"/>
  <c r="C13" i="9"/>
  <c r="C117" i="8"/>
  <c r="D117" i="8" s="1"/>
  <c r="C116" i="8"/>
  <c r="D116" i="8" s="1"/>
  <c r="C115" i="8"/>
  <c r="D115" i="8" s="1"/>
  <c r="C114" i="8"/>
  <c r="D114" i="8" s="1"/>
  <c r="C113" i="8"/>
  <c r="D113" i="8" s="1"/>
  <c r="C112" i="8"/>
  <c r="D112" i="8" s="1"/>
  <c r="C111" i="8"/>
  <c r="D111" i="8" s="1"/>
  <c r="C110" i="8"/>
  <c r="D110" i="8" s="1"/>
  <c r="C109" i="8"/>
  <c r="D109" i="8" s="1"/>
  <c r="C108" i="8"/>
  <c r="D108" i="8" s="1"/>
  <c r="C107" i="8"/>
  <c r="D107" i="8" s="1"/>
  <c r="C106" i="8"/>
  <c r="D106" i="8" s="1"/>
  <c r="C105" i="8"/>
  <c r="D105" i="8" s="1"/>
  <c r="C104" i="8"/>
  <c r="D104" i="8" s="1"/>
  <c r="C103" i="8"/>
  <c r="D103" i="8" s="1"/>
  <c r="C102" i="8"/>
  <c r="D102" i="8" s="1"/>
  <c r="C101" i="8"/>
  <c r="D101" i="8" s="1"/>
  <c r="C100" i="8"/>
  <c r="D100" i="8" s="1"/>
  <c r="C99" i="8"/>
  <c r="D99" i="8" s="1"/>
  <c r="C98" i="8"/>
  <c r="D98" i="8" s="1"/>
  <c r="C97" i="8"/>
  <c r="D97" i="8" s="1"/>
  <c r="C96" i="8"/>
  <c r="D96" i="8" s="1"/>
  <c r="C95" i="8"/>
  <c r="D95" i="8" s="1"/>
  <c r="C94" i="8"/>
  <c r="D94" i="8" s="1"/>
  <c r="C93" i="8"/>
  <c r="D93" i="8" s="1"/>
  <c r="C92" i="8"/>
  <c r="D92" i="8" s="1"/>
  <c r="C91" i="8"/>
  <c r="D91" i="8" s="1"/>
  <c r="C90" i="8"/>
  <c r="D90" i="8" s="1"/>
  <c r="C89" i="8"/>
  <c r="D89" i="8" s="1"/>
  <c r="C88" i="8"/>
  <c r="D88" i="8" s="1"/>
  <c r="C87" i="8"/>
  <c r="D87" i="8" s="1"/>
  <c r="C86" i="8"/>
  <c r="D86" i="8" s="1"/>
  <c r="C85" i="8"/>
  <c r="D85" i="8" s="1"/>
  <c r="C84" i="8"/>
  <c r="D84" i="8" s="1"/>
  <c r="C83" i="8"/>
  <c r="D83" i="8" s="1"/>
  <c r="C82" i="8"/>
  <c r="D82" i="8" s="1"/>
  <c r="C81" i="8"/>
  <c r="D81" i="8" s="1"/>
  <c r="C80" i="8"/>
  <c r="D80" i="8" s="1"/>
  <c r="C79" i="8"/>
  <c r="D79" i="8" s="1"/>
  <c r="C78" i="8"/>
  <c r="D78" i="8" s="1"/>
  <c r="C77" i="8"/>
  <c r="D77" i="8" s="1"/>
  <c r="C76" i="8"/>
  <c r="D76" i="8" s="1"/>
  <c r="C75" i="8"/>
  <c r="D75" i="8" s="1"/>
  <c r="C74" i="8"/>
  <c r="D74" i="8" s="1"/>
  <c r="C73" i="8"/>
  <c r="D73" i="8" s="1"/>
  <c r="C72" i="8"/>
  <c r="D72" i="8" s="1"/>
  <c r="C71" i="8"/>
  <c r="D71" i="8" s="1"/>
  <c r="C70" i="8"/>
  <c r="D70" i="8" s="1"/>
  <c r="C69" i="8"/>
  <c r="D69" i="8" s="1"/>
  <c r="C68" i="8"/>
  <c r="D68" i="8" s="1"/>
  <c r="C67" i="8"/>
  <c r="D67" i="8" s="1"/>
  <c r="C66" i="8"/>
  <c r="D66" i="8" s="1"/>
  <c r="C65" i="8"/>
  <c r="D65" i="8" s="1"/>
  <c r="C64" i="8"/>
  <c r="D64" i="8" s="1"/>
  <c r="C63" i="8"/>
  <c r="D63" i="8" s="1"/>
  <c r="C62" i="8"/>
  <c r="D62" i="8" s="1"/>
  <c r="C61" i="8"/>
  <c r="D61" i="8" s="1"/>
  <c r="C60" i="8"/>
  <c r="D60" i="8" s="1"/>
  <c r="C59" i="8"/>
  <c r="D59" i="8" s="1"/>
  <c r="C58" i="8"/>
  <c r="D58" i="8" s="1"/>
  <c r="C57" i="8"/>
  <c r="D57" i="8" s="1"/>
  <c r="C56" i="8"/>
  <c r="D56" i="8" s="1"/>
  <c r="C55" i="8"/>
  <c r="D55" i="8" s="1"/>
  <c r="C54" i="8"/>
  <c r="D54" i="8" s="1"/>
  <c r="C53" i="8"/>
  <c r="D53" i="8" s="1"/>
  <c r="C52" i="8"/>
  <c r="D52" i="8" s="1"/>
  <c r="C51" i="8"/>
  <c r="D51" i="8" s="1"/>
  <c r="C50" i="8"/>
  <c r="D50" i="8" s="1"/>
  <c r="C49" i="8"/>
  <c r="D49" i="8" s="1"/>
  <c r="C48" i="8"/>
  <c r="D48" i="8" s="1"/>
  <c r="C47" i="8"/>
  <c r="D47" i="8" s="1"/>
  <c r="C46" i="8"/>
  <c r="D46" i="8" s="1"/>
  <c r="C45" i="8"/>
  <c r="D45" i="8" s="1"/>
  <c r="C44" i="8"/>
  <c r="D44" i="8" s="1"/>
  <c r="C43" i="8"/>
  <c r="D43" i="8" s="1"/>
  <c r="C42" i="8"/>
  <c r="D42" i="8" s="1"/>
  <c r="C41" i="8"/>
  <c r="D41" i="8" s="1"/>
  <c r="C40" i="8"/>
  <c r="D40" i="8" s="1"/>
  <c r="C39" i="8"/>
  <c r="D39" i="8" s="1"/>
  <c r="C38" i="8"/>
  <c r="D38" i="8" s="1"/>
  <c r="C37" i="8"/>
  <c r="D37" i="8" s="1"/>
  <c r="C36" i="8"/>
  <c r="D36" i="8" s="1"/>
  <c r="C35" i="8"/>
  <c r="D35" i="8" s="1"/>
  <c r="C34" i="8"/>
  <c r="D34" i="8" s="1"/>
  <c r="C33" i="8"/>
  <c r="D33" i="8" s="1"/>
  <c r="D32" i="8"/>
  <c r="C32" i="8"/>
  <c r="D31" i="8"/>
  <c r="C31" i="8"/>
  <c r="D30" i="8"/>
  <c r="C30" i="8"/>
  <c r="E16" i="8"/>
  <c r="C16" i="8"/>
  <c r="E15" i="8"/>
  <c r="C15" i="8"/>
  <c r="E14" i="8"/>
  <c r="C14" i="8"/>
  <c r="E13" i="8"/>
  <c r="C13" i="8"/>
  <c r="E12" i="8"/>
  <c r="C12" i="8"/>
  <c r="E11" i="8"/>
  <c r="C11" i="8"/>
  <c r="C118" i="7"/>
  <c r="D118" i="7" s="1"/>
  <c r="C117" i="7"/>
  <c r="D117" i="7" s="1"/>
  <c r="C116" i="7"/>
  <c r="D116" i="7" s="1"/>
  <c r="C115" i="7"/>
  <c r="D115" i="7" s="1"/>
  <c r="C114" i="7"/>
  <c r="D114" i="7" s="1"/>
  <c r="C113" i="7"/>
  <c r="D113" i="7" s="1"/>
  <c r="C112" i="7"/>
  <c r="D112" i="7" s="1"/>
  <c r="C111" i="7"/>
  <c r="D111" i="7" s="1"/>
  <c r="C110" i="7"/>
  <c r="D110" i="7" s="1"/>
  <c r="C109" i="7"/>
  <c r="D109" i="7" s="1"/>
  <c r="C108" i="7"/>
  <c r="D108" i="7" s="1"/>
  <c r="C107" i="7"/>
  <c r="D107" i="7" s="1"/>
  <c r="C106" i="7"/>
  <c r="D106" i="7" s="1"/>
  <c r="C105" i="7"/>
  <c r="D105" i="7" s="1"/>
  <c r="C104" i="7"/>
  <c r="D104" i="7" s="1"/>
  <c r="C103" i="7"/>
  <c r="D103" i="7" s="1"/>
  <c r="C102" i="7"/>
  <c r="D102" i="7" s="1"/>
  <c r="C101" i="7"/>
  <c r="D101" i="7" s="1"/>
  <c r="C100" i="7"/>
  <c r="D100" i="7" s="1"/>
  <c r="C99" i="7"/>
  <c r="D99" i="7" s="1"/>
  <c r="C98" i="7"/>
  <c r="D98" i="7" s="1"/>
  <c r="C97" i="7"/>
  <c r="D97" i="7" s="1"/>
  <c r="C96" i="7"/>
  <c r="D96" i="7" s="1"/>
  <c r="C95" i="7"/>
  <c r="D95" i="7" s="1"/>
  <c r="C94" i="7"/>
  <c r="D94" i="7" s="1"/>
  <c r="C93" i="7"/>
  <c r="D93" i="7" s="1"/>
  <c r="C92" i="7"/>
  <c r="D92" i="7" s="1"/>
  <c r="C91" i="7"/>
  <c r="D91" i="7" s="1"/>
  <c r="C90" i="7"/>
  <c r="D90" i="7" s="1"/>
  <c r="C89" i="7"/>
  <c r="D89" i="7" s="1"/>
  <c r="C88" i="7"/>
  <c r="D88" i="7" s="1"/>
  <c r="C87" i="7"/>
  <c r="D87" i="7" s="1"/>
  <c r="C86" i="7"/>
  <c r="D86" i="7" s="1"/>
  <c r="C85" i="7"/>
  <c r="D85" i="7" s="1"/>
  <c r="C84" i="7"/>
  <c r="D84" i="7" s="1"/>
  <c r="C83" i="7"/>
  <c r="D83" i="7" s="1"/>
  <c r="C82" i="7"/>
  <c r="D82" i="7" s="1"/>
  <c r="C81" i="7"/>
  <c r="D81" i="7" s="1"/>
  <c r="C80" i="7"/>
  <c r="D80" i="7" s="1"/>
  <c r="C79" i="7"/>
  <c r="D79" i="7" s="1"/>
  <c r="C78" i="7"/>
  <c r="D78" i="7" s="1"/>
  <c r="C77" i="7"/>
  <c r="D77" i="7" s="1"/>
  <c r="C76" i="7"/>
  <c r="D76" i="7" s="1"/>
  <c r="C75" i="7"/>
  <c r="D75" i="7" s="1"/>
  <c r="C74" i="7"/>
  <c r="D74" i="7" s="1"/>
  <c r="C73" i="7"/>
  <c r="D73" i="7" s="1"/>
  <c r="C72" i="7"/>
  <c r="D72" i="7" s="1"/>
  <c r="C71" i="7"/>
  <c r="D71" i="7" s="1"/>
  <c r="C70" i="7"/>
  <c r="D70" i="7" s="1"/>
  <c r="C69" i="7"/>
  <c r="D69" i="7" s="1"/>
  <c r="C68" i="7"/>
  <c r="D68" i="7" s="1"/>
  <c r="C67" i="7"/>
  <c r="D67" i="7" s="1"/>
  <c r="C66" i="7"/>
  <c r="D66" i="7" s="1"/>
  <c r="C65" i="7"/>
  <c r="D65" i="7" s="1"/>
  <c r="C64" i="7"/>
  <c r="D64" i="7" s="1"/>
  <c r="C63" i="7"/>
  <c r="D63" i="7" s="1"/>
  <c r="C62" i="7"/>
  <c r="D62" i="7" s="1"/>
  <c r="C61" i="7"/>
  <c r="D61" i="7" s="1"/>
  <c r="C60" i="7"/>
  <c r="D60" i="7" s="1"/>
  <c r="C59" i="7"/>
  <c r="D59" i="7" s="1"/>
  <c r="C58" i="7"/>
  <c r="D58" i="7" s="1"/>
  <c r="C57" i="7"/>
  <c r="D57" i="7" s="1"/>
  <c r="C56" i="7"/>
  <c r="D56" i="7" s="1"/>
  <c r="C55" i="7"/>
  <c r="D55" i="7" s="1"/>
  <c r="C54" i="7"/>
  <c r="D54" i="7" s="1"/>
  <c r="C53" i="7"/>
  <c r="D53" i="7" s="1"/>
  <c r="C52" i="7"/>
  <c r="D52" i="7" s="1"/>
  <c r="C51" i="7"/>
  <c r="D51" i="7" s="1"/>
  <c r="C50" i="7"/>
  <c r="D50" i="7" s="1"/>
  <c r="C49" i="7"/>
  <c r="D49" i="7" s="1"/>
  <c r="C48" i="7"/>
  <c r="D48" i="7" s="1"/>
  <c r="C47" i="7"/>
  <c r="D47" i="7" s="1"/>
  <c r="C46" i="7"/>
  <c r="D46" i="7" s="1"/>
  <c r="C45" i="7"/>
  <c r="D45" i="7" s="1"/>
  <c r="C44" i="7"/>
  <c r="D44" i="7" s="1"/>
  <c r="C43" i="7"/>
  <c r="D43" i="7" s="1"/>
  <c r="C42" i="7"/>
  <c r="D42" i="7" s="1"/>
  <c r="C41" i="7"/>
  <c r="D41" i="7" s="1"/>
  <c r="C40" i="7"/>
  <c r="D40" i="7" s="1"/>
  <c r="C39" i="7"/>
  <c r="D39" i="7" s="1"/>
  <c r="C38" i="7"/>
  <c r="D38" i="7" s="1"/>
  <c r="C37" i="7"/>
  <c r="D37" i="7" s="1"/>
  <c r="C36" i="7"/>
  <c r="D36" i="7" s="1"/>
  <c r="C35" i="7"/>
  <c r="D35" i="7" s="1"/>
  <c r="C34" i="7"/>
  <c r="D34" i="7" s="1"/>
  <c r="C33" i="7"/>
  <c r="D33" i="7" s="1"/>
  <c r="D32" i="7"/>
  <c r="C32" i="7"/>
  <c r="C31" i="7"/>
  <c r="D31" i="7" s="1"/>
  <c r="E18" i="7"/>
  <c r="C18" i="7"/>
  <c r="C17" i="7"/>
  <c r="E17" i="7" s="1"/>
  <c r="E16" i="7"/>
  <c r="C16" i="7"/>
  <c r="C15" i="7"/>
  <c r="E15" i="7" s="1"/>
  <c r="E14" i="7"/>
  <c r="C14" i="7"/>
  <c r="C13" i="7"/>
  <c r="E13" i="7" s="1"/>
  <c r="E12" i="7"/>
  <c r="C12" i="7"/>
  <c r="C11" i="7"/>
  <c r="E11" i="7" s="1"/>
  <c r="C118" i="6"/>
  <c r="D118" i="6" s="1"/>
  <c r="C117" i="6"/>
  <c r="D117" i="6" s="1"/>
  <c r="C116" i="6"/>
  <c r="D116" i="6" s="1"/>
  <c r="C115" i="6"/>
  <c r="D115" i="6" s="1"/>
  <c r="C114" i="6"/>
  <c r="D114" i="6" s="1"/>
  <c r="C113" i="6"/>
  <c r="D113" i="6" s="1"/>
  <c r="C112" i="6"/>
  <c r="D112" i="6" s="1"/>
  <c r="C111" i="6"/>
  <c r="D111" i="6" s="1"/>
  <c r="C110" i="6"/>
  <c r="D110" i="6" s="1"/>
  <c r="C109" i="6"/>
  <c r="D109" i="6" s="1"/>
  <c r="C108" i="6"/>
  <c r="D108" i="6" s="1"/>
  <c r="C107" i="6"/>
  <c r="D107" i="6" s="1"/>
  <c r="C106" i="6"/>
  <c r="D106" i="6" s="1"/>
  <c r="C105" i="6"/>
  <c r="D105" i="6" s="1"/>
  <c r="C104" i="6"/>
  <c r="D104" i="6" s="1"/>
  <c r="C103" i="6"/>
  <c r="D103" i="6" s="1"/>
  <c r="C102" i="6"/>
  <c r="D102" i="6" s="1"/>
  <c r="C101" i="6"/>
  <c r="D101" i="6" s="1"/>
  <c r="C100" i="6"/>
  <c r="D100" i="6" s="1"/>
  <c r="C99" i="6"/>
  <c r="D99" i="6" s="1"/>
  <c r="C98" i="6"/>
  <c r="D98" i="6" s="1"/>
  <c r="C97" i="6"/>
  <c r="D97" i="6" s="1"/>
  <c r="C96" i="6"/>
  <c r="D96" i="6" s="1"/>
  <c r="C95" i="6"/>
  <c r="D95" i="6" s="1"/>
  <c r="C94" i="6"/>
  <c r="D94" i="6" s="1"/>
  <c r="C93" i="6"/>
  <c r="D93" i="6" s="1"/>
  <c r="C92" i="6"/>
  <c r="D92" i="6" s="1"/>
  <c r="C91" i="6"/>
  <c r="D91" i="6" s="1"/>
  <c r="C90" i="6"/>
  <c r="D90" i="6" s="1"/>
  <c r="C89" i="6"/>
  <c r="D89" i="6" s="1"/>
  <c r="C88" i="6"/>
  <c r="D88" i="6" s="1"/>
  <c r="C87" i="6"/>
  <c r="D87" i="6" s="1"/>
  <c r="C86" i="6"/>
  <c r="D86" i="6" s="1"/>
  <c r="C85" i="6"/>
  <c r="D85" i="6" s="1"/>
  <c r="C84" i="6"/>
  <c r="D84" i="6" s="1"/>
  <c r="C83" i="6"/>
  <c r="D83" i="6" s="1"/>
  <c r="C82" i="6"/>
  <c r="D82" i="6" s="1"/>
  <c r="C81" i="6"/>
  <c r="D81" i="6" s="1"/>
  <c r="C80" i="6"/>
  <c r="D80" i="6" s="1"/>
  <c r="C79" i="6"/>
  <c r="D79" i="6" s="1"/>
  <c r="C78" i="6"/>
  <c r="D78" i="6" s="1"/>
  <c r="C77" i="6"/>
  <c r="D77" i="6" s="1"/>
  <c r="C76" i="6"/>
  <c r="D76" i="6" s="1"/>
  <c r="C75" i="6"/>
  <c r="D75" i="6" s="1"/>
  <c r="C74" i="6"/>
  <c r="D74" i="6" s="1"/>
  <c r="C73" i="6"/>
  <c r="D73" i="6" s="1"/>
  <c r="C72" i="6"/>
  <c r="D72" i="6" s="1"/>
  <c r="C71" i="6"/>
  <c r="D71" i="6" s="1"/>
  <c r="C70" i="6"/>
  <c r="D70" i="6" s="1"/>
  <c r="C69" i="6"/>
  <c r="D69" i="6" s="1"/>
  <c r="C68" i="6"/>
  <c r="D68" i="6" s="1"/>
  <c r="C67" i="6"/>
  <c r="D67" i="6" s="1"/>
  <c r="C66" i="6"/>
  <c r="D66" i="6" s="1"/>
  <c r="C65" i="6"/>
  <c r="D65" i="6" s="1"/>
  <c r="C64" i="6"/>
  <c r="D64" i="6" s="1"/>
  <c r="C63" i="6"/>
  <c r="D63" i="6" s="1"/>
  <c r="C62" i="6"/>
  <c r="D62" i="6" s="1"/>
  <c r="C61" i="6"/>
  <c r="D61" i="6" s="1"/>
  <c r="C60" i="6"/>
  <c r="D60" i="6" s="1"/>
  <c r="C59" i="6"/>
  <c r="D59" i="6" s="1"/>
  <c r="C58" i="6"/>
  <c r="D58" i="6" s="1"/>
  <c r="C57" i="6"/>
  <c r="D57" i="6" s="1"/>
  <c r="C56" i="6"/>
  <c r="D56" i="6" s="1"/>
  <c r="C55" i="6"/>
  <c r="D55" i="6" s="1"/>
  <c r="C54" i="6"/>
  <c r="D54" i="6" s="1"/>
  <c r="C53" i="6"/>
  <c r="D53" i="6" s="1"/>
  <c r="C52" i="6"/>
  <c r="D52" i="6" s="1"/>
  <c r="C51" i="6"/>
  <c r="D51" i="6" s="1"/>
  <c r="C50" i="6"/>
  <c r="D50" i="6" s="1"/>
  <c r="C49" i="6"/>
  <c r="D49" i="6" s="1"/>
  <c r="C48" i="6"/>
  <c r="D48" i="6" s="1"/>
  <c r="C47" i="6"/>
  <c r="D47" i="6" s="1"/>
  <c r="C46" i="6"/>
  <c r="D46" i="6" s="1"/>
  <c r="C45" i="6"/>
  <c r="D45" i="6" s="1"/>
  <c r="C44" i="6"/>
  <c r="D44" i="6" s="1"/>
  <c r="C43" i="6"/>
  <c r="D43" i="6" s="1"/>
  <c r="C42" i="6"/>
  <c r="D42" i="6" s="1"/>
  <c r="C41" i="6"/>
  <c r="D41" i="6" s="1"/>
  <c r="C40" i="6"/>
  <c r="D40" i="6" s="1"/>
  <c r="C39" i="6"/>
  <c r="D39" i="6" s="1"/>
  <c r="C38" i="6"/>
  <c r="D38" i="6" s="1"/>
  <c r="C37" i="6"/>
  <c r="D37" i="6" s="1"/>
  <c r="C36" i="6"/>
  <c r="D36" i="6" s="1"/>
  <c r="C35" i="6"/>
  <c r="D35" i="6" s="1"/>
  <c r="C34" i="6"/>
  <c r="D34" i="6" s="1"/>
  <c r="D33" i="6"/>
  <c r="C33" i="6"/>
  <c r="D32" i="6"/>
  <c r="C32" i="6"/>
  <c r="D31" i="6"/>
  <c r="C31" i="6"/>
  <c r="E19" i="6"/>
  <c r="C19" i="6"/>
  <c r="E18" i="6"/>
  <c r="C18" i="6"/>
  <c r="E17" i="6"/>
  <c r="C17" i="6"/>
  <c r="E16" i="6"/>
  <c r="C16" i="6"/>
  <c r="E15" i="6"/>
  <c r="C15" i="6"/>
  <c r="E14" i="6"/>
  <c r="C14" i="6"/>
  <c r="E13" i="6"/>
  <c r="C13" i="6"/>
  <c r="E12" i="6"/>
  <c r="C12" i="6"/>
  <c r="C116" i="5"/>
  <c r="D116" i="5" s="1"/>
  <c r="C115" i="5"/>
  <c r="D115" i="5" s="1"/>
  <c r="C114" i="5"/>
  <c r="D114" i="5" s="1"/>
  <c r="C113" i="5"/>
  <c r="D113" i="5" s="1"/>
  <c r="C112" i="5"/>
  <c r="D112" i="5" s="1"/>
  <c r="C111" i="5"/>
  <c r="D111" i="5" s="1"/>
  <c r="C110" i="5"/>
  <c r="D110" i="5" s="1"/>
  <c r="C109" i="5"/>
  <c r="D109" i="5" s="1"/>
  <c r="C108" i="5"/>
  <c r="D108" i="5" s="1"/>
  <c r="C107" i="5"/>
  <c r="D107" i="5" s="1"/>
  <c r="C106" i="5"/>
  <c r="D106" i="5" s="1"/>
  <c r="C105" i="5"/>
  <c r="D105" i="5" s="1"/>
  <c r="C104" i="5"/>
  <c r="D104" i="5" s="1"/>
  <c r="C103" i="5"/>
  <c r="D103" i="5" s="1"/>
  <c r="C102" i="5"/>
  <c r="D102" i="5" s="1"/>
  <c r="C101" i="5"/>
  <c r="D101" i="5" s="1"/>
  <c r="C100" i="5"/>
  <c r="D100" i="5" s="1"/>
  <c r="C99" i="5"/>
  <c r="D99" i="5" s="1"/>
  <c r="C98" i="5"/>
  <c r="D98" i="5" s="1"/>
  <c r="C97" i="5"/>
  <c r="D97" i="5" s="1"/>
  <c r="C96" i="5"/>
  <c r="D96" i="5" s="1"/>
  <c r="C95" i="5"/>
  <c r="D95" i="5" s="1"/>
  <c r="C94" i="5"/>
  <c r="D94" i="5" s="1"/>
  <c r="C93" i="5"/>
  <c r="D93" i="5" s="1"/>
  <c r="C92" i="5"/>
  <c r="D92" i="5" s="1"/>
  <c r="C91" i="5"/>
  <c r="D91" i="5" s="1"/>
  <c r="C90" i="5"/>
  <c r="D90" i="5" s="1"/>
  <c r="C89" i="5"/>
  <c r="D89" i="5" s="1"/>
  <c r="C88" i="5"/>
  <c r="D88" i="5" s="1"/>
  <c r="C87" i="5"/>
  <c r="D87" i="5" s="1"/>
  <c r="C86" i="5"/>
  <c r="D86" i="5" s="1"/>
  <c r="C85" i="5"/>
  <c r="D85" i="5" s="1"/>
  <c r="C84" i="5"/>
  <c r="D84" i="5" s="1"/>
  <c r="C83" i="5"/>
  <c r="D83" i="5" s="1"/>
  <c r="C82" i="5"/>
  <c r="D82" i="5" s="1"/>
  <c r="C81" i="5"/>
  <c r="D81" i="5" s="1"/>
  <c r="C80" i="5"/>
  <c r="D80" i="5" s="1"/>
  <c r="C79" i="5"/>
  <c r="D79" i="5" s="1"/>
  <c r="C78" i="5"/>
  <c r="D78" i="5" s="1"/>
  <c r="C77" i="5"/>
  <c r="D77" i="5" s="1"/>
  <c r="C76" i="5"/>
  <c r="D76" i="5" s="1"/>
  <c r="C75" i="5"/>
  <c r="D75" i="5" s="1"/>
  <c r="C74" i="5"/>
  <c r="D74" i="5" s="1"/>
  <c r="C73" i="5"/>
  <c r="D73" i="5" s="1"/>
  <c r="C72" i="5"/>
  <c r="D72" i="5" s="1"/>
  <c r="C71" i="5"/>
  <c r="D71" i="5" s="1"/>
  <c r="C70" i="5"/>
  <c r="D70" i="5" s="1"/>
  <c r="C69" i="5"/>
  <c r="D69" i="5" s="1"/>
  <c r="C68" i="5"/>
  <c r="D68" i="5" s="1"/>
  <c r="C67" i="5"/>
  <c r="D67" i="5" s="1"/>
  <c r="C66" i="5"/>
  <c r="D66" i="5" s="1"/>
  <c r="C65" i="5"/>
  <c r="D65" i="5" s="1"/>
  <c r="C64" i="5"/>
  <c r="D64" i="5" s="1"/>
  <c r="C63" i="5"/>
  <c r="D63" i="5" s="1"/>
  <c r="C62" i="5"/>
  <c r="D62" i="5" s="1"/>
  <c r="C61" i="5"/>
  <c r="D61" i="5" s="1"/>
  <c r="C60" i="5"/>
  <c r="D60" i="5" s="1"/>
  <c r="C59" i="5"/>
  <c r="D59" i="5" s="1"/>
  <c r="C58" i="5"/>
  <c r="D58" i="5" s="1"/>
  <c r="C57" i="5"/>
  <c r="D57" i="5" s="1"/>
  <c r="C56" i="5"/>
  <c r="D56" i="5" s="1"/>
  <c r="C55" i="5"/>
  <c r="D55" i="5" s="1"/>
  <c r="C54" i="5"/>
  <c r="D54" i="5" s="1"/>
  <c r="C53" i="5"/>
  <c r="D53" i="5" s="1"/>
  <c r="C52" i="5"/>
  <c r="D52" i="5" s="1"/>
  <c r="C51" i="5"/>
  <c r="D51" i="5" s="1"/>
  <c r="C50" i="5"/>
  <c r="D50" i="5" s="1"/>
  <c r="C49" i="5"/>
  <c r="D49" i="5" s="1"/>
  <c r="C48" i="5"/>
  <c r="D48" i="5" s="1"/>
  <c r="C47" i="5"/>
  <c r="D47" i="5" s="1"/>
  <c r="C46" i="5"/>
  <c r="D46" i="5" s="1"/>
  <c r="C45" i="5"/>
  <c r="D45" i="5" s="1"/>
  <c r="C44" i="5"/>
  <c r="D44" i="5" s="1"/>
  <c r="C43" i="5"/>
  <c r="D43" i="5" s="1"/>
  <c r="C42" i="5"/>
  <c r="D42" i="5" s="1"/>
  <c r="C41" i="5"/>
  <c r="D41" i="5" s="1"/>
  <c r="C40" i="5"/>
  <c r="D40" i="5" s="1"/>
  <c r="C39" i="5"/>
  <c r="D39" i="5" s="1"/>
  <c r="C38" i="5"/>
  <c r="D38" i="5" s="1"/>
  <c r="C37" i="5"/>
  <c r="D37" i="5" s="1"/>
  <c r="C36" i="5"/>
  <c r="D36" i="5" s="1"/>
  <c r="C35" i="5"/>
  <c r="D35" i="5" s="1"/>
  <c r="C34" i="5"/>
  <c r="D34" i="5" s="1"/>
  <c r="C33" i="5"/>
  <c r="D33" i="5" s="1"/>
  <c r="C32" i="5"/>
  <c r="D32" i="5" s="1"/>
  <c r="D31" i="5"/>
  <c r="C31" i="5"/>
  <c r="C30" i="5"/>
  <c r="D30" i="5" s="1"/>
  <c r="D29" i="5"/>
  <c r="C29" i="5"/>
  <c r="C19" i="5"/>
  <c r="E19" i="5" s="1"/>
  <c r="E18" i="5"/>
  <c r="C18" i="5"/>
  <c r="C17" i="5"/>
  <c r="E17" i="5" s="1"/>
  <c r="E16" i="5"/>
  <c r="C16" i="5"/>
  <c r="C15" i="5"/>
  <c r="E15" i="5" s="1"/>
  <c r="E14" i="5"/>
  <c r="C14" i="5"/>
  <c r="C13" i="5"/>
  <c r="E13" i="5" s="1"/>
  <c r="E12" i="5"/>
  <c r="C12" i="5"/>
  <c r="C120" i="4"/>
  <c r="D120" i="4" s="1"/>
  <c r="C119" i="4"/>
  <c r="D119" i="4" s="1"/>
  <c r="C118" i="4"/>
  <c r="D118" i="4" s="1"/>
  <c r="C117" i="4"/>
  <c r="D117" i="4" s="1"/>
  <c r="C116" i="4"/>
  <c r="D116" i="4" s="1"/>
  <c r="C115" i="4"/>
  <c r="D115" i="4" s="1"/>
  <c r="C114" i="4"/>
  <c r="D114" i="4" s="1"/>
  <c r="C113" i="4"/>
  <c r="D113" i="4" s="1"/>
  <c r="C112" i="4"/>
  <c r="D112" i="4" s="1"/>
  <c r="C111" i="4"/>
  <c r="D111" i="4" s="1"/>
  <c r="C110" i="4"/>
  <c r="D110" i="4" s="1"/>
  <c r="C109" i="4"/>
  <c r="D109" i="4" s="1"/>
  <c r="C108" i="4"/>
  <c r="D108" i="4" s="1"/>
  <c r="C107" i="4"/>
  <c r="D107" i="4" s="1"/>
  <c r="C106" i="4"/>
  <c r="D106" i="4" s="1"/>
  <c r="C105" i="4"/>
  <c r="D105" i="4" s="1"/>
  <c r="C104" i="4"/>
  <c r="D104" i="4" s="1"/>
  <c r="C103" i="4"/>
  <c r="D103" i="4" s="1"/>
  <c r="C102" i="4"/>
  <c r="D102" i="4" s="1"/>
  <c r="C101" i="4"/>
  <c r="D101" i="4" s="1"/>
  <c r="C100" i="4"/>
  <c r="D100" i="4" s="1"/>
  <c r="C99" i="4"/>
  <c r="D99" i="4" s="1"/>
  <c r="C98" i="4"/>
  <c r="D98" i="4" s="1"/>
  <c r="C97" i="4"/>
  <c r="D97" i="4" s="1"/>
  <c r="C96" i="4"/>
  <c r="D96" i="4" s="1"/>
  <c r="C95" i="4"/>
  <c r="D95" i="4" s="1"/>
  <c r="C94" i="4"/>
  <c r="D94" i="4" s="1"/>
  <c r="C93" i="4"/>
  <c r="D93" i="4" s="1"/>
  <c r="C92" i="4"/>
  <c r="D92" i="4" s="1"/>
  <c r="C91" i="4"/>
  <c r="D91" i="4" s="1"/>
  <c r="C90" i="4"/>
  <c r="D90" i="4" s="1"/>
  <c r="C89" i="4"/>
  <c r="D89" i="4" s="1"/>
  <c r="C88" i="4"/>
  <c r="D88" i="4" s="1"/>
  <c r="C87" i="4"/>
  <c r="D87" i="4" s="1"/>
  <c r="C86" i="4"/>
  <c r="D86" i="4" s="1"/>
  <c r="C85" i="4"/>
  <c r="D85" i="4" s="1"/>
  <c r="C84" i="4"/>
  <c r="D84" i="4" s="1"/>
  <c r="C83" i="4"/>
  <c r="D83" i="4" s="1"/>
  <c r="C82" i="4"/>
  <c r="D82" i="4" s="1"/>
  <c r="C81" i="4"/>
  <c r="D81" i="4" s="1"/>
  <c r="C80" i="4"/>
  <c r="D80" i="4" s="1"/>
  <c r="C79" i="4"/>
  <c r="D79" i="4" s="1"/>
  <c r="C78" i="4"/>
  <c r="D78" i="4" s="1"/>
  <c r="C77" i="4"/>
  <c r="D77" i="4" s="1"/>
  <c r="C76" i="4"/>
  <c r="D76" i="4" s="1"/>
  <c r="C75" i="4"/>
  <c r="D75" i="4" s="1"/>
  <c r="C74" i="4"/>
  <c r="D74" i="4" s="1"/>
  <c r="C73" i="4"/>
  <c r="D73" i="4" s="1"/>
  <c r="C72" i="4"/>
  <c r="D72" i="4" s="1"/>
  <c r="C71" i="4"/>
  <c r="D71" i="4" s="1"/>
  <c r="C70" i="4"/>
  <c r="D70" i="4" s="1"/>
  <c r="C69" i="4"/>
  <c r="D69" i="4" s="1"/>
  <c r="C68" i="4"/>
  <c r="D68" i="4" s="1"/>
  <c r="C67" i="4"/>
  <c r="D67" i="4" s="1"/>
  <c r="C66" i="4"/>
  <c r="D66" i="4" s="1"/>
  <c r="C65" i="4"/>
  <c r="D65" i="4" s="1"/>
  <c r="C64" i="4"/>
  <c r="D64" i="4" s="1"/>
  <c r="C63" i="4"/>
  <c r="D63" i="4" s="1"/>
  <c r="C62" i="4"/>
  <c r="D62" i="4" s="1"/>
  <c r="C61" i="4"/>
  <c r="D61" i="4" s="1"/>
  <c r="C60" i="4"/>
  <c r="D60" i="4" s="1"/>
  <c r="C59" i="4"/>
  <c r="D59" i="4" s="1"/>
  <c r="C58" i="4"/>
  <c r="D58" i="4" s="1"/>
  <c r="C57" i="4"/>
  <c r="D57" i="4" s="1"/>
  <c r="C56" i="4"/>
  <c r="D56" i="4" s="1"/>
  <c r="C55" i="4"/>
  <c r="D55" i="4" s="1"/>
  <c r="C54" i="4"/>
  <c r="D54" i="4" s="1"/>
  <c r="C53" i="4"/>
  <c r="D53" i="4" s="1"/>
  <c r="C52" i="4"/>
  <c r="D52" i="4" s="1"/>
  <c r="C51" i="4"/>
  <c r="D51" i="4" s="1"/>
  <c r="C50" i="4"/>
  <c r="D50" i="4" s="1"/>
  <c r="C49" i="4"/>
  <c r="D49" i="4" s="1"/>
  <c r="C48" i="4"/>
  <c r="D48" i="4" s="1"/>
  <c r="C47" i="4"/>
  <c r="D47" i="4" s="1"/>
  <c r="C46" i="4"/>
  <c r="D46" i="4" s="1"/>
  <c r="C45" i="4"/>
  <c r="D45" i="4" s="1"/>
  <c r="C44" i="4"/>
  <c r="D44" i="4" s="1"/>
  <c r="C43" i="4"/>
  <c r="D43" i="4" s="1"/>
  <c r="C42" i="4"/>
  <c r="D42" i="4" s="1"/>
  <c r="C41" i="4"/>
  <c r="D41" i="4" s="1"/>
  <c r="C40" i="4"/>
  <c r="D40" i="4" s="1"/>
  <c r="C39" i="4"/>
  <c r="D39" i="4" s="1"/>
  <c r="C38" i="4"/>
  <c r="D38" i="4" s="1"/>
  <c r="C37" i="4"/>
  <c r="D37" i="4" s="1"/>
  <c r="C36" i="4"/>
  <c r="D36" i="4" s="1"/>
  <c r="D35" i="4"/>
  <c r="C35" i="4"/>
  <c r="D34" i="4"/>
  <c r="C34" i="4"/>
  <c r="D33" i="4"/>
  <c r="C33" i="4"/>
  <c r="C21" i="4"/>
  <c r="C20" i="4"/>
  <c r="E20" i="4" s="1"/>
  <c r="C19" i="4"/>
  <c r="E19" i="4" s="1"/>
  <c r="C18" i="4"/>
  <c r="E18" i="4" s="1"/>
  <c r="C17" i="4"/>
  <c r="E17" i="4" s="1"/>
  <c r="C16" i="4"/>
  <c r="E16" i="4" s="1"/>
  <c r="C15" i="4"/>
  <c r="E15" i="4" s="1"/>
  <c r="C102" i="3" l="1"/>
  <c r="D102" i="3" s="1"/>
  <c r="C101" i="3"/>
  <c r="D101" i="3" s="1"/>
  <c r="C100" i="3"/>
  <c r="D100" i="3" s="1"/>
  <c r="C99" i="3"/>
  <c r="D99" i="3" s="1"/>
  <c r="C98" i="3"/>
  <c r="D98" i="3" s="1"/>
  <c r="C97" i="3"/>
  <c r="D97" i="3" s="1"/>
  <c r="C96" i="3"/>
  <c r="D96" i="3" s="1"/>
  <c r="C95" i="3"/>
  <c r="D95" i="3" s="1"/>
  <c r="C94" i="3"/>
  <c r="D94" i="3" s="1"/>
  <c r="C93" i="3"/>
  <c r="D93" i="3" s="1"/>
  <c r="C92" i="3"/>
  <c r="D92" i="3" s="1"/>
  <c r="C91" i="3"/>
  <c r="D91" i="3" s="1"/>
  <c r="C90" i="3"/>
  <c r="D90" i="3" s="1"/>
  <c r="C89" i="3"/>
  <c r="D89" i="3" s="1"/>
  <c r="C88" i="3"/>
  <c r="D88" i="3" s="1"/>
  <c r="C87" i="3"/>
  <c r="D87" i="3" s="1"/>
  <c r="C86" i="3"/>
  <c r="D86" i="3" s="1"/>
  <c r="C85" i="3"/>
  <c r="D85" i="3" s="1"/>
  <c r="C84" i="3"/>
  <c r="D84" i="3" s="1"/>
  <c r="C83" i="3"/>
  <c r="D83" i="3" s="1"/>
  <c r="C82" i="3"/>
  <c r="D82" i="3" s="1"/>
  <c r="C81" i="3"/>
  <c r="D81" i="3" s="1"/>
  <c r="C80" i="3"/>
  <c r="D80" i="3" s="1"/>
  <c r="C79" i="3"/>
  <c r="D79" i="3" s="1"/>
  <c r="C78" i="3"/>
  <c r="D78" i="3" s="1"/>
  <c r="C77" i="3"/>
  <c r="D77" i="3" s="1"/>
  <c r="C76" i="3"/>
  <c r="D76" i="3" s="1"/>
  <c r="C75" i="3"/>
  <c r="D75" i="3" s="1"/>
  <c r="C74" i="3"/>
  <c r="D74" i="3" s="1"/>
  <c r="C73" i="3"/>
  <c r="D73" i="3" s="1"/>
  <c r="C72" i="3"/>
  <c r="D72" i="3" s="1"/>
  <c r="C71" i="3"/>
  <c r="D71" i="3" s="1"/>
  <c r="C70" i="3"/>
  <c r="D70" i="3" s="1"/>
  <c r="C69" i="3"/>
  <c r="D69" i="3" s="1"/>
  <c r="C68" i="3"/>
  <c r="D68" i="3" s="1"/>
  <c r="C67" i="3"/>
  <c r="D67" i="3" s="1"/>
  <c r="C66" i="3"/>
  <c r="D66" i="3" s="1"/>
  <c r="C65" i="3"/>
  <c r="D65" i="3" s="1"/>
  <c r="C64" i="3"/>
  <c r="D64" i="3" s="1"/>
  <c r="C63" i="3"/>
  <c r="D63" i="3" s="1"/>
  <c r="C62" i="3"/>
  <c r="D62" i="3" s="1"/>
  <c r="C61" i="3"/>
  <c r="D61" i="3" s="1"/>
  <c r="C60" i="3"/>
  <c r="D60" i="3" s="1"/>
  <c r="C59" i="3"/>
  <c r="D59" i="3" s="1"/>
  <c r="C58" i="3"/>
  <c r="D58" i="3" s="1"/>
  <c r="C57" i="3"/>
  <c r="D57" i="3" s="1"/>
  <c r="C56" i="3"/>
  <c r="D56" i="3" s="1"/>
  <c r="C55" i="3"/>
  <c r="D55" i="3" s="1"/>
  <c r="C54" i="3"/>
  <c r="D54" i="3" s="1"/>
  <c r="C53" i="3"/>
  <c r="D53" i="3" s="1"/>
  <c r="D52" i="3"/>
  <c r="C52" i="3"/>
  <c r="C51" i="3"/>
  <c r="D51" i="3" s="1"/>
  <c r="D50" i="3"/>
  <c r="C50" i="3"/>
  <c r="C49" i="3"/>
  <c r="D49" i="3" s="1"/>
  <c r="D48" i="3"/>
  <c r="C48" i="3"/>
  <c r="C47" i="3"/>
  <c r="D47" i="3" s="1"/>
  <c r="D46" i="3"/>
  <c r="C46" i="3"/>
  <c r="C45" i="3"/>
  <c r="D45" i="3" s="1"/>
  <c r="D44" i="3"/>
  <c r="C44" i="3"/>
  <c r="C43" i="3"/>
  <c r="D43" i="3" s="1"/>
  <c r="D42" i="3"/>
  <c r="C42" i="3"/>
  <c r="C41" i="3"/>
  <c r="D41" i="3" s="1"/>
  <c r="D40" i="3"/>
  <c r="C40" i="3"/>
  <c r="C39" i="3"/>
  <c r="D39" i="3" s="1"/>
  <c r="D38" i="3"/>
  <c r="C38" i="3"/>
  <c r="C37" i="3"/>
  <c r="D37" i="3" s="1"/>
  <c r="D36" i="3"/>
  <c r="C36" i="3"/>
  <c r="C35" i="3"/>
  <c r="D35" i="3" s="1"/>
  <c r="D34" i="3"/>
  <c r="C34" i="3"/>
  <c r="C33" i="3"/>
  <c r="D33" i="3" s="1"/>
  <c r="D32" i="3"/>
  <c r="C32" i="3"/>
  <c r="C31" i="3"/>
  <c r="D31" i="3" s="1"/>
  <c r="D30" i="3"/>
  <c r="C30" i="3"/>
  <c r="C29" i="3"/>
  <c r="D29" i="3" s="1"/>
  <c r="D28" i="3"/>
  <c r="C28" i="3"/>
  <c r="C27" i="3"/>
  <c r="D27" i="3" s="1"/>
  <c r="D26" i="3"/>
  <c r="C26" i="3"/>
  <c r="C25" i="3"/>
  <c r="D25" i="3" s="1"/>
  <c r="D24" i="3"/>
  <c r="C24" i="3"/>
  <c r="C23" i="3"/>
  <c r="D23" i="3" s="1"/>
  <c r="D22" i="3"/>
  <c r="C22" i="3"/>
  <c r="C21" i="3"/>
  <c r="D21" i="3" s="1"/>
  <c r="D20" i="3"/>
  <c r="C20" i="3"/>
  <c r="C19" i="3"/>
  <c r="D19" i="3" s="1"/>
  <c r="D18" i="3"/>
  <c r="C18" i="3"/>
  <c r="C17" i="3"/>
  <c r="D17" i="3" s="1"/>
  <c r="D16" i="3"/>
  <c r="C16" i="3"/>
  <c r="C9" i="3"/>
  <c r="E9" i="3" s="1"/>
  <c r="E8" i="3"/>
  <c r="C8" i="3"/>
  <c r="C7" i="3"/>
  <c r="E7" i="3" s="1"/>
  <c r="E6" i="3"/>
  <c r="C6" i="3"/>
  <c r="C5" i="3"/>
  <c r="E5" i="3" s="1"/>
  <c r="E4" i="3"/>
  <c r="C4" i="3"/>
  <c r="C3" i="3"/>
  <c r="E3" i="3" s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</calcChain>
</file>

<file path=xl/sharedStrings.xml><?xml version="1.0" encoding="utf-8"?>
<sst xmlns="http://schemas.openxmlformats.org/spreadsheetml/2006/main" count="247" uniqueCount="53">
  <si>
    <t>Numune Adı</t>
  </si>
  <si>
    <t>OSI</t>
  </si>
  <si>
    <t>Disülfit</t>
  </si>
  <si>
    <t>TAS(mmol/L)</t>
  </si>
  <si>
    <t>TOS (µmol/L)</t>
  </si>
  <si>
    <t>TTL(µmol/L)</t>
  </si>
  <si>
    <t>NTL(µmol/L)</t>
  </si>
  <si>
    <t>PON(U/L)</t>
  </si>
  <si>
    <t>Numune</t>
  </si>
  <si>
    <t>Kullanılan cihaz: Mindray marka BS300 model tam otomatik biyokimya cihazı</t>
  </si>
  <si>
    <t>Kullanılan cihaz: Mindray marka BS400 model tam otomatik biyokimya cihazı</t>
  </si>
  <si>
    <t>NOT</t>
  </si>
  <si>
    <t>NEFA (mmol/l)</t>
  </si>
  <si>
    <t>NEFA: Non Esterifled Fatty Acids</t>
  </si>
  <si>
    <t>absorbans</t>
  </si>
  <si>
    <t>abs-blank</t>
  </si>
  <si>
    <t>expected</t>
  </si>
  <si>
    <t>result</t>
  </si>
  <si>
    <t>std3</t>
  </si>
  <si>
    <t>Not: 10 numaralı serum bittiği için çalışılamadı.</t>
  </si>
  <si>
    <t>std4</t>
  </si>
  <si>
    <t>std5</t>
  </si>
  <si>
    <t>std6</t>
  </si>
  <si>
    <t>std7</t>
  </si>
  <si>
    <t>std8</t>
  </si>
  <si>
    <t>blank</t>
  </si>
  <si>
    <t>concentratıon (mmol/L)</t>
  </si>
  <si>
    <t>OUT</t>
  </si>
  <si>
    <t xml:space="preserve"> </t>
  </si>
  <si>
    <t>abs</t>
  </si>
  <si>
    <t>std1</t>
  </si>
  <si>
    <t>std2</t>
  </si>
  <si>
    <t>concentratıon (pg/ml)</t>
  </si>
  <si>
    <t>Not: Numunelere 200 kat dilisyon yapıldı.</t>
  </si>
  <si>
    <t>concentratıon (pg(ml)</t>
  </si>
  <si>
    <t>concentratıon (ng/ml)</t>
  </si>
  <si>
    <t>Not: Numunelere 1000 kat dilisyon yapıldı.</t>
  </si>
  <si>
    <t>concentratıon (mg/L)</t>
  </si>
  <si>
    <t>TAS: Total Antıoxıdant Status</t>
  </si>
  <si>
    <t>TOS: Total Oxıdant Status</t>
  </si>
  <si>
    <t>OSI: Oxıdatıve Stress Index</t>
  </si>
  <si>
    <t>PON: Paraoxanase</t>
  </si>
  <si>
    <t>TTL: Total Thıol</t>
  </si>
  <si>
    <t>NTL: Natıve Thıol</t>
  </si>
  <si>
    <t>Disülfit: Thıol/ Disülfit Dengesi</t>
  </si>
  <si>
    <t>SOD: Super Oxıde Dismutase</t>
  </si>
  <si>
    <t>GPx: Glutathione Peroxidase</t>
  </si>
  <si>
    <t>CAT: Catalase</t>
  </si>
  <si>
    <t>hemolizli</t>
  </si>
  <si>
    <t>lipemi</t>
  </si>
  <si>
    <t>SOD (U/ml)</t>
  </si>
  <si>
    <t>CAT (U/L)</t>
  </si>
  <si>
    <t>GPX (U/L)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</si>
</sst>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Border="1" applyAlignment="1">
      <alignment horizontal="left" vertical="center"/>
    </xf>
    <xf numFmtId="0" fontId="1" fillId="0" borderId="0" xfId="0" applyFont="1"/>
    <xf numFmtId="164" fontId="0" fillId="4" borderId="1" xfId="0" applyNumberForma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3-4807-B2B6-75563BDA5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8697222222222223"/>
                  <c:y val="-0.23460520559930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[9]Sayfa1!$C$16:$C$22</c:f>
              <c:numCache>
                <c:formatCode>General</c:formatCode>
                <c:ptCount val="7"/>
                <c:pt idx="0">
                  <c:v>2.948</c:v>
                </c:pt>
                <c:pt idx="1">
                  <c:v>1.6880000000000002</c:v>
                </c:pt>
                <c:pt idx="2">
                  <c:v>0.8869999999999999</c:v>
                </c:pt>
                <c:pt idx="3">
                  <c:v>0.55799999999999994</c:v>
                </c:pt>
                <c:pt idx="4">
                  <c:v>0.255</c:v>
                </c:pt>
                <c:pt idx="5">
                  <c:v>9.8999999999999991E-2</c:v>
                </c:pt>
                <c:pt idx="6">
                  <c:v>0</c:v>
                </c:pt>
              </c:numCache>
            </c:numRef>
          </c:xVal>
          <c:yVal>
            <c:numRef>
              <c:f>[9]Sayfa1!$D$16:$D$22</c:f>
              <c:numCache>
                <c:formatCode>General</c:formatCode>
                <c:ptCount val="7"/>
                <c:pt idx="0">
                  <c:v>2000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  <c:pt idx="5">
                  <c:v>62.5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7F-4FC2-8D90-D3EF01D57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066319"/>
        <c:axId val="1622063823"/>
      </c:scatterChart>
      <c:valAx>
        <c:axId val="162206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22063823"/>
        <c:crosses val="autoZero"/>
        <c:crossBetween val="midCat"/>
      </c:valAx>
      <c:valAx>
        <c:axId val="16220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2206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OxLDL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417300962379702"/>
                  <c:y val="-0.223643919510061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[2]OxLDL!$C$16:$C$22</c:f>
              <c:numCache>
                <c:formatCode>General</c:formatCode>
                <c:ptCount val="7"/>
                <c:pt idx="0">
                  <c:v>2.7749999999999999</c:v>
                </c:pt>
                <c:pt idx="1">
                  <c:v>1.665</c:v>
                </c:pt>
                <c:pt idx="2">
                  <c:v>1.1120000000000001</c:v>
                </c:pt>
                <c:pt idx="3">
                  <c:v>0.55099999999999993</c:v>
                </c:pt>
                <c:pt idx="4">
                  <c:v>0.23799999999999999</c:v>
                </c:pt>
                <c:pt idx="5">
                  <c:v>0.14100000000000001</c:v>
                </c:pt>
                <c:pt idx="6">
                  <c:v>0</c:v>
                </c:pt>
              </c:numCache>
            </c:numRef>
          </c:xVal>
          <c:yVal>
            <c:numRef>
              <c:f>[2]OxLDL!$D$16:$D$22</c:f>
              <c:numCache>
                <c:formatCode>General</c:formatCode>
                <c:ptCount val="7"/>
                <c:pt idx="0">
                  <c:v>2000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  <c:pt idx="5">
                  <c:v>62.5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D-4654-BC2B-E0049F298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329631"/>
        <c:axId val="1691330047"/>
      </c:scatterChart>
      <c:valAx>
        <c:axId val="169132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91330047"/>
        <c:crosses val="autoZero"/>
        <c:crossBetween val="midCat"/>
      </c:valAx>
      <c:valAx>
        <c:axId val="169133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9132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2258245844269467"/>
                  <c:y val="-0.200894575678040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[3]Sayfa1!$C$15:$C$22</c:f>
              <c:numCache>
                <c:formatCode>General</c:formatCode>
                <c:ptCount val="8"/>
                <c:pt idx="0">
                  <c:v>2.383</c:v>
                </c:pt>
                <c:pt idx="1">
                  <c:v>1.5069999999999999</c:v>
                </c:pt>
                <c:pt idx="2">
                  <c:v>0.90300000000000002</c:v>
                </c:pt>
                <c:pt idx="3">
                  <c:v>0.58899999999999997</c:v>
                </c:pt>
                <c:pt idx="4">
                  <c:v>0.31900000000000001</c:v>
                </c:pt>
                <c:pt idx="5">
                  <c:v>0.183</c:v>
                </c:pt>
                <c:pt idx="6">
                  <c:v>4.8000000000000001E-2</c:v>
                </c:pt>
                <c:pt idx="7">
                  <c:v>0</c:v>
                </c:pt>
              </c:numCache>
            </c:numRef>
          </c:xVal>
          <c:yVal>
            <c:numRef>
              <c:f>[3]Sayfa1!$D$15:$D$22</c:f>
              <c:numCache>
                <c:formatCode>General</c:formatCode>
                <c:ptCount val="8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15.63</c:v>
                </c:pt>
                <c:pt idx="6">
                  <c:v>7.81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B-433F-9BB1-E26209660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788447"/>
        <c:axId val="1690788863"/>
      </c:scatterChart>
      <c:valAx>
        <c:axId val="169078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90788863"/>
        <c:crosses val="autoZero"/>
        <c:crossBetween val="midCat"/>
      </c:valAx>
      <c:valAx>
        <c:axId val="169078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9078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599103237095364"/>
                  <c:y val="-0.205056138815981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[4]Sayfa1!$C$15:$C$22</c:f>
              <c:numCache>
                <c:formatCode>General</c:formatCode>
                <c:ptCount val="8"/>
                <c:pt idx="0">
                  <c:v>2.56</c:v>
                </c:pt>
                <c:pt idx="1">
                  <c:v>1.619</c:v>
                </c:pt>
                <c:pt idx="2">
                  <c:v>0.92199999999999993</c:v>
                </c:pt>
                <c:pt idx="3">
                  <c:v>0.40700000000000003</c:v>
                </c:pt>
                <c:pt idx="4">
                  <c:v>0.19600000000000001</c:v>
                </c:pt>
                <c:pt idx="5">
                  <c:v>0.13200000000000001</c:v>
                </c:pt>
                <c:pt idx="6">
                  <c:v>8.8999999999999996E-2</c:v>
                </c:pt>
                <c:pt idx="7">
                  <c:v>0</c:v>
                </c:pt>
              </c:numCache>
            </c:numRef>
          </c:xVal>
          <c:yVal>
            <c:numRef>
              <c:f>[4]Sayfa1!$D$15:$D$22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0.63</c:v>
                </c:pt>
                <c:pt idx="5">
                  <c:v>0.32</c:v>
                </c:pt>
                <c:pt idx="6">
                  <c:v>0.16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CA-4FC0-B51C-1DE371EE7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260671"/>
        <c:axId val="1703265247"/>
      </c:scatterChart>
      <c:valAx>
        <c:axId val="170326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03265247"/>
        <c:crosses val="autoZero"/>
        <c:crossBetween val="midCat"/>
      </c:valAx>
      <c:valAx>
        <c:axId val="170326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0326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IL-1B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7127515310586179E-2"/>
                  <c:y val="-0.209553076698745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[5]Sayfa1!$C$14:$C$21</c:f>
              <c:numCache>
                <c:formatCode>General</c:formatCode>
                <c:ptCount val="8"/>
                <c:pt idx="0">
                  <c:v>2.8439999999999999</c:v>
                </c:pt>
                <c:pt idx="1">
                  <c:v>1.577</c:v>
                </c:pt>
                <c:pt idx="2">
                  <c:v>0.88300000000000001</c:v>
                </c:pt>
                <c:pt idx="3">
                  <c:v>0.49599999999999994</c:v>
                </c:pt>
                <c:pt idx="4">
                  <c:v>0.20799999999999996</c:v>
                </c:pt>
                <c:pt idx="5">
                  <c:v>0.109</c:v>
                </c:pt>
                <c:pt idx="6">
                  <c:v>2.2999999999999993E-2</c:v>
                </c:pt>
                <c:pt idx="7">
                  <c:v>0</c:v>
                </c:pt>
              </c:numCache>
            </c:numRef>
          </c:xVal>
          <c:yVal>
            <c:numRef>
              <c:f>[5]Sayfa1!$D$14:$D$21</c:f>
              <c:numCache>
                <c:formatCode>General</c:formatCode>
                <c:ptCount val="8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15.63</c:v>
                </c:pt>
                <c:pt idx="6">
                  <c:v>7.81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5-4D45-BA8E-BB95FCB48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502927"/>
        <c:axId val="1349499599"/>
      </c:scatterChart>
      <c:valAx>
        <c:axId val="134950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49499599"/>
        <c:crosses val="autoZero"/>
        <c:crossBetween val="midCat"/>
      </c:valAx>
      <c:valAx>
        <c:axId val="134949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4950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LEPTİN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2633114610673666"/>
                  <c:y val="-0.205468431029454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[2]LEPTİN!$C$11:$C$16</c:f>
              <c:numCache>
                <c:formatCode>General</c:formatCode>
                <c:ptCount val="6"/>
                <c:pt idx="0">
                  <c:v>2.399</c:v>
                </c:pt>
                <c:pt idx="1">
                  <c:v>1.046</c:v>
                </c:pt>
                <c:pt idx="2">
                  <c:v>0.56799999999999995</c:v>
                </c:pt>
                <c:pt idx="3">
                  <c:v>0.23099999999999998</c:v>
                </c:pt>
                <c:pt idx="4">
                  <c:v>0.10400000000000001</c:v>
                </c:pt>
                <c:pt idx="5">
                  <c:v>0</c:v>
                </c:pt>
              </c:numCache>
            </c:numRef>
          </c:xVal>
          <c:yVal>
            <c:numRef>
              <c:f>[2]LEPTİN!$D$11:$D$16</c:f>
              <c:numCache>
                <c:formatCode>General</c:formatCode>
                <c:ptCount val="6"/>
                <c:pt idx="0">
                  <c:v>250</c:v>
                </c:pt>
                <c:pt idx="1">
                  <c:v>125</c:v>
                </c:pt>
                <c:pt idx="2">
                  <c:v>62.5</c:v>
                </c:pt>
                <c:pt idx="3">
                  <c:v>31.25</c:v>
                </c:pt>
                <c:pt idx="4">
                  <c:v>15.63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6C-4711-AB79-CE9807D12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376128"/>
        <c:axId val="1908371552"/>
      </c:scatterChart>
      <c:valAx>
        <c:axId val="190837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08371552"/>
        <c:crosses val="autoZero"/>
        <c:crossBetween val="midCat"/>
      </c:valAx>
      <c:valAx>
        <c:axId val="190837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0837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895625546806649"/>
                  <c:y val="-0.204244677748614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[6]Sayfa1!$C$16:$C$22</c:f>
              <c:numCache>
                <c:formatCode>General</c:formatCode>
                <c:ptCount val="7"/>
                <c:pt idx="0">
                  <c:v>2.746</c:v>
                </c:pt>
                <c:pt idx="1">
                  <c:v>1.8190000000000002</c:v>
                </c:pt>
                <c:pt idx="2">
                  <c:v>0.94199999999999995</c:v>
                </c:pt>
                <c:pt idx="3">
                  <c:v>0.69100000000000006</c:v>
                </c:pt>
                <c:pt idx="4">
                  <c:v>0.36499999999999999</c:v>
                </c:pt>
                <c:pt idx="5">
                  <c:v>0.21000000000000002</c:v>
                </c:pt>
                <c:pt idx="6">
                  <c:v>0</c:v>
                </c:pt>
              </c:numCache>
            </c:numRef>
          </c:xVal>
          <c:yVal>
            <c:numRef>
              <c:f>[6]Sayfa1!$D$16:$D$22</c:f>
              <c:numCache>
                <c:formatCode>General</c:formatCode>
                <c:ptCount val="7"/>
                <c:pt idx="0">
                  <c:v>250</c:v>
                </c:pt>
                <c:pt idx="1">
                  <c:v>125</c:v>
                </c:pt>
                <c:pt idx="2">
                  <c:v>62.5</c:v>
                </c:pt>
                <c:pt idx="3">
                  <c:v>31.25</c:v>
                </c:pt>
                <c:pt idx="4">
                  <c:v>15.63</c:v>
                </c:pt>
                <c:pt idx="5">
                  <c:v>7.81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D-4283-8056-F53CC0B95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265247"/>
        <c:axId val="1698432751"/>
      </c:scatterChart>
      <c:valAx>
        <c:axId val="170326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98432751"/>
        <c:crosses val="autoZero"/>
        <c:crossBetween val="midCat"/>
      </c:valAx>
      <c:valAx>
        <c:axId val="169843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0326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0788823272090989"/>
                  <c:y val="-0.208548410615339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[7]Sayfa1!$C$16:$C$23</c:f>
              <c:numCache>
                <c:formatCode>General</c:formatCode>
                <c:ptCount val="8"/>
                <c:pt idx="0">
                  <c:v>0.98599999999999999</c:v>
                </c:pt>
                <c:pt idx="1">
                  <c:v>0.64799999999999991</c:v>
                </c:pt>
                <c:pt idx="2">
                  <c:v>0.37</c:v>
                </c:pt>
                <c:pt idx="3">
                  <c:v>0.26200000000000001</c:v>
                </c:pt>
                <c:pt idx="4">
                  <c:v>0.13600000000000001</c:v>
                </c:pt>
                <c:pt idx="5">
                  <c:v>7.7000000000000013E-2</c:v>
                </c:pt>
                <c:pt idx="6">
                  <c:v>3.6999999999999998E-2</c:v>
                </c:pt>
                <c:pt idx="7">
                  <c:v>0</c:v>
                </c:pt>
              </c:numCache>
            </c:numRef>
          </c:xVal>
          <c:yVal>
            <c:numRef>
              <c:f>[7]Sayfa1!$D$16:$D$23</c:f>
              <c:numCache>
                <c:formatCode>General</c:formatCode>
                <c:ptCount val="8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15.63</c:v>
                </c:pt>
                <c:pt idx="6">
                  <c:v>7.81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F-484D-BF4E-B7C3A8D7A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261503"/>
        <c:axId val="1703266911"/>
      </c:scatterChart>
      <c:valAx>
        <c:axId val="170326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03266911"/>
        <c:crosses val="autoZero"/>
        <c:crossBetween val="midCat"/>
      </c:valAx>
      <c:valAx>
        <c:axId val="170326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0326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046544181977252"/>
                  <c:y val="-0.221852945465150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[8]Sayfa1!$C$15:$C$21</c:f>
              <c:numCache>
                <c:formatCode>General</c:formatCode>
                <c:ptCount val="7"/>
                <c:pt idx="0">
                  <c:v>2.6919999999999997</c:v>
                </c:pt>
                <c:pt idx="1">
                  <c:v>1.6080000000000001</c:v>
                </c:pt>
                <c:pt idx="2">
                  <c:v>0.81700000000000006</c:v>
                </c:pt>
                <c:pt idx="3">
                  <c:v>0.53800000000000003</c:v>
                </c:pt>
                <c:pt idx="4">
                  <c:v>0.26</c:v>
                </c:pt>
                <c:pt idx="5">
                  <c:v>0.10099999999999999</c:v>
                </c:pt>
                <c:pt idx="6">
                  <c:v>0</c:v>
                </c:pt>
              </c:numCache>
            </c:numRef>
          </c:xVal>
          <c:yVal>
            <c:numRef>
              <c:f>[8]Sayfa1!$D$15:$D$21</c:f>
              <c:numCache>
                <c:formatCode>General</c:formatCode>
                <c:ptCount val="7"/>
                <c:pt idx="0">
                  <c:v>250</c:v>
                </c:pt>
                <c:pt idx="1">
                  <c:v>125</c:v>
                </c:pt>
                <c:pt idx="2">
                  <c:v>62.5</c:v>
                </c:pt>
                <c:pt idx="3">
                  <c:v>31.25</c:v>
                </c:pt>
                <c:pt idx="4">
                  <c:v>15.63</c:v>
                </c:pt>
                <c:pt idx="5">
                  <c:v>7.81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F-4885-98A2-2CA6490D0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266911"/>
        <c:axId val="1703260255"/>
      </c:scatterChart>
      <c:valAx>
        <c:axId val="170326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03260255"/>
        <c:crosses val="autoZero"/>
        <c:crossBetween val="midCat"/>
      </c:valAx>
      <c:valAx>
        <c:axId val="170326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0326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126</xdr:row>
      <xdr:rowOff>9525</xdr:rowOff>
    </xdr:from>
    <xdr:to>
      <xdr:col>9</xdr:col>
      <xdr:colOff>457200</xdr:colOff>
      <xdr:row>169</xdr:row>
      <xdr:rowOff>68921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24012525"/>
          <a:ext cx="7772400" cy="8250896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169</xdr:row>
      <xdr:rowOff>85725</xdr:rowOff>
    </xdr:from>
    <xdr:to>
      <xdr:col>9</xdr:col>
      <xdr:colOff>438150</xdr:colOff>
      <xdr:row>212</xdr:row>
      <xdr:rowOff>8466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32280225"/>
          <a:ext cx="7772400" cy="811424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8</xdr:row>
      <xdr:rowOff>123825</xdr:rowOff>
    </xdr:from>
    <xdr:to>
      <xdr:col>13</xdr:col>
      <xdr:colOff>495300</xdr:colOff>
      <xdr:row>23</xdr:row>
      <xdr:rowOff>9525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10</xdr:row>
      <xdr:rowOff>133350</xdr:rowOff>
    </xdr:from>
    <xdr:to>
      <xdr:col>14</xdr:col>
      <xdr:colOff>76200</xdr:colOff>
      <xdr:row>25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0</xdr:row>
      <xdr:rowOff>133350</xdr:rowOff>
    </xdr:from>
    <xdr:to>
      <xdr:col>13</xdr:col>
      <xdr:colOff>247650</xdr:colOff>
      <xdr:row>15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12</xdr:row>
      <xdr:rowOff>152400</xdr:rowOff>
    </xdr:from>
    <xdr:to>
      <xdr:col>13</xdr:col>
      <xdr:colOff>561975</xdr:colOff>
      <xdr:row>27</xdr:row>
      <xdr:rowOff>38100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9</xdr:row>
      <xdr:rowOff>114300</xdr:rowOff>
    </xdr:from>
    <xdr:to>
      <xdr:col>13</xdr:col>
      <xdr:colOff>600075</xdr:colOff>
      <xdr:row>24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10</xdr:row>
      <xdr:rowOff>114300</xdr:rowOff>
    </xdr:from>
    <xdr:to>
      <xdr:col>14</xdr:col>
      <xdr:colOff>47625</xdr:colOff>
      <xdr:row>25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9</xdr:row>
      <xdr:rowOff>142875</xdr:rowOff>
    </xdr:from>
    <xdr:to>
      <xdr:col>14</xdr:col>
      <xdr:colOff>47625</xdr:colOff>
      <xdr:row>24</xdr:row>
      <xdr:rowOff>28575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9</xdr:row>
      <xdr:rowOff>123825</xdr:rowOff>
    </xdr:from>
    <xdr:to>
      <xdr:col>13</xdr:col>
      <xdr:colOff>514350</xdr:colOff>
      <xdr:row>24</xdr:row>
      <xdr:rowOff>9525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11</xdr:row>
      <xdr:rowOff>152400</xdr:rowOff>
    </xdr:from>
    <xdr:to>
      <xdr:col>13</xdr:col>
      <xdr:colOff>600075</xdr:colOff>
      <xdr:row>26</xdr:row>
      <xdr:rowOff>38100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11</xdr:row>
      <xdr:rowOff>95250</xdr:rowOff>
    </xdr:from>
    <xdr:to>
      <xdr:col>13</xdr:col>
      <xdr:colOff>542925</xdr:colOff>
      <xdr:row>25</xdr:row>
      <xdr:rowOff>171450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Microsoft\Windows\INetCache\Content.Outlook\4Y6G5MEA\Gamze%20hoca-mda-nef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Gamze%20Hoca-elisa%20sonu&#231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canan%20hoca-tnf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canan%20hoca-adp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&#305;l-1b%20canan%20hoc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canan%20hoca-&#305;l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canan%20hoca-&#305;l8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canan%20hoca-&#305;l1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canan%20hoca-glutaty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xLDL"/>
      <sheetName val="TNFA"/>
      <sheetName val="ADP"/>
      <sheetName val="IL-1B"/>
      <sheetName val="LEPTİN"/>
      <sheetName val="IL-6"/>
      <sheetName val="IL-8"/>
      <sheetName val="IL-10"/>
      <sheetName val="GSH"/>
    </sheetNames>
    <sheetDataSet>
      <sheetData sheetId="0">
        <row r="16">
          <cell r="C16">
            <v>2.7749999999999999</v>
          </cell>
          <cell r="D16">
            <v>2000</v>
          </cell>
        </row>
        <row r="17">
          <cell r="C17">
            <v>1.665</v>
          </cell>
          <cell r="D17">
            <v>1000</v>
          </cell>
        </row>
        <row r="18">
          <cell r="C18">
            <v>1.1120000000000001</v>
          </cell>
          <cell r="D18">
            <v>500</v>
          </cell>
        </row>
        <row r="19">
          <cell r="C19">
            <v>0.55099999999999993</v>
          </cell>
          <cell r="D19">
            <v>250</v>
          </cell>
        </row>
        <row r="20">
          <cell r="C20">
            <v>0.23799999999999999</v>
          </cell>
          <cell r="D20">
            <v>125</v>
          </cell>
        </row>
        <row r="21">
          <cell r="C21">
            <v>0.14100000000000001</v>
          </cell>
          <cell r="D21">
            <v>62.5</v>
          </cell>
        </row>
        <row r="22">
          <cell r="C22">
            <v>0</v>
          </cell>
          <cell r="D22">
            <v>0</v>
          </cell>
        </row>
      </sheetData>
      <sheetData sheetId="1"/>
      <sheetData sheetId="2"/>
      <sheetData sheetId="3"/>
      <sheetData sheetId="4">
        <row r="11">
          <cell r="C11">
            <v>2.399</v>
          </cell>
          <cell r="D11">
            <v>250</v>
          </cell>
        </row>
        <row r="12">
          <cell r="C12">
            <v>1.046</v>
          </cell>
          <cell r="D12">
            <v>125</v>
          </cell>
        </row>
        <row r="13">
          <cell r="C13">
            <v>0.56799999999999995</v>
          </cell>
          <cell r="D13">
            <v>62.5</v>
          </cell>
        </row>
        <row r="14">
          <cell r="C14">
            <v>0.23099999999999998</v>
          </cell>
          <cell r="D14">
            <v>31.25</v>
          </cell>
        </row>
        <row r="15">
          <cell r="C15">
            <v>0.10400000000000001</v>
          </cell>
          <cell r="D15">
            <v>15.63</v>
          </cell>
        </row>
        <row r="16">
          <cell r="C16">
            <v>0</v>
          </cell>
          <cell r="D16">
            <v>0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5">
          <cell r="C15">
            <v>2.383</v>
          </cell>
          <cell r="D15">
            <v>500</v>
          </cell>
        </row>
        <row r="16">
          <cell r="C16">
            <v>1.5069999999999999</v>
          </cell>
          <cell r="D16">
            <v>250</v>
          </cell>
        </row>
        <row r="17">
          <cell r="C17">
            <v>0.90300000000000002</v>
          </cell>
          <cell r="D17">
            <v>125</v>
          </cell>
        </row>
        <row r="18">
          <cell r="C18">
            <v>0.58899999999999997</v>
          </cell>
          <cell r="D18">
            <v>62.5</v>
          </cell>
        </row>
        <row r="19">
          <cell r="C19">
            <v>0.31900000000000001</v>
          </cell>
          <cell r="D19">
            <v>31.25</v>
          </cell>
        </row>
        <row r="20">
          <cell r="C20">
            <v>0.183</v>
          </cell>
          <cell r="D20">
            <v>15.63</v>
          </cell>
        </row>
        <row r="21">
          <cell r="C21">
            <v>4.8000000000000001E-2</v>
          </cell>
          <cell r="D21">
            <v>7.81</v>
          </cell>
        </row>
        <row r="22">
          <cell r="C22">
            <v>0</v>
          </cell>
          <cell r="D22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5">
          <cell r="C15">
            <v>2.56</v>
          </cell>
          <cell r="D15">
            <v>10</v>
          </cell>
        </row>
        <row r="16">
          <cell r="C16">
            <v>1.619</v>
          </cell>
          <cell r="D16">
            <v>5</v>
          </cell>
        </row>
        <row r="17">
          <cell r="C17">
            <v>0.92199999999999993</v>
          </cell>
          <cell r="D17">
            <v>2.5</v>
          </cell>
        </row>
        <row r="18">
          <cell r="C18">
            <v>0.40700000000000003</v>
          </cell>
          <cell r="D18">
            <v>1.25</v>
          </cell>
        </row>
        <row r="19">
          <cell r="C19">
            <v>0.19600000000000001</v>
          </cell>
          <cell r="D19">
            <v>0.63</v>
          </cell>
        </row>
        <row r="20">
          <cell r="C20">
            <v>0.13200000000000001</v>
          </cell>
          <cell r="D20">
            <v>0.32</v>
          </cell>
        </row>
        <row r="21">
          <cell r="C21">
            <v>8.8999999999999996E-2</v>
          </cell>
          <cell r="D21">
            <v>0.16</v>
          </cell>
        </row>
        <row r="22">
          <cell r="C22">
            <v>0</v>
          </cell>
          <cell r="D22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4">
          <cell r="C14">
            <v>2.8439999999999999</v>
          </cell>
          <cell r="D14">
            <v>500</v>
          </cell>
        </row>
        <row r="15">
          <cell r="C15">
            <v>1.577</v>
          </cell>
          <cell r="D15">
            <v>250</v>
          </cell>
        </row>
        <row r="16">
          <cell r="C16">
            <v>0.88300000000000001</v>
          </cell>
          <cell r="D16">
            <v>125</v>
          </cell>
        </row>
        <row r="17">
          <cell r="C17">
            <v>0.49599999999999994</v>
          </cell>
          <cell r="D17">
            <v>62.5</v>
          </cell>
        </row>
        <row r="18">
          <cell r="C18">
            <v>0.20799999999999996</v>
          </cell>
          <cell r="D18">
            <v>31.25</v>
          </cell>
        </row>
        <row r="19">
          <cell r="C19">
            <v>0.109</v>
          </cell>
          <cell r="D19">
            <v>15.63</v>
          </cell>
        </row>
        <row r="20">
          <cell r="C20">
            <v>2.2999999999999993E-2</v>
          </cell>
          <cell r="D20">
            <v>7.81</v>
          </cell>
        </row>
        <row r="21">
          <cell r="C21">
            <v>0</v>
          </cell>
          <cell r="D2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6">
          <cell r="C16">
            <v>2.746</v>
          </cell>
          <cell r="D16">
            <v>250</v>
          </cell>
        </row>
        <row r="17">
          <cell r="C17">
            <v>1.8190000000000002</v>
          </cell>
          <cell r="D17">
            <v>125</v>
          </cell>
        </row>
        <row r="18">
          <cell r="C18">
            <v>0.94199999999999995</v>
          </cell>
          <cell r="D18">
            <v>62.5</v>
          </cell>
        </row>
        <row r="19">
          <cell r="C19">
            <v>0.69100000000000006</v>
          </cell>
          <cell r="D19">
            <v>31.25</v>
          </cell>
        </row>
        <row r="20">
          <cell r="C20">
            <v>0.36499999999999999</v>
          </cell>
          <cell r="D20">
            <v>15.63</v>
          </cell>
        </row>
        <row r="21">
          <cell r="C21">
            <v>0.21000000000000002</v>
          </cell>
          <cell r="D21">
            <v>7.81</v>
          </cell>
        </row>
        <row r="22">
          <cell r="C22">
            <v>0</v>
          </cell>
          <cell r="D22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6">
          <cell r="C16">
            <v>0.98599999999999999</v>
          </cell>
          <cell r="D16">
            <v>500</v>
          </cell>
        </row>
        <row r="17">
          <cell r="C17">
            <v>0.64799999999999991</v>
          </cell>
          <cell r="D17">
            <v>250</v>
          </cell>
        </row>
        <row r="18">
          <cell r="C18">
            <v>0.37</v>
          </cell>
          <cell r="D18">
            <v>125</v>
          </cell>
        </row>
        <row r="19">
          <cell r="C19">
            <v>0.26200000000000001</v>
          </cell>
          <cell r="D19">
            <v>62.5</v>
          </cell>
        </row>
        <row r="20">
          <cell r="C20">
            <v>0.13600000000000001</v>
          </cell>
          <cell r="D20">
            <v>31.25</v>
          </cell>
        </row>
        <row r="21">
          <cell r="C21">
            <v>7.7000000000000013E-2</v>
          </cell>
          <cell r="D21">
            <v>15.63</v>
          </cell>
        </row>
        <row r="22">
          <cell r="C22">
            <v>3.6999999999999998E-2</v>
          </cell>
          <cell r="D22">
            <v>7.81</v>
          </cell>
        </row>
        <row r="23">
          <cell r="C23">
            <v>0</v>
          </cell>
          <cell r="D23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5">
          <cell r="C15">
            <v>2.6919999999999997</v>
          </cell>
          <cell r="D15">
            <v>250</v>
          </cell>
        </row>
        <row r="16">
          <cell r="C16">
            <v>1.6080000000000001</v>
          </cell>
          <cell r="D16">
            <v>125</v>
          </cell>
        </row>
        <row r="17">
          <cell r="C17">
            <v>0.81700000000000006</v>
          </cell>
          <cell r="D17">
            <v>62.5</v>
          </cell>
        </row>
        <row r="18">
          <cell r="C18">
            <v>0.53800000000000003</v>
          </cell>
          <cell r="D18">
            <v>31.25</v>
          </cell>
        </row>
        <row r="19">
          <cell r="C19">
            <v>0.26</v>
          </cell>
          <cell r="D19">
            <v>15.63</v>
          </cell>
        </row>
        <row r="20">
          <cell r="C20">
            <v>0.10099999999999999</v>
          </cell>
          <cell r="D20">
            <v>7.81</v>
          </cell>
        </row>
        <row r="21">
          <cell r="C21">
            <v>0</v>
          </cell>
          <cell r="D21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6">
          <cell r="C16">
            <v>2.948</v>
          </cell>
          <cell r="D16">
            <v>2000</v>
          </cell>
        </row>
        <row r="17">
          <cell r="C17">
            <v>1.6880000000000002</v>
          </cell>
          <cell r="D17">
            <v>1000</v>
          </cell>
        </row>
        <row r="18">
          <cell r="C18">
            <v>0.8869999999999999</v>
          </cell>
          <cell r="D18">
            <v>500</v>
          </cell>
        </row>
        <row r="19">
          <cell r="C19">
            <v>0.55799999999999994</v>
          </cell>
          <cell r="D19">
            <v>250</v>
          </cell>
        </row>
        <row r="20">
          <cell r="C20">
            <v>0.255</v>
          </cell>
          <cell r="D20">
            <v>125</v>
          </cell>
        </row>
        <row r="21">
          <cell r="C21">
            <v>9.8999999999999991E-2</v>
          </cell>
          <cell r="D21">
            <v>62.5</v>
          </cell>
        </row>
        <row r="22">
          <cell r="C22">
            <v>0</v>
          </cell>
          <cell r="D2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0"/>
  <sheetViews>
    <sheetView tabSelected="1" workbookViewId="0">
      <selection activeCell="B15" sqref="B15"/>
    </sheetView>
  </sheetViews>
  <sheetFormatPr defaultRowHeight="14.5" x14ac:dyDescent="0.35"/>
  <cols>
    <col min="1" max="1" width="13.453125" customWidth="1"/>
    <col min="2" max="2" width="12.81640625" style="1" customWidth="1"/>
    <col min="3" max="3" width="13.81640625" style="1" customWidth="1"/>
    <col min="4" max="4" width="8.7265625" style="1"/>
    <col min="5" max="5" width="10.7265625" style="1" customWidth="1"/>
    <col min="6" max="6" width="12.54296875" style="1" customWidth="1"/>
    <col min="7" max="7" width="15" style="1" customWidth="1"/>
    <col min="8" max="8" width="8.7265625" style="1"/>
    <col min="9" max="9" width="14.54296875" style="1" customWidth="1"/>
    <col min="10" max="10" width="13.26953125" style="1" customWidth="1"/>
    <col min="11" max="11" width="13.54296875" style="1" customWidth="1"/>
    <col min="12" max="12" width="15.54296875" customWidth="1"/>
  </cols>
  <sheetData>
    <row r="1" spans="1:16" x14ac:dyDescent="0.35">
      <c r="A1" s="5" t="s">
        <v>0</v>
      </c>
      <c r="B1" s="6" t="s">
        <v>3</v>
      </c>
      <c r="C1" s="6" t="s">
        <v>4</v>
      </c>
      <c r="D1" s="6" t="s">
        <v>1</v>
      </c>
      <c r="E1" s="6" t="s">
        <v>7</v>
      </c>
      <c r="F1" s="6" t="s">
        <v>5</v>
      </c>
      <c r="G1" s="6" t="s">
        <v>6</v>
      </c>
      <c r="H1" s="6" t="s">
        <v>2</v>
      </c>
      <c r="I1" s="6" t="s">
        <v>50</v>
      </c>
      <c r="J1" s="6" t="s">
        <v>52</v>
      </c>
      <c r="K1" s="6" t="s">
        <v>51</v>
      </c>
      <c r="L1" s="6" t="s">
        <v>11</v>
      </c>
    </row>
    <row r="2" spans="1:16" x14ac:dyDescent="0.35">
      <c r="A2" s="4">
        <v>1</v>
      </c>
      <c r="B2" s="7">
        <v>1.73</v>
      </c>
      <c r="C2" s="7">
        <v>6.54</v>
      </c>
      <c r="D2" s="11">
        <f t="shared" ref="D2:D65" si="0">(C2/(B2*1000))*100</f>
        <v>0.37803468208092489</v>
      </c>
      <c r="E2" s="7">
        <v>648</v>
      </c>
      <c r="F2" s="7">
        <v>353</v>
      </c>
      <c r="G2" s="7">
        <v>193</v>
      </c>
      <c r="H2" s="7">
        <f t="shared" ref="H2:H65" si="1">(F2-G2)/2</f>
        <v>80</v>
      </c>
      <c r="I2" s="7">
        <v>173</v>
      </c>
      <c r="J2" s="7">
        <v>579</v>
      </c>
      <c r="K2" s="7">
        <v>215</v>
      </c>
      <c r="L2" s="7" t="s">
        <v>48</v>
      </c>
      <c r="N2" t="s">
        <v>10</v>
      </c>
    </row>
    <row r="3" spans="1:16" x14ac:dyDescent="0.35">
      <c r="A3" s="4">
        <v>2</v>
      </c>
      <c r="B3" s="7">
        <v>1.66</v>
      </c>
      <c r="C3" s="7">
        <v>7.61</v>
      </c>
      <c r="D3" s="11">
        <f t="shared" si="0"/>
        <v>0.45843373493975909</v>
      </c>
      <c r="E3" s="7">
        <v>810</v>
      </c>
      <c r="F3" s="7">
        <v>487</v>
      </c>
      <c r="G3" s="7">
        <v>188</v>
      </c>
      <c r="H3" s="7">
        <f t="shared" si="1"/>
        <v>149.5</v>
      </c>
      <c r="I3" s="7">
        <v>242</v>
      </c>
      <c r="J3" s="7">
        <v>490</v>
      </c>
      <c r="K3" s="7">
        <v>128</v>
      </c>
      <c r="L3" s="7" t="s">
        <v>48</v>
      </c>
    </row>
    <row r="4" spans="1:16" x14ac:dyDescent="0.35">
      <c r="A4" s="4">
        <v>3</v>
      </c>
      <c r="B4" s="7">
        <v>1.85</v>
      </c>
      <c r="C4" s="7">
        <v>3.35</v>
      </c>
      <c r="D4" s="11">
        <f t="shared" si="0"/>
        <v>0.18108108108108109</v>
      </c>
      <c r="E4" s="7">
        <v>124</v>
      </c>
      <c r="F4" s="7">
        <v>323</v>
      </c>
      <c r="G4" s="7">
        <v>153</v>
      </c>
      <c r="H4" s="7">
        <f t="shared" si="1"/>
        <v>85</v>
      </c>
      <c r="I4" s="7">
        <v>196</v>
      </c>
      <c r="J4" s="7">
        <v>447</v>
      </c>
      <c r="K4" s="7">
        <v>29</v>
      </c>
      <c r="L4" s="7"/>
      <c r="N4" t="s">
        <v>38</v>
      </c>
    </row>
    <row r="5" spans="1:16" x14ac:dyDescent="0.35">
      <c r="A5" s="4">
        <v>4</v>
      </c>
      <c r="B5" s="7">
        <v>1.64</v>
      </c>
      <c r="C5" s="7">
        <v>3.32</v>
      </c>
      <c r="D5" s="11">
        <f t="shared" si="0"/>
        <v>0.20243902439024392</v>
      </c>
      <c r="E5" s="7">
        <v>406</v>
      </c>
      <c r="F5" s="7">
        <v>323</v>
      </c>
      <c r="G5" s="7">
        <v>212</v>
      </c>
      <c r="H5" s="7">
        <f t="shared" si="1"/>
        <v>55.5</v>
      </c>
      <c r="I5" s="7">
        <v>136</v>
      </c>
      <c r="J5" s="7">
        <v>368</v>
      </c>
      <c r="K5" s="7">
        <v>96</v>
      </c>
      <c r="L5" s="7"/>
      <c r="N5" t="s">
        <v>39</v>
      </c>
    </row>
    <row r="6" spans="1:16" x14ac:dyDescent="0.35">
      <c r="A6" s="4">
        <v>5</v>
      </c>
      <c r="B6" s="7">
        <v>1.9</v>
      </c>
      <c r="C6" s="7">
        <v>3.91</v>
      </c>
      <c r="D6" s="11">
        <f t="shared" si="0"/>
        <v>0.20578947368421052</v>
      </c>
      <c r="E6" s="7">
        <v>122</v>
      </c>
      <c r="F6" s="7">
        <v>289</v>
      </c>
      <c r="G6" s="7">
        <v>194</v>
      </c>
      <c r="H6" s="7">
        <f t="shared" si="1"/>
        <v>47.5</v>
      </c>
      <c r="I6" s="7">
        <v>223</v>
      </c>
      <c r="J6" s="7">
        <v>470</v>
      </c>
      <c r="K6" s="7">
        <v>214</v>
      </c>
      <c r="L6" s="7"/>
      <c r="N6" t="s">
        <v>40</v>
      </c>
    </row>
    <row r="7" spans="1:16" x14ac:dyDescent="0.35">
      <c r="A7" s="4">
        <v>6</v>
      </c>
      <c r="B7" s="7">
        <v>1.78</v>
      </c>
      <c r="C7" s="7">
        <v>7.08</v>
      </c>
      <c r="D7" s="11">
        <f t="shared" si="0"/>
        <v>0.39775280898876408</v>
      </c>
      <c r="E7" s="7">
        <v>369</v>
      </c>
      <c r="F7" s="7">
        <v>385</v>
      </c>
      <c r="G7" s="7">
        <v>212</v>
      </c>
      <c r="H7" s="7">
        <f t="shared" si="1"/>
        <v>86.5</v>
      </c>
      <c r="I7" s="7">
        <v>298</v>
      </c>
      <c r="J7" s="7">
        <v>412</v>
      </c>
      <c r="K7" s="7">
        <v>68</v>
      </c>
      <c r="L7" s="7"/>
      <c r="N7" t="s">
        <v>41</v>
      </c>
    </row>
    <row r="8" spans="1:16" x14ac:dyDescent="0.35">
      <c r="A8" s="4">
        <v>7</v>
      </c>
      <c r="B8" s="7">
        <v>1.72</v>
      </c>
      <c r="C8" s="7">
        <v>13.42</v>
      </c>
      <c r="D8" s="11">
        <f t="shared" si="0"/>
        <v>0.78023255813953496</v>
      </c>
      <c r="E8" s="7">
        <v>239</v>
      </c>
      <c r="F8" s="7">
        <v>503</v>
      </c>
      <c r="G8" s="7">
        <v>188</v>
      </c>
      <c r="H8" s="7">
        <f t="shared" si="1"/>
        <v>157.5</v>
      </c>
      <c r="I8" s="7">
        <v>274</v>
      </c>
      <c r="J8" s="7">
        <v>369</v>
      </c>
      <c r="K8" s="7">
        <v>212</v>
      </c>
      <c r="L8" s="7" t="s">
        <v>48</v>
      </c>
      <c r="N8" t="s">
        <v>42</v>
      </c>
    </row>
    <row r="9" spans="1:16" x14ac:dyDescent="0.35">
      <c r="A9" s="4">
        <v>8</v>
      </c>
      <c r="B9" s="7">
        <v>1.86</v>
      </c>
      <c r="C9" s="7">
        <v>8.14</v>
      </c>
      <c r="D9" s="11">
        <f t="shared" si="0"/>
        <v>0.43763440860215058</v>
      </c>
      <c r="E9" s="7">
        <v>264</v>
      </c>
      <c r="F9" s="7">
        <v>355</v>
      </c>
      <c r="G9" s="7">
        <v>193</v>
      </c>
      <c r="H9" s="7">
        <f t="shared" si="1"/>
        <v>81</v>
      </c>
      <c r="I9" s="7">
        <v>178</v>
      </c>
      <c r="J9" s="7">
        <v>336</v>
      </c>
      <c r="K9" s="7">
        <v>174</v>
      </c>
      <c r="L9" s="7" t="s">
        <v>48</v>
      </c>
      <c r="N9" t="s">
        <v>43</v>
      </c>
    </row>
    <row r="10" spans="1:16" x14ac:dyDescent="0.35">
      <c r="A10" s="4">
        <v>9</v>
      </c>
      <c r="B10" s="7">
        <v>1.73</v>
      </c>
      <c r="C10" s="7">
        <v>2.4900000000000002</v>
      </c>
      <c r="D10" s="11">
        <f t="shared" si="0"/>
        <v>0.1439306358381503</v>
      </c>
      <c r="E10" s="7">
        <v>248</v>
      </c>
      <c r="F10" s="7">
        <v>407</v>
      </c>
      <c r="G10" s="7">
        <v>282</v>
      </c>
      <c r="H10" s="7">
        <f t="shared" si="1"/>
        <v>62.5</v>
      </c>
      <c r="I10" s="7">
        <v>187</v>
      </c>
      <c r="J10" s="7">
        <v>332</v>
      </c>
      <c r="K10" s="7">
        <v>12</v>
      </c>
      <c r="L10" s="7"/>
      <c r="N10" t="s">
        <v>44</v>
      </c>
    </row>
    <row r="11" spans="1:16" x14ac:dyDescent="0.35">
      <c r="A11" s="4">
        <v>10</v>
      </c>
      <c r="B11" s="7">
        <v>2.02</v>
      </c>
      <c r="C11" s="7">
        <v>3.96</v>
      </c>
      <c r="D11" s="11">
        <f t="shared" si="0"/>
        <v>0.19603960396039605</v>
      </c>
      <c r="E11" s="7">
        <v>127</v>
      </c>
      <c r="F11" s="7">
        <v>479</v>
      </c>
      <c r="G11" s="7">
        <v>269</v>
      </c>
      <c r="H11" s="7">
        <f t="shared" si="1"/>
        <v>105</v>
      </c>
      <c r="I11" s="7">
        <v>268</v>
      </c>
      <c r="J11" s="7">
        <v>290</v>
      </c>
      <c r="K11" s="7">
        <v>183</v>
      </c>
      <c r="L11" s="7" t="s">
        <v>49</v>
      </c>
      <c r="N11" t="s">
        <v>45</v>
      </c>
    </row>
    <row r="12" spans="1:16" x14ac:dyDescent="0.35">
      <c r="A12" s="4">
        <v>11</v>
      </c>
      <c r="B12" s="7">
        <v>1.91</v>
      </c>
      <c r="C12" s="7">
        <v>6.54</v>
      </c>
      <c r="D12" s="11">
        <f t="shared" si="0"/>
        <v>0.3424083769633508</v>
      </c>
      <c r="E12" s="7">
        <v>90</v>
      </c>
      <c r="F12" s="7">
        <v>657</v>
      </c>
      <c r="G12" s="7">
        <v>439</v>
      </c>
      <c r="H12" s="7">
        <f t="shared" si="1"/>
        <v>109</v>
      </c>
      <c r="I12" s="7">
        <v>344</v>
      </c>
      <c r="J12" s="7">
        <v>384</v>
      </c>
      <c r="K12" s="7">
        <v>19</v>
      </c>
      <c r="L12" s="7" t="s">
        <v>48</v>
      </c>
      <c r="N12" s="8" t="s">
        <v>46</v>
      </c>
      <c r="O12" s="8"/>
      <c r="P12" s="8"/>
    </row>
    <row r="13" spans="1:16" x14ac:dyDescent="0.35">
      <c r="A13" s="4">
        <v>12</v>
      </c>
      <c r="B13" s="7">
        <v>2.0099999999999998</v>
      </c>
      <c r="C13" s="7">
        <v>3.86</v>
      </c>
      <c r="D13" s="11">
        <f t="shared" si="0"/>
        <v>0.19203980099502491</v>
      </c>
      <c r="E13" s="7">
        <v>384</v>
      </c>
      <c r="F13" s="7">
        <v>355</v>
      </c>
      <c r="G13" s="7">
        <v>175</v>
      </c>
      <c r="H13" s="7">
        <f t="shared" si="1"/>
        <v>90</v>
      </c>
      <c r="I13" s="7">
        <v>182</v>
      </c>
      <c r="J13" s="7">
        <v>498</v>
      </c>
      <c r="K13" s="7">
        <v>98</v>
      </c>
      <c r="L13" s="7"/>
      <c r="N13" t="s">
        <v>47</v>
      </c>
    </row>
    <row r="14" spans="1:16" x14ac:dyDescent="0.35">
      <c r="A14" s="4">
        <v>13</v>
      </c>
      <c r="B14" s="7">
        <v>1.96</v>
      </c>
      <c r="C14" s="7">
        <v>6.96</v>
      </c>
      <c r="D14" s="11">
        <f t="shared" si="0"/>
        <v>0.35510204081632651</v>
      </c>
      <c r="E14" s="7">
        <v>114</v>
      </c>
      <c r="F14" s="7">
        <v>584</v>
      </c>
      <c r="G14" s="7">
        <v>372</v>
      </c>
      <c r="H14" s="7">
        <f t="shared" si="1"/>
        <v>106</v>
      </c>
      <c r="I14" s="7">
        <v>218</v>
      </c>
      <c r="J14" s="7">
        <v>289</v>
      </c>
      <c r="K14" s="7">
        <v>37</v>
      </c>
      <c r="L14" s="7" t="s">
        <v>49</v>
      </c>
    </row>
    <row r="15" spans="1:16" x14ac:dyDescent="0.35">
      <c r="A15" s="4">
        <v>14</v>
      </c>
      <c r="B15" s="7">
        <v>1.85</v>
      </c>
      <c r="C15" s="7">
        <v>3.69</v>
      </c>
      <c r="D15" s="11">
        <f t="shared" si="0"/>
        <v>0.19945945945945948</v>
      </c>
      <c r="E15" s="7">
        <v>72</v>
      </c>
      <c r="F15" s="7">
        <v>765</v>
      </c>
      <c r="G15" s="7">
        <v>601</v>
      </c>
      <c r="H15" s="7">
        <f t="shared" si="1"/>
        <v>82</v>
      </c>
      <c r="I15" s="7">
        <v>378</v>
      </c>
      <c r="J15" s="7">
        <v>353</v>
      </c>
      <c r="K15" s="7">
        <v>65</v>
      </c>
      <c r="L15" s="7" t="s">
        <v>49</v>
      </c>
    </row>
    <row r="16" spans="1:16" x14ac:dyDescent="0.35">
      <c r="A16" s="4">
        <v>15</v>
      </c>
      <c r="B16" s="7">
        <v>1.5</v>
      </c>
      <c r="C16" s="7">
        <v>4.26</v>
      </c>
      <c r="D16" s="11">
        <f t="shared" si="0"/>
        <v>0.28399999999999997</v>
      </c>
      <c r="E16" s="7">
        <v>384</v>
      </c>
      <c r="F16" s="7">
        <v>502</v>
      </c>
      <c r="G16" s="7">
        <v>276</v>
      </c>
      <c r="H16" s="7">
        <f t="shared" si="1"/>
        <v>113</v>
      </c>
      <c r="I16" s="7">
        <v>163</v>
      </c>
      <c r="J16" s="7">
        <v>318</v>
      </c>
      <c r="K16" s="7">
        <v>145</v>
      </c>
      <c r="L16" s="7"/>
    </row>
    <row r="17" spans="1:12" x14ac:dyDescent="0.35">
      <c r="A17" s="4">
        <v>16</v>
      </c>
      <c r="B17" s="7">
        <v>1.76</v>
      </c>
      <c r="C17" s="7">
        <v>4.93</v>
      </c>
      <c r="D17" s="11">
        <f t="shared" si="0"/>
        <v>0.28011363636363634</v>
      </c>
      <c r="E17" s="7">
        <v>116</v>
      </c>
      <c r="F17" s="7">
        <v>418</v>
      </c>
      <c r="G17" s="7">
        <v>180</v>
      </c>
      <c r="H17" s="7">
        <f t="shared" si="1"/>
        <v>119</v>
      </c>
      <c r="I17" s="7">
        <v>215</v>
      </c>
      <c r="J17" s="7">
        <v>411</v>
      </c>
      <c r="K17" s="7">
        <v>76</v>
      </c>
      <c r="L17" s="7"/>
    </row>
    <row r="18" spans="1:12" x14ac:dyDescent="0.35">
      <c r="A18" s="4">
        <v>17</v>
      </c>
      <c r="B18" s="7">
        <v>1.93</v>
      </c>
      <c r="C18" s="7">
        <v>11.2</v>
      </c>
      <c r="D18" s="11">
        <f t="shared" si="0"/>
        <v>0.5803108808290155</v>
      </c>
      <c r="E18" s="7">
        <v>334</v>
      </c>
      <c r="F18" s="7">
        <v>363</v>
      </c>
      <c r="G18" s="7">
        <v>197</v>
      </c>
      <c r="H18" s="7">
        <f t="shared" si="1"/>
        <v>83</v>
      </c>
      <c r="I18" s="7">
        <v>100</v>
      </c>
      <c r="J18" s="7">
        <v>390</v>
      </c>
      <c r="K18" s="7">
        <v>616</v>
      </c>
      <c r="L18" s="7" t="s">
        <v>48</v>
      </c>
    </row>
    <row r="19" spans="1:12" x14ac:dyDescent="0.35">
      <c r="A19" s="4">
        <v>18</v>
      </c>
      <c r="B19" s="7">
        <v>1.78</v>
      </c>
      <c r="C19" s="7">
        <v>3.81</v>
      </c>
      <c r="D19" s="11">
        <f t="shared" si="0"/>
        <v>0.21404494382022471</v>
      </c>
      <c r="E19" s="7">
        <v>445</v>
      </c>
      <c r="F19" s="7">
        <v>312</v>
      </c>
      <c r="G19" s="7">
        <v>203</v>
      </c>
      <c r="H19" s="7">
        <f t="shared" si="1"/>
        <v>54.5</v>
      </c>
      <c r="I19" s="7">
        <v>194</v>
      </c>
      <c r="J19" s="7">
        <v>378</v>
      </c>
      <c r="K19" s="7">
        <v>105</v>
      </c>
      <c r="L19" s="7" t="s">
        <v>49</v>
      </c>
    </row>
    <row r="20" spans="1:12" x14ac:dyDescent="0.35">
      <c r="A20" s="4">
        <v>19</v>
      </c>
      <c r="B20" s="7">
        <v>1.99</v>
      </c>
      <c r="C20" s="7">
        <v>3.92</v>
      </c>
      <c r="D20" s="11">
        <f t="shared" si="0"/>
        <v>0.19698492462311556</v>
      </c>
      <c r="E20" s="7">
        <v>137</v>
      </c>
      <c r="F20" s="7">
        <v>550</v>
      </c>
      <c r="G20" s="7">
        <v>233</v>
      </c>
      <c r="H20" s="7">
        <f t="shared" si="1"/>
        <v>158.5</v>
      </c>
      <c r="I20" s="7">
        <v>284</v>
      </c>
      <c r="J20" s="7">
        <v>503</v>
      </c>
      <c r="K20" s="7">
        <v>44</v>
      </c>
      <c r="L20" s="7" t="s">
        <v>49</v>
      </c>
    </row>
    <row r="21" spans="1:12" x14ac:dyDescent="0.35">
      <c r="A21" s="4">
        <v>20</v>
      </c>
      <c r="B21" s="7">
        <v>2.02</v>
      </c>
      <c r="C21" s="7">
        <v>14.23</v>
      </c>
      <c r="D21" s="11">
        <f t="shared" si="0"/>
        <v>0.70445544554455453</v>
      </c>
      <c r="E21" s="7">
        <v>244</v>
      </c>
      <c r="F21" s="7">
        <v>486</v>
      </c>
      <c r="G21" s="7">
        <v>316</v>
      </c>
      <c r="H21" s="7">
        <f t="shared" si="1"/>
        <v>85</v>
      </c>
      <c r="I21" s="7">
        <v>79</v>
      </c>
      <c r="J21" s="7">
        <v>457</v>
      </c>
      <c r="K21" s="7">
        <v>369</v>
      </c>
      <c r="L21" s="7" t="s">
        <v>48</v>
      </c>
    </row>
    <row r="22" spans="1:12" x14ac:dyDescent="0.35">
      <c r="A22" s="4">
        <v>21</v>
      </c>
      <c r="B22" s="7">
        <v>1.55</v>
      </c>
      <c r="C22" s="7">
        <v>3.22</v>
      </c>
      <c r="D22" s="11">
        <f t="shared" si="0"/>
        <v>0.20774193548387096</v>
      </c>
      <c r="E22" s="7">
        <v>55</v>
      </c>
      <c r="F22" s="7">
        <v>595</v>
      </c>
      <c r="G22" s="7">
        <v>310</v>
      </c>
      <c r="H22" s="7">
        <f t="shared" si="1"/>
        <v>142.5</v>
      </c>
      <c r="I22" s="7">
        <v>240</v>
      </c>
      <c r="J22" s="7">
        <v>302</v>
      </c>
      <c r="K22" s="7">
        <v>127</v>
      </c>
      <c r="L22" s="7" t="s">
        <v>49</v>
      </c>
    </row>
    <row r="23" spans="1:12" x14ac:dyDescent="0.35">
      <c r="A23" s="4">
        <v>22</v>
      </c>
      <c r="B23" s="7">
        <v>1.76</v>
      </c>
      <c r="C23" s="7">
        <v>3.54</v>
      </c>
      <c r="D23" s="11">
        <f t="shared" si="0"/>
        <v>0.20113636363636361</v>
      </c>
      <c r="E23" s="7">
        <v>124</v>
      </c>
      <c r="F23" s="7">
        <v>281</v>
      </c>
      <c r="G23" s="7">
        <v>190</v>
      </c>
      <c r="H23" s="7">
        <f t="shared" si="1"/>
        <v>45.5</v>
      </c>
      <c r="I23" s="7">
        <v>226</v>
      </c>
      <c r="J23" s="7">
        <v>582</v>
      </c>
      <c r="K23" s="7">
        <v>69</v>
      </c>
      <c r="L23" s="7" t="s">
        <v>49</v>
      </c>
    </row>
    <row r="24" spans="1:12" x14ac:dyDescent="0.35">
      <c r="A24" s="4">
        <v>23</v>
      </c>
      <c r="B24" s="7">
        <v>1.61</v>
      </c>
      <c r="C24" s="7">
        <v>1.86</v>
      </c>
      <c r="D24" s="11">
        <f t="shared" si="0"/>
        <v>0.11552795031055901</v>
      </c>
      <c r="E24" s="7">
        <v>234</v>
      </c>
      <c r="F24" s="7">
        <v>304</v>
      </c>
      <c r="G24" s="7">
        <v>174</v>
      </c>
      <c r="H24" s="7">
        <f t="shared" si="1"/>
        <v>65</v>
      </c>
      <c r="I24" s="7">
        <v>217</v>
      </c>
      <c r="J24" s="7">
        <v>520</v>
      </c>
      <c r="K24" s="7">
        <v>33</v>
      </c>
      <c r="L24" s="7"/>
    </row>
    <row r="25" spans="1:12" x14ac:dyDescent="0.35">
      <c r="A25" s="4">
        <v>24</v>
      </c>
      <c r="B25" s="7">
        <v>2.08</v>
      </c>
      <c r="C25" s="7">
        <v>4.62</v>
      </c>
      <c r="D25" s="11">
        <f t="shared" si="0"/>
        <v>0.22211538461538463</v>
      </c>
      <c r="E25" s="7">
        <v>413</v>
      </c>
      <c r="F25" s="7">
        <v>519</v>
      </c>
      <c r="G25" s="7">
        <v>420</v>
      </c>
      <c r="H25" s="7">
        <f t="shared" si="1"/>
        <v>49.5</v>
      </c>
      <c r="I25" s="7">
        <v>150</v>
      </c>
      <c r="J25" s="7">
        <v>600</v>
      </c>
      <c r="K25" s="7">
        <v>62</v>
      </c>
      <c r="L25" s="7"/>
    </row>
    <row r="26" spans="1:12" x14ac:dyDescent="0.35">
      <c r="A26" s="4">
        <v>25</v>
      </c>
      <c r="B26" s="7">
        <v>1.64</v>
      </c>
      <c r="C26" s="7">
        <v>4.09</v>
      </c>
      <c r="D26" s="11">
        <f t="shared" si="0"/>
        <v>0.24939024390243902</v>
      </c>
      <c r="E26" s="7">
        <v>407</v>
      </c>
      <c r="F26" s="7">
        <v>438</v>
      </c>
      <c r="G26" s="7">
        <v>259</v>
      </c>
      <c r="H26" s="7">
        <f t="shared" si="1"/>
        <v>89.5</v>
      </c>
      <c r="I26" s="7">
        <v>172</v>
      </c>
      <c r="J26" s="7">
        <v>410</v>
      </c>
      <c r="K26" s="7">
        <v>3</v>
      </c>
      <c r="L26" s="7"/>
    </row>
    <row r="27" spans="1:12" x14ac:dyDescent="0.35">
      <c r="A27" s="4">
        <v>26</v>
      </c>
      <c r="B27" s="7">
        <v>1.7</v>
      </c>
      <c r="C27" s="7">
        <v>3.59</v>
      </c>
      <c r="D27" s="11">
        <f t="shared" si="0"/>
        <v>0.2111764705882353</v>
      </c>
      <c r="E27" s="7">
        <v>157</v>
      </c>
      <c r="F27" s="7">
        <v>423</v>
      </c>
      <c r="G27" s="7">
        <v>258</v>
      </c>
      <c r="H27" s="7">
        <f t="shared" si="1"/>
        <v>82.5</v>
      </c>
      <c r="I27" s="7">
        <v>184</v>
      </c>
      <c r="J27" s="7">
        <v>583</v>
      </c>
      <c r="K27" s="7">
        <v>72</v>
      </c>
      <c r="L27" s="7"/>
    </row>
    <row r="28" spans="1:12" x14ac:dyDescent="0.35">
      <c r="A28" s="4">
        <v>27</v>
      </c>
      <c r="B28" s="7">
        <v>1.51</v>
      </c>
      <c r="C28" s="7">
        <v>5.03</v>
      </c>
      <c r="D28" s="11">
        <f t="shared" si="0"/>
        <v>0.333112582781457</v>
      </c>
      <c r="E28" s="7">
        <v>172</v>
      </c>
      <c r="F28" s="7">
        <v>564</v>
      </c>
      <c r="G28" s="7">
        <v>244</v>
      </c>
      <c r="H28" s="7">
        <f t="shared" si="1"/>
        <v>160</v>
      </c>
      <c r="I28" s="7">
        <v>359</v>
      </c>
      <c r="J28" s="7">
        <v>427</v>
      </c>
      <c r="K28" s="7">
        <v>203</v>
      </c>
      <c r="L28" s="7" t="s">
        <v>49</v>
      </c>
    </row>
    <row r="29" spans="1:12" x14ac:dyDescent="0.35">
      <c r="A29" s="4">
        <v>28</v>
      </c>
      <c r="B29" s="7">
        <v>1.99</v>
      </c>
      <c r="C29" s="7">
        <v>3.4</v>
      </c>
      <c r="D29" s="11">
        <f t="shared" si="0"/>
        <v>0.17085427135678391</v>
      </c>
      <c r="E29" s="7">
        <v>496</v>
      </c>
      <c r="F29" s="7">
        <v>343</v>
      </c>
      <c r="G29" s="7">
        <v>132</v>
      </c>
      <c r="H29" s="7">
        <f t="shared" si="1"/>
        <v>105.5</v>
      </c>
      <c r="I29" s="7">
        <v>252</v>
      </c>
      <c r="J29" s="7">
        <v>467</v>
      </c>
      <c r="K29" s="7">
        <v>58</v>
      </c>
      <c r="L29" s="7"/>
    </row>
    <row r="30" spans="1:12" x14ac:dyDescent="0.35">
      <c r="A30" s="4">
        <v>29</v>
      </c>
      <c r="B30" s="7">
        <v>1.88</v>
      </c>
      <c r="C30" s="7">
        <v>5.67</v>
      </c>
      <c r="D30" s="11">
        <f t="shared" si="0"/>
        <v>0.30159574468085104</v>
      </c>
      <c r="E30" s="7">
        <v>146</v>
      </c>
      <c r="F30" s="7">
        <v>345</v>
      </c>
      <c r="G30" s="7">
        <v>164</v>
      </c>
      <c r="H30" s="7">
        <f t="shared" si="1"/>
        <v>90.5</v>
      </c>
      <c r="I30" s="7">
        <v>178</v>
      </c>
      <c r="J30" s="7">
        <v>421</v>
      </c>
      <c r="K30" s="7">
        <v>186</v>
      </c>
      <c r="L30" s="7"/>
    </row>
    <row r="31" spans="1:12" x14ac:dyDescent="0.35">
      <c r="A31" s="4">
        <v>30</v>
      </c>
      <c r="B31" s="7">
        <v>1.77</v>
      </c>
      <c r="C31" s="7">
        <v>7.12</v>
      </c>
      <c r="D31" s="11">
        <f t="shared" si="0"/>
        <v>0.40225988700564969</v>
      </c>
      <c r="E31" s="7">
        <v>120</v>
      </c>
      <c r="F31" s="7">
        <v>423</v>
      </c>
      <c r="G31" s="7">
        <v>228</v>
      </c>
      <c r="H31" s="7">
        <f t="shared" si="1"/>
        <v>97.5</v>
      </c>
      <c r="I31" s="7">
        <v>180</v>
      </c>
      <c r="J31" s="7">
        <v>495</v>
      </c>
      <c r="K31" s="7">
        <v>259</v>
      </c>
      <c r="L31" s="7" t="s">
        <v>48</v>
      </c>
    </row>
    <row r="32" spans="1:12" x14ac:dyDescent="0.35">
      <c r="A32" s="4">
        <v>31</v>
      </c>
      <c r="B32" s="7">
        <v>2.0499999999999998</v>
      </c>
      <c r="C32" s="7">
        <v>3.1</v>
      </c>
      <c r="D32" s="11">
        <f t="shared" si="0"/>
        <v>0.15121951219512195</v>
      </c>
      <c r="E32" s="7">
        <v>310</v>
      </c>
      <c r="F32" s="7">
        <v>612</v>
      </c>
      <c r="G32" s="7">
        <v>281</v>
      </c>
      <c r="H32" s="7">
        <f t="shared" si="1"/>
        <v>165.5</v>
      </c>
      <c r="I32" s="7">
        <v>239</v>
      </c>
      <c r="J32" s="7">
        <v>347</v>
      </c>
      <c r="K32" s="7">
        <v>475</v>
      </c>
      <c r="L32" s="7"/>
    </row>
    <row r="33" spans="1:12" x14ac:dyDescent="0.35">
      <c r="A33" s="4">
        <v>32</v>
      </c>
      <c r="B33" s="7">
        <v>1.94</v>
      </c>
      <c r="C33" s="7">
        <v>1.74</v>
      </c>
      <c r="D33" s="11">
        <f t="shared" si="0"/>
        <v>8.9690721649484537E-2</v>
      </c>
      <c r="E33" s="7">
        <v>119</v>
      </c>
      <c r="F33" s="7">
        <v>322</v>
      </c>
      <c r="G33" s="7">
        <v>205</v>
      </c>
      <c r="H33" s="7">
        <f t="shared" si="1"/>
        <v>58.5</v>
      </c>
      <c r="I33" s="7">
        <v>139</v>
      </c>
      <c r="J33" s="7">
        <v>391</v>
      </c>
      <c r="K33" s="7">
        <v>70</v>
      </c>
      <c r="L33" s="7"/>
    </row>
    <row r="34" spans="1:12" x14ac:dyDescent="0.35">
      <c r="A34" s="4">
        <v>33</v>
      </c>
      <c r="B34" s="7">
        <v>1.98</v>
      </c>
      <c r="C34" s="7">
        <v>14.18</v>
      </c>
      <c r="D34" s="11">
        <f t="shared" si="0"/>
        <v>0.71616161616161611</v>
      </c>
      <c r="E34" s="7">
        <v>549</v>
      </c>
      <c r="F34" s="7">
        <v>468</v>
      </c>
      <c r="G34" s="7">
        <v>209</v>
      </c>
      <c r="H34" s="7">
        <f t="shared" si="1"/>
        <v>129.5</v>
      </c>
      <c r="I34" s="7">
        <v>213</v>
      </c>
      <c r="J34" s="7">
        <v>495</v>
      </c>
      <c r="K34" s="7">
        <v>352</v>
      </c>
      <c r="L34" s="7" t="s">
        <v>48</v>
      </c>
    </row>
    <row r="35" spans="1:12" x14ac:dyDescent="0.35">
      <c r="A35" s="4">
        <v>34</v>
      </c>
      <c r="B35" s="7">
        <v>1.78</v>
      </c>
      <c r="C35" s="7">
        <v>5.18</v>
      </c>
      <c r="D35" s="11">
        <f t="shared" si="0"/>
        <v>0.29101123595505612</v>
      </c>
      <c r="E35" s="7">
        <v>237</v>
      </c>
      <c r="F35" s="7">
        <v>439</v>
      </c>
      <c r="G35" s="7">
        <v>197</v>
      </c>
      <c r="H35" s="7">
        <f t="shared" si="1"/>
        <v>121</v>
      </c>
      <c r="I35" s="7">
        <v>270</v>
      </c>
      <c r="J35" s="7">
        <v>375</v>
      </c>
      <c r="K35" s="7">
        <v>86</v>
      </c>
      <c r="L35" s="7" t="s">
        <v>49</v>
      </c>
    </row>
    <row r="36" spans="1:12" x14ac:dyDescent="0.35">
      <c r="A36" s="4">
        <v>35</v>
      </c>
      <c r="B36" s="7">
        <v>1.52</v>
      </c>
      <c r="C36" s="7">
        <v>3.45</v>
      </c>
      <c r="D36" s="11">
        <f t="shared" si="0"/>
        <v>0.22697368421052633</v>
      </c>
      <c r="E36" s="7">
        <v>641</v>
      </c>
      <c r="F36" s="7">
        <v>418</v>
      </c>
      <c r="G36" s="7">
        <v>194</v>
      </c>
      <c r="H36" s="7">
        <f t="shared" si="1"/>
        <v>112</v>
      </c>
      <c r="I36" s="7">
        <v>197</v>
      </c>
      <c r="J36" s="7">
        <v>420</v>
      </c>
      <c r="K36" s="7">
        <v>66</v>
      </c>
      <c r="L36" s="7" t="s">
        <v>49</v>
      </c>
    </row>
    <row r="37" spans="1:12" x14ac:dyDescent="0.35">
      <c r="A37" s="4">
        <v>36</v>
      </c>
      <c r="B37" s="7">
        <v>1.58</v>
      </c>
      <c r="C37" s="7">
        <v>3.17</v>
      </c>
      <c r="D37" s="11">
        <f t="shared" si="0"/>
        <v>0.20063291139240505</v>
      </c>
      <c r="E37" s="7">
        <v>268</v>
      </c>
      <c r="F37" s="7">
        <v>317</v>
      </c>
      <c r="G37" s="7">
        <v>191</v>
      </c>
      <c r="H37" s="7">
        <f t="shared" si="1"/>
        <v>63</v>
      </c>
      <c r="I37" s="7">
        <v>154</v>
      </c>
      <c r="J37" s="7">
        <v>263</v>
      </c>
      <c r="K37" s="7">
        <v>82</v>
      </c>
      <c r="L37" s="7"/>
    </row>
    <row r="38" spans="1:12" x14ac:dyDescent="0.35">
      <c r="A38" s="4">
        <v>37</v>
      </c>
      <c r="B38" s="7">
        <v>1.56</v>
      </c>
      <c r="C38" s="7">
        <v>10.57</v>
      </c>
      <c r="D38" s="11">
        <f t="shared" si="0"/>
        <v>0.6775641025641026</v>
      </c>
      <c r="E38" s="7">
        <v>205</v>
      </c>
      <c r="F38" s="7">
        <v>367</v>
      </c>
      <c r="G38" s="7">
        <v>212</v>
      </c>
      <c r="H38" s="7">
        <f t="shared" si="1"/>
        <v>77.5</v>
      </c>
      <c r="I38" s="7">
        <v>144</v>
      </c>
      <c r="J38" s="7">
        <v>370</v>
      </c>
      <c r="K38" s="7">
        <v>333</v>
      </c>
      <c r="L38" s="7" t="s">
        <v>48</v>
      </c>
    </row>
    <row r="39" spans="1:12" x14ac:dyDescent="0.35">
      <c r="A39" s="4">
        <v>38</v>
      </c>
      <c r="B39" s="7">
        <v>2</v>
      </c>
      <c r="C39" s="7">
        <v>5.14</v>
      </c>
      <c r="D39" s="11">
        <f t="shared" si="0"/>
        <v>0.25700000000000001</v>
      </c>
      <c r="E39" s="7">
        <v>149</v>
      </c>
      <c r="F39" s="12">
        <v>401</v>
      </c>
      <c r="G39" s="7">
        <v>183</v>
      </c>
      <c r="H39" s="7">
        <f t="shared" si="1"/>
        <v>109</v>
      </c>
      <c r="I39" s="7">
        <v>241</v>
      </c>
      <c r="J39" s="7">
        <v>370</v>
      </c>
      <c r="K39" s="7">
        <v>23</v>
      </c>
      <c r="L39" s="7" t="s">
        <v>48</v>
      </c>
    </row>
    <row r="40" spans="1:12" x14ac:dyDescent="0.35">
      <c r="A40" s="4">
        <v>39</v>
      </c>
      <c r="B40" s="7">
        <v>2.2200000000000002</v>
      </c>
      <c r="C40" s="7">
        <v>3.92</v>
      </c>
      <c r="D40" s="11">
        <f t="shared" si="0"/>
        <v>0.17657657657657658</v>
      </c>
      <c r="E40" s="7">
        <v>124</v>
      </c>
      <c r="F40" s="7">
        <v>551</v>
      </c>
      <c r="G40" s="7">
        <v>293</v>
      </c>
      <c r="H40" s="7">
        <f t="shared" si="1"/>
        <v>129</v>
      </c>
      <c r="I40" s="7">
        <v>330</v>
      </c>
      <c r="J40" s="7">
        <v>526</v>
      </c>
      <c r="K40" s="7">
        <v>151</v>
      </c>
      <c r="L40" s="7" t="s">
        <v>49</v>
      </c>
    </row>
    <row r="41" spans="1:12" x14ac:dyDescent="0.35">
      <c r="A41" s="4">
        <v>40</v>
      </c>
      <c r="B41" s="7">
        <v>1.92</v>
      </c>
      <c r="C41" s="7">
        <v>3.31</v>
      </c>
      <c r="D41" s="11">
        <f t="shared" si="0"/>
        <v>0.17239583333333333</v>
      </c>
      <c r="E41" s="7">
        <v>90</v>
      </c>
      <c r="F41" s="7">
        <v>398</v>
      </c>
      <c r="G41" s="7">
        <v>272</v>
      </c>
      <c r="H41" s="7">
        <f t="shared" si="1"/>
        <v>63</v>
      </c>
      <c r="I41" s="7">
        <v>153</v>
      </c>
      <c r="J41" s="7">
        <v>359</v>
      </c>
      <c r="K41" s="7">
        <v>111</v>
      </c>
      <c r="L41" s="7"/>
    </row>
    <row r="42" spans="1:12" x14ac:dyDescent="0.35">
      <c r="A42" s="4">
        <v>41</v>
      </c>
      <c r="B42" s="7">
        <v>2.66</v>
      </c>
      <c r="C42" s="7">
        <v>8.27</v>
      </c>
      <c r="D42" s="11">
        <f t="shared" si="0"/>
        <v>0.31090225563909774</v>
      </c>
      <c r="E42" s="7">
        <v>545</v>
      </c>
      <c r="F42" s="7">
        <v>269</v>
      </c>
      <c r="G42" s="7">
        <v>153</v>
      </c>
      <c r="H42" s="7">
        <f t="shared" si="1"/>
        <v>58</v>
      </c>
      <c r="I42" s="7">
        <v>173</v>
      </c>
      <c r="J42" s="7">
        <v>747</v>
      </c>
      <c r="K42" s="7">
        <v>229</v>
      </c>
      <c r="L42" s="7" t="s">
        <v>48</v>
      </c>
    </row>
    <row r="43" spans="1:12" x14ac:dyDescent="0.35">
      <c r="A43" s="4">
        <v>42</v>
      </c>
      <c r="B43" s="7">
        <v>1.98</v>
      </c>
      <c r="C43" s="7">
        <v>5.82</v>
      </c>
      <c r="D43" s="11">
        <f t="shared" si="0"/>
        <v>0.29393939393939394</v>
      </c>
      <c r="E43" s="7">
        <v>523</v>
      </c>
      <c r="F43" s="7">
        <v>211</v>
      </c>
      <c r="G43" s="7">
        <v>100</v>
      </c>
      <c r="H43" s="7">
        <f t="shared" si="1"/>
        <v>55.5</v>
      </c>
      <c r="I43" s="7">
        <v>80</v>
      </c>
      <c r="J43" s="7">
        <v>613</v>
      </c>
      <c r="K43" s="7">
        <v>68</v>
      </c>
      <c r="L43" s="7"/>
    </row>
    <row r="44" spans="1:12" x14ac:dyDescent="0.35">
      <c r="A44" s="4">
        <v>43</v>
      </c>
      <c r="B44" s="7">
        <v>2.44</v>
      </c>
      <c r="C44" s="7">
        <v>6.72</v>
      </c>
      <c r="D44" s="11">
        <f t="shared" si="0"/>
        <v>0.27540983606557373</v>
      </c>
      <c r="E44" s="7">
        <v>148</v>
      </c>
      <c r="F44" s="7">
        <v>415</v>
      </c>
      <c r="G44" s="7">
        <v>240</v>
      </c>
      <c r="H44" s="7">
        <f t="shared" si="1"/>
        <v>87.5</v>
      </c>
      <c r="I44" s="7">
        <v>231</v>
      </c>
      <c r="J44" s="7">
        <v>789</v>
      </c>
      <c r="K44" s="7">
        <v>45</v>
      </c>
      <c r="L44" s="7"/>
    </row>
    <row r="45" spans="1:12" x14ac:dyDescent="0.35">
      <c r="A45" s="4">
        <v>44</v>
      </c>
      <c r="B45" s="7">
        <v>1.69</v>
      </c>
      <c r="C45" s="7">
        <v>9.56</v>
      </c>
      <c r="D45" s="11">
        <f t="shared" si="0"/>
        <v>0.56568047337278105</v>
      </c>
      <c r="E45" s="7">
        <v>280</v>
      </c>
      <c r="F45" s="7">
        <v>205</v>
      </c>
      <c r="G45" s="7">
        <v>136</v>
      </c>
      <c r="H45" s="7">
        <f t="shared" si="1"/>
        <v>34.5</v>
      </c>
      <c r="I45" s="7">
        <v>99</v>
      </c>
      <c r="J45" s="7">
        <v>544</v>
      </c>
      <c r="K45" s="7">
        <v>364</v>
      </c>
      <c r="L45" s="7" t="s">
        <v>48</v>
      </c>
    </row>
    <row r="46" spans="1:12" x14ac:dyDescent="0.35">
      <c r="A46" s="4">
        <v>45</v>
      </c>
      <c r="B46" s="7">
        <v>1.66</v>
      </c>
      <c r="C46" s="7">
        <v>3.61</v>
      </c>
      <c r="D46" s="11">
        <f t="shared" si="0"/>
        <v>0.21746987951807231</v>
      </c>
      <c r="E46" s="7">
        <v>551</v>
      </c>
      <c r="F46" s="7">
        <v>307</v>
      </c>
      <c r="G46" s="7">
        <v>113</v>
      </c>
      <c r="H46" s="7">
        <f t="shared" si="1"/>
        <v>97</v>
      </c>
      <c r="I46" s="7">
        <v>213</v>
      </c>
      <c r="J46" s="7">
        <v>533</v>
      </c>
      <c r="K46" s="7">
        <v>28</v>
      </c>
      <c r="L46" s="7" t="s">
        <v>48</v>
      </c>
    </row>
    <row r="47" spans="1:12" x14ac:dyDescent="0.35">
      <c r="A47" s="4">
        <v>46</v>
      </c>
      <c r="B47" s="7">
        <v>2.25</v>
      </c>
      <c r="C47" s="7">
        <v>10.75</v>
      </c>
      <c r="D47" s="11">
        <f t="shared" si="0"/>
        <v>0.47777777777777775</v>
      </c>
      <c r="E47" s="7">
        <v>796</v>
      </c>
      <c r="F47" s="7">
        <v>514</v>
      </c>
      <c r="G47" s="7">
        <v>150</v>
      </c>
      <c r="H47" s="7">
        <f t="shared" si="1"/>
        <v>182</v>
      </c>
      <c r="I47" s="7">
        <v>521</v>
      </c>
      <c r="J47" s="7">
        <v>980</v>
      </c>
      <c r="K47" s="7">
        <v>281</v>
      </c>
      <c r="L47" s="7" t="s">
        <v>48</v>
      </c>
    </row>
    <row r="48" spans="1:12" x14ac:dyDescent="0.35">
      <c r="A48" s="4">
        <v>47</v>
      </c>
      <c r="B48" s="7">
        <v>2.36</v>
      </c>
      <c r="C48" s="7">
        <v>7.11</v>
      </c>
      <c r="D48" s="11">
        <f t="shared" si="0"/>
        <v>0.30127118644067796</v>
      </c>
      <c r="E48" s="7">
        <v>223</v>
      </c>
      <c r="F48" s="7">
        <v>277</v>
      </c>
      <c r="G48" s="7">
        <v>131</v>
      </c>
      <c r="H48" s="7">
        <f t="shared" si="1"/>
        <v>73</v>
      </c>
      <c r="I48" s="7">
        <v>228</v>
      </c>
      <c r="J48" s="7">
        <v>795</v>
      </c>
      <c r="K48" s="7">
        <v>150</v>
      </c>
      <c r="L48" s="7" t="s">
        <v>48</v>
      </c>
    </row>
    <row r="49" spans="1:12" x14ac:dyDescent="0.35">
      <c r="A49" s="4">
        <v>48</v>
      </c>
      <c r="B49" s="7">
        <v>1.62</v>
      </c>
      <c r="C49" s="7">
        <v>3.16</v>
      </c>
      <c r="D49" s="11">
        <f t="shared" si="0"/>
        <v>0.19506172839506172</v>
      </c>
      <c r="E49" s="7">
        <v>490</v>
      </c>
      <c r="F49" s="7">
        <v>259</v>
      </c>
      <c r="G49" s="7">
        <v>173</v>
      </c>
      <c r="H49" s="7">
        <f t="shared" si="1"/>
        <v>43</v>
      </c>
      <c r="I49" s="7">
        <v>138</v>
      </c>
      <c r="J49" s="7">
        <v>508</v>
      </c>
      <c r="K49" s="7">
        <v>81</v>
      </c>
      <c r="L49" s="7"/>
    </row>
    <row r="50" spans="1:12" x14ac:dyDescent="0.35">
      <c r="A50" s="4">
        <v>49</v>
      </c>
      <c r="B50" s="7">
        <v>1.95</v>
      </c>
      <c r="C50" s="7">
        <v>4.37</v>
      </c>
      <c r="D50" s="11">
        <f t="shared" si="0"/>
        <v>0.22410256410256413</v>
      </c>
      <c r="E50" s="7">
        <v>131</v>
      </c>
      <c r="F50" s="12">
        <v>483</v>
      </c>
      <c r="G50" s="7">
        <v>299</v>
      </c>
      <c r="H50" s="7">
        <f t="shared" si="1"/>
        <v>92</v>
      </c>
      <c r="I50" s="7">
        <v>253</v>
      </c>
      <c r="J50" s="7">
        <v>493</v>
      </c>
      <c r="K50" s="7">
        <v>24</v>
      </c>
      <c r="L50" s="7"/>
    </row>
    <row r="51" spans="1:12" x14ac:dyDescent="0.35">
      <c r="A51" s="4">
        <v>50</v>
      </c>
      <c r="B51" s="7">
        <v>2.16</v>
      </c>
      <c r="C51" s="7">
        <v>5.49</v>
      </c>
      <c r="D51" s="11">
        <f t="shared" si="0"/>
        <v>0.25416666666666671</v>
      </c>
      <c r="E51" s="7">
        <v>467</v>
      </c>
      <c r="F51" s="7">
        <v>522</v>
      </c>
      <c r="G51" s="7">
        <v>273</v>
      </c>
      <c r="H51" s="7">
        <f t="shared" si="1"/>
        <v>124.5</v>
      </c>
      <c r="I51" s="7">
        <v>337</v>
      </c>
      <c r="J51" s="7">
        <v>539</v>
      </c>
      <c r="K51" s="7">
        <v>212</v>
      </c>
      <c r="L51" s="7" t="s">
        <v>49</v>
      </c>
    </row>
    <row r="52" spans="1:12" x14ac:dyDescent="0.35">
      <c r="A52" s="4">
        <v>51</v>
      </c>
      <c r="B52" s="7">
        <v>2.09</v>
      </c>
      <c r="C52" s="7">
        <v>8.3000000000000007</v>
      </c>
      <c r="D52" s="11">
        <f t="shared" si="0"/>
        <v>0.39712918660287089</v>
      </c>
      <c r="E52" s="7">
        <v>335</v>
      </c>
      <c r="F52" s="7">
        <v>584</v>
      </c>
      <c r="G52" s="7">
        <v>162</v>
      </c>
      <c r="H52" s="7">
        <f t="shared" si="1"/>
        <v>211</v>
      </c>
      <c r="I52" s="7">
        <v>453</v>
      </c>
      <c r="J52" s="7">
        <v>522</v>
      </c>
      <c r="K52" s="7">
        <v>350</v>
      </c>
      <c r="L52" s="7" t="s">
        <v>49</v>
      </c>
    </row>
    <row r="53" spans="1:12" x14ac:dyDescent="0.35">
      <c r="A53" s="4">
        <v>52</v>
      </c>
      <c r="B53" s="7">
        <v>1.34</v>
      </c>
      <c r="C53" s="7">
        <v>3.8</v>
      </c>
      <c r="D53" s="11">
        <f t="shared" si="0"/>
        <v>0.28358208955223879</v>
      </c>
      <c r="E53" s="7">
        <v>181</v>
      </c>
      <c r="F53" s="7">
        <v>381</v>
      </c>
      <c r="G53" s="7">
        <v>233</v>
      </c>
      <c r="H53" s="7">
        <f t="shared" si="1"/>
        <v>74</v>
      </c>
      <c r="I53" s="7">
        <v>156</v>
      </c>
      <c r="J53" s="7">
        <v>251</v>
      </c>
      <c r="K53" s="7">
        <v>121</v>
      </c>
      <c r="L53" s="7"/>
    </row>
    <row r="54" spans="1:12" x14ac:dyDescent="0.35">
      <c r="A54" s="4">
        <v>53</v>
      </c>
      <c r="B54" s="7">
        <v>2</v>
      </c>
      <c r="C54" s="7">
        <v>3.44</v>
      </c>
      <c r="D54" s="11">
        <f t="shared" si="0"/>
        <v>0.17199999999999999</v>
      </c>
      <c r="E54" s="7">
        <v>356</v>
      </c>
      <c r="F54" s="7">
        <v>249</v>
      </c>
      <c r="G54" s="7">
        <v>184</v>
      </c>
      <c r="H54" s="7">
        <f t="shared" si="1"/>
        <v>32.5</v>
      </c>
      <c r="I54" s="7">
        <v>160</v>
      </c>
      <c r="J54" s="7">
        <v>554</v>
      </c>
      <c r="K54" s="7">
        <v>23</v>
      </c>
      <c r="L54" s="7"/>
    </row>
    <row r="55" spans="1:12" x14ac:dyDescent="0.35">
      <c r="A55" s="4">
        <v>54</v>
      </c>
      <c r="B55" s="7">
        <v>2.2200000000000002</v>
      </c>
      <c r="C55" s="7">
        <v>7.15</v>
      </c>
      <c r="D55" s="11">
        <f t="shared" si="0"/>
        <v>0.32207207207207206</v>
      </c>
      <c r="E55" s="7">
        <v>136</v>
      </c>
      <c r="F55" s="7">
        <v>429</v>
      </c>
      <c r="G55" s="7">
        <v>186</v>
      </c>
      <c r="H55" s="7">
        <f t="shared" si="1"/>
        <v>121.5</v>
      </c>
      <c r="I55" s="7">
        <v>225</v>
      </c>
      <c r="J55" s="7">
        <v>358</v>
      </c>
      <c r="K55" s="7">
        <v>70</v>
      </c>
      <c r="L55" s="7" t="s">
        <v>48</v>
      </c>
    </row>
    <row r="56" spans="1:12" x14ac:dyDescent="0.35">
      <c r="A56" s="4">
        <v>55</v>
      </c>
      <c r="B56" s="7">
        <v>1.93</v>
      </c>
      <c r="C56" s="7">
        <v>3.58</v>
      </c>
      <c r="D56" s="11">
        <f t="shared" si="0"/>
        <v>0.18549222797927462</v>
      </c>
      <c r="E56" s="7">
        <v>93</v>
      </c>
      <c r="F56" s="7">
        <v>351</v>
      </c>
      <c r="G56" s="7">
        <v>213</v>
      </c>
      <c r="H56" s="7">
        <f t="shared" si="1"/>
        <v>69</v>
      </c>
      <c r="I56" s="7">
        <v>185</v>
      </c>
      <c r="J56" s="7">
        <v>380</v>
      </c>
      <c r="K56" s="7">
        <v>59</v>
      </c>
      <c r="L56" s="7"/>
    </row>
    <row r="57" spans="1:12" x14ac:dyDescent="0.35">
      <c r="A57" s="4">
        <v>56</v>
      </c>
      <c r="B57" s="7">
        <v>2.11</v>
      </c>
      <c r="C57" s="7">
        <v>3.71</v>
      </c>
      <c r="D57" s="11">
        <f t="shared" si="0"/>
        <v>0.17582938388625594</v>
      </c>
      <c r="E57" s="7">
        <v>403</v>
      </c>
      <c r="F57" s="7">
        <v>289</v>
      </c>
      <c r="G57" s="7">
        <v>126</v>
      </c>
      <c r="H57" s="7">
        <f t="shared" si="1"/>
        <v>81.5</v>
      </c>
      <c r="I57" s="7">
        <v>187</v>
      </c>
      <c r="J57" s="7">
        <v>541</v>
      </c>
      <c r="K57" s="7">
        <v>137</v>
      </c>
      <c r="L57" s="7"/>
    </row>
    <row r="58" spans="1:12" x14ac:dyDescent="0.35">
      <c r="A58" s="4">
        <v>57</v>
      </c>
      <c r="B58" s="7">
        <v>2.41</v>
      </c>
      <c r="C58" s="7">
        <v>4.18</v>
      </c>
      <c r="D58" s="11">
        <f t="shared" si="0"/>
        <v>0.17344398340248962</v>
      </c>
      <c r="E58" s="7">
        <v>169</v>
      </c>
      <c r="F58" s="7">
        <v>304</v>
      </c>
      <c r="G58" s="7">
        <v>141</v>
      </c>
      <c r="H58" s="7">
        <f t="shared" si="1"/>
        <v>81.5</v>
      </c>
      <c r="I58" s="7">
        <v>220</v>
      </c>
      <c r="J58" s="7">
        <v>501</v>
      </c>
      <c r="K58" s="7">
        <v>31</v>
      </c>
      <c r="L58" s="7"/>
    </row>
    <row r="59" spans="1:12" x14ac:dyDescent="0.35">
      <c r="A59" s="4">
        <v>58</v>
      </c>
      <c r="B59" s="7">
        <v>2.2799999999999998</v>
      </c>
      <c r="C59" s="7">
        <v>4.12</v>
      </c>
      <c r="D59" s="11">
        <f t="shared" si="0"/>
        <v>0.18070175438596492</v>
      </c>
      <c r="E59" s="7">
        <v>115</v>
      </c>
      <c r="F59" s="7">
        <v>412</v>
      </c>
      <c r="G59" s="7">
        <v>226</v>
      </c>
      <c r="H59" s="7">
        <f t="shared" si="1"/>
        <v>93</v>
      </c>
      <c r="I59" s="7">
        <v>256</v>
      </c>
      <c r="J59" s="7">
        <v>388</v>
      </c>
      <c r="K59" s="7">
        <v>58</v>
      </c>
      <c r="L59" s="7"/>
    </row>
    <row r="60" spans="1:12" x14ac:dyDescent="0.35">
      <c r="A60" s="4">
        <v>59</v>
      </c>
      <c r="B60" s="7">
        <v>2.06</v>
      </c>
      <c r="C60" s="7">
        <v>4.4000000000000004</v>
      </c>
      <c r="D60" s="11">
        <f t="shared" si="0"/>
        <v>0.21359223300970875</v>
      </c>
      <c r="E60" s="7">
        <v>608</v>
      </c>
      <c r="F60" s="7">
        <v>320</v>
      </c>
      <c r="G60" s="7">
        <v>184</v>
      </c>
      <c r="H60" s="7">
        <f t="shared" si="1"/>
        <v>68</v>
      </c>
      <c r="I60" s="7">
        <v>181</v>
      </c>
      <c r="J60" s="7">
        <v>551</v>
      </c>
      <c r="K60" s="7">
        <v>40</v>
      </c>
      <c r="L60" s="7"/>
    </row>
    <row r="61" spans="1:12" x14ac:dyDescent="0.35">
      <c r="A61" s="4">
        <v>60</v>
      </c>
      <c r="B61" s="7">
        <v>2.41</v>
      </c>
      <c r="C61" s="7">
        <v>6.57</v>
      </c>
      <c r="D61" s="11">
        <f t="shared" si="0"/>
        <v>0.27261410788381746</v>
      </c>
      <c r="E61" s="7">
        <v>160</v>
      </c>
      <c r="F61" s="7">
        <v>319</v>
      </c>
      <c r="G61" s="7">
        <v>157</v>
      </c>
      <c r="H61" s="7">
        <f t="shared" si="1"/>
        <v>81</v>
      </c>
      <c r="I61" s="7">
        <v>308</v>
      </c>
      <c r="J61" s="7">
        <v>692</v>
      </c>
      <c r="K61" s="7">
        <v>25</v>
      </c>
      <c r="L61" s="7"/>
    </row>
    <row r="62" spans="1:12" x14ac:dyDescent="0.35">
      <c r="A62" s="4">
        <v>61</v>
      </c>
      <c r="B62" s="7">
        <v>1.86</v>
      </c>
      <c r="C62" s="7">
        <v>5.49</v>
      </c>
      <c r="D62" s="11">
        <f t="shared" si="0"/>
        <v>0.29516129032258065</v>
      </c>
      <c r="E62" s="7">
        <v>328</v>
      </c>
      <c r="F62" s="7">
        <v>351</v>
      </c>
      <c r="G62" s="7">
        <v>151</v>
      </c>
      <c r="H62" s="7">
        <f t="shared" si="1"/>
        <v>100</v>
      </c>
      <c r="I62" s="7">
        <v>135</v>
      </c>
      <c r="J62" s="7">
        <v>363</v>
      </c>
      <c r="K62" s="7">
        <v>353</v>
      </c>
      <c r="L62" s="7" t="s">
        <v>48</v>
      </c>
    </row>
    <row r="63" spans="1:12" x14ac:dyDescent="0.35">
      <c r="A63" s="4">
        <v>62</v>
      </c>
      <c r="B63" s="7">
        <v>1.88</v>
      </c>
      <c r="C63" s="7">
        <v>8.69</v>
      </c>
      <c r="D63" s="11">
        <f t="shared" si="0"/>
        <v>0.46223404255319145</v>
      </c>
      <c r="E63" s="7">
        <v>436</v>
      </c>
      <c r="F63" s="7">
        <v>369</v>
      </c>
      <c r="G63" s="7">
        <v>204</v>
      </c>
      <c r="H63" s="7">
        <f t="shared" si="1"/>
        <v>82.5</v>
      </c>
      <c r="I63" s="7">
        <v>146</v>
      </c>
      <c r="J63" s="7">
        <v>361</v>
      </c>
      <c r="K63" s="7">
        <v>411</v>
      </c>
      <c r="L63" s="7"/>
    </row>
    <row r="64" spans="1:12" x14ac:dyDescent="0.35">
      <c r="A64" s="4">
        <v>63</v>
      </c>
      <c r="B64" s="7">
        <v>1.98</v>
      </c>
      <c r="C64" s="7">
        <v>4.71</v>
      </c>
      <c r="D64" s="11">
        <f t="shared" si="0"/>
        <v>0.23787878787878786</v>
      </c>
      <c r="E64" s="7">
        <v>121</v>
      </c>
      <c r="F64" s="7">
        <v>306</v>
      </c>
      <c r="G64" s="7">
        <v>176</v>
      </c>
      <c r="H64" s="7">
        <f t="shared" si="1"/>
        <v>65</v>
      </c>
      <c r="I64" s="7">
        <v>157</v>
      </c>
      <c r="J64" s="7">
        <v>505</v>
      </c>
      <c r="K64" s="7">
        <v>154</v>
      </c>
      <c r="L64" s="7"/>
    </row>
    <row r="65" spans="1:12" x14ac:dyDescent="0.35">
      <c r="A65" s="4">
        <v>64</v>
      </c>
      <c r="B65" s="7">
        <v>1.9</v>
      </c>
      <c r="C65" s="7">
        <v>9.67</v>
      </c>
      <c r="D65" s="11">
        <f t="shared" si="0"/>
        <v>0.5089473684210527</v>
      </c>
      <c r="E65" s="7">
        <v>99</v>
      </c>
      <c r="F65" s="7">
        <v>342</v>
      </c>
      <c r="G65" s="7">
        <v>180</v>
      </c>
      <c r="H65" s="7">
        <f t="shared" si="1"/>
        <v>81</v>
      </c>
      <c r="I65" s="7">
        <v>141</v>
      </c>
      <c r="J65" s="7">
        <v>381</v>
      </c>
      <c r="K65" s="7">
        <v>129</v>
      </c>
      <c r="L65" s="7"/>
    </row>
    <row r="66" spans="1:12" x14ac:dyDescent="0.35">
      <c r="A66" s="4">
        <v>65</v>
      </c>
      <c r="B66" s="7">
        <v>1.86</v>
      </c>
      <c r="C66" s="7">
        <v>2.44</v>
      </c>
      <c r="D66" s="11">
        <f t="shared" ref="D66:D125" si="2">(C66/(B66*1000))*100</f>
        <v>0.13118279569892471</v>
      </c>
      <c r="E66" s="7">
        <v>56</v>
      </c>
      <c r="F66" s="7">
        <v>315</v>
      </c>
      <c r="G66" s="7">
        <v>173</v>
      </c>
      <c r="H66" s="7">
        <f t="shared" ref="H66:H125" si="3">(F66-G66)/2</f>
        <v>71</v>
      </c>
      <c r="I66" s="7">
        <v>203</v>
      </c>
      <c r="J66" s="7">
        <v>343</v>
      </c>
      <c r="K66" s="7">
        <v>30</v>
      </c>
      <c r="L66" s="7"/>
    </row>
    <row r="67" spans="1:12" x14ac:dyDescent="0.35">
      <c r="A67" s="4">
        <v>66</v>
      </c>
      <c r="B67" s="7">
        <v>1.76</v>
      </c>
      <c r="C67" s="7">
        <v>5.37</v>
      </c>
      <c r="D67" s="11">
        <f t="shared" si="2"/>
        <v>0.30511363636363636</v>
      </c>
      <c r="E67" s="7">
        <v>142</v>
      </c>
      <c r="F67" s="7">
        <v>312</v>
      </c>
      <c r="G67" s="7">
        <v>179</v>
      </c>
      <c r="H67" s="7">
        <f t="shared" si="3"/>
        <v>66.5</v>
      </c>
      <c r="I67" s="7">
        <v>145</v>
      </c>
      <c r="J67" s="7">
        <v>516</v>
      </c>
      <c r="K67" s="7">
        <v>209</v>
      </c>
      <c r="L67" s="7"/>
    </row>
    <row r="68" spans="1:12" x14ac:dyDescent="0.35">
      <c r="A68" s="4">
        <v>67</v>
      </c>
      <c r="B68" s="7">
        <v>1.6</v>
      </c>
      <c r="C68" s="7">
        <v>3.57</v>
      </c>
      <c r="D68" s="11">
        <f t="shared" si="2"/>
        <v>0.22312499999999996</v>
      </c>
      <c r="E68" s="7">
        <v>216</v>
      </c>
      <c r="F68" s="7">
        <v>297</v>
      </c>
      <c r="G68" s="7">
        <v>158</v>
      </c>
      <c r="H68" s="7">
        <f t="shared" si="3"/>
        <v>69.5</v>
      </c>
      <c r="I68" s="7">
        <v>197</v>
      </c>
      <c r="J68" s="7">
        <v>516</v>
      </c>
      <c r="K68" s="7">
        <v>90</v>
      </c>
      <c r="L68" s="7"/>
    </row>
    <row r="69" spans="1:12" x14ac:dyDescent="0.35">
      <c r="A69" s="4">
        <v>68</v>
      </c>
      <c r="B69" s="7">
        <v>2</v>
      </c>
      <c r="C69" s="7">
        <v>4.17</v>
      </c>
      <c r="D69" s="11">
        <f t="shared" si="2"/>
        <v>0.20850000000000002</v>
      </c>
      <c r="E69" s="7">
        <v>454</v>
      </c>
      <c r="F69" s="7">
        <v>363</v>
      </c>
      <c r="G69" s="7">
        <v>161</v>
      </c>
      <c r="H69" s="7">
        <f t="shared" si="3"/>
        <v>101</v>
      </c>
      <c r="I69" s="7">
        <v>277</v>
      </c>
      <c r="J69" s="7">
        <v>483</v>
      </c>
      <c r="K69" s="7">
        <v>49</v>
      </c>
      <c r="L69" s="7"/>
    </row>
    <row r="70" spans="1:12" x14ac:dyDescent="0.35">
      <c r="A70" s="4">
        <v>69</v>
      </c>
      <c r="B70" s="7">
        <v>1.69</v>
      </c>
      <c r="C70" s="7">
        <v>6.1</v>
      </c>
      <c r="D70" s="11">
        <f t="shared" si="2"/>
        <v>0.36094674556213013</v>
      </c>
      <c r="E70" s="7">
        <v>362</v>
      </c>
      <c r="F70" s="7">
        <v>331</v>
      </c>
      <c r="G70" s="7">
        <v>222</v>
      </c>
      <c r="H70" s="7">
        <f t="shared" si="3"/>
        <v>54.5</v>
      </c>
      <c r="I70" s="7">
        <v>187</v>
      </c>
      <c r="J70" s="7">
        <v>417</v>
      </c>
      <c r="K70" s="7">
        <v>182</v>
      </c>
      <c r="L70" s="7"/>
    </row>
    <row r="71" spans="1:12" x14ac:dyDescent="0.35">
      <c r="A71" s="4">
        <v>70</v>
      </c>
      <c r="B71" s="7">
        <v>2.12</v>
      </c>
      <c r="C71" s="7">
        <v>7.82</v>
      </c>
      <c r="D71" s="11">
        <f t="shared" si="2"/>
        <v>0.36886792452830192</v>
      </c>
      <c r="E71" s="7">
        <v>209</v>
      </c>
      <c r="F71" s="7">
        <v>391</v>
      </c>
      <c r="G71" s="7">
        <v>263</v>
      </c>
      <c r="H71" s="7">
        <f t="shared" si="3"/>
        <v>64</v>
      </c>
      <c r="I71" s="7">
        <v>153</v>
      </c>
      <c r="J71" s="7">
        <v>703</v>
      </c>
      <c r="K71" s="7">
        <v>141</v>
      </c>
      <c r="L71" s="7"/>
    </row>
    <row r="72" spans="1:12" x14ac:dyDescent="0.35">
      <c r="A72" s="4">
        <v>71</v>
      </c>
      <c r="B72" s="7">
        <v>1.85</v>
      </c>
      <c r="C72" s="7">
        <v>5.92</v>
      </c>
      <c r="D72" s="11">
        <f t="shared" si="2"/>
        <v>0.32</v>
      </c>
      <c r="E72" s="7">
        <v>72</v>
      </c>
      <c r="F72" s="7">
        <v>336</v>
      </c>
      <c r="G72" s="7">
        <v>158</v>
      </c>
      <c r="H72" s="7">
        <f t="shared" si="3"/>
        <v>89</v>
      </c>
      <c r="I72" s="7">
        <v>254</v>
      </c>
      <c r="J72" s="7">
        <v>511</v>
      </c>
      <c r="K72" s="7">
        <v>99</v>
      </c>
      <c r="L72" s="7"/>
    </row>
    <row r="73" spans="1:12" x14ac:dyDescent="0.35">
      <c r="A73" s="4">
        <v>72</v>
      </c>
      <c r="B73" s="7">
        <v>1.94</v>
      </c>
      <c r="C73" s="7">
        <v>2.4300000000000002</v>
      </c>
      <c r="D73" s="11">
        <f t="shared" si="2"/>
        <v>0.12525773195876289</v>
      </c>
      <c r="E73" s="7">
        <v>538</v>
      </c>
      <c r="F73" s="7">
        <v>273</v>
      </c>
      <c r="G73" s="7">
        <v>153</v>
      </c>
      <c r="H73" s="7">
        <f t="shared" si="3"/>
        <v>60</v>
      </c>
      <c r="I73" s="7">
        <v>179</v>
      </c>
      <c r="J73" s="7">
        <v>498</v>
      </c>
      <c r="K73" s="7">
        <v>66</v>
      </c>
      <c r="L73" s="7"/>
    </row>
    <row r="74" spans="1:12" x14ac:dyDescent="0.35">
      <c r="A74" s="4">
        <v>73</v>
      </c>
      <c r="B74" s="7">
        <v>1.84</v>
      </c>
      <c r="C74" s="7">
        <v>5.99</v>
      </c>
      <c r="D74" s="11">
        <f t="shared" si="2"/>
        <v>0.3255434782608696</v>
      </c>
      <c r="E74" s="7">
        <v>189</v>
      </c>
      <c r="F74" s="7">
        <v>338</v>
      </c>
      <c r="G74" s="7">
        <v>172</v>
      </c>
      <c r="H74" s="7">
        <f t="shared" si="3"/>
        <v>83</v>
      </c>
      <c r="I74" s="7">
        <v>205</v>
      </c>
      <c r="J74" s="7">
        <v>505</v>
      </c>
      <c r="K74" s="7">
        <v>23</v>
      </c>
      <c r="L74" s="7"/>
    </row>
    <row r="75" spans="1:12" x14ac:dyDescent="0.35">
      <c r="A75" s="4">
        <v>74</v>
      </c>
      <c r="B75" s="7">
        <v>1.85</v>
      </c>
      <c r="C75" s="7">
        <v>3.11</v>
      </c>
      <c r="D75" s="11">
        <f t="shared" si="2"/>
        <v>0.16810810810810808</v>
      </c>
      <c r="E75" s="7">
        <v>118</v>
      </c>
      <c r="F75" s="7">
        <v>342</v>
      </c>
      <c r="G75" s="7">
        <v>149</v>
      </c>
      <c r="H75" s="7">
        <f t="shared" si="3"/>
        <v>96.5</v>
      </c>
      <c r="I75" s="7">
        <v>211</v>
      </c>
      <c r="J75" s="7">
        <v>485</v>
      </c>
      <c r="K75" s="7">
        <v>45</v>
      </c>
      <c r="L75" s="7"/>
    </row>
    <row r="76" spans="1:12" x14ac:dyDescent="0.35">
      <c r="A76" s="4">
        <v>75</v>
      </c>
      <c r="B76" s="7">
        <v>1.99</v>
      </c>
      <c r="C76" s="7">
        <v>8.99</v>
      </c>
      <c r="D76" s="11">
        <f t="shared" si="2"/>
        <v>0.45175879396984925</v>
      </c>
      <c r="E76" s="7">
        <v>554</v>
      </c>
      <c r="F76" s="7">
        <v>287</v>
      </c>
      <c r="G76" s="7">
        <v>93</v>
      </c>
      <c r="H76" s="7">
        <f t="shared" si="3"/>
        <v>97</v>
      </c>
      <c r="I76" s="7">
        <v>445</v>
      </c>
      <c r="J76" s="7">
        <v>535</v>
      </c>
      <c r="K76" s="7">
        <v>66</v>
      </c>
      <c r="L76" s="7" t="s">
        <v>49</v>
      </c>
    </row>
    <row r="77" spans="1:12" x14ac:dyDescent="0.35">
      <c r="A77" s="4">
        <v>76</v>
      </c>
      <c r="B77" s="7">
        <v>1.86</v>
      </c>
      <c r="C77" s="7">
        <v>2.17</v>
      </c>
      <c r="D77" s="11">
        <f t="shared" si="2"/>
        <v>0.11666666666666665</v>
      </c>
      <c r="E77" s="7">
        <v>115</v>
      </c>
      <c r="F77" s="7">
        <v>322</v>
      </c>
      <c r="G77" s="7">
        <v>202</v>
      </c>
      <c r="H77" s="7">
        <f t="shared" si="3"/>
        <v>60</v>
      </c>
      <c r="I77" s="7">
        <v>142</v>
      </c>
      <c r="J77" s="7">
        <v>409</v>
      </c>
      <c r="K77" s="7">
        <v>119</v>
      </c>
      <c r="L77" s="7"/>
    </row>
    <row r="78" spans="1:12" x14ac:dyDescent="0.35">
      <c r="A78" s="4">
        <v>77</v>
      </c>
      <c r="B78" s="7">
        <v>2.39</v>
      </c>
      <c r="C78" s="7">
        <v>5.62</v>
      </c>
      <c r="D78" s="11">
        <f t="shared" si="2"/>
        <v>0.23514644351464437</v>
      </c>
      <c r="E78" s="7">
        <v>752</v>
      </c>
      <c r="F78" s="7">
        <v>417</v>
      </c>
      <c r="G78" s="7">
        <v>210</v>
      </c>
      <c r="H78" s="7">
        <f t="shared" si="3"/>
        <v>103.5</v>
      </c>
      <c r="I78" s="7">
        <v>255</v>
      </c>
      <c r="J78" s="7">
        <v>590</v>
      </c>
      <c r="K78" s="7">
        <v>135</v>
      </c>
      <c r="L78" s="7"/>
    </row>
    <row r="79" spans="1:12" x14ac:dyDescent="0.35">
      <c r="A79" s="4">
        <v>78</v>
      </c>
      <c r="B79" s="7">
        <v>1.9</v>
      </c>
      <c r="C79" s="7">
        <v>2.78</v>
      </c>
      <c r="D79" s="11">
        <f t="shared" si="2"/>
        <v>0.1463157894736842</v>
      </c>
      <c r="E79" s="7">
        <v>232</v>
      </c>
      <c r="F79" s="7">
        <v>307</v>
      </c>
      <c r="G79" s="7">
        <v>182</v>
      </c>
      <c r="H79" s="7">
        <f t="shared" si="3"/>
        <v>62.5</v>
      </c>
      <c r="I79" s="7">
        <v>214</v>
      </c>
      <c r="J79" s="7">
        <v>466</v>
      </c>
      <c r="K79" s="7">
        <v>34</v>
      </c>
      <c r="L79" s="7"/>
    </row>
    <row r="80" spans="1:12" x14ac:dyDescent="0.35">
      <c r="A80" s="4">
        <v>79</v>
      </c>
      <c r="B80" s="7">
        <v>2.09</v>
      </c>
      <c r="C80" s="7">
        <v>8.42</v>
      </c>
      <c r="D80" s="11">
        <f t="shared" si="2"/>
        <v>0.40287081339712921</v>
      </c>
      <c r="E80" s="7">
        <v>124</v>
      </c>
      <c r="F80" s="7">
        <v>349</v>
      </c>
      <c r="G80" s="7">
        <v>144</v>
      </c>
      <c r="H80" s="7">
        <f t="shared" si="3"/>
        <v>102.5</v>
      </c>
      <c r="I80" s="7">
        <v>226</v>
      </c>
      <c r="J80" s="7">
        <v>732</v>
      </c>
      <c r="K80" s="7">
        <v>80</v>
      </c>
      <c r="L80" s="7" t="s">
        <v>49</v>
      </c>
    </row>
    <row r="81" spans="1:12" x14ac:dyDescent="0.35">
      <c r="A81" s="4">
        <v>80</v>
      </c>
      <c r="B81" s="7">
        <v>2.29</v>
      </c>
      <c r="C81" s="7">
        <v>5.14</v>
      </c>
      <c r="D81" s="11">
        <f t="shared" si="2"/>
        <v>0.22445414847161571</v>
      </c>
      <c r="E81" s="7">
        <v>448</v>
      </c>
      <c r="F81" s="7">
        <v>283</v>
      </c>
      <c r="G81" s="7">
        <v>187</v>
      </c>
      <c r="H81" s="7">
        <f t="shared" si="3"/>
        <v>48</v>
      </c>
      <c r="I81" s="7">
        <v>170</v>
      </c>
      <c r="J81" s="7">
        <v>413</v>
      </c>
      <c r="K81" s="7">
        <v>121</v>
      </c>
      <c r="L81" s="7"/>
    </row>
    <row r="82" spans="1:12" x14ac:dyDescent="0.35">
      <c r="A82" s="4">
        <v>81</v>
      </c>
      <c r="B82" s="7">
        <v>1.61</v>
      </c>
      <c r="C82" s="7">
        <v>7.12</v>
      </c>
      <c r="D82" s="11">
        <f t="shared" si="2"/>
        <v>0.44223602484472047</v>
      </c>
      <c r="E82" s="7">
        <v>250</v>
      </c>
      <c r="F82" s="7">
        <v>226</v>
      </c>
      <c r="G82" s="7">
        <v>156</v>
      </c>
      <c r="H82" s="7">
        <f t="shared" si="3"/>
        <v>35</v>
      </c>
      <c r="I82" s="7">
        <v>120</v>
      </c>
      <c r="J82" s="7">
        <v>438</v>
      </c>
      <c r="K82" s="7">
        <v>303</v>
      </c>
      <c r="L82" s="7"/>
    </row>
    <row r="83" spans="1:12" x14ac:dyDescent="0.35">
      <c r="A83" s="4">
        <v>82</v>
      </c>
      <c r="B83" s="7">
        <v>1.8</v>
      </c>
      <c r="C83" s="7">
        <v>0.92</v>
      </c>
      <c r="D83" s="11">
        <f t="shared" si="2"/>
        <v>5.1111111111111114E-2</v>
      </c>
      <c r="E83" s="7">
        <v>119</v>
      </c>
      <c r="F83" s="7">
        <v>201</v>
      </c>
      <c r="G83" s="7">
        <v>122</v>
      </c>
      <c r="H83" s="7">
        <f t="shared" si="3"/>
        <v>39.5</v>
      </c>
      <c r="I83" s="7">
        <v>185</v>
      </c>
      <c r="J83" s="7">
        <v>290</v>
      </c>
      <c r="K83" s="7">
        <v>64</v>
      </c>
      <c r="L83" s="7"/>
    </row>
    <row r="84" spans="1:12" x14ac:dyDescent="0.35">
      <c r="A84" s="4">
        <v>83</v>
      </c>
      <c r="B84" s="7">
        <v>2.14</v>
      </c>
      <c r="C84" s="7">
        <v>8.92</v>
      </c>
      <c r="D84" s="11">
        <f t="shared" si="2"/>
        <v>0.41682242990654206</v>
      </c>
      <c r="E84" s="7">
        <v>118</v>
      </c>
      <c r="F84" s="7">
        <v>423</v>
      </c>
      <c r="G84" s="7">
        <v>164</v>
      </c>
      <c r="H84" s="7">
        <f t="shared" si="3"/>
        <v>129.5</v>
      </c>
      <c r="I84" s="7">
        <v>380</v>
      </c>
      <c r="J84" s="7">
        <v>521</v>
      </c>
      <c r="K84" s="7">
        <v>56</v>
      </c>
      <c r="L84" s="7" t="s">
        <v>49</v>
      </c>
    </row>
    <row r="85" spans="1:12" x14ac:dyDescent="0.35">
      <c r="A85" s="4">
        <v>84</v>
      </c>
      <c r="B85" s="7">
        <v>2.06</v>
      </c>
      <c r="C85" s="7">
        <v>5.07</v>
      </c>
      <c r="D85" s="11">
        <f t="shared" si="2"/>
        <v>0.24611650485436895</v>
      </c>
      <c r="E85" s="7">
        <v>144</v>
      </c>
      <c r="F85" s="7">
        <v>247</v>
      </c>
      <c r="G85" s="7">
        <v>170</v>
      </c>
      <c r="H85" s="7">
        <f t="shared" si="3"/>
        <v>38.5</v>
      </c>
      <c r="I85" s="7">
        <v>188</v>
      </c>
      <c r="J85" s="7">
        <v>484</v>
      </c>
      <c r="K85" s="7">
        <v>173</v>
      </c>
      <c r="L85" s="7"/>
    </row>
    <row r="86" spans="1:12" x14ac:dyDescent="0.35">
      <c r="A86" s="4">
        <v>85</v>
      </c>
      <c r="B86" s="7">
        <v>2.2999999999999998</v>
      </c>
      <c r="C86" s="7">
        <v>7.15</v>
      </c>
      <c r="D86" s="11">
        <f t="shared" si="2"/>
        <v>0.31086956521739134</v>
      </c>
      <c r="E86" s="7">
        <v>461</v>
      </c>
      <c r="F86" s="7">
        <v>240</v>
      </c>
      <c r="G86" s="7">
        <v>91</v>
      </c>
      <c r="H86" s="7">
        <f t="shared" si="3"/>
        <v>74.5</v>
      </c>
      <c r="I86" s="7">
        <v>239</v>
      </c>
      <c r="J86" s="7">
        <v>637</v>
      </c>
      <c r="K86" s="7">
        <v>180</v>
      </c>
      <c r="L86" s="7"/>
    </row>
    <row r="87" spans="1:12" x14ac:dyDescent="0.35">
      <c r="A87" s="4">
        <v>86</v>
      </c>
      <c r="B87" s="7">
        <v>1.65</v>
      </c>
      <c r="C87" s="7">
        <v>1.58</v>
      </c>
      <c r="D87" s="11">
        <f t="shared" si="2"/>
        <v>9.5757575757575764E-2</v>
      </c>
      <c r="E87" s="7">
        <v>386</v>
      </c>
      <c r="F87" s="7">
        <v>535</v>
      </c>
      <c r="G87" s="7">
        <v>368</v>
      </c>
      <c r="H87" s="7">
        <f t="shared" si="3"/>
        <v>83.5</v>
      </c>
      <c r="I87" s="7">
        <v>131</v>
      </c>
      <c r="J87" s="7">
        <v>395</v>
      </c>
      <c r="K87" s="7">
        <v>43</v>
      </c>
      <c r="L87" s="7"/>
    </row>
    <row r="88" spans="1:12" x14ac:dyDescent="0.35">
      <c r="A88" s="4">
        <v>87</v>
      </c>
      <c r="B88" s="7">
        <v>1.32</v>
      </c>
      <c r="C88" s="7">
        <v>6.46</v>
      </c>
      <c r="D88" s="11">
        <f t="shared" si="2"/>
        <v>0.48939393939393938</v>
      </c>
      <c r="E88" s="7">
        <v>210</v>
      </c>
      <c r="F88" s="7">
        <v>494</v>
      </c>
      <c r="G88" s="7">
        <v>304</v>
      </c>
      <c r="H88" s="7">
        <f t="shared" si="3"/>
        <v>95</v>
      </c>
      <c r="I88" s="7">
        <v>170</v>
      </c>
      <c r="J88" s="7">
        <v>314</v>
      </c>
      <c r="K88" s="7">
        <v>148</v>
      </c>
      <c r="L88" s="7"/>
    </row>
    <row r="89" spans="1:12" x14ac:dyDescent="0.35">
      <c r="A89" s="4">
        <v>88</v>
      </c>
      <c r="B89" s="7">
        <v>1.19</v>
      </c>
      <c r="C89" s="7">
        <v>2.0499999999999998</v>
      </c>
      <c r="D89" s="11">
        <f t="shared" si="2"/>
        <v>0.17226890756302521</v>
      </c>
      <c r="E89" s="7">
        <v>179</v>
      </c>
      <c r="F89" s="7">
        <v>399</v>
      </c>
      <c r="G89" s="7">
        <v>264</v>
      </c>
      <c r="H89" s="7">
        <f t="shared" si="3"/>
        <v>67.5</v>
      </c>
      <c r="I89" s="7">
        <v>189</v>
      </c>
      <c r="J89" s="7">
        <v>278</v>
      </c>
      <c r="K89" s="7">
        <v>39</v>
      </c>
      <c r="L89" s="7"/>
    </row>
    <row r="90" spans="1:12" x14ac:dyDescent="0.35">
      <c r="A90" s="4">
        <v>89</v>
      </c>
      <c r="B90" s="7">
        <v>1.61</v>
      </c>
      <c r="C90" s="7">
        <v>4.34</v>
      </c>
      <c r="D90" s="11">
        <f t="shared" si="2"/>
        <v>0.26956521739130435</v>
      </c>
      <c r="E90" s="7">
        <v>81</v>
      </c>
      <c r="F90" s="7">
        <v>397</v>
      </c>
      <c r="G90" s="7">
        <v>278</v>
      </c>
      <c r="H90" s="7">
        <f t="shared" si="3"/>
        <v>59.5</v>
      </c>
      <c r="I90" s="7">
        <v>210</v>
      </c>
      <c r="J90" s="7">
        <v>467</v>
      </c>
      <c r="K90" s="7">
        <v>29</v>
      </c>
      <c r="L90" s="7"/>
    </row>
    <row r="91" spans="1:12" x14ac:dyDescent="0.35">
      <c r="A91" s="4">
        <v>90</v>
      </c>
      <c r="B91" s="7">
        <v>1.87</v>
      </c>
      <c r="C91" s="7">
        <v>3.22</v>
      </c>
      <c r="D91" s="11">
        <f t="shared" si="2"/>
        <v>0.17219251336898395</v>
      </c>
      <c r="E91" s="7">
        <v>361</v>
      </c>
      <c r="F91" s="7">
        <v>332</v>
      </c>
      <c r="G91" s="7">
        <v>230</v>
      </c>
      <c r="H91" s="7">
        <f t="shared" si="3"/>
        <v>51</v>
      </c>
      <c r="I91" s="7">
        <v>151</v>
      </c>
      <c r="J91" s="7">
        <v>369</v>
      </c>
      <c r="K91" s="7">
        <v>62</v>
      </c>
      <c r="L91" s="7"/>
    </row>
    <row r="92" spans="1:12" x14ac:dyDescent="0.35">
      <c r="A92" s="4">
        <v>91</v>
      </c>
      <c r="B92" s="7">
        <v>1.9</v>
      </c>
      <c r="C92" s="7">
        <v>5.57</v>
      </c>
      <c r="D92" s="11">
        <f t="shared" si="2"/>
        <v>0.29315789473684212</v>
      </c>
      <c r="E92" s="7">
        <v>285</v>
      </c>
      <c r="F92" s="7">
        <v>402</v>
      </c>
      <c r="G92" s="7">
        <v>202</v>
      </c>
      <c r="H92" s="7">
        <f t="shared" si="3"/>
        <v>100</v>
      </c>
      <c r="I92" s="7">
        <v>209</v>
      </c>
      <c r="J92" s="7">
        <v>495</v>
      </c>
      <c r="K92" s="7">
        <v>212</v>
      </c>
      <c r="L92" s="7"/>
    </row>
    <row r="93" spans="1:12" x14ac:dyDescent="0.35">
      <c r="A93" s="4">
        <v>92</v>
      </c>
      <c r="B93" s="7">
        <v>1.8</v>
      </c>
      <c r="C93" s="7">
        <v>4.5999999999999996</v>
      </c>
      <c r="D93" s="11">
        <f t="shared" si="2"/>
        <v>0.25555555555555554</v>
      </c>
      <c r="E93" s="7">
        <v>264</v>
      </c>
      <c r="F93" s="7">
        <v>428</v>
      </c>
      <c r="G93" s="7">
        <v>214</v>
      </c>
      <c r="H93" s="7">
        <f t="shared" si="3"/>
        <v>107</v>
      </c>
      <c r="I93" s="7">
        <v>218</v>
      </c>
      <c r="J93" s="7">
        <v>388</v>
      </c>
      <c r="K93" s="7">
        <v>81</v>
      </c>
      <c r="L93" s="7"/>
    </row>
    <row r="94" spans="1:12" x14ac:dyDescent="0.35">
      <c r="A94" s="4">
        <v>93</v>
      </c>
      <c r="B94" s="7">
        <v>1.74</v>
      </c>
      <c r="C94" s="7">
        <v>2.75</v>
      </c>
      <c r="D94" s="11">
        <f t="shared" si="2"/>
        <v>0.15804597701149425</v>
      </c>
      <c r="E94" s="7">
        <v>113</v>
      </c>
      <c r="F94" s="7">
        <v>312</v>
      </c>
      <c r="G94" s="7">
        <v>197</v>
      </c>
      <c r="H94" s="7">
        <f t="shared" si="3"/>
        <v>57.5</v>
      </c>
      <c r="I94" s="7">
        <v>191</v>
      </c>
      <c r="J94" s="7">
        <v>501</v>
      </c>
      <c r="K94" s="7">
        <v>76</v>
      </c>
      <c r="L94" s="7"/>
    </row>
    <row r="95" spans="1:12" x14ac:dyDescent="0.35">
      <c r="A95" s="4">
        <v>94</v>
      </c>
      <c r="B95" s="7">
        <v>2.1</v>
      </c>
      <c r="C95" s="7">
        <v>3.56</v>
      </c>
      <c r="D95" s="11">
        <f t="shared" si="2"/>
        <v>0.16952380952380955</v>
      </c>
      <c r="E95" s="7">
        <v>431</v>
      </c>
      <c r="F95" s="7">
        <v>510</v>
      </c>
      <c r="G95" s="7">
        <v>269</v>
      </c>
      <c r="H95" s="7">
        <f t="shared" si="3"/>
        <v>120.5</v>
      </c>
      <c r="I95" s="7">
        <v>223</v>
      </c>
      <c r="J95" s="7">
        <v>468</v>
      </c>
      <c r="K95" s="7">
        <v>152</v>
      </c>
      <c r="L95" s="7"/>
    </row>
    <row r="96" spans="1:12" x14ac:dyDescent="0.35">
      <c r="A96" s="4">
        <v>95</v>
      </c>
      <c r="B96" s="7">
        <v>1.99</v>
      </c>
      <c r="C96" s="7">
        <v>5.67</v>
      </c>
      <c r="D96" s="11">
        <f t="shared" si="2"/>
        <v>0.28492462311557787</v>
      </c>
      <c r="E96" s="7">
        <v>350</v>
      </c>
      <c r="F96" s="7">
        <v>432</v>
      </c>
      <c r="G96" s="7">
        <v>217</v>
      </c>
      <c r="H96" s="7">
        <f t="shared" si="3"/>
        <v>107.5</v>
      </c>
      <c r="I96" s="7">
        <v>257</v>
      </c>
      <c r="J96" s="7">
        <v>556</v>
      </c>
      <c r="K96" s="7">
        <v>64</v>
      </c>
      <c r="L96" s="7"/>
    </row>
    <row r="97" spans="1:12" x14ac:dyDescent="0.35">
      <c r="A97" s="4">
        <v>96</v>
      </c>
      <c r="B97" s="7">
        <v>2.04</v>
      </c>
      <c r="C97" s="7">
        <v>6.22</v>
      </c>
      <c r="D97" s="11">
        <f t="shared" si="2"/>
        <v>0.3049019607843137</v>
      </c>
      <c r="E97" s="7">
        <v>841</v>
      </c>
      <c r="F97" s="7">
        <v>427</v>
      </c>
      <c r="G97" s="7">
        <v>194</v>
      </c>
      <c r="H97" s="7">
        <f t="shared" si="3"/>
        <v>116.5</v>
      </c>
      <c r="I97" s="7">
        <v>234</v>
      </c>
      <c r="J97" s="7">
        <v>851</v>
      </c>
      <c r="K97" s="7">
        <v>65</v>
      </c>
      <c r="L97" s="7"/>
    </row>
    <row r="98" spans="1:12" x14ac:dyDescent="0.35">
      <c r="A98" s="4">
        <v>97</v>
      </c>
      <c r="B98" s="7">
        <v>1.72</v>
      </c>
      <c r="C98" s="7">
        <v>2.41</v>
      </c>
      <c r="D98" s="11">
        <f t="shared" si="2"/>
        <v>0.14011627906976745</v>
      </c>
      <c r="E98" s="7">
        <v>99</v>
      </c>
      <c r="F98" s="7">
        <v>343</v>
      </c>
      <c r="G98" s="7">
        <v>151</v>
      </c>
      <c r="H98" s="7">
        <f t="shared" si="3"/>
        <v>96</v>
      </c>
      <c r="I98" s="7">
        <v>205</v>
      </c>
      <c r="J98" s="7">
        <v>564</v>
      </c>
      <c r="K98" s="7">
        <v>23</v>
      </c>
      <c r="L98" s="7"/>
    </row>
    <row r="99" spans="1:12" x14ac:dyDescent="0.35">
      <c r="A99" s="4">
        <v>98</v>
      </c>
      <c r="B99" s="7">
        <v>1.69</v>
      </c>
      <c r="C99" s="7">
        <v>3.36</v>
      </c>
      <c r="D99" s="11">
        <f t="shared" si="2"/>
        <v>0.19881656804733727</v>
      </c>
      <c r="E99" s="7">
        <v>119</v>
      </c>
      <c r="F99" s="7">
        <v>279</v>
      </c>
      <c r="G99" s="7">
        <v>175</v>
      </c>
      <c r="H99" s="7">
        <f t="shared" si="3"/>
        <v>52</v>
      </c>
      <c r="I99" s="7">
        <v>133</v>
      </c>
      <c r="J99" s="7">
        <v>430</v>
      </c>
      <c r="K99" s="7">
        <v>52</v>
      </c>
      <c r="L99" s="7"/>
    </row>
    <row r="100" spans="1:12" x14ac:dyDescent="0.35">
      <c r="A100" s="4">
        <v>99</v>
      </c>
      <c r="B100" s="7">
        <v>1.49</v>
      </c>
      <c r="C100" s="7">
        <v>2.39</v>
      </c>
      <c r="D100" s="11">
        <f t="shared" si="2"/>
        <v>0.16040268456375839</v>
      </c>
      <c r="E100" s="7">
        <v>112</v>
      </c>
      <c r="F100" s="7">
        <v>286</v>
      </c>
      <c r="G100" s="7">
        <v>209</v>
      </c>
      <c r="H100" s="7">
        <f t="shared" si="3"/>
        <v>38.5</v>
      </c>
      <c r="I100" s="7">
        <v>175</v>
      </c>
      <c r="J100" s="7">
        <v>588</v>
      </c>
      <c r="K100" s="7">
        <v>24</v>
      </c>
      <c r="L100" s="7"/>
    </row>
    <row r="101" spans="1:12" x14ac:dyDescent="0.35">
      <c r="A101" s="4">
        <v>100</v>
      </c>
      <c r="B101" s="7">
        <v>1.94</v>
      </c>
      <c r="C101" s="7">
        <v>8.07</v>
      </c>
      <c r="D101" s="11">
        <f t="shared" si="2"/>
        <v>0.41597938144329899</v>
      </c>
      <c r="E101" s="7">
        <v>358</v>
      </c>
      <c r="F101" s="7">
        <v>452</v>
      </c>
      <c r="G101" s="7">
        <v>287</v>
      </c>
      <c r="H101" s="7">
        <f t="shared" si="3"/>
        <v>82.5</v>
      </c>
      <c r="I101" s="7">
        <v>156</v>
      </c>
      <c r="J101" s="7">
        <v>513</v>
      </c>
      <c r="K101" s="7">
        <v>310</v>
      </c>
      <c r="L101" s="7" t="s">
        <v>48</v>
      </c>
    </row>
    <row r="102" spans="1:12" x14ac:dyDescent="0.35">
      <c r="A102" s="4">
        <v>101</v>
      </c>
      <c r="B102" s="7">
        <v>1.45</v>
      </c>
      <c r="C102" s="7">
        <v>3.85</v>
      </c>
      <c r="D102" s="11">
        <f t="shared" si="2"/>
        <v>0.26551724137931032</v>
      </c>
      <c r="E102" s="7">
        <v>488</v>
      </c>
      <c r="F102" s="7">
        <v>438</v>
      </c>
      <c r="G102" s="7">
        <v>217</v>
      </c>
      <c r="H102" s="7">
        <f t="shared" si="3"/>
        <v>110.5</v>
      </c>
      <c r="I102" s="7">
        <v>227</v>
      </c>
      <c r="J102" s="7">
        <v>512</v>
      </c>
      <c r="K102" s="7">
        <v>61</v>
      </c>
      <c r="L102" s="7" t="s">
        <v>49</v>
      </c>
    </row>
    <row r="103" spans="1:12" x14ac:dyDescent="0.35">
      <c r="A103" s="4">
        <v>102</v>
      </c>
      <c r="B103" s="7">
        <v>1.7</v>
      </c>
      <c r="C103" s="7">
        <v>7.64</v>
      </c>
      <c r="D103" s="11">
        <f t="shared" si="2"/>
        <v>0.44941176470588229</v>
      </c>
      <c r="E103" s="7">
        <v>100</v>
      </c>
      <c r="F103" s="7">
        <v>405</v>
      </c>
      <c r="G103" s="7">
        <v>207</v>
      </c>
      <c r="H103" s="7">
        <f t="shared" si="3"/>
        <v>99</v>
      </c>
      <c r="I103" s="7">
        <v>285</v>
      </c>
      <c r="J103" s="7">
        <v>487</v>
      </c>
      <c r="K103" s="7">
        <v>160</v>
      </c>
      <c r="L103" s="7"/>
    </row>
    <row r="104" spans="1:12" x14ac:dyDescent="0.35">
      <c r="A104" s="4">
        <v>103</v>
      </c>
      <c r="B104" s="7">
        <v>2.02</v>
      </c>
      <c r="C104" s="7">
        <v>2.54</v>
      </c>
      <c r="D104" s="11">
        <f t="shared" si="2"/>
        <v>0.12574257425742574</v>
      </c>
      <c r="E104" s="7">
        <v>414</v>
      </c>
      <c r="F104" s="7">
        <v>322</v>
      </c>
      <c r="G104" s="7">
        <v>193</v>
      </c>
      <c r="H104" s="7">
        <f t="shared" si="3"/>
        <v>64.5</v>
      </c>
      <c r="I104" s="7">
        <v>243</v>
      </c>
      <c r="J104" s="7">
        <v>515</v>
      </c>
      <c r="K104" s="7">
        <v>49</v>
      </c>
      <c r="L104" s="7"/>
    </row>
    <row r="105" spans="1:12" x14ac:dyDescent="0.35">
      <c r="A105" s="4">
        <v>104</v>
      </c>
      <c r="B105" s="7">
        <v>1.6</v>
      </c>
      <c r="C105" s="7">
        <v>9.01</v>
      </c>
      <c r="D105" s="11">
        <f t="shared" si="2"/>
        <v>0.56312499999999999</v>
      </c>
      <c r="E105" s="7">
        <v>142</v>
      </c>
      <c r="F105" s="7">
        <v>387</v>
      </c>
      <c r="G105" s="7">
        <v>266</v>
      </c>
      <c r="H105" s="7">
        <f t="shared" si="3"/>
        <v>60.5</v>
      </c>
      <c r="I105" s="7">
        <v>207</v>
      </c>
      <c r="J105" s="7">
        <v>534</v>
      </c>
      <c r="K105" s="7">
        <v>256</v>
      </c>
      <c r="L105" s="7" t="s">
        <v>48</v>
      </c>
    </row>
    <row r="106" spans="1:12" x14ac:dyDescent="0.35">
      <c r="A106" s="4">
        <v>105</v>
      </c>
      <c r="B106" s="7">
        <v>1.76</v>
      </c>
      <c r="C106" s="7">
        <v>3.91</v>
      </c>
      <c r="D106" s="11">
        <f t="shared" si="2"/>
        <v>0.22215909090909092</v>
      </c>
      <c r="E106" s="7">
        <v>121</v>
      </c>
      <c r="F106" s="7">
        <v>354</v>
      </c>
      <c r="G106" s="7">
        <v>204</v>
      </c>
      <c r="H106" s="7">
        <f t="shared" si="3"/>
        <v>75</v>
      </c>
      <c r="I106" s="7">
        <v>281</v>
      </c>
      <c r="J106" s="7">
        <v>497</v>
      </c>
      <c r="K106" s="7">
        <v>57</v>
      </c>
      <c r="L106" s="7"/>
    </row>
    <row r="107" spans="1:12" x14ac:dyDescent="0.35">
      <c r="A107" s="4">
        <v>106</v>
      </c>
      <c r="B107" s="7">
        <v>1.8</v>
      </c>
      <c r="C107" s="7">
        <v>4.5199999999999996</v>
      </c>
      <c r="D107" s="11">
        <f t="shared" si="2"/>
        <v>0.25111111111111106</v>
      </c>
      <c r="E107" s="7">
        <v>90</v>
      </c>
      <c r="F107" s="7">
        <v>405</v>
      </c>
      <c r="G107" s="7">
        <v>240</v>
      </c>
      <c r="H107" s="7">
        <f t="shared" si="3"/>
        <v>82.5</v>
      </c>
      <c r="I107" s="7">
        <v>312</v>
      </c>
      <c r="J107" s="7">
        <v>611</v>
      </c>
      <c r="K107" s="7">
        <v>110</v>
      </c>
      <c r="L107" s="7"/>
    </row>
    <row r="108" spans="1:12" x14ac:dyDescent="0.35">
      <c r="A108" s="4">
        <v>107</v>
      </c>
      <c r="B108" s="7">
        <v>1.48</v>
      </c>
      <c r="C108" s="7">
        <v>6.33</v>
      </c>
      <c r="D108" s="11">
        <f t="shared" si="2"/>
        <v>0.42770270270270272</v>
      </c>
      <c r="E108" s="7">
        <v>72</v>
      </c>
      <c r="F108" s="7">
        <v>324</v>
      </c>
      <c r="G108" s="7">
        <v>214</v>
      </c>
      <c r="H108" s="7">
        <f t="shared" si="3"/>
        <v>55</v>
      </c>
      <c r="I108" s="7">
        <v>201</v>
      </c>
      <c r="J108" s="7">
        <v>548</v>
      </c>
      <c r="K108" s="7">
        <v>213</v>
      </c>
      <c r="L108" s="7"/>
    </row>
    <row r="109" spans="1:12" x14ac:dyDescent="0.35">
      <c r="A109" s="4">
        <v>108</v>
      </c>
      <c r="B109" s="7">
        <v>1.93</v>
      </c>
      <c r="C109" s="7">
        <v>6.16</v>
      </c>
      <c r="D109" s="11">
        <f t="shared" si="2"/>
        <v>0.31917098445595854</v>
      </c>
      <c r="E109" s="7">
        <v>383</v>
      </c>
      <c r="F109" s="7">
        <v>344</v>
      </c>
      <c r="G109" s="7">
        <v>211</v>
      </c>
      <c r="H109" s="7">
        <f t="shared" si="3"/>
        <v>66.5</v>
      </c>
      <c r="I109" s="7">
        <v>181</v>
      </c>
      <c r="J109" s="7">
        <v>461</v>
      </c>
      <c r="K109" s="7">
        <v>233</v>
      </c>
      <c r="L109" s="7"/>
    </row>
    <row r="110" spans="1:12" x14ac:dyDescent="0.35">
      <c r="A110" s="4">
        <v>109</v>
      </c>
      <c r="B110" s="7">
        <v>1.56</v>
      </c>
      <c r="C110" s="7">
        <v>10.58</v>
      </c>
      <c r="D110" s="11">
        <f t="shared" si="2"/>
        <v>0.67820512820512824</v>
      </c>
      <c r="E110" s="7">
        <v>295</v>
      </c>
      <c r="F110" s="7">
        <v>458</v>
      </c>
      <c r="G110" s="7">
        <v>292</v>
      </c>
      <c r="H110" s="7">
        <f t="shared" si="3"/>
        <v>83</v>
      </c>
      <c r="I110" s="7">
        <v>256</v>
      </c>
      <c r="J110" s="7">
        <v>710</v>
      </c>
      <c r="K110" s="7">
        <v>428</v>
      </c>
      <c r="L110" s="7"/>
    </row>
    <row r="111" spans="1:12" x14ac:dyDescent="0.35">
      <c r="A111" s="4">
        <v>110</v>
      </c>
      <c r="B111" s="7">
        <v>2.12</v>
      </c>
      <c r="C111" s="7">
        <v>6.11</v>
      </c>
      <c r="D111" s="11">
        <f t="shared" si="2"/>
        <v>0.28820754716981134</v>
      </c>
      <c r="E111" s="7">
        <v>312</v>
      </c>
      <c r="F111" s="7">
        <v>409</v>
      </c>
      <c r="G111" s="7">
        <v>298</v>
      </c>
      <c r="H111" s="7">
        <f t="shared" si="3"/>
        <v>55.5</v>
      </c>
      <c r="I111" s="7">
        <v>252</v>
      </c>
      <c r="J111" s="7">
        <v>532</v>
      </c>
      <c r="K111" s="7">
        <v>181</v>
      </c>
      <c r="L111" s="7"/>
    </row>
    <row r="112" spans="1:12" x14ac:dyDescent="0.35">
      <c r="A112" s="4">
        <v>111</v>
      </c>
      <c r="B112" s="7">
        <v>1.87</v>
      </c>
      <c r="C112" s="7">
        <v>3.72</v>
      </c>
      <c r="D112" s="11">
        <f t="shared" si="2"/>
        <v>0.19893048128342247</v>
      </c>
      <c r="E112" s="7">
        <v>132</v>
      </c>
      <c r="F112" s="7">
        <v>383</v>
      </c>
      <c r="G112" s="7">
        <v>161</v>
      </c>
      <c r="H112" s="7">
        <f t="shared" si="3"/>
        <v>111</v>
      </c>
      <c r="I112" s="7">
        <v>320</v>
      </c>
      <c r="J112" s="7">
        <v>541</v>
      </c>
      <c r="K112" s="7">
        <v>23</v>
      </c>
      <c r="L112" s="7"/>
    </row>
    <row r="113" spans="1:12" x14ac:dyDescent="0.35">
      <c r="A113" s="4">
        <v>112</v>
      </c>
      <c r="B113" s="7">
        <v>1.78</v>
      </c>
      <c r="C113" s="7">
        <v>4.99</v>
      </c>
      <c r="D113" s="11">
        <f t="shared" si="2"/>
        <v>0.28033707865168539</v>
      </c>
      <c r="E113" s="7">
        <v>373</v>
      </c>
      <c r="F113" s="7">
        <v>547</v>
      </c>
      <c r="G113" s="7">
        <v>200</v>
      </c>
      <c r="H113" s="7">
        <f t="shared" si="3"/>
        <v>173.5</v>
      </c>
      <c r="I113" s="7">
        <v>401</v>
      </c>
      <c r="J113" s="7">
        <v>359</v>
      </c>
      <c r="K113" s="7">
        <v>24</v>
      </c>
      <c r="L113" s="7" t="s">
        <v>49</v>
      </c>
    </row>
    <row r="114" spans="1:12" x14ac:dyDescent="0.35">
      <c r="A114" s="4">
        <v>113</v>
      </c>
      <c r="B114" s="7">
        <v>1.78</v>
      </c>
      <c r="C114" s="7">
        <v>4.95</v>
      </c>
      <c r="D114" s="11">
        <f t="shared" si="2"/>
        <v>0.27808988764044945</v>
      </c>
      <c r="E114" s="7">
        <v>305</v>
      </c>
      <c r="F114" s="7">
        <v>356</v>
      </c>
      <c r="G114" s="7">
        <v>191</v>
      </c>
      <c r="H114" s="7">
        <f t="shared" si="3"/>
        <v>82.5</v>
      </c>
      <c r="I114" s="7">
        <v>304</v>
      </c>
      <c r="J114" s="7">
        <v>456</v>
      </c>
      <c r="K114" s="7">
        <v>89</v>
      </c>
      <c r="L114" s="7"/>
    </row>
    <row r="115" spans="1:12" x14ac:dyDescent="0.35">
      <c r="A115" s="4">
        <v>114</v>
      </c>
      <c r="B115" s="7">
        <v>1.41</v>
      </c>
      <c r="C115" s="7">
        <v>4.6399999999999997</v>
      </c>
      <c r="D115" s="11">
        <f t="shared" si="2"/>
        <v>0.32907801418439714</v>
      </c>
      <c r="E115" s="7">
        <v>426</v>
      </c>
      <c r="F115" s="7">
        <v>407</v>
      </c>
      <c r="G115" s="7">
        <v>196</v>
      </c>
      <c r="H115" s="7">
        <f t="shared" si="3"/>
        <v>105.5</v>
      </c>
      <c r="I115" s="7">
        <v>364</v>
      </c>
      <c r="J115" s="7">
        <v>421</v>
      </c>
      <c r="K115" s="7">
        <v>35</v>
      </c>
      <c r="L115" s="7" t="s">
        <v>49</v>
      </c>
    </row>
    <row r="116" spans="1:12" x14ac:dyDescent="0.35">
      <c r="A116" s="4">
        <v>115</v>
      </c>
      <c r="B116" s="7">
        <v>1.73</v>
      </c>
      <c r="C116" s="7">
        <v>11.03</v>
      </c>
      <c r="D116" s="11">
        <f t="shared" si="2"/>
        <v>0.6375722543352601</v>
      </c>
      <c r="E116" s="7">
        <v>100</v>
      </c>
      <c r="F116" s="7">
        <v>455</v>
      </c>
      <c r="G116" s="7">
        <v>275</v>
      </c>
      <c r="H116" s="7">
        <f t="shared" si="3"/>
        <v>90</v>
      </c>
      <c r="I116" s="7">
        <v>216</v>
      </c>
      <c r="J116" s="7">
        <v>587</v>
      </c>
      <c r="K116" s="7">
        <v>268</v>
      </c>
      <c r="L116" s="7" t="s">
        <v>48</v>
      </c>
    </row>
    <row r="117" spans="1:12" x14ac:dyDescent="0.35">
      <c r="A117" s="4">
        <v>116</v>
      </c>
      <c r="B117" s="7">
        <v>1.6</v>
      </c>
      <c r="C117" s="7">
        <v>11.52</v>
      </c>
      <c r="D117" s="11">
        <f t="shared" si="2"/>
        <v>0.72</v>
      </c>
      <c r="E117" s="7">
        <v>124</v>
      </c>
      <c r="F117" s="7">
        <v>516</v>
      </c>
      <c r="G117" s="7">
        <v>269</v>
      </c>
      <c r="H117" s="7">
        <f t="shared" si="3"/>
        <v>123.5</v>
      </c>
      <c r="I117" s="7">
        <v>211</v>
      </c>
      <c r="J117" s="7">
        <v>563</v>
      </c>
      <c r="K117" s="7">
        <v>400</v>
      </c>
      <c r="L117" s="7" t="s">
        <v>48</v>
      </c>
    </row>
    <row r="118" spans="1:12" x14ac:dyDescent="0.35">
      <c r="A118" s="4">
        <v>117</v>
      </c>
      <c r="B118" s="7">
        <v>1.45</v>
      </c>
      <c r="C118" s="7">
        <v>3.13</v>
      </c>
      <c r="D118" s="11">
        <f t="shared" si="2"/>
        <v>0.21586206896551724</v>
      </c>
      <c r="E118" s="7">
        <v>116</v>
      </c>
      <c r="F118" s="7">
        <v>395</v>
      </c>
      <c r="G118" s="7">
        <v>236</v>
      </c>
      <c r="H118" s="7">
        <f t="shared" si="3"/>
        <v>79.5</v>
      </c>
      <c r="I118" s="7">
        <v>215</v>
      </c>
      <c r="J118" s="7">
        <v>491</v>
      </c>
      <c r="K118" s="7">
        <v>34</v>
      </c>
      <c r="L118" s="7"/>
    </row>
    <row r="119" spans="1:12" x14ac:dyDescent="0.35">
      <c r="A119" s="4">
        <v>118</v>
      </c>
      <c r="B119" s="7">
        <v>1.96</v>
      </c>
      <c r="C119" s="7">
        <v>3.45</v>
      </c>
      <c r="D119" s="11">
        <f t="shared" si="2"/>
        <v>0.17602040816326531</v>
      </c>
      <c r="E119" s="7">
        <v>363</v>
      </c>
      <c r="F119" s="7">
        <v>393</v>
      </c>
      <c r="G119" s="7">
        <v>271</v>
      </c>
      <c r="H119" s="7">
        <f t="shared" si="3"/>
        <v>61</v>
      </c>
      <c r="I119" s="7">
        <v>260</v>
      </c>
      <c r="J119" s="7">
        <v>498</v>
      </c>
      <c r="K119" s="7">
        <v>45</v>
      </c>
      <c r="L119" s="7"/>
    </row>
    <row r="120" spans="1:12" x14ac:dyDescent="0.35">
      <c r="A120" s="4">
        <v>119</v>
      </c>
      <c r="B120" s="7">
        <v>1.52</v>
      </c>
      <c r="C120" s="7">
        <v>3.54</v>
      </c>
      <c r="D120" s="11">
        <f t="shared" si="2"/>
        <v>0.23289473684210529</v>
      </c>
      <c r="E120" s="7">
        <v>301</v>
      </c>
      <c r="F120" s="7">
        <v>477</v>
      </c>
      <c r="G120" s="7">
        <v>252</v>
      </c>
      <c r="H120" s="7">
        <f t="shared" si="3"/>
        <v>112.5</v>
      </c>
      <c r="I120" s="7">
        <v>228</v>
      </c>
      <c r="J120" s="7">
        <v>504</v>
      </c>
      <c r="K120" s="7">
        <v>99</v>
      </c>
      <c r="L120" s="7"/>
    </row>
    <row r="121" spans="1:12" x14ac:dyDescent="0.35">
      <c r="A121" s="4">
        <v>120</v>
      </c>
      <c r="B121" s="7">
        <v>1.62</v>
      </c>
      <c r="C121" s="7">
        <v>2.3199999999999998</v>
      </c>
      <c r="D121" s="11">
        <f t="shared" si="2"/>
        <v>0.14320987654320988</v>
      </c>
      <c r="E121" s="7">
        <v>314</v>
      </c>
      <c r="F121" s="7">
        <v>375</v>
      </c>
      <c r="G121" s="7">
        <v>235</v>
      </c>
      <c r="H121" s="7">
        <f t="shared" si="3"/>
        <v>70</v>
      </c>
      <c r="I121" s="7">
        <v>251</v>
      </c>
      <c r="J121" s="7">
        <v>711</v>
      </c>
      <c r="K121" s="7">
        <v>62</v>
      </c>
      <c r="L121" s="7"/>
    </row>
    <row r="122" spans="1:12" x14ac:dyDescent="0.35">
      <c r="A122" s="4">
        <v>121</v>
      </c>
      <c r="B122" s="7">
        <v>2</v>
      </c>
      <c r="C122" s="7">
        <v>4.0199999999999996</v>
      </c>
      <c r="D122" s="11">
        <f t="shared" si="2"/>
        <v>0.20099999999999996</v>
      </c>
      <c r="E122" s="7">
        <v>281</v>
      </c>
      <c r="F122" s="7">
        <v>307</v>
      </c>
      <c r="G122" s="7">
        <v>225</v>
      </c>
      <c r="H122" s="7">
        <f t="shared" si="3"/>
        <v>41</v>
      </c>
      <c r="I122" s="7">
        <v>226</v>
      </c>
      <c r="J122" s="7">
        <v>561</v>
      </c>
      <c r="K122" s="7">
        <v>13</v>
      </c>
      <c r="L122" s="7"/>
    </row>
    <row r="123" spans="1:12" x14ac:dyDescent="0.35">
      <c r="A123" s="4">
        <v>122</v>
      </c>
      <c r="B123" s="7">
        <v>1.75</v>
      </c>
      <c r="C123" s="7">
        <v>3.14</v>
      </c>
      <c r="D123" s="11">
        <f t="shared" si="2"/>
        <v>0.17942857142857144</v>
      </c>
      <c r="E123" s="7">
        <v>211</v>
      </c>
      <c r="F123" s="7">
        <v>257</v>
      </c>
      <c r="G123" s="7">
        <v>204</v>
      </c>
      <c r="H123" s="7">
        <f t="shared" si="3"/>
        <v>26.5</v>
      </c>
      <c r="I123" s="7">
        <v>182</v>
      </c>
      <c r="J123" s="7">
        <v>522</v>
      </c>
      <c r="K123" s="7">
        <v>111</v>
      </c>
      <c r="L123" s="7"/>
    </row>
    <row r="124" spans="1:12" x14ac:dyDescent="0.35">
      <c r="A124" s="4">
        <v>123</v>
      </c>
      <c r="B124" s="7">
        <v>1.94</v>
      </c>
      <c r="C124" s="7">
        <v>2.58</v>
      </c>
      <c r="D124" s="11">
        <f t="shared" si="2"/>
        <v>0.13298969072164948</v>
      </c>
      <c r="E124" s="7">
        <v>370</v>
      </c>
      <c r="F124" s="7">
        <v>269</v>
      </c>
      <c r="G124" s="7">
        <v>177</v>
      </c>
      <c r="H124" s="7">
        <f t="shared" si="3"/>
        <v>46</v>
      </c>
      <c r="I124" s="7">
        <v>240</v>
      </c>
      <c r="J124" s="7">
        <v>534</v>
      </c>
      <c r="K124" s="7">
        <v>26</v>
      </c>
      <c r="L124" s="7"/>
    </row>
    <row r="125" spans="1:12" x14ac:dyDescent="0.35">
      <c r="A125" s="4">
        <v>124</v>
      </c>
      <c r="B125" s="7">
        <v>1.63</v>
      </c>
      <c r="C125" s="7">
        <v>2.7</v>
      </c>
      <c r="D125" s="11">
        <f t="shared" si="2"/>
        <v>0.16564417177914112</v>
      </c>
      <c r="E125" s="7">
        <v>361</v>
      </c>
      <c r="F125" s="7">
        <v>273</v>
      </c>
      <c r="G125" s="7">
        <v>160</v>
      </c>
      <c r="H125" s="7">
        <f t="shared" si="3"/>
        <v>56.5</v>
      </c>
      <c r="I125" s="7">
        <v>292</v>
      </c>
      <c r="J125" s="7">
        <v>547</v>
      </c>
      <c r="K125" s="7">
        <v>113</v>
      </c>
      <c r="L125" s="7" t="s">
        <v>49</v>
      </c>
    </row>
    <row r="140" spans="5:7" x14ac:dyDescent="0.35">
      <c r="E140" s="6"/>
      <c r="F140" s="6"/>
      <c r="G140" s="6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19"/>
  <sheetViews>
    <sheetView workbookViewId="0">
      <selection activeCell="R12" sqref="R12"/>
    </sheetView>
  </sheetViews>
  <sheetFormatPr defaultRowHeight="14.5" x14ac:dyDescent="0.35"/>
  <sheetData>
    <row r="1" spans="1:12" x14ac:dyDescent="0.35">
      <c r="A1">
        <v>1.044</v>
      </c>
      <c r="B1">
        <v>0.122</v>
      </c>
      <c r="C1">
        <v>8.4000000000000005E-2</v>
      </c>
      <c r="D1">
        <v>0.125</v>
      </c>
      <c r="E1">
        <v>0.159</v>
      </c>
      <c r="F1">
        <v>9.0999999999999998E-2</v>
      </c>
      <c r="G1">
        <v>0.115</v>
      </c>
      <c r="H1">
        <v>7.3999999999999996E-2</v>
      </c>
      <c r="I1">
        <v>0.111</v>
      </c>
      <c r="J1">
        <v>0.13100000000000001</v>
      </c>
      <c r="K1">
        <v>8.7999999999999995E-2</v>
      </c>
      <c r="L1">
        <v>0.13500000000000001</v>
      </c>
    </row>
    <row r="2" spans="1:12" x14ac:dyDescent="0.35">
      <c r="A2">
        <v>0.70599999999999996</v>
      </c>
      <c r="B2">
        <v>0.08</v>
      </c>
      <c r="C2">
        <v>9.0999999999999998E-2</v>
      </c>
      <c r="D2">
        <v>0.17</v>
      </c>
      <c r="E2">
        <v>7.9000000000000001E-2</v>
      </c>
      <c r="F2">
        <v>0.13100000000000001</v>
      </c>
      <c r="G2">
        <v>9.5000000000000001E-2</v>
      </c>
      <c r="H2">
        <v>7.9000000000000001E-2</v>
      </c>
      <c r="I2">
        <v>0.127</v>
      </c>
      <c r="J2">
        <v>9.6000000000000002E-2</v>
      </c>
      <c r="K2">
        <v>7.4999999999999997E-2</v>
      </c>
      <c r="L2">
        <v>8.6000000000000007E-2</v>
      </c>
    </row>
    <row r="3" spans="1:12" x14ac:dyDescent="0.35">
      <c r="A3">
        <v>0.42799999999999999</v>
      </c>
      <c r="B3">
        <v>7.9000000000000001E-2</v>
      </c>
      <c r="C3">
        <v>0.13700000000000001</v>
      </c>
      <c r="D3">
        <v>0.10300000000000001</v>
      </c>
      <c r="E3">
        <v>0.121</v>
      </c>
      <c r="F3">
        <v>0.16400000000000001</v>
      </c>
      <c r="G3">
        <v>7.0000000000000007E-2</v>
      </c>
      <c r="H3">
        <v>9.8000000000000004E-2</v>
      </c>
      <c r="I3">
        <v>0.184</v>
      </c>
      <c r="J3">
        <v>6.7000000000000004E-2</v>
      </c>
      <c r="K3">
        <v>8.6000000000000007E-2</v>
      </c>
      <c r="L3">
        <v>0.129</v>
      </c>
    </row>
    <row r="4" spans="1:12" x14ac:dyDescent="0.35">
      <c r="A4">
        <v>0.32</v>
      </c>
      <c r="B4">
        <v>8.3000000000000004E-2</v>
      </c>
      <c r="C4">
        <v>9.0999999999999998E-2</v>
      </c>
      <c r="D4">
        <v>0.08</v>
      </c>
      <c r="E4">
        <v>0.106</v>
      </c>
      <c r="F4">
        <v>6.3E-2</v>
      </c>
      <c r="G4">
        <v>7.4999999999999997E-2</v>
      </c>
      <c r="H4">
        <v>8.5000000000000006E-2</v>
      </c>
      <c r="I4">
        <v>9.0999999999999998E-2</v>
      </c>
      <c r="J4">
        <v>6.8000000000000005E-2</v>
      </c>
      <c r="K4">
        <v>8.8999999999999996E-2</v>
      </c>
      <c r="L4">
        <v>8.4000000000000005E-2</v>
      </c>
    </row>
    <row r="5" spans="1:12" x14ac:dyDescent="0.35">
      <c r="A5">
        <v>0.19400000000000001</v>
      </c>
      <c r="B5">
        <v>0.08</v>
      </c>
      <c r="C5">
        <v>8.1000000000000003E-2</v>
      </c>
      <c r="D5">
        <v>0.121</v>
      </c>
      <c r="E5">
        <v>9.2999999999999999E-2</v>
      </c>
      <c r="F5">
        <v>0.16900000000000001</v>
      </c>
      <c r="G5">
        <v>8.5000000000000006E-2</v>
      </c>
      <c r="H5">
        <v>0.111</v>
      </c>
      <c r="I5">
        <v>6.4000000000000001E-2</v>
      </c>
      <c r="J5">
        <v>7.5999999999999998E-2</v>
      </c>
      <c r="K5">
        <v>8.8999999999999996E-2</v>
      </c>
      <c r="L5">
        <v>8.5000000000000006E-2</v>
      </c>
    </row>
    <row r="6" spans="1:12" x14ac:dyDescent="0.35">
      <c r="A6">
        <v>0.13500000000000001</v>
      </c>
      <c r="B6">
        <v>0.114</v>
      </c>
      <c r="C6">
        <v>0.53300000000000003</v>
      </c>
      <c r="D6">
        <v>7.6999999999999999E-2</v>
      </c>
      <c r="E6">
        <v>0.121</v>
      </c>
      <c r="F6">
        <v>7.2999999999999995E-2</v>
      </c>
      <c r="G6">
        <v>9.8000000000000004E-2</v>
      </c>
      <c r="H6">
        <v>9.1999999999999998E-2</v>
      </c>
      <c r="I6">
        <v>0.08</v>
      </c>
      <c r="J6">
        <v>5.9000000000000004E-2</v>
      </c>
      <c r="K6">
        <v>0.187</v>
      </c>
      <c r="L6">
        <v>0.10200000000000001</v>
      </c>
    </row>
    <row r="7" spans="1:12" x14ac:dyDescent="0.35">
      <c r="A7">
        <v>9.5000000000000001E-2</v>
      </c>
      <c r="B7">
        <v>9.5000000000000001E-2</v>
      </c>
      <c r="C7">
        <v>0.105</v>
      </c>
      <c r="D7">
        <v>7.1000000000000008E-2</v>
      </c>
      <c r="E7">
        <v>0.16</v>
      </c>
      <c r="F7">
        <v>0.108</v>
      </c>
      <c r="G7">
        <v>0.14200000000000002</v>
      </c>
      <c r="H7">
        <v>7.3999999999999996E-2</v>
      </c>
      <c r="I7">
        <v>6.6000000000000003E-2</v>
      </c>
      <c r="J7">
        <v>0.14100000000000001</v>
      </c>
      <c r="K7">
        <v>0.156</v>
      </c>
      <c r="L7">
        <v>8.7999999999999995E-2</v>
      </c>
    </row>
    <row r="8" spans="1:12" x14ac:dyDescent="0.35">
      <c r="A8">
        <v>5.8000000000000003E-2</v>
      </c>
      <c r="B8">
        <v>6.3E-2</v>
      </c>
      <c r="C8">
        <v>8.7000000000000008E-2</v>
      </c>
      <c r="D8">
        <v>7.2999999999999995E-2</v>
      </c>
      <c r="E8">
        <v>8.4000000000000005E-2</v>
      </c>
      <c r="F8">
        <v>7.2000000000000008E-2</v>
      </c>
      <c r="G8">
        <v>0.08</v>
      </c>
      <c r="H8">
        <v>8.3000000000000004E-2</v>
      </c>
      <c r="I8">
        <v>0.107</v>
      </c>
      <c r="J8">
        <v>8.4000000000000005E-2</v>
      </c>
      <c r="K8">
        <v>7.5999999999999998E-2</v>
      </c>
      <c r="L8">
        <v>9.7000000000000003E-2</v>
      </c>
    </row>
    <row r="9" spans="1:12" x14ac:dyDescent="0.35">
      <c r="A9" t="s">
        <v>28</v>
      </c>
    </row>
    <row r="12" spans="1:12" x14ac:dyDescent="0.35">
      <c r="B12" t="s">
        <v>29</v>
      </c>
      <c r="C12" t="s">
        <v>15</v>
      </c>
      <c r="D12" t="s">
        <v>16</v>
      </c>
      <c r="E12" t="s">
        <v>17</v>
      </c>
    </row>
    <row r="13" spans="1:12" x14ac:dyDescent="0.35">
      <c r="A13" t="s">
        <v>30</v>
      </c>
      <c r="B13">
        <v>1.044</v>
      </c>
      <c r="C13">
        <f>B13-B20</f>
        <v>0.98599999999999999</v>
      </c>
      <c r="D13">
        <v>500</v>
      </c>
      <c r="E13">
        <f>(327.08*C13*C13)+(183.08*C13)+(0.0709)</f>
        <v>498.57364768000002</v>
      </c>
    </row>
    <row r="14" spans="1:12" x14ac:dyDescent="0.35">
      <c r="A14" t="s">
        <v>31</v>
      </c>
      <c r="B14">
        <v>0.70599999999999996</v>
      </c>
      <c r="C14">
        <f>B14-B20</f>
        <v>0.64799999999999991</v>
      </c>
      <c r="D14">
        <v>250</v>
      </c>
      <c r="E14">
        <f t="shared" ref="E14:E20" si="0">(327.08*C14*C14)+(183.08*C14)+(0.0709)</f>
        <v>256.04894031999993</v>
      </c>
    </row>
    <row r="15" spans="1:12" x14ac:dyDescent="0.35">
      <c r="A15" t="s">
        <v>18</v>
      </c>
      <c r="B15">
        <v>0.42799999999999999</v>
      </c>
      <c r="C15">
        <f>B15-B20</f>
        <v>0.37</v>
      </c>
      <c r="D15">
        <v>125</v>
      </c>
      <c r="E15">
        <f t="shared" si="0"/>
        <v>112.58775199999999</v>
      </c>
    </row>
    <row r="16" spans="1:12" x14ac:dyDescent="0.35">
      <c r="A16" t="s">
        <v>20</v>
      </c>
      <c r="B16">
        <v>0.32</v>
      </c>
      <c r="C16">
        <f>B16-B20</f>
        <v>0.26200000000000001</v>
      </c>
      <c r="D16">
        <v>62.5</v>
      </c>
      <c r="E16">
        <f t="shared" si="0"/>
        <v>70.489939520000007</v>
      </c>
    </row>
    <row r="17" spans="1:12" x14ac:dyDescent="0.35">
      <c r="A17" t="s">
        <v>21</v>
      </c>
      <c r="B17">
        <v>0.19400000000000001</v>
      </c>
      <c r="C17">
        <f>B17-B20</f>
        <v>0.13600000000000001</v>
      </c>
      <c r="D17">
        <v>31.25</v>
      </c>
      <c r="E17">
        <f t="shared" si="0"/>
        <v>31.019451680000003</v>
      </c>
    </row>
    <row r="18" spans="1:12" x14ac:dyDescent="0.35">
      <c r="A18" t="s">
        <v>22</v>
      </c>
      <c r="B18">
        <v>0.13500000000000001</v>
      </c>
      <c r="C18">
        <f>B18-B20</f>
        <v>7.7000000000000013E-2</v>
      </c>
      <c r="D18">
        <v>15.63</v>
      </c>
      <c r="E18">
        <f t="shared" si="0"/>
        <v>16.107317320000007</v>
      </c>
    </row>
    <row r="19" spans="1:12" x14ac:dyDescent="0.35">
      <c r="A19" t="s">
        <v>23</v>
      </c>
      <c r="B19">
        <v>9.5000000000000001E-2</v>
      </c>
      <c r="C19">
        <f>B19-B20</f>
        <v>3.6999999999999998E-2</v>
      </c>
      <c r="D19">
        <v>7.81</v>
      </c>
      <c r="E19">
        <f t="shared" si="0"/>
        <v>7.2926325199999997</v>
      </c>
    </row>
    <row r="20" spans="1:12" x14ac:dyDescent="0.35">
      <c r="A20" t="s">
        <v>25</v>
      </c>
      <c r="B20">
        <v>5.8000000000000003E-2</v>
      </c>
      <c r="C20">
        <f>B20-B20</f>
        <v>0</v>
      </c>
      <c r="D20">
        <v>0</v>
      </c>
      <c r="E20">
        <f t="shared" si="0"/>
        <v>7.0900000000000005E-2</v>
      </c>
    </row>
    <row r="27" spans="1:12" x14ac:dyDescent="0.35">
      <c r="I27" s="10"/>
      <c r="J27" s="10" t="s">
        <v>32</v>
      </c>
      <c r="K27" s="10"/>
      <c r="L27" s="10"/>
    </row>
    <row r="31" spans="1:12" x14ac:dyDescent="0.35">
      <c r="A31" s="6" t="s">
        <v>8</v>
      </c>
      <c r="B31" s="6" t="s">
        <v>14</v>
      </c>
      <c r="C31" s="6" t="s">
        <v>15</v>
      </c>
      <c r="D31" s="6" t="s">
        <v>17</v>
      </c>
    </row>
    <row r="32" spans="1:12" x14ac:dyDescent="0.35">
      <c r="A32" s="4">
        <v>1</v>
      </c>
      <c r="B32" s="7">
        <v>0.122</v>
      </c>
      <c r="C32" s="7">
        <f>B32-B20</f>
        <v>6.4000000000000001E-2</v>
      </c>
      <c r="D32" s="7">
        <f t="shared" ref="D32:D95" si="1">(327.08*C32*C32)+(183.08*C32)+(0.0709)</f>
        <v>13.127739680000001</v>
      </c>
    </row>
    <row r="33" spans="1:4" x14ac:dyDescent="0.35">
      <c r="A33" s="4">
        <v>2</v>
      </c>
      <c r="B33" s="7">
        <v>0.08</v>
      </c>
      <c r="C33" s="7">
        <f>B33-B20</f>
        <v>2.1999999999999999E-2</v>
      </c>
      <c r="D33" s="7">
        <f t="shared" si="1"/>
        <v>4.2569667199999994</v>
      </c>
    </row>
    <row r="34" spans="1:4" x14ac:dyDescent="0.35">
      <c r="A34" s="4">
        <v>3</v>
      </c>
      <c r="B34" s="7">
        <v>7.9000000000000001E-2</v>
      </c>
      <c r="C34" s="7">
        <f>B34-B20</f>
        <v>2.0999999999999998E-2</v>
      </c>
      <c r="D34" s="7">
        <f t="shared" si="1"/>
        <v>4.0598222799999997</v>
      </c>
    </row>
    <row r="35" spans="1:4" x14ac:dyDescent="0.35">
      <c r="A35" s="4">
        <v>4</v>
      </c>
      <c r="B35" s="7">
        <v>8.3000000000000004E-2</v>
      </c>
      <c r="C35" s="7">
        <f>B35-B20</f>
        <v>2.5000000000000001E-2</v>
      </c>
      <c r="D35" s="7">
        <f t="shared" si="1"/>
        <v>4.8523250000000004</v>
      </c>
    </row>
    <row r="36" spans="1:4" x14ac:dyDescent="0.35">
      <c r="A36" s="4">
        <v>5</v>
      </c>
      <c r="B36" s="7">
        <v>0.08</v>
      </c>
      <c r="C36" s="7">
        <f>B36-B20</f>
        <v>2.1999999999999999E-2</v>
      </c>
      <c r="D36" s="7">
        <f t="shared" si="1"/>
        <v>4.2569667199999994</v>
      </c>
    </row>
    <row r="37" spans="1:4" x14ac:dyDescent="0.35">
      <c r="A37" s="4">
        <v>6</v>
      </c>
      <c r="B37" s="7">
        <v>0.114</v>
      </c>
      <c r="C37" s="7">
        <f>B37-B20</f>
        <v>5.6000000000000001E-2</v>
      </c>
      <c r="D37" s="7">
        <f t="shared" si="1"/>
        <v>11.34910288</v>
      </c>
    </row>
    <row r="38" spans="1:4" x14ac:dyDescent="0.35">
      <c r="A38" s="4">
        <v>7</v>
      </c>
      <c r="B38" s="7">
        <v>9.5000000000000001E-2</v>
      </c>
      <c r="C38" s="7">
        <f>B38-B20</f>
        <v>3.6999999999999998E-2</v>
      </c>
      <c r="D38" s="7">
        <f t="shared" si="1"/>
        <v>7.2926325199999997</v>
      </c>
    </row>
    <row r="39" spans="1:4" x14ac:dyDescent="0.35">
      <c r="A39" s="4">
        <v>8</v>
      </c>
      <c r="B39" s="7">
        <v>6.3E-2</v>
      </c>
      <c r="C39" s="7">
        <f>B39-B20</f>
        <v>4.9999999999999975E-3</v>
      </c>
      <c r="D39" s="7">
        <f t="shared" si="1"/>
        <v>0.99447699999999961</v>
      </c>
    </row>
    <row r="40" spans="1:4" x14ac:dyDescent="0.35">
      <c r="A40" s="4">
        <v>9</v>
      </c>
      <c r="B40" s="7">
        <v>8.4000000000000005E-2</v>
      </c>
      <c r="C40" s="7">
        <f>B40-B20</f>
        <v>2.6000000000000002E-2</v>
      </c>
      <c r="D40" s="7">
        <f t="shared" si="1"/>
        <v>5.0520860800000005</v>
      </c>
    </row>
    <row r="41" spans="1:4" x14ac:dyDescent="0.35">
      <c r="A41" s="4">
        <v>10</v>
      </c>
      <c r="B41" s="7">
        <v>9.0999999999999998E-2</v>
      </c>
      <c r="C41" s="7">
        <f>B41-B20</f>
        <v>3.2999999999999995E-2</v>
      </c>
      <c r="D41" s="7">
        <f t="shared" si="1"/>
        <v>6.4687301199999991</v>
      </c>
    </row>
    <row r="42" spans="1:4" x14ac:dyDescent="0.35">
      <c r="A42" s="4">
        <v>11</v>
      </c>
      <c r="B42" s="7">
        <v>0.13700000000000001</v>
      </c>
      <c r="C42" s="7">
        <f>B42-B20</f>
        <v>7.9000000000000015E-2</v>
      </c>
      <c r="D42" s="7">
        <f t="shared" si="1"/>
        <v>16.575526280000005</v>
      </c>
    </row>
    <row r="43" spans="1:4" x14ac:dyDescent="0.35">
      <c r="A43" s="4">
        <v>12</v>
      </c>
      <c r="B43" s="7">
        <v>9.0999999999999998E-2</v>
      </c>
      <c r="C43" s="7">
        <f>B43-B20</f>
        <v>3.2999999999999995E-2</v>
      </c>
      <c r="D43" s="7">
        <f t="shared" si="1"/>
        <v>6.4687301199999991</v>
      </c>
    </row>
    <row r="44" spans="1:4" x14ac:dyDescent="0.35">
      <c r="A44" s="4">
        <v>13</v>
      </c>
      <c r="B44" s="7">
        <v>8.1000000000000003E-2</v>
      </c>
      <c r="C44" s="7">
        <f>B44-B20</f>
        <v>2.3E-2</v>
      </c>
      <c r="D44" s="7">
        <f t="shared" si="1"/>
        <v>4.4547653199999999</v>
      </c>
    </row>
    <row r="45" spans="1:4" x14ac:dyDescent="0.35">
      <c r="A45" s="4">
        <v>14</v>
      </c>
      <c r="B45" s="7">
        <v>0.53300000000000003</v>
      </c>
      <c r="C45" s="7">
        <f>B45-B20</f>
        <v>0.47500000000000003</v>
      </c>
      <c r="D45" s="7">
        <f t="shared" si="1"/>
        <v>160.83132499999999</v>
      </c>
    </row>
    <row r="46" spans="1:4" x14ac:dyDescent="0.35">
      <c r="A46" s="4">
        <v>15</v>
      </c>
      <c r="B46" s="7">
        <v>0.105</v>
      </c>
      <c r="C46" s="7">
        <f>B46-B20</f>
        <v>4.6999999999999993E-2</v>
      </c>
      <c r="D46" s="7">
        <f t="shared" si="1"/>
        <v>9.3981797199999981</v>
      </c>
    </row>
    <row r="47" spans="1:4" x14ac:dyDescent="0.35">
      <c r="A47" s="4">
        <v>16</v>
      </c>
      <c r="B47" s="7">
        <v>8.7000000000000008E-2</v>
      </c>
      <c r="C47" s="7">
        <f>B47-B20</f>
        <v>2.9000000000000005E-2</v>
      </c>
      <c r="D47" s="7">
        <f t="shared" si="1"/>
        <v>5.6552942800000015</v>
      </c>
    </row>
    <row r="48" spans="1:4" x14ac:dyDescent="0.35">
      <c r="A48" s="4">
        <v>17</v>
      </c>
      <c r="B48" s="7">
        <v>0.125</v>
      </c>
      <c r="C48" s="7">
        <f>B48-B20</f>
        <v>6.7000000000000004E-2</v>
      </c>
      <c r="D48" s="7">
        <f t="shared" si="1"/>
        <v>13.805522120000003</v>
      </c>
    </row>
    <row r="49" spans="1:4" x14ac:dyDescent="0.35">
      <c r="A49" s="4">
        <v>18</v>
      </c>
      <c r="B49" s="7">
        <v>0.17</v>
      </c>
      <c r="C49" s="7">
        <f>B49-B20</f>
        <v>0.11200000000000002</v>
      </c>
      <c r="D49" s="7">
        <f t="shared" si="1"/>
        <v>24.678751520000006</v>
      </c>
    </row>
    <row r="50" spans="1:4" x14ac:dyDescent="0.35">
      <c r="A50" s="4">
        <v>19</v>
      </c>
      <c r="B50" s="7">
        <v>0.10300000000000001</v>
      </c>
      <c r="C50" s="7">
        <f>B50-B20</f>
        <v>4.5000000000000005E-2</v>
      </c>
      <c r="D50" s="7">
        <f t="shared" si="1"/>
        <v>8.9718370000000025</v>
      </c>
    </row>
    <row r="51" spans="1:4" x14ac:dyDescent="0.35">
      <c r="A51" s="4">
        <v>20</v>
      </c>
      <c r="B51" s="7">
        <v>0.08</v>
      </c>
      <c r="C51" s="7">
        <f>B51-B20</f>
        <v>2.1999999999999999E-2</v>
      </c>
      <c r="D51" s="7">
        <f t="shared" si="1"/>
        <v>4.2569667199999994</v>
      </c>
    </row>
    <row r="52" spans="1:4" x14ac:dyDescent="0.35">
      <c r="A52" s="4">
        <v>21</v>
      </c>
      <c r="B52" s="7">
        <v>0.121</v>
      </c>
      <c r="C52" s="7">
        <f>B52-B20</f>
        <v>6.3E-2</v>
      </c>
      <c r="D52" s="7">
        <f t="shared" si="1"/>
        <v>12.903120520000002</v>
      </c>
    </row>
    <row r="53" spans="1:4" x14ac:dyDescent="0.35">
      <c r="A53" s="4">
        <v>22</v>
      </c>
      <c r="B53" s="7">
        <v>7.6999999999999999E-2</v>
      </c>
      <c r="C53" s="7">
        <f>B53-B20</f>
        <v>1.8999999999999996E-2</v>
      </c>
      <c r="D53" s="7">
        <f t="shared" si="1"/>
        <v>3.6674958799999997</v>
      </c>
    </row>
    <row r="54" spans="1:4" x14ac:dyDescent="0.35">
      <c r="A54" s="4">
        <v>23</v>
      </c>
      <c r="B54" s="7">
        <v>7.1000000000000008E-2</v>
      </c>
      <c r="C54" s="7">
        <f>B54-B20</f>
        <v>1.3000000000000005E-2</v>
      </c>
      <c r="D54" s="7">
        <f t="shared" si="1"/>
        <v>2.5062165200000011</v>
      </c>
    </row>
    <row r="55" spans="1:4" x14ac:dyDescent="0.35">
      <c r="A55" s="4">
        <v>24</v>
      </c>
      <c r="B55" s="7">
        <v>7.2999999999999995E-2</v>
      </c>
      <c r="C55" s="7">
        <f>B55-B20</f>
        <v>1.4999999999999993E-2</v>
      </c>
      <c r="D55" s="7">
        <f t="shared" si="1"/>
        <v>2.8906929999999984</v>
      </c>
    </row>
    <row r="56" spans="1:4" x14ac:dyDescent="0.35">
      <c r="A56" s="4">
        <v>25</v>
      </c>
      <c r="B56" s="7">
        <v>0.159</v>
      </c>
      <c r="C56" s="7">
        <f>B56-B20</f>
        <v>0.10100000000000001</v>
      </c>
      <c r="D56" s="7">
        <f t="shared" si="1"/>
        <v>21.898523080000004</v>
      </c>
    </row>
    <row r="57" spans="1:4" x14ac:dyDescent="0.35">
      <c r="A57" s="4">
        <v>26</v>
      </c>
      <c r="B57" s="7">
        <v>7.9000000000000001E-2</v>
      </c>
      <c r="C57" s="7">
        <f>B57-B20</f>
        <v>2.0999999999999998E-2</v>
      </c>
      <c r="D57" s="7">
        <f t="shared" si="1"/>
        <v>4.0598222799999997</v>
      </c>
    </row>
    <row r="58" spans="1:4" x14ac:dyDescent="0.35">
      <c r="A58" s="4">
        <v>27</v>
      </c>
      <c r="B58" s="7">
        <v>0.121</v>
      </c>
      <c r="C58" s="7">
        <f>B58-B20</f>
        <v>6.3E-2</v>
      </c>
      <c r="D58" s="7">
        <f t="shared" si="1"/>
        <v>12.903120520000002</v>
      </c>
    </row>
    <row r="59" spans="1:4" x14ac:dyDescent="0.35">
      <c r="A59" s="4">
        <v>28</v>
      </c>
      <c r="B59" s="7">
        <v>0.106</v>
      </c>
      <c r="C59" s="7">
        <f>B59-B20</f>
        <v>4.7999999999999994E-2</v>
      </c>
      <c r="D59" s="7">
        <f t="shared" si="1"/>
        <v>9.6123323199999984</v>
      </c>
    </row>
    <row r="60" spans="1:4" x14ac:dyDescent="0.35">
      <c r="A60" s="4">
        <v>29</v>
      </c>
      <c r="B60" s="7">
        <v>9.2999999999999999E-2</v>
      </c>
      <c r="C60" s="7">
        <f>B60-B20</f>
        <v>3.4999999999999996E-2</v>
      </c>
      <c r="D60" s="7">
        <f t="shared" si="1"/>
        <v>6.8793730000000002</v>
      </c>
    </row>
    <row r="61" spans="1:4" x14ac:dyDescent="0.35">
      <c r="A61" s="4">
        <v>30</v>
      </c>
      <c r="B61" s="7">
        <v>0.121</v>
      </c>
      <c r="C61" s="7">
        <f>B61-B20</f>
        <v>6.3E-2</v>
      </c>
      <c r="D61" s="7">
        <f t="shared" si="1"/>
        <v>12.903120520000002</v>
      </c>
    </row>
    <row r="62" spans="1:4" x14ac:dyDescent="0.35">
      <c r="A62" s="4">
        <v>31</v>
      </c>
      <c r="B62" s="7">
        <v>0.16</v>
      </c>
      <c r="C62" s="7">
        <f>B62-B20</f>
        <v>0.10200000000000001</v>
      </c>
      <c r="D62" s="7">
        <f t="shared" si="1"/>
        <v>22.148000320000005</v>
      </c>
    </row>
    <row r="63" spans="1:4" x14ac:dyDescent="0.35">
      <c r="A63" s="4">
        <v>32</v>
      </c>
      <c r="B63" s="7">
        <v>8.4000000000000005E-2</v>
      </c>
      <c r="C63" s="7">
        <f>B63-B20</f>
        <v>2.6000000000000002E-2</v>
      </c>
      <c r="D63" s="7">
        <f t="shared" si="1"/>
        <v>5.0520860800000005</v>
      </c>
    </row>
    <row r="64" spans="1:4" x14ac:dyDescent="0.35">
      <c r="A64" s="4">
        <v>33</v>
      </c>
      <c r="B64" s="7">
        <v>9.0999999999999998E-2</v>
      </c>
      <c r="C64" s="7">
        <f>B64-B20</f>
        <v>3.2999999999999995E-2</v>
      </c>
      <c r="D64" s="7">
        <f t="shared" si="1"/>
        <v>6.4687301199999991</v>
      </c>
    </row>
    <row r="65" spans="1:4" x14ac:dyDescent="0.35">
      <c r="A65" s="4">
        <v>34</v>
      </c>
      <c r="B65" s="7">
        <v>0.13100000000000001</v>
      </c>
      <c r="C65" s="7">
        <f>B65-B20</f>
        <v>7.3000000000000009E-2</v>
      </c>
      <c r="D65" s="7">
        <f t="shared" si="1"/>
        <v>15.178749320000003</v>
      </c>
    </row>
    <row r="66" spans="1:4" x14ac:dyDescent="0.35">
      <c r="A66" s="4">
        <v>35</v>
      </c>
      <c r="B66" s="7">
        <v>0.16400000000000001</v>
      </c>
      <c r="C66" s="7">
        <f>B66-B20</f>
        <v>0.10600000000000001</v>
      </c>
      <c r="D66" s="7">
        <f t="shared" si="1"/>
        <v>23.152450880000004</v>
      </c>
    </row>
    <row r="67" spans="1:4" x14ac:dyDescent="0.35">
      <c r="A67" s="4">
        <v>36</v>
      </c>
      <c r="B67" s="7">
        <v>6.3E-2</v>
      </c>
      <c r="C67" s="7">
        <f>B67-B20</f>
        <v>4.9999999999999975E-3</v>
      </c>
      <c r="D67" s="7">
        <f t="shared" si="1"/>
        <v>0.99447699999999961</v>
      </c>
    </row>
    <row r="68" spans="1:4" x14ac:dyDescent="0.35">
      <c r="A68" s="4">
        <v>37</v>
      </c>
      <c r="B68" s="7">
        <v>0.16900000000000001</v>
      </c>
      <c r="C68" s="7">
        <f>B68-B20</f>
        <v>0.11100000000000002</v>
      </c>
      <c r="D68" s="7">
        <f t="shared" si="1"/>
        <v>24.422732680000006</v>
      </c>
    </row>
    <row r="69" spans="1:4" x14ac:dyDescent="0.35">
      <c r="A69" s="4">
        <v>38</v>
      </c>
      <c r="B69" s="7">
        <v>7.2999999999999995E-2</v>
      </c>
      <c r="C69" s="7">
        <f>B69-B20</f>
        <v>1.4999999999999993E-2</v>
      </c>
      <c r="D69" s="7">
        <f t="shared" si="1"/>
        <v>2.8906929999999984</v>
      </c>
    </row>
    <row r="70" spans="1:4" x14ac:dyDescent="0.35">
      <c r="A70" s="4">
        <v>39</v>
      </c>
      <c r="B70" s="7">
        <v>0.108</v>
      </c>
      <c r="C70" s="7">
        <f>B70-B20</f>
        <v>4.9999999999999996E-2</v>
      </c>
      <c r="D70" s="7">
        <f t="shared" si="1"/>
        <v>10.0426</v>
      </c>
    </row>
    <row r="71" spans="1:4" x14ac:dyDescent="0.35">
      <c r="A71" s="4">
        <v>40</v>
      </c>
      <c r="B71" s="7">
        <v>7.2000000000000008E-2</v>
      </c>
      <c r="C71" s="7">
        <f>B71-B20</f>
        <v>1.4000000000000005E-2</v>
      </c>
      <c r="D71" s="7">
        <f t="shared" si="1"/>
        <v>2.6981276800000016</v>
      </c>
    </row>
    <row r="72" spans="1:4" x14ac:dyDescent="0.35">
      <c r="A72" s="4">
        <v>41</v>
      </c>
      <c r="B72" s="7">
        <v>0.115</v>
      </c>
      <c r="C72" s="7">
        <f>B72-B20</f>
        <v>5.7000000000000002E-2</v>
      </c>
      <c r="D72" s="7">
        <f t="shared" si="1"/>
        <v>11.569142920000001</v>
      </c>
    </row>
    <row r="73" spans="1:4" x14ac:dyDescent="0.35">
      <c r="A73" s="4">
        <v>42</v>
      </c>
      <c r="B73" s="7">
        <v>9.5000000000000001E-2</v>
      </c>
      <c r="C73" s="7">
        <f>B73-B20</f>
        <v>3.6999999999999998E-2</v>
      </c>
      <c r="D73" s="7">
        <f t="shared" si="1"/>
        <v>7.2926325199999997</v>
      </c>
    </row>
    <row r="74" spans="1:4" x14ac:dyDescent="0.35">
      <c r="A74" s="4">
        <v>43</v>
      </c>
      <c r="B74" s="7">
        <v>7.0000000000000007E-2</v>
      </c>
      <c r="C74" s="7">
        <f>B74-B20</f>
        <v>1.2000000000000004E-2</v>
      </c>
      <c r="D74" s="7">
        <f t="shared" si="1"/>
        <v>2.3149595200000008</v>
      </c>
    </row>
    <row r="75" spans="1:4" x14ac:dyDescent="0.35">
      <c r="A75" s="4">
        <v>44</v>
      </c>
      <c r="B75" s="7">
        <v>7.4999999999999997E-2</v>
      </c>
      <c r="C75" s="7">
        <f>B75-B20</f>
        <v>1.6999999999999994E-2</v>
      </c>
      <c r="D75" s="7">
        <f t="shared" si="1"/>
        <v>3.2777861199999991</v>
      </c>
    </row>
    <row r="76" spans="1:4" x14ac:dyDescent="0.35">
      <c r="A76" s="4">
        <v>45</v>
      </c>
      <c r="B76" s="7">
        <v>8.5000000000000006E-2</v>
      </c>
      <c r="C76" s="7">
        <f>B76-B20</f>
        <v>2.7000000000000003E-2</v>
      </c>
      <c r="D76" s="7">
        <f t="shared" si="1"/>
        <v>5.2525013200000004</v>
      </c>
    </row>
    <row r="77" spans="1:4" x14ac:dyDescent="0.35">
      <c r="A77" s="4">
        <v>46</v>
      </c>
      <c r="B77" s="7">
        <v>9.8000000000000004E-2</v>
      </c>
      <c r="C77" s="7">
        <f>B77-B20</f>
        <v>0.04</v>
      </c>
      <c r="D77" s="7">
        <f t="shared" si="1"/>
        <v>7.917428000000001</v>
      </c>
    </row>
    <row r="78" spans="1:4" x14ac:dyDescent="0.35">
      <c r="A78" s="4">
        <v>47</v>
      </c>
      <c r="B78" s="7">
        <v>0.14200000000000002</v>
      </c>
      <c r="C78" s="7">
        <f>B78-B20</f>
        <v>8.4000000000000019E-2</v>
      </c>
      <c r="D78" s="7">
        <f t="shared" si="1"/>
        <v>17.757496480000007</v>
      </c>
    </row>
    <row r="79" spans="1:4" x14ac:dyDescent="0.35">
      <c r="A79" s="4">
        <v>48</v>
      </c>
      <c r="B79" s="7">
        <v>0.08</v>
      </c>
      <c r="C79" s="7">
        <f>B79-B20</f>
        <v>2.1999999999999999E-2</v>
      </c>
      <c r="D79" s="7">
        <f t="shared" si="1"/>
        <v>4.2569667199999994</v>
      </c>
    </row>
    <row r="80" spans="1:4" x14ac:dyDescent="0.35">
      <c r="A80" s="4">
        <v>49</v>
      </c>
      <c r="B80" s="7">
        <v>7.3999999999999996E-2</v>
      </c>
      <c r="C80" s="7">
        <f>B80-B20</f>
        <v>1.5999999999999993E-2</v>
      </c>
      <c r="D80" s="7">
        <f t="shared" si="1"/>
        <v>3.0839124799999991</v>
      </c>
    </row>
    <row r="81" spans="1:4" x14ac:dyDescent="0.35">
      <c r="A81" s="4">
        <v>50</v>
      </c>
      <c r="B81" s="7">
        <v>7.9000000000000001E-2</v>
      </c>
      <c r="C81" s="7">
        <f>B81-B20</f>
        <v>2.0999999999999998E-2</v>
      </c>
      <c r="D81" s="7">
        <f t="shared" si="1"/>
        <v>4.0598222799999997</v>
      </c>
    </row>
    <row r="82" spans="1:4" x14ac:dyDescent="0.35">
      <c r="A82" s="4">
        <v>51</v>
      </c>
      <c r="B82" s="7">
        <v>9.8000000000000004E-2</v>
      </c>
      <c r="C82" s="7">
        <f>B82-B20</f>
        <v>0.04</v>
      </c>
      <c r="D82" s="7">
        <f t="shared" si="1"/>
        <v>7.917428000000001</v>
      </c>
    </row>
    <row r="83" spans="1:4" x14ac:dyDescent="0.35">
      <c r="A83" s="4">
        <v>52</v>
      </c>
      <c r="B83" s="7">
        <v>8.5000000000000006E-2</v>
      </c>
      <c r="C83" s="7">
        <f>B83-B20</f>
        <v>2.7000000000000003E-2</v>
      </c>
      <c r="D83" s="7">
        <f t="shared" si="1"/>
        <v>5.2525013200000004</v>
      </c>
    </row>
    <row r="84" spans="1:4" x14ac:dyDescent="0.35">
      <c r="A84" s="4">
        <v>53</v>
      </c>
      <c r="B84" s="7">
        <v>0.111</v>
      </c>
      <c r="C84" s="7">
        <f>B84-B20</f>
        <v>5.2999999999999999E-2</v>
      </c>
      <c r="D84" s="7">
        <f t="shared" si="1"/>
        <v>10.692907720000001</v>
      </c>
    </row>
    <row r="85" spans="1:4" x14ac:dyDescent="0.35">
      <c r="A85" s="4">
        <v>54</v>
      </c>
      <c r="B85" s="7">
        <v>9.1999999999999998E-2</v>
      </c>
      <c r="C85" s="7">
        <f>B85-B20</f>
        <v>3.3999999999999996E-2</v>
      </c>
      <c r="D85" s="7">
        <f t="shared" si="1"/>
        <v>6.6737244799999997</v>
      </c>
    </row>
    <row r="86" spans="1:4" x14ac:dyDescent="0.35">
      <c r="A86" s="4">
        <v>55</v>
      </c>
      <c r="B86" s="7">
        <v>7.3999999999999996E-2</v>
      </c>
      <c r="C86" s="7">
        <f>B86-B20</f>
        <v>1.5999999999999993E-2</v>
      </c>
      <c r="D86" s="7">
        <f t="shared" si="1"/>
        <v>3.0839124799999991</v>
      </c>
    </row>
    <row r="87" spans="1:4" x14ac:dyDescent="0.35">
      <c r="A87" s="4">
        <v>56</v>
      </c>
      <c r="B87" s="7">
        <v>8.3000000000000004E-2</v>
      </c>
      <c r="C87" s="7">
        <f>B87-B20</f>
        <v>2.5000000000000001E-2</v>
      </c>
      <c r="D87" s="7">
        <f t="shared" si="1"/>
        <v>4.8523250000000004</v>
      </c>
    </row>
    <row r="88" spans="1:4" x14ac:dyDescent="0.35">
      <c r="A88" s="4">
        <v>57</v>
      </c>
      <c r="B88" s="7">
        <v>0.111</v>
      </c>
      <c r="C88" s="7">
        <f>B88-B20</f>
        <v>5.2999999999999999E-2</v>
      </c>
      <c r="D88" s="7">
        <f t="shared" si="1"/>
        <v>10.692907720000001</v>
      </c>
    </row>
    <row r="89" spans="1:4" x14ac:dyDescent="0.35">
      <c r="A89" s="4">
        <v>58</v>
      </c>
      <c r="B89" s="7">
        <v>0.127</v>
      </c>
      <c r="C89" s="7">
        <f>B89-B20</f>
        <v>6.9000000000000006E-2</v>
      </c>
      <c r="D89" s="7">
        <f t="shared" si="1"/>
        <v>14.260647880000002</v>
      </c>
    </row>
    <row r="90" spans="1:4" x14ac:dyDescent="0.35">
      <c r="A90" s="4">
        <v>59</v>
      </c>
      <c r="B90" s="7">
        <v>0.184</v>
      </c>
      <c r="C90" s="7">
        <f>B90-B20</f>
        <v>0.126</v>
      </c>
      <c r="D90" s="7">
        <f t="shared" si="1"/>
        <v>28.331702080000003</v>
      </c>
    </row>
    <row r="91" spans="1:4" x14ac:dyDescent="0.35">
      <c r="A91" s="4">
        <v>60</v>
      </c>
      <c r="B91" s="7">
        <v>9.0999999999999998E-2</v>
      </c>
      <c r="C91" s="7">
        <f>B91-B20</f>
        <v>3.2999999999999995E-2</v>
      </c>
      <c r="D91" s="7">
        <f t="shared" si="1"/>
        <v>6.4687301199999991</v>
      </c>
    </row>
    <row r="92" spans="1:4" x14ac:dyDescent="0.35">
      <c r="A92" s="4">
        <v>61</v>
      </c>
      <c r="B92" s="7">
        <v>6.4000000000000001E-2</v>
      </c>
      <c r="C92" s="7">
        <f>B92-B20</f>
        <v>5.9999999999999984E-3</v>
      </c>
      <c r="D92" s="7">
        <f t="shared" si="1"/>
        <v>1.1811548799999996</v>
      </c>
    </row>
    <row r="93" spans="1:4" x14ac:dyDescent="0.35">
      <c r="A93" s="4">
        <v>62</v>
      </c>
      <c r="B93" s="7">
        <v>0.08</v>
      </c>
      <c r="C93" s="7">
        <f>B93-B20</f>
        <v>2.1999999999999999E-2</v>
      </c>
      <c r="D93" s="7">
        <f t="shared" si="1"/>
        <v>4.2569667199999994</v>
      </c>
    </row>
    <row r="94" spans="1:4" x14ac:dyDescent="0.35">
      <c r="A94" s="4">
        <v>63</v>
      </c>
      <c r="B94" s="7">
        <v>6.6000000000000003E-2</v>
      </c>
      <c r="C94" s="7">
        <f>B94-B20</f>
        <v>8.0000000000000002E-3</v>
      </c>
      <c r="D94" s="7">
        <f t="shared" si="1"/>
        <v>1.5564731200000002</v>
      </c>
    </row>
    <row r="95" spans="1:4" x14ac:dyDescent="0.35">
      <c r="A95" s="4">
        <v>64</v>
      </c>
      <c r="B95" s="7">
        <v>0.107</v>
      </c>
      <c r="C95" s="7">
        <f>B95-B20</f>
        <v>4.8999999999999995E-2</v>
      </c>
      <c r="D95" s="7">
        <f t="shared" si="1"/>
        <v>9.8271390799999985</v>
      </c>
    </row>
    <row r="96" spans="1:4" x14ac:dyDescent="0.35">
      <c r="A96" s="4">
        <v>65</v>
      </c>
      <c r="B96" s="7">
        <v>0.13100000000000001</v>
      </c>
      <c r="C96" s="7">
        <f>B96-B20</f>
        <v>7.3000000000000009E-2</v>
      </c>
      <c r="D96" s="7">
        <f t="shared" ref="D96:D119" si="2">(327.08*C96*C96)+(183.08*C96)+(0.0709)</f>
        <v>15.178749320000003</v>
      </c>
    </row>
    <row r="97" spans="1:4" x14ac:dyDescent="0.35">
      <c r="A97" s="4">
        <v>66</v>
      </c>
      <c r="B97" s="7">
        <v>9.6000000000000002E-2</v>
      </c>
      <c r="C97" s="7">
        <f>B97-B20</f>
        <v>3.7999999999999999E-2</v>
      </c>
      <c r="D97" s="7">
        <f t="shared" si="2"/>
        <v>7.5002435199999997</v>
      </c>
    </row>
    <row r="98" spans="1:4" x14ac:dyDescent="0.35">
      <c r="A98" s="4">
        <v>67</v>
      </c>
      <c r="B98" s="7">
        <v>6.7000000000000004E-2</v>
      </c>
      <c r="C98" s="7">
        <f>B98-B20</f>
        <v>9.0000000000000011E-3</v>
      </c>
      <c r="D98" s="7">
        <f t="shared" si="2"/>
        <v>1.7451134800000003</v>
      </c>
    </row>
    <row r="99" spans="1:4" x14ac:dyDescent="0.35">
      <c r="A99" s="4">
        <v>68</v>
      </c>
      <c r="B99" s="7">
        <v>6.8000000000000005E-2</v>
      </c>
      <c r="C99" s="7">
        <f>B99-B20</f>
        <v>1.0000000000000002E-2</v>
      </c>
      <c r="D99" s="7">
        <f t="shared" si="2"/>
        <v>1.9344080000000003</v>
      </c>
    </row>
    <row r="100" spans="1:4" x14ac:dyDescent="0.35">
      <c r="A100" s="4">
        <v>69</v>
      </c>
      <c r="B100" s="7">
        <v>7.5999999999999998E-2</v>
      </c>
      <c r="C100" s="7">
        <f>B100-B20</f>
        <v>1.7999999999999995E-2</v>
      </c>
      <c r="D100" s="7">
        <f t="shared" si="2"/>
        <v>3.4723139199999991</v>
      </c>
    </row>
    <row r="101" spans="1:4" x14ac:dyDescent="0.35">
      <c r="A101" s="4">
        <v>70</v>
      </c>
      <c r="B101" s="7">
        <v>5.9000000000000004E-2</v>
      </c>
      <c r="C101" s="7">
        <f>B101-B20</f>
        <v>1.0000000000000009E-3</v>
      </c>
      <c r="D101" s="7">
        <f t="shared" si="2"/>
        <v>0.25430708000000019</v>
      </c>
    </row>
    <row r="102" spans="1:4" x14ac:dyDescent="0.35">
      <c r="A102" s="4">
        <v>71</v>
      </c>
      <c r="B102" s="7">
        <v>0.14100000000000001</v>
      </c>
      <c r="C102" s="7">
        <f>B102-B20</f>
        <v>8.3000000000000018E-2</v>
      </c>
      <c r="D102" s="7">
        <f t="shared" si="2"/>
        <v>17.519794120000007</v>
      </c>
    </row>
    <row r="103" spans="1:4" x14ac:dyDescent="0.35">
      <c r="A103" s="4">
        <v>72</v>
      </c>
      <c r="B103" s="7">
        <v>8.4000000000000005E-2</v>
      </c>
      <c r="C103" s="7">
        <f>B103-B20</f>
        <v>2.6000000000000002E-2</v>
      </c>
      <c r="D103" s="7">
        <f t="shared" si="2"/>
        <v>5.0520860800000005</v>
      </c>
    </row>
    <row r="104" spans="1:4" x14ac:dyDescent="0.35">
      <c r="A104" s="4">
        <v>73</v>
      </c>
      <c r="B104" s="7">
        <v>8.7999999999999995E-2</v>
      </c>
      <c r="C104" s="7">
        <f>B104-B20</f>
        <v>2.9999999999999992E-2</v>
      </c>
      <c r="D104" s="7">
        <f t="shared" si="2"/>
        <v>5.8576719999999991</v>
      </c>
    </row>
    <row r="105" spans="1:4" x14ac:dyDescent="0.35">
      <c r="A105" s="4">
        <v>74</v>
      </c>
      <c r="B105" s="7">
        <v>7.4999999999999997E-2</v>
      </c>
      <c r="C105" s="7">
        <f>B105-B20</f>
        <v>1.6999999999999994E-2</v>
      </c>
      <c r="D105" s="7">
        <f t="shared" si="2"/>
        <v>3.2777861199999991</v>
      </c>
    </row>
    <row r="106" spans="1:4" x14ac:dyDescent="0.35">
      <c r="A106" s="4">
        <v>75</v>
      </c>
      <c r="B106" s="7">
        <v>8.6000000000000007E-2</v>
      </c>
      <c r="C106" s="7">
        <f>B106-B20</f>
        <v>2.8000000000000004E-2</v>
      </c>
      <c r="D106" s="7">
        <f t="shared" si="2"/>
        <v>5.453570720000001</v>
      </c>
    </row>
    <row r="107" spans="1:4" x14ac:dyDescent="0.35">
      <c r="A107" s="4">
        <v>76</v>
      </c>
      <c r="B107" s="7">
        <v>8.8999999999999996E-2</v>
      </c>
      <c r="C107" s="7">
        <f>B107-B20</f>
        <v>3.0999999999999993E-2</v>
      </c>
      <c r="D107" s="7">
        <f t="shared" si="2"/>
        <v>6.0607038799999993</v>
      </c>
    </row>
    <row r="108" spans="1:4" x14ac:dyDescent="0.35">
      <c r="A108" s="4">
        <v>77</v>
      </c>
      <c r="B108" s="7">
        <v>8.8999999999999996E-2</v>
      </c>
      <c r="C108" s="7">
        <f>B108-B20</f>
        <v>3.0999999999999993E-2</v>
      </c>
      <c r="D108" s="7">
        <f t="shared" si="2"/>
        <v>6.0607038799999993</v>
      </c>
    </row>
    <row r="109" spans="1:4" x14ac:dyDescent="0.35">
      <c r="A109" s="4">
        <v>78</v>
      </c>
      <c r="B109" s="7">
        <v>0.187</v>
      </c>
      <c r="C109" s="7">
        <f>B109-B20</f>
        <v>0.129</v>
      </c>
      <c r="D109" s="7">
        <f t="shared" si="2"/>
        <v>29.131158280000005</v>
      </c>
    </row>
    <row r="110" spans="1:4" x14ac:dyDescent="0.35">
      <c r="A110" s="4">
        <v>79</v>
      </c>
      <c r="B110" s="7">
        <v>0.156</v>
      </c>
      <c r="C110" s="7">
        <f>B110-B20</f>
        <v>9.8000000000000004E-2</v>
      </c>
      <c r="D110" s="7">
        <f t="shared" si="2"/>
        <v>21.154016320000004</v>
      </c>
    </row>
    <row r="111" spans="1:4" x14ac:dyDescent="0.35">
      <c r="A111" s="4">
        <v>80</v>
      </c>
      <c r="B111" s="7">
        <v>7.5999999999999998E-2</v>
      </c>
      <c r="C111" s="7">
        <f>B111-B20</f>
        <v>1.7999999999999995E-2</v>
      </c>
      <c r="D111" s="7">
        <f t="shared" si="2"/>
        <v>3.4723139199999991</v>
      </c>
    </row>
    <row r="112" spans="1:4" x14ac:dyDescent="0.35">
      <c r="A112" s="4">
        <v>81</v>
      </c>
      <c r="B112" s="7">
        <v>0.13500000000000001</v>
      </c>
      <c r="C112" s="7">
        <f>B112-B20</f>
        <v>7.7000000000000013E-2</v>
      </c>
      <c r="D112" s="7">
        <f t="shared" si="2"/>
        <v>16.107317320000007</v>
      </c>
    </row>
    <row r="113" spans="1:4" x14ac:dyDescent="0.35">
      <c r="A113" s="4">
        <v>82</v>
      </c>
      <c r="B113" s="7">
        <v>8.6000000000000007E-2</v>
      </c>
      <c r="C113" s="7">
        <f>B113-B20</f>
        <v>2.8000000000000004E-2</v>
      </c>
      <c r="D113" s="7">
        <f t="shared" si="2"/>
        <v>5.453570720000001</v>
      </c>
    </row>
    <row r="114" spans="1:4" x14ac:dyDescent="0.35">
      <c r="A114" s="4">
        <v>83</v>
      </c>
      <c r="B114" s="7">
        <v>0.129</v>
      </c>
      <c r="C114" s="7">
        <f>B114-B20</f>
        <v>7.1000000000000008E-2</v>
      </c>
      <c r="D114" s="7">
        <f t="shared" si="2"/>
        <v>14.718390280000003</v>
      </c>
    </row>
    <row r="115" spans="1:4" x14ac:dyDescent="0.35">
      <c r="A115" s="4">
        <v>84</v>
      </c>
      <c r="B115" s="7">
        <v>8.4000000000000005E-2</v>
      </c>
      <c r="C115" s="7">
        <f>B115-B20</f>
        <v>2.6000000000000002E-2</v>
      </c>
      <c r="D115" s="7">
        <f t="shared" si="2"/>
        <v>5.0520860800000005</v>
      </c>
    </row>
    <row r="116" spans="1:4" x14ac:dyDescent="0.35">
      <c r="A116" s="4">
        <v>85</v>
      </c>
      <c r="B116" s="7">
        <v>8.5000000000000006E-2</v>
      </c>
      <c r="C116" s="7">
        <f>B116-B20</f>
        <v>2.7000000000000003E-2</v>
      </c>
      <c r="D116" s="7">
        <f t="shared" si="2"/>
        <v>5.2525013200000004</v>
      </c>
    </row>
    <row r="117" spans="1:4" x14ac:dyDescent="0.35">
      <c r="A117" s="4">
        <v>86</v>
      </c>
      <c r="B117" s="7">
        <v>0.10200000000000001</v>
      </c>
      <c r="C117" s="7">
        <f>B117-B20</f>
        <v>4.4000000000000004E-2</v>
      </c>
      <c r="D117" s="7">
        <f t="shared" si="2"/>
        <v>8.7596468800000018</v>
      </c>
    </row>
    <row r="118" spans="1:4" x14ac:dyDescent="0.35">
      <c r="A118" s="4">
        <v>87</v>
      </c>
      <c r="B118" s="7">
        <v>8.7999999999999995E-2</v>
      </c>
      <c r="C118" s="7">
        <f>B118-B20</f>
        <v>2.9999999999999992E-2</v>
      </c>
      <c r="D118" s="7">
        <f t="shared" si="2"/>
        <v>5.8576719999999991</v>
      </c>
    </row>
    <row r="119" spans="1:4" x14ac:dyDescent="0.35">
      <c r="A119" s="4">
        <v>88</v>
      </c>
      <c r="B119" s="7">
        <v>9.7000000000000003E-2</v>
      </c>
      <c r="C119" s="7">
        <f>B119-B20</f>
        <v>3.9E-2</v>
      </c>
      <c r="D119" s="7">
        <f t="shared" si="2"/>
        <v>7.7085086800000004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16"/>
  <sheetViews>
    <sheetView workbookViewId="0">
      <selection activeCell="S9" sqref="S9"/>
    </sheetView>
  </sheetViews>
  <sheetFormatPr defaultRowHeight="14.5" x14ac:dyDescent="0.35"/>
  <cols>
    <col min="2" max="2" width="11.1796875" customWidth="1"/>
    <col min="3" max="3" width="12.1796875" customWidth="1"/>
  </cols>
  <sheetData>
    <row r="1" spans="1:12" x14ac:dyDescent="0.35">
      <c r="A1" s="1">
        <v>2.7789999999999999</v>
      </c>
      <c r="B1">
        <v>0.14100000000000001</v>
      </c>
      <c r="C1">
        <v>0.19</v>
      </c>
      <c r="D1">
        <v>0.19900000000000001</v>
      </c>
      <c r="E1">
        <v>0.189</v>
      </c>
      <c r="F1">
        <v>0.19</v>
      </c>
      <c r="G1">
        <v>0.16600000000000001</v>
      </c>
      <c r="H1">
        <v>0.183</v>
      </c>
      <c r="I1">
        <v>0.21</v>
      </c>
      <c r="J1">
        <v>0.222</v>
      </c>
      <c r="K1">
        <v>0.224</v>
      </c>
      <c r="L1">
        <v>0.222</v>
      </c>
    </row>
    <row r="2" spans="1:12" x14ac:dyDescent="0.35">
      <c r="A2" s="1">
        <v>1.6950000000000001</v>
      </c>
      <c r="B2">
        <v>0.20300000000000001</v>
      </c>
      <c r="C2">
        <v>0.30199999999999999</v>
      </c>
      <c r="D2">
        <v>0.21199999999999999</v>
      </c>
      <c r="E2">
        <v>0.2</v>
      </c>
      <c r="F2">
        <v>0.217</v>
      </c>
      <c r="G2">
        <v>0.20800000000000002</v>
      </c>
      <c r="H2">
        <v>0.28700000000000003</v>
      </c>
      <c r="I2">
        <v>0.24199999999999999</v>
      </c>
      <c r="J2">
        <v>0.42899999999999999</v>
      </c>
      <c r="K2">
        <v>0.27300000000000002</v>
      </c>
      <c r="L2">
        <v>0.26700000000000002</v>
      </c>
    </row>
    <row r="3" spans="1:12" x14ac:dyDescent="0.35">
      <c r="A3" s="1">
        <v>0.90400000000000003</v>
      </c>
      <c r="B3">
        <v>0.255</v>
      </c>
      <c r="C3">
        <v>0.17100000000000001</v>
      </c>
      <c r="D3">
        <v>0.20700000000000002</v>
      </c>
      <c r="E3">
        <v>0.19</v>
      </c>
      <c r="F3">
        <v>0.19700000000000001</v>
      </c>
      <c r="G3">
        <v>0.19500000000000001</v>
      </c>
      <c r="H3">
        <v>0.17500000000000002</v>
      </c>
      <c r="I3">
        <v>0.187</v>
      </c>
      <c r="J3">
        <v>0.19800000000000001</v>
      </c>
      <c r="K3">
        <v>0.214</v>
      </c>
      <c r="L3">
        <v>0.215</v>
      </c>
    </row>
    <row r="4" spans="1:12" x14ac:dyDescent="0.35">
      <c r="A4" s="1">
        <v>0.625</v>
      </c>
      <c r="B4">
        <v>0.13700000000000001</v>
      </c>
      <c r="C4">
        <v>0.20500000000000002</v>
      </c>
      <c r="D4">
        <v>0.16800000000000001</v>
      </c>
      <c r="E4">
        <v>0.19</v>
      </c>
      <c r="F4">
        <v>0.24299999999999999</v>
      </c>
      <c r="G4">
        <v>0.17300000000000001</v>
      </c>
      <c r="H4">
        <v>0.17100000000000001</v>
      </c>
      <c r="I4">
        <v>0.154</v>
      </c>
      <c r="J4">
        <v>0.20300000000000001</v>
      </c>
      <c r="K4">
        <v>0.192</v>
      </c>
      <c r="L4">
        <v>0.191</v>
      </c>
    </row>
    <row r="5" spans="1:12" x14ac:dyDescent="0.35">
      <c r="A5" s="1">
        <v>0.34700000000000003</v>
      </c>
      <c r="B5">
        <v>0.13500000000000001</v>
      </c>
      <c r="C5">
        <v>0.18099999999999999</v>
      </c>
      <c r="D5">
        <v>0.188</v>
      </c>
      <c r="E5">
        <v>0.219</v>
      </c>
      <c r="F5">
        <v>0.20700000000000002</v>
      </c>
      <c r="G5">
        <v>0.17100000000000001</v>
      </c>
      <c r="H5">
        <v>0.23400000000000001</v>
      </c>
      <c r="I5">
        <v>0.17599999999999999</v>
      </c>
      <c r="J5">
        <v>0.20500000000000002</v>
      </c>
      <c r="K5">
        <v>0.19500000000000001</v>
      </c>
      <c r="L5">
        <v>0.16900000000000001</v>
      </c>
    </row>
    <row r="6" spans="1:12" x14ac:dyDescent="0.35">
      <c r="A6" s="1">
        <v>0.188</v>
      </c>
      <c r="B6">
        <v>0.16</v>
      </c>
      <c r="C6">
        <v>0.16700000000000001</v>
      </c>
      <c r="D6">
        <v>0.185</v>
      </c>
      <c r="E6">
        <v>0.23400000000000001</v>
      </c>
      <c r="F6">
        <v>0.17300000000000001</v>
      </c>
      <c r="G6">
        <v>0.17100000000000001</v>
      </c>
      <c r="H6">
        <v>0.221</v>
      </c>
      <c r="I6">
        <v>0.17899999999999999</v>
      </c>
      <c r="J6">
        <v>0.2</v>
      </c>
      <c r="K6">
        <v>0.186</v>
      </c>
      <c r="L6">
        <v>0.21299999999999999</v>
      </c>
    </row>
    <row r="7" spans="1:12" x14ac:dyDescent="0.35">
      <c r="A7" s="1">
        <v>8.7000000000000008E-2</v>
      </c>
      <c r="B7">
        <v>0.13200000000000001</v>
      </c>
      <c r="C7">
        <v>0.192</v>
      </c>
      <c r="D7">
        <v>0.18099999999999999</v>
      </c>
      <c r="E7">
        <v>0.186</v>
      </c>
      <c r="F7">
        <v>0.20200000000000001</v>
      </c>
      <c r="G7">
        <v>0.19600000000000001</v>
      </c>
      <c r="H7">
        <v>0.186</v>
      </c>
      <c r="I7">
        <v>0.224</v>
      </c>
      <c r="J7">
        <v>0.18099999999999999</v>
      </c>
      <c r="K7">
        <v>0.22</v>
      </c>
      <c r="L7">
        <v>0.186</v>
      </c>
    </row>
    <row r="8" spans="1:12" x14ac:dyDescent="0.35">
      <c r="A8" t="s">
        <v>28</v>
      </c>
    </row>
    <row r="10" spans="1:12" x14ac:dyDescent="0.35">
      <c r="B10" s="1" t="s">
        <v>29</v>
      </c>
      <c r="C10" s="1" t="s">
        <v>15</v>
      </c>
      <c r="D10" s="1" t="s">
        <v>16</v>
      </c>
      <c r="E10" s="1" t="s">
        <v>17</v>
      </c>
    </row>
    <row r="11" spans="1:12" x14ac:dyDescent="0.35">
      <c r="A11" t="s">
        <v>30</v>
      </c>
      <c r="B11" s="1">
        <v>2.7789999999999999</v>
      </c>
      <c r="C11" s="1">
        <f>B11-B17</f>
        <v>2.6919999999999997</v>
      </c>
      <c r="D11" s="1">
        <v>250</v>
      </c>
      <c r="E11" s="1">
        <f>(12.631*C11*C11)+(58.57*C11)+(0.3664)</f>
        <v>249.57197918399999</v>
      </c>
    </row>
    <row r="12" spans="1:12" x14ac:dyDescent="0.35">
      <c r="A12" t="s">
        <v>31</v>
      </c>
      <c r="B12" s="1">
        <v>1.6950000000000001</v>
      </c>
      <c r="C12" s="1">
        <f>B12-B17</f>
        <v>1.6080000000000001</v>
      </c>
      <c r="D12" s="1">
        <v>125</v>
      </c>
      <c r="E12" s="1">
        <f t="shared" ref="E12:E17" si="0">(12.631*C12*C12)+(58.57*C12)+(0.3664)</f>
        <v>127.20648198399999</v>
      </c>
    </row>
    <row r="13" spans="1:12" x14ac:dyDescent="0.35">
      <c r="A13" t="s">
        <v>18</v>
      </c>
      <c r="B13" s="1">
        <v>0.90400000000000003</v>
      </c>
      <c r="C13" s="1">
        <f>B13-B17</f>
        <v>0.81700000000000006</v>
      </c>
      <c r="D13" s="1">
        <v>62.5</v>
      </c>
      <c r="E13" s="1">
        <f t="shared" si="0"/>
        <v>56.649143559000002</v>
      </c>
    </row>
    <row r="14" spans="1:12" x14ac:dyDescent="0.35">
      <c r="A14" t="s">
        <v>20</v>
      </c>
      <c r="B14" s="1">
        <v>0.625</v>
      </c>
      <c r="C14" s="1">
        <f>B14-B17</f>
        <v>0.53800000000000003</v>
      </c>
      <c r="D14" s="1">
        <v>31.25</v>
      </c>
      <c r="E14" s="1">
        <f t="shared" si="0"/>
        <v>35.533027164000003</v>
      </c>
    </row>
    <row r="15" spans="1:12" x14ac:dyDescent="0.35">
      <c r="A15" t="s">
        <v>21</v>
      </c>
      <c r="B15" s="1">
        <v>0.34700000000000003</v>
      </c>
      <c r="C15" s="1">
        <f>B15-B17</f>
        <v>0.26</v>
      </c>
      <c r="D15" s="1">
        <v>15.63</v>
      </c>
      <c r="E15" s="1">
        <f t="shared" si="0"/>
        <v>16.448455599999999</v>
      </c>
    </row>
    <row r="16" spans="1:12" x14ac:dyDescent="0.35">
      <c r="A16" t="s">
        <v>22</v>
      </c>
      <c r="B16" s="1">
        <v>0.188</v>
      </c>
      <c r="C16" s="1">
        <f>B16-B17</f>
        <v>0.10099999999999999</v>
      </c>
      <c r="D16" s="1">
        <v>7.81</v>
      </c>
      <c r="E16" s="1">
        <f t="shared" si="0"/>
        <v>6.4108188309999994</v>
      </c>
    </row>
    <row r="17" spans="1:12" x14ac:dyDescent="0.35">
      <c r="A17" t="s">
        <v>25</v>
      </c>
      <c r="B17" s="1">
        <v>8.7000000000000008E-2</v>
      </c>
      <c r="C17" s="1">
        <f>B17-B17</f>
        <v>0</v>
      </c>
      <c r="D17" s="1">
        <v>0</v>
      </c>
      <c r="E17" s="1">
        <f t="shared" si="0"/>
        <v>0.3664</v>
      </c>
    </row>
    <row r="18" spans="1:12" x14ac:dyDescent="0.35">
      <c r="E18" s="1"/>
    </row>
    <row r="19" spans="1:12" x14ac:dyDescent="0.35">
      <c r="E19" s="1"/>
    </row>
    <row r="20" spans="1:12" x14ac:dyDescent="0.35">
      <c r="E20" s="1"/>
    </row>
    <row r="21" spans="1:12" x14ac:dyDescent="0.35">
      <c r="E21" s="1"/>
    </row>
    <row r="22" spans="1:12" x14ac:dyDescent="0.35">
      <c r="E22" s="1"/>
    </row>
    <row r="23" spans="1:12" x14ac:dyDescent="0.35">
      <c r="E23" s="1"/>
    </row>
    <row r="24" spans="1:12" x14ac:dyDescent="0.35">
      <c r="E24" s="1"/>
      <c r="I24" s="10"/>
      <c r="J24" s="10" t="s">
        <v>32</v>
      </c>
      <c r="K24" s="10"/>
      <c r="L24" s="10"/>
    </row>
    <row r="25" spans="1:12" x14ac:dyDescent="0.35">
      <c r="E25" s="1"/>
    </row>
    <row r="26" spans="1:12" x14ac:dyDescent="0.35">
      <c r="E26" s="1"/>
    </row>
    <row r="27" spans="1:12" x14ac:dyDescent="0.35">
      <c r="E27" s="1"/>
    </row>
    <row r="28" spans="1:12" x14ac:dyDescent="0.35">
      <c r="A28" s="6" t="s">
        <v>8</v>
      </c>
      <c r="B28" s="6" t="s">
        <v>14</v>
      </c>
      <c r="C28" s="6" t="s">
        <v>15</v>
      </c>
      <c r="D28" s="6" t="s">
        <v>17</v>
      </c>
      <c r="E28" s="1"/>
    </row>
    <row r="29" spans="1:12" x14ac:dyDescent="0.35">
      <c r="A29" s="4">
        <v>1</v>
      </c>
      <c r="B29" s="7">
        <v>0.14400000000000002</v>
      </c>
      <c r="C29" s="7">
        <f>B29-B17</f>
        <v>5.7000000000000009E-2</v>
      </c>
      <c r="D29" s="7">
        <f t="shared" ref="D29:D92" si="1">(12.631*C29*C29)+(58.57*C29)+(0.3664)</f>
        <v>3.7459281190000007</v>
      </c>
    </row>
    <row r="30" spans="1:12" x14ac:dyDescent="0.35">
      <c r="A30" s="4">
        <v>2</v>
      </c>
      <c r="B30" s="7">
        <v>0.14100000000000001</v>
      </c>
      <c r="C30" s="7">
        <f>B30-B17</f>
        <v>5.4000000000000006E-2</v>
      </c>
      <c r="D30" s="7">
        <f t="shared" si="1"/>
        <v>3.5660119960000007</v>
      </c>
    </row>
    <row r="31" spans="1:12" x14ac:dyDescent="0.35">
      <c r="A31" s="4">
        <v>3</v>
      </c>
      <c r="B31" s="7">
        <v>0.20300000000000001</v>
      </c>
      <c r="C31" s="7">
        <f>B31-B17</f>
        <v>0.11600000000000001</v>
      </c>
      <c r="D31" s="7">
        <f t="shared" si="1"/>
        <v>7.3304827360000004</v>
      </c>
    </row>
    <row r="32" spans="1:12" x14ac:dyDescent="0.35">
      <c r="A32" s="4">
        <v>4</v>
      </c>
      <c r="B32" s="7">
        <v>0.255</v>
      </c>
      <c r="C32" s="7">
        <f>B32-B17</f>
        <v>0.16799999999999998</v>
      </c>
      <c r="D32" s="7">
        <f t="shared" si="1"/>
        <v>10.562657343999998</v>
      </c>
    </row>
    <row r="33" spans="1:4" x14ac:dyDescent="0.35">
      <c r="A33" s="4">
        <v>5</v>
      </c>
      <c r="B33" s="7">
        <v>0.13700000000000001</v>
      </c>
      <c r="C33" s="7">
        <f>B33-B17</f>
        <v>0.05</v>
      </c>
      <c r="D33" s="7">
        <f t="shared" si="1"/>
        <v>3.3264775000000002</v>
      </c>
    </row>
    <row r="34" spans="1:4" x14ac:dyDescent="0.35">
      <c r="A34" s="4">
        <v>6</v>
      </c>
      <c r="B34" s="7">
        <v>0.13500000000000001</v>
      </c>
      <c r="C34" s="7">
        <f>B34-B17</f>
        <v>4.8000000000000001E-2</v>
      </c>
      <c r="D34" s="7">
        <f t="shared" si="1"/>
        <v>3.2068618240000002</v>
      </c>
    </row>
    <row r="35" spans="1:4" x14ac:dyDescent="0.35">
      <c r="A35" s="4">
        <v>7</v>
      </c>
      <c r="B35" s="7">
        <v>0.16</v>
      </c>
      <c r="C35" s="7">
        <f>B35-B17</f>
        <v>7.2999999999999995E-2</v>
      </c>
      <c r="D35" s="7">
        <f t="shared" si="1"/>
        <v>4.7093205989999989</v>
      </c>
    </row>
    <row r="36" spans="1:4" x14ac:dyDescent="0.35">
      <c r="A36" s="4">
        <v>8</v>
      </c>
      <c r="B36" s="7">
        <v>0.13200000000000001</v>
      </c>
      <c r="C36" s="7">
        <f>B36-B17</f>
        <v>4.4999999999999998E-2</v>
      </c>
      <c r="D36" s="7">
        <f t="shared" si="1"/>
        <v>3.027627775</v>
      </c>
    </row>
    <row r="37" spans="1:4" x14ac:dyDescent="0.35">
      <c r="A37" s="4">
        <v>9</v>
      </c>
      <c r="B37" s="7">
        <v>0.20500000000000002</v>
      </c>
      <c r="C37" s="7">
        <f>B37-B17</f>
        <v>0.11800000000000001</v>
      </c>
      <c r="D37" s="7">
        <f t="shared" si="1"/>
        <v>7.4535340440000004</v>
      </c>
    </row>
    <row r="38" spans="1:4" x14ac:dyDescent="0.35">
      <c r="A38" s="4">
        <v>10</v>
      </c>
      <c r="B38" s="7">
        <v>0.19</v>
      </c>
      <c r="C38" s="7">
        <f>B38-B17</f>
        <v>0.10299999999999999</v>
      </c>
      <c r="D38" s="7">
        <f t="shared" si="1"/>
        <v>6.5331122789999991</v>
      </c>
    </row>
    <row r="39" spans="1:4" x14ac:dyDescent="0.35">
      <c r="A39" s="4">
        <v>11</v>
      </c>
      <c r="B39" s="7">
        <v>0.30199999999999999</v>
      </c>
      <c r="C39" s="7">
        <f>B39-B17</f>
        <v>0.21499999999999997</v>
      </c>
      <c r="D39" s="7">
        <f t="shared" si="1"/>
        <v>13.542817974999998</v>
      </c>
    </row>
    <row r="40" spans="1:4" x14ac:dyDescent="0.35">
      <c r="A40" s="4">
        <v>12</v>
      </c>
      <c r="B40" s="7">
        <v>0.17100000000000001</v>
      </c>
      <c r="C40" s="7">
        <f>B40-B17</f>
        <v>8.4000000000000005E-2</v>
      </c>
      <c r="D40" s="7">
        <f t="shared" si="1"/>
        <v>5.3754043359999999</v>
      </c>
    </row>
    <row r="41" spans="1:4" x14ac:dyDescent="0.35">
      <c r="A41" s="4">
        <v>13</v>
      </c>
      <c r="B41" s="7">
        <v>0.20500000000000002</v>
      </c>
      <c r="C41" s="7">
        <f>B41-B17</f>
        <v>0.11800000000000001</v>
      </c>
      <c r="D41" s="7">
        <f t="shared" si="1"/>
        <v>7.4535340440000004</v>
      </c>
    </row>
    <row r="42" spans="1:4" x14ac:dyDescent="0.35">
      <c r="A42" s="4">
        <v>14</v>
      </c>
      <c r="B42" s="7">
        <v>0.18099999999999999</v>
      </c>
      <c r="C42" s="7">
        <f>B42-B17</f>
        <v>9.3999999999999986E-2</v>
      </c>
      <c r="D42" s="7">
        <f t="shared" si="1"/>
        <v>5.9835875159999992</v>
      </c>
    </row>
    <row r="43" spans="1:4" x14ac:dyDescent="0.35">
      <c r="A43" s="4">
        <v>15</v>
      </c>
      <c r="B43" s="7">
        <v>0.16700000000000001</v>
      </c>
      <c r="C43" s="7">
        <f>B43-B17</f>
        <v>0.08</v>
      </c>
      <c r="D43" s="7">
        <f t="shared" si="1"/>
        <v>5.1328383999999998</v>
      </c>
    </row>
    <row r="44" spans="1:4" x14ac:dyDescent="0.35">
      <c r="A44" s="4">
        <v>16</v>
      </c>
      <c r="B44" s="7">
        <v>0.192</v>
      </c>
      <c r="C44" s="7">
        <f>B44-B17</f>
        <v>0.105</v>
      </c>
      <c r="D44" s="7">
        <f t="shared" si="1"/>
        <v>6.6555067749999992</v>
      </c>
    </row>
    <row r="45" spans="1:4" x14ac:dyDescent="0.35">
      <c r="A45" s="4">
        <v>17</v>
      </c>
      <c r="B45" s="7">
        <v>0.184</v>
      </c>
      <c r="C45" s="7">
        <f>B45-B17</f>
        <v>9.6999999999999989E-2</v>
      </c>
      <c r="D45" s="7">
        <f t="shared" si="1"/>
        <v>6.1665350789999991</v>
      </c>
    </row>
    <row r="46" spans="1:4" x14ac:dyDescent="0.35">
      <c r="A46" s="4">
        <v>18</v>
      </c>
      <c r="B46" s="7">
        <v>0.19900000000000001</v>
      </c>
      <c r="C46" s="7">
        <f>B46-B17</f>
        <v>0.112</v>
      </c>
      <c r="D46" s="7">
        <f t="shared" si="1"/>
        <v>7.0846832639999997</v>
      </c>
    </row>
    <row r="47" spans="1:4" x14ac:dyDescent="0.35">
      <c r="A47" s="4">
        <v>19</v>
      </c>
      <c r="B47" s="7">
        <v>0.21199999999999999</v>
      </c>
      <c r="C47" s="7">
        <f>B47-B17</f>
        <v>0.12499999999999999</v>
      </c>
      <c r="D47" s="7">
        <f t="shared" si="1"/>
        <v>7.8850093749999983</v>
      </c>
    </row>
    <row r="48" spans="1:4" x14ac:dyDescent="0.35">
      <c r="A48" s="4">
        <v>20</v>
      </c>
      <c r="B48" s="7">
        <v>0.20700000000000002</v>
      </c>
      <c r="C48" s="7">
        <f>B48-B17</f>
        <v>0.12000000000000001</v>
      </c>
      <c r="D48" s="7">
        <f t="shared" si="1"/>
        <v>7.5766863999999998</v>
      </c>
    </row>
    <row r="49" spans="1:4" x14ac:dyDescent="0.35">
      <c r="A49" s="4">
        <v>21</v>
      </c>
      <c r="B49" s="7">
        <v>0.16800000000000001</v>
      </c>
      <c r="C49" s="7">
        <f>B49-B17</f>
        <v>8.1000000000000003E-2</v>
      </c>
      <c r="D49" s="7">
        <f t="shared" si="1"/>
        <v>5.1934419910000003</v>
      </c>
    </row>
    <row r="50" spans="1:4" x14ac:dyDescent="0.35">
      <c r="A50" s="4">
        <v>22</v>
      </c>
      <c r="B50" s="7">
        <v>0.188</v>
      </c>
      <c r="C50" s="7">
        <f>B50-B17</f>
        <v>0.10099999999999999</v>
      </c>
      <c r="D50" s="7">
        <f t="shared" si="1"/>
        <v>6.4108188309999994</v>
      </c>
    </row>
    <row r="51" spans="1:4" x14ac:dyDescent="0.35">
      <c r="A51" s="4">
        <v>23</v>
      </c>
      <c r="B51" s="7">
        <v>0.185</v>
      </c>
      <c r="C51" s="7">
        <f>B51-B17</f>
        <v>9.799999999999999E-2</v>
      </c>
      <c r="D51" s="7">
        <f t="shared" si="1"/>
        <v>6.2275681239999985</v>
      </c>
    </row>
    <row r="52" spans="1:4" x14ac:dyDescent="0.35">
      <c r="A52" s="4">
        <v>24</v>
      </c>
      <c r="B52" s="7">
        <v>0.18099999999999999</v>
      </c>
      <c r="C52" s="7">
        <f>B52-B17</f>
        <v>9.3999999999999986E-2</v>
      </c>
      <c r="D52" s="7">
        <f t="shared" si="1"/>
        <v>5.9835875159999992</v>
      </c>
    </row>
    <row r="53" spans="1:4" x14ac:dyDescent="0.35">
      <c r="A53" s="4">
        <v>25</v>
      </c>
      <c r="B53" s="7">
        <v>0.21</v>
      </c>
      <c r="C53" s="7">
        <f>B53-B17</f>
        <v>0.12299999999999998</v>
      </c>
      <c r="D53" s="7">
        <f t="shared" si="1"/>
        <v>7.7616043989999985</v>
      </c>
    </row>
    <row r="54" spans="1:4" x14ac:dyDescent="0.35">
      <c r="A54" s="4">
        <v>26</v>
      </c>
      <c r="B54" s="7">
        <v>0.189</v>
      </c>
      <c r="C54" s="7">
        <f>B54-B17</f>
        <v>0.10199999999999999</v>
      </c>
      <c r="D54" s="7">
        <f t="shared" si="1"/>
        <v>6.4719529239999991</v>
      </c>
    </row>
    <row r="55" spans="1:4" x14ac:dyDescent="0.35">
      <c r="A55" s="4">
        <v>27</v>
      </c>
      <c r="B55" s="7">
        <v>0.2</v>
      </c>
      <c r="C55" s="7">
        <f>B55-B17</f>
        <v>0.113</v>
      </c>
      <c r="D55" s="7">
        <f t="shared" si="1"/>
        <v>7.1460952389999992</v>
      </c>
    </row>
    <row r="56" spans="1:4" x14ac:dyDescent="0.35">
      <c r="A56" s="4">
        <v>28</v>
      </c>
      <c r="B56" s="7">
        <v>0.19</v>
      </c>
      <c r="C56" s="7">
        <f>B56-B17</f>
        <v>0.10299999999999999</v>
      </c>
      <c r="D56" s="7">
        <f t="shared" si="1"/>
        <v>6.5331122789999991</v>
      </c>
    </row>
    <row r="57" spans="1:4" x14ac:dyDescent="0.35">
      <c r="A57" s="4">
        <v>29</v>
      </c>
      <c r="B57" s="7">
        <v>0.19</v>
      </c>
      <c r="C57" s="7">
        <f>B57-B17</f>
        <v>0.10299999999999999</v>
      </c>
      <c r="D57" s="7">
        <f t="shared" si="1"/>
        <v>6.5331122789999991</v>
      </c>
    </row>
    <row r="58" spans="1:4" x14ac:dyDescent="0.35">
      <c r="A58" s="4">
        <v>30</v>
      </c>
      <c r="B58" s="7">
        <v>0.219</v>
      </c>
      <c r="C58" s="7">
        <f>B58-B17</f>
        <v>0.13200000000000001</v>
      </c>
      <c r="D58" s="7">
        <f t="shared" si="1"/>
        <v>8.3177225440000004</v>
      </c>
    </row>
    <row r="59" spans="1:4" x14ac:dyDescent="0.35">
      <c r="A59" s="4">
        <v>31</v>
      </c>
      <c r="B59" s="7">
        <v>0.23400000000000001</v>
      </c>
      <c r="C59" s="7">
        <f>B59-B17</f>
        <v>0.14700000000000002</v>
      </c>
      <c r="D59" s="7">
        <f t="shared" si="1"/>
        <v>9.2491332790000023</v>
      </c>
    </row>
    <row r="60" spans="1:4" x14ac:dyDescent="0.35">
      <c r="A60" s="4">
        <v>32</v>
      </c>
      <c r="B60" s="7">
        <v>0.186</v>
      </c>
      <c r="C60" s="7">
        <f>B60-B17</f>
        <v>9.8999999999999991E-2</v>
      </c>
      <c r="D60" s="7">
        <f t="shared" si="1"/>
        <v>6.2886264309999991</v>
      </c>
    </row>
    <row r="61" spans="1:4" x14ac:dyDescent="0.35">
      <c r="A61" s="4">
        <v>33</v>
      </c>
      <c r="B61" s="7">
        <v>0.19600000000000001</v>
      </c>
      <c r="C61" s="7">
        <f>B61-B17</f>
        <v>0.109</v>
      </c>
      <c r="D61" s="7">
        <f t="shared" si="1"/>
        <v>6.9005989109999994</v>
      </c>
    </row>
    <row r="62" spans="1:4" x14ac:dyDescent="0.35">
      <c r="A62" s="4">
        <v>34</v>
      </c>
      <c r="B62" s="7">
        <v>0.19</v>
      </c>
      <c r="C62" s="7">
        <f>B62-B17</f>
        <v>0.10299999999999999</v>
      </c>
      <c r="D62" s="7">
        <f t="shared" si="1"/>
        <v>6.5331122789999991</v>
      </c>
    </row>
    <row r="63" spans="1:4" x14ac:dyDescent="0.35">
      <c r="A63" s="4">
        <v>35</v>
      </c>
      <c r="B63" s="7">
        <v>0.217</v>
      </c>
      <c r="C63" s="7">
        <f>B63-B17</f>
        <v>0.13</v>
      </c>
      <c r="D63" s="7">
        <f t="shared" si="1"/>
        <v>8.1939639</v>
      </c>
    </row>
    <row r="64" spans="1:4" x14ac:dyDescent="0.35">
      <c r="A64" s="4">
        <v>36</v>
      </c>
      <c r="B64" s="7">
        <v>0.19700000000000001</v>
      </c>
      <c r="C64" s="7">
        <f>B64-B17</f>
        <v>0.11</v>
      </c>
      <c r="D64" s="7">
        <f t="shared" si="1"/>
        <v>6.9619350999999998</v>
      </c>
    </row>
    <row r="65" spans="1:4" x14ac:dyDescent="0.35">
      <c r="A65" s="4">
        <v>37</v>
      </c>
      <c r="B65" s="7">
        <v>0.24299999999999999</v>
      </c>
      <c r="C65" s="7">
        <f>B65-B17</f>
        <v>0.15599999999999997</v>
      </c>
      <c r="D65" s="7">
        <f t="shared" si="1"/>
        <v>9.8107080159999978</v>
      </c>
    </row>
    <row r="66" spans="1:4" x14ac:dyDescent="0.35">
      <c r="A66" s="4">
        <v>38</v>
      </c>
      <c r="B66" s="7">
        <v>0.20700000000000002</v>
      </c>
      <c r="C66" s="7">
        <f>B66-B17</f>
        <v>0.12000000000000001</v>
      </c>
      <c r="D66" s="7">
        <f t="shared" si="1"/>
        <v>7.5766863999999998</v>
      </c>
    </row>
    <row r="67" spans="1:4" x14ac:dyDescent="0.35">
      <c r="A67" s="4">
        <v>39</v>
      </c>
      <c r="B67" s="7">
        <v>0.17300000000000001</v>
      </c>
      <c r="C67" s="7">
        <f>B67-B17</f>
        <v>8.6000000000000007E-2</v>
      </c>
      <c r="D67" s="7">
        <f t="shared" si="1"/>
        <v>5.496838876</v>
      </c>
    </row>
    <row r="68" spans="1:4" x14ac:dyDescent="0.35">
      <c r="A68" s="4">
        <v>40</v>
      </c>
      <c r="B68" s="7">
        <v>0.20200000000000001</v>
      </c>
      <c r="C68" s="7">
        <f>B68-B17</f>
        <v>0.115</v>
      </c>
      <c r="D68" s="7">
        <f t="shared" si="1"/>
        <v>7.2689949749999991</v>
      </c>
    </row>
    <row r="69" spans="1:4" x14ac:dyDescent="0.35">
      <c r="A69" s="4">
        <v>41</v>
      </c>
      <c r="B69" s="7">
        <v>0.20500000000000002</v>
      </c>
      <c r="C69" s="7">
        <f>B69-B17</f>
        <v>0.11800000000000001</v>
      </c>
      <c r="D69" s="7">
        <f t="shared" si="1"/>
        <v>7.4535340440000004</v>
      </c>
    </row>
    <row r="70" spans="1:4" x14ac:dyDescent="0.35">
      <c r="A70" s="4">
        <v>42</v>
      </c>
      <c r="B70" s="7">
        <v>0.16600000000000001</v>
      </c>
      <c r="C70" s="7">
        <f>B70-B17</f>
        <v>7.9000000000000001E-2</v>
      </c>
      <c r="D70" s="7">
        <f t="shared" si="1"/>
        <v>5.0722600709999996</v>
      </c>
    </row>
    <row r="71" spans="1:4" x14ac:dyDescent="0.35">
      <c r="A71" s="4">
        <v>43</v>
      </c>
      <c r="B71" s="7">
        <v>0.20800000000000002</v>
      </c>
      <c r="C71" s="7">
        <f>B71-B17</f>
        <v>0.12100000000000001</v>
      </c>
      <c r="D71" s="7">
        <f t="shared" si="1"/>
        <v>7.6383004710000009</v>
      </c>
    </row>
    <row r="72" spans="1:4" x14ac:dyDescent="0.35">
      <c r="A72" s="4">
        <v>44</v>
      </c>
      <c r="B72" s="7">
        <v>0.19500000000000001</v>
      </c>
      <c r="C72" s="7">
        <f>B72-B17</f>
        <v>0.108</v>
      </c>
      <c r="D72" s="7">
        <f t="shared" si="1"/>
        <v>6.8392879840000003</v>
      </c>
    </row>
    <row r="73" spans="1:4" x14ac:dyDescent="0.35">
      <c r="A73" s="4">
        <v>45</v>
      </c>
      <c r="B73" s="7">
        <v>0.17300000000000001</v>
      </c>
      <c r="C73" s="7">
        <f>B73-B17</f>
        <v>8.6000000000000007E-2</v>
      </c>
      <c r="D73" s="7">
        <f t="shared" si="1"/>
        <v>5.496838876</v>
      </c>
    </row>
    <row r="74" spans="1:4" x14ac:dyDescent="0.35">
      <c r="A74" s="4">
        <v>46</v>
      </c>
      <c r="B74" s="7">
        <v>0.17100000000000001</v>
      </c>
      <c r="C74" s="7">
        <f>B74-B17</f>
        <v>8.4000000000000005E-2</v>
      </c>
      <c r="D74" s="7">
        <f t="shared" si="1"/>
        <v>5.3754043359999999</v>
      </c>
    </row>
    <row r="75" spans="1:4" x14ac:dyDescent="0.35">
      <c r="A75" s="4">
        <v>47</v>
      </c>
      <c r="B75" s="7">
        <v>0.17100000000000001</v>
      </c>
      <c r="C75" s="7">
        <f>B75-B17</f>
        <v>8.4000000000000005E-2</v>
      </c>
      <c r="D75" s="7">
        <f t="shared" si="1"/>
        <v>5.3754043359999999</v>
      </c>
    </row>
    <row r="76" spans="1:4" x14ac:dyDescent="0.35">
      <c r="A76" s="4">
        <v>48</v>
      </c>
      <c r="B76" s="7">
        <v>0.19600000000000001</v>
      </c>
      <c r="C76" s="7">
        <f>B76-B17</f>
        <v>0.109</v>
      </c>
      <c r="D76" s="7">
        <f t="shared" si="1"/>
        <v>6.9005989109999994</v>
      </c>
    </row>
    <row r="77" spans="1:4" x14ac:dyDescent="0.35">
      <c r="A77" s="4">
        <v>49</v>
      </c>
      <c r="B77" s="7">
        <v>0.27200000000000002</v>
      </c>
      <c r="C77" s="7">
        <f>B77-B17</f>
        <v>0.185</v>
      </c>
      <c r="D77" s="7">
        <f t="shared" si="1"/>
        <v>11.634145975000001</v>
      </c>
    </row>
    <row r="78" spans="1:4" x14ac:dyDescent="0.35">
      <c r="A78" s="4">
        <v>50</v>
      </c>
      <c r="B78" s="7">
        <v>0.183</v>
      </c>
      <c r="C78" s="7">
        <f>B78-B17</f>
        <v>9.5999999999999988E-2</v>
      </c>
      <c r="D78" s="7">
        <f t="shared" si="1"/>
        <v>6.1055272959999991</v>
      </c>
    </row>
    <row r="79" spans="1:4" x14ac:dyDescent="0.35">
      <c r="A79" s="4">
        <v>51</v>
      </c>
      <c r="B79" s="7">
        <v>0.28700000000000003</v>
      </c>
      <c r="C79" s="7">
        <f>B79-B17</f>
        <v>0.2</v>
      </c>
      <c r="D79" s="7">
        <f t="shared" si="1"/>
        <v>12.585640000000001</v>
      </c>
    </row>
    <row r="80" spans="1:4" x14ac:dyDescent="0.35">
      <c r="A80" s="4">
        <v>52</v>
      </c>
      <c r="B80" s="7">
        <v>0.17500000000000002</v>
      </c>
      <c r="C80" s="7">
        <f>B80-B17</f>
        <v>8.8000000000000009E-2</v>
      </c>
      <c r="D80" s="7">
        <f t="shared" si="1"/>
        <v>5.6183744640000004</v>
      </c>
    </row>
    <row r="81" spans="1:4" x14ac:dyDescent="0.35">
      <c r="A81" s="4">
        <v>53</v>
      </c>
      <c r="B81" s="7">
        <v>0.17100000000000001</v>
      </c>
      <c r="C81" s="7">
        <f>B81-B17</f>
        <v>8.4000000000000005E-2</v>
      </c>
      <c r="D81" s="7">
        <f t="shared" si="1"/>
        <v>5.3754043359999999</v>
      </c>
    </row>
    <row r="82" spans="1:4" x14ac:dyDescent="0.35">
      <c r="A82" s="4">
        <v>54</v>
      </c>
      <c r="B82" s="7">
        <v>0.23400000000000001</v>
      </c>
      <c r="C82" s="7">
        <f>B82-B17</f>
        <v>0.14700000000000002</v>
      </c>
      <c r="D82" s="7">
        <f t="shared" si="1"/>
        <v>9.2491332790000023</v>
      </c>
    </row>
    <row r="83" spans="1:4" x14ac:dyDescent="0.35">
      <c r="A83" s="4">
        <v>55</v>
      </c>
      <c r="B83" s="7">
        <v>0.221</v>
      </c>
      <c r="C83" s="7">
        <f>B83-B17</f>
        <v>0.13400000000000001</v>
      </c>
      <c r="D83" s="7">
        <f t="shared" si="1"/>
        <v>8.4415822360000003</v>
      </c>
    </row>
    <row r="84" spans="1:4" x14ac:dyDescent="0.35">
      <c r="A84" s="4">
        <v>56</v>
      </c>
      <c r="B84" s="7">
        <v>0.186</v>
      </c>
      <c r="C84" s="7">
        <f>B84-B17</f>
        <v>9.8999999999999991E-2</v>
      </c>
      <c r="D84" s="7">
        <f t="shared" si="1"/>
        <v>6.2886264309999991</v>
      </c>
    </row>
    <row r="85" spans="1:4" x14ac:dyDescent="0.35">
      <c r="A85" s="4">
        <v>57</v>
      </c>
      <c r="B85" s="7">
        <v>0.20300000000000001</v>
      </c>
      <c r="C85" s="7">
        <f>B85-B17</f>
        <v>0.11600000000000001</v>
      </c>
      <c r="D85" s="7">
        <f t="shared" si="1"/>
        <v>7.3304827360000004</v>
      </c>
    </row>
    <row r="86" spans="1:4" x14ac:dyDescent="0.35">
      <c r="A86" s="4">
        <v>58</v>
      </c>
      <c r="B86" s="7">
        <v>0.21</v>
      </c>
      <c r="C86" s="7">
        <f>B86-B17</f>
        <v>0.12299999999999998</v>
      </c>
      <c r="D86" s="7">
        <f t="shared" si="1"/>
        <v>7.7616043989999985</v>
      </c>
    </row>
    <row r="87" spans="1:4" x14ac:dyDescent="0.35">
      <c r="A87" s="4">
        <v>59</v>
      </c>
      <c r="B87" s="7">
        <v>0.24199999999999999</v>
      </c>
      <c r="C87" s="7">
        <f>B87-B17</f>
        <v>0.15499999999999997</v>
      </c>
      <c r="D87" s="7">
        <f t="shared" si="1"/>
        <v>9.7482097749999994</v>
      </c>
    </row>
    <row r="88" spans="1:4" x14ac:dyDescent="0.35">
      <c r="A88" s="4">
        <v>60</v>
      </c>
      <c r="B88" s="7">
        <v>0.187</v>
      </c>
      <c r="C88" s="7">
        <f>B88-B17</f>
        <v>9.9999999999999992E-2</v>
      </c>
      <c r="D88" s="7">
        <f t="shared" si="1"/>
        <v>6.3497099999999991</v>
      </c>
    </row>
    <row r="89" spans="1:4" x14ac:dyDescent="0.35">
      <c r="A89" s="4">
        <v>61</v>
      </c>
      <c r="B89" s="7">
        <v>0.154</v>
      </c>
      <c r="C89" s="7">
        <f>B89-B17</f>
        <v>6.699999999999999E-2</v>
      </c>
      <c r="D89" s="7">
        <f t="shared" si="1"/>
        <v>4.3472905589999993</v>
      </c>
    </row>
    <row r="90" spans="1:4" x14ac:dyDescent="0.35">
      <c r="A90" s="4">
        <v>62</v>
      </c>
      <c r="B90" s="7">
        <v>0.17599999999999999</v>
      </c>
      <c r="C90" s="7">
        <f>B90-B17</f>
        <v>8.8999999999999982E-2</v>
      </c>
      <c r="D90" s="7">
        <f t="shared" si="1"/>
        <v>5.679180150999998</v>
      </c>
    </row>
    <row r="91" spans="1:4" x14ac:dyDescent="0.35">
      <c r="A91" s="4">
        <v>63</v>
      </c>
      <c r="B91" s="7">
        <v>0.17899999999999999</v>
      </c>
      <c r="C91" s="7">
        <f>B91-B17</f>
        <v>9.1999999999999985E-2</v>
      </c>
      <c r="D91" s="7">
        <f t="shared" si="1"/>
        <v>5.8617487839999987</v>
      </c>
    </row>
    <row r="92" spans="1:4" x14ac:dyDescent="0.35">
      <c r="A92" s="4">
        <v>64</v>
      </c>
      <c r="B92" s="7">
        <v>0.224</v>
      </c>
      <c r="C92" s="7">
        <f>B92-B17</f>
        <v>0.13700000000000001</v>
      </c>
      <c r="D92" s="7">
        <f t="shared" si="1"/>
        <v>8.627561239000002</v>
      </c>
    </row>
    <row r="93" spans="1:4" x14ac:dyDescent="0.35">
      <c r="A93" s="4">
        <v>65</v>
      </c>
      <c r="B93" s="7">
        <v>0.26800000000000002</v>
      </c>
      <c r="C93" s="7">
        <f>B93-B17</f>
        <v>0.18099999999999999</v>
      </c>
      <c r="D93" s="7">
        <f t="shared" ref="D93:D116" si="2">(12.631*C93*C93)+(58.57*C93)+(0.3664)</f>
        <v>11.381374191000001</v>
      </c>
    </row>
    <row r="94" spans="1:4" x14ac:dyDescent="0.35">
      <c r="A94" s="4">
        <v>66</v>
      </c>
      <c r="B94" s="7">
        <v>0.222</v>
      </c>
      <c r="C94" s="7">
        <f>B94-B17</f>
        <v>0.13500000000000001</v>
      </c>
      <c r="D94" s="7">
        <f t="shared" si="2"/>
        <v>8.5035499750000003</v>
      </c>
    </row>
    <row r="95" spans="1:4" x14ac:dyDescent="0.35">
      <c r="A95" s="4">
        <v>67</v>
      </c>
      <c r="B95" s="7">
        <v>0.42899999999999999</v>
      </c>
      <c r="C95" s="7">
        <f>B95-B17</f>
        <v>0.34199999999999997</v>
      </c>
      <c r="D95" s="7">
        <f t="shared" si="2"/>
        <v>21.874712283999997</v>
      </c>
    </row>
    <row r="96" spans="1:4" x14ac:dyDescent="0.35">
      <c r="A96" s="4">
        <v>68</v>
      </c>
      <c r="B96" s="7">
        <v>0.19800000000000001</v>
      </c>
      <c r="C96" s="7">
        <f>B96-B17</f>
        <v>0.111</v>
      </c>
      <c r="D96" s="7">
        <f t="shared" si="2"/>
        <v>7.0232965509999996</v>
      </c>
    </row>
    <row r="97" spans="1:4" x14ac:dyDescent="0.35">
      <c r="A97" s="4">
        <v>69</v>
      </c>
      <c r="B97" s="7">
        <v>0.20300000000000001</v>
      </c>
      <c r="C97" s="7">
        <f>B97-B17</f>
        <v>0.11600000000000001</v>
      </c>
      <c r="D97" s="7">
        <f t="shared" si="2"/>
        <v>7.3304827360000004</v>
      </c>
    </row>
    <row r="98" spans="1:4" x14ac:dyDescent="0.35">
      <c r="A98" s="4">
        <v>70</v>
      </c>
      <c r="B98" s="7">
        <v>0.20500000000000002</v>
      </c>
      <c r="C98" s="7">
        <f>B98-B17</f>
        <v>0.11800000000000001</v>
      </c>
      <c r="D98" s="7">
        <f t="shared" si="2"/>
        <v>7.4535340440000004</v>
      </c>
    </row>
    <row r="99" spans="1:4" x14ac:dyDescent="0.35">
      <c r="A99" s="4">
        <v>71</v>
      </c>
      <c r="B99" s="7">
        <v>0.2</v>
      </c>
      <c r="C99" s="7">
        <f>B99-B17</f>
        <v>0.113</v>
      </c>
      <c r="D99" s="7">
        <f t="shared" si="2"/>
        <v>7.1460952389999992</v>
      </c>
    </row>
    <row r="100" spans="1:4" x14ac:dyDescent="0.35">
      <c r="A100" s="4">
        <v>72</v>
      </c>
      <c r="B100" s="7">
        <v>0.18099999999999999</v>
      </c>
      <c r="C100" s="7">
        <f>B100-B17</f>
        <v>9.3999999999999986E-2</v>
      </c>
      <c r="D100" s="7">
        <f t="shared" si="2"/>
        <v>5.9835875159999992</v>
      </c>
    </row>
    <row r="101" spans="1:4" x14ac:dyDescent="0.35">
      <c r="A101" s="4">
        <v>73</v>
      </c>
      <c r="B101" s="7">
        <v>0.32400000000000001</v>
      </c>
      <c r="C101" s="7">
        <f>B101-B17</f>
        <v>0.23699999999999999</v>
      </c>
      <c r="D101" s="7">
        <f t="shared" si="2"/>
        <v>14.956960638999998</v>
      </c>
    </row>
    <row r="102" spans="1:4" x14ac:dyDescent="0.35">
      <c r="A102" s="4">
        <v>74</v>
      </c>
      <c r="B102" s="7">
        <v>0.224</v>
      </c>
      <c r="C102" s="7">
        <f>B102-B17</f>
        <v>0.13700000000000001</v>
      </c>
      <c r="D102" s="7">
        <f t="shared" si="2"/>
        <v>8.627561239000002</v>
      </c>
    </row>
    <row r="103" spans="1:4" x14ac:dyDescent="0.35">
      <c r="A103" s="4">
        <v>75</v>
      </c>
      <c r="B103" s="7">
        <v>0.27300000000000002</v>
      </c>
      <c r="C103" s="7">
        <f>B103-B17</f>
        <v>0.186</v>
      </c>
      <c r="D103" s="7">
        <f t="shared" si="2"/>
        <v>11.697402075999999</v>
      </c>
    </row>
    <row r="104" spans="1:4" x14ac:dyDescent="0.35">
      <c r="A104" s="4">
        <v>76</v>
      </c>
      <c r="B104" s="7">
        <v>0.214</v>
      </c>
      <c r="C104" s="7">
        <f>B104-B17</f>
        <v>0.127</v>
      </c>
      <c r="D104" s="7">
        <f t="shared" si="2"/>
        <v>8.0085153990000002</v>
      </c>
    </row>
    <row r="105" spans="1:4" x14ac:dyDescent="0.35">
      <c r="A105" s="4">
        <v>77</v>
      </c>
      <c r="B105" s="7">
        <v>0.192</v>
      </c>
      <c r="C105" s="7">
        <f>B105-B17</f>
        <v>0.105</v>
      </c>
      <c r="D105" s="7">
        <f t="shared" si="2"/>
        <v>6.6555067749999992</v>
      </c>
    </row>
    <row r="106" spans="1:4" x14ac:dyDescent="0.35">
      <c r="A106" s="4">
        <v>78</v>
      </c>
      <c r="B106" s="7">
        <v>0.19500000000000001</v>
      </c>
      <c r="C106" s="7">
        <f>B106-B17</f>
        <v>0.108</v>
      </c>
      <c r="D106" s="7">
        <f t="shared" si="2"/>
        <v>6.8392879840000003</v>
      </c>
    </row>
    <row r="107" spans="1:4" x14ac:dyDescent="0.35">
      <c r="A107" s="4">
        <v>79</v>
      </c>
      <c r="B107" s="7">
        <v>0.186</v>
      </c>
      <c r="C107" s="7">
        <f>B107-B17</f>
        <v>9.8999999999999991E-2</v>
      </c>
      <c r="D107" s="7">
        <f t="shared" si="2"/>
        <v>6.2886264309999991</v>
      </c>
    </row>
    <row r="108" spans="1:4" x14ac:dyDescent="0.35">
      <c r="A108" s="4">
        <v>80</v>
      </c>
      <c r="B108" s="7">
        <v>0.22</v>
      </c>
      <c r="C108" s="7">
        <f>B108-B17</f>
        <v>0.13300000000000001</v>
      </c>
      <c r="D108" s="7">
        <f t="shared" si="2"/>
        <v>8.3796397589999998</v>
      </c>
    </row>
    <row r="109" spans="1:4" x14ac:dyDescent="0.35">
      <c r="A109" s="4">
        <v>81</v>
      </c>
      <c r="B109" s="7">
        <v>0.23300000000000001</v>
      </c>
      <c r="C109" s="7">
        <f>B109-B17</f>
        <v>0.14600000000000002</v>
      </c>
      <c r="D109" s="7">
        <f t="shared" si="2"/>
        <v>9.1868623960000004</v>
      </c>
    </row>
    <row r="110" spans="1:4" x14ac:dyDescent="0.35">
      <c r="A110" s="4">
        <v>82</v>
      </c>
      <c r="B110" s="7">
        <v>0.222</v>
      </c>
      <c r="C110" s="7">
        <f>B110-B17</f>
        <v>0.13500000000000001</v>
      </c>
      <c r="D110" s="7">
        <f t="shared" si="2"/>
        <v>8.5035499750000003</v>
      </c>
    </row>
    <row r="111" spans="1:4" x14ac:dyDescent="0.35">
      <c r="A111" s="4">
        <v>83</v>
      </c>
      <c r="B111" s="7">
        <v>0.26700000000000002</v>
      </c>
      <c r="C111" s="7">
        <f>B111-B17</f>
        <v>0.18</v>
      </c>
      <c r="D111" s="7">
        <f t="shared" si="2"/>
        <v>11.318244400000001</v>
      </c>
    </row>
    <row r="112" spans="1:4" x14ac:dyDescent="0.35">
      <c r="A112" s="4">
        <v>84</v>
      </c>
      <c r="B112" s="7">
        <v>0.215</v>
      </c>
      <c r="C112" s="7">
        <f>B112-B17</f>
        <v>0.128</v>
      </c>
      <c r="D112" s="7">
        <f t="shared" si="2"/>
        <v>8.0703063040000007</v>
      </c>
    </row>
    <row r="113" spans="1:4" x14ac:dyDescent="0.35">
      <c r="A113" s="4">
        <v>85</v>
      </c>
      <c r="B113" s="7">
        <v>0.191</v>
      </c>
      <c r="C113" s="7">
        <f>B113-B17</f>
        <v>0.104</v>
      </c>
      <c r="D113" s="7">
        <f t="shared" si="2"/>
        <v>6.5942968959999986</v>
      </c>
    </row>
    <row r="114" spans="1:4" x14ac:dyDescent="0.35">
      <c r="A114" s="4">
        <v>86</v>
      </c>
      <c r="B114" s="7">
        <v>0.16900000000000001</v>
      </c>
      <c r="C114" s="7">
        <f>B114-B17</f>
        <v>8.2000000000000003E-2</v>
      </c>
      <c r="D114" s="7">
        <f t="shared" si="2"/>
        <v>5.2540708439999992</v>
      </c>
    </row>
    <row r="115" spans="1:4" x14ac:dyDescent="0.35">
      <c r="A115" s="4">
        <v>87</v>
      </c>
      <c r="B115" s="7">
        <v>0.21299999999999999</v>
      </c>
      <c r="C115" s="7">
        <f>B115-B17</f>
        <v>0.126</v>
      </c>
      <c r="D115" s="7">
        <f t="shared" si="2"/>
        <v>7.946749756</v>
      </c>
    </row>
    <row r="116" spans="1:4" x14ac:dyDescent="0.35">
      <c r="A116" s="4">
        <v>88</v>
      </c>
      <c r="B116" s="7">
        <v>0.186</v>
      </c>
      <c r="C116" s="7">
        <f>B116-B17</f>
        <v>9.8999999999999991E-2</v>
      </c>
      <c r="D116" s="7">
        <f t="shared" si="2"/>
        <v>6.2886264309999991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17"/>
  <sheetViews>
    <sheetView workbookViewId="0">
      <selection activeCell="F37" sqref="F37"/>
    </sheetView>
  </sheetViews>
  <sheetFormatPr defaultRowHeight="14.5" x14ac:dyDescent="0.35"/>
  <cols>
    <col min="2" max="2" width="10.1796875" customWidth="1"/>
    <col min="3" max="3" width="11.54296875" customWidth="1"/>
  </cols>
  <sheetData>
    <row r="1" spans="1:12" x14ac:dyDescent="0.35">
      <c r="A1">
        <v>2.9990000000000001</v>
      </c>
      <c r="B1">
        <v>0.151</v>
      </c>
      <c r="C1">
        <v>0.371</v>
      </c>
      <c r="D1">
        <v>0.57000000000000006</v>
      </c>
      <c r="E1">
        <v>0.41300000000000003</v>
      </c>
      <c r="F1">
        <v>0.16500000000000001</v>
      </c>
      <c r="G1">
        <v>0.60299999999999998</v>
      </c>
      <c r="H1">
        <v>0.22500000000000001</v>
      </c>
      <c r="I1">
        <v>0.28200000000000003</v>
      </c>
      <c r="J1">
        <v>0.23900000000000002</v>
      </c>
      <c r="K1">
        <v>1.0569999999999999</v>
      </c>
      <c r="L1">
        <v>0.58499999999999996</v>
      </c>
    </row>
    <row r="2" spans="1:12" x14ac:dyDescent="0.35">
      <c r="A2">
        <v>1.7390000000000001</v>
      </c>
      <c r="B2">
        <v>0.191</v>
      </c>
      <c r="C2">
        <v>0.28400000000000003</v>
      </c>
      <c r="D2">
        <v>0.17699999999999999</v>
      </c>
      <c r="E2">
        <v>0.17200000000000001</v>
      </c>
      <c r="F2">
        <v>0.69200000000000006</v>
      </c>
      <c r="G2">
        <v>0.18099999999999999</v>
      </c>
      <c r="H2">
        <v>0.71599999999999997</v>
      </c>
      <c r="I2">
        <v>0.14100000000000001</v>
      </c>
      <c r="J2">
        <v>0.314</v>
      </c>
      <c r="K2">
        <v>0.218</v>
      </c>
      <c r="L2">
        <v>0.193</v>
      </c>
    </row>
    <row r="3" spans="1:12" x14ac:dyDescent="0.35">
      <c r="A3">
        <v>0.93799999999999994</v>
      </c>
      <c r="B3">
        <v>0.182</v>
      </c>
      <c r="C3">
        <v>0.68</v>
      </c>
      <c r="D3">
        <v>8.4000000000000005E-2</v>
      </c>
      <c r="E3">
        <v>0.36299999999999999</v>
      </c>
      <c r="F3">
        <v>0.219</v>
      </c>
      <c r="G3">
        <v>0.56100000000000005</v>
      </c>
      <c r="H3">
        <v>0.23600000000000002</v>
      </c>
      <c r="I3">
        <v>0.29299999999999998</v>
      </c>
      <c r="J3">
        <v>0.187</v>
      </c>
      <c r="K3">
        <v>0.375</v>
      </c>
      <c r="L3">
        <v>0.32800000000000001</v>
      </c>
    </row>
    <row r="4" spans="1:12" x14ac:dyDescent="0.35">
      <c r="A4">
        <v>0.60899999999999999</v>
      </c>
      <c r="B4">
        <v>6.9000000000000006E-2</v>
      </c>
      <c r="C4">
        <v>0.13800000000000001</v>
      </c>
      <c r="D4">
        <v>7.8E-2</v>
      </c>
      <c r="E4">
        <v>0.316</v>
      </c>
      <c r="F4">
        <v>0.161</v>
      </c>
      <c r="G4">
        <v>0.13600000000000001</v>
      </c>
      <c r="H4">
        <v>0.17400000000000002</v>
      </c>
      <c r="I4">
        <v>0.33500000000000002</v>
      </c>
      <c r="J4">
        <v>0.34800000000000003</v>
      </c>
      <c r="K4">
        <v>0.19800000000000001</v>
      </c>
      <c r="L4">
        <v>0.129</v>
      </c>
    </row>
    <row r="5" spans="1:12" x14ac:dyDescent="0.35">
      <c r="A5">
        <v>0.30599999999999999</v>
      </c>
      <c r="B5">
        <v>0.125</v>
      </c>
      <c r="C5">
        <v>0.248</v>
      </c>
      <c r="D5">
        <v>0.20700000000000002</v>
      </c>
      <c r="E5">
        <v>1.222</v>
      </c>
      <c r="F5">
        <v>0.95800000000000007</v>
      </c>
      <c r="G5">
        <v>0.16900000000000001</v>
      </c>
      <c r="H5">
        <v>0.21199999999999999</v>
      </c>
      <c r="I5">
        <v>0.374</v>
      </c>
      <c r="J5">
        <v>0.59899999999999998</v>
      </c>
      <c r="K5">
        <v>0.193</v>
      </c>
      <c r="L5">
        <v>0.48099999999999998</v>
      </c>
    </row>
    <row r="6" spans="1:12" x14ac:dyDescent="0.35">
      <c r="A6">
        <v>0.15</v>
      </c>
      <c r="B6">
        <v>0.624</v>
      </c>
      <c r="C6">
        <v>0.224</v>
      </c>
      <c r="D6">
        <v>0.14799999999999999</v>
      </c>
      <c r="E6">
        <v>0.216</v>
      </c>
      <c r="F6">
        <v>0.154</v>
      </c>
      <c r="G6">
        <v>0.224</v>
      </c>
      <c r="H6">
        <v>0.188</v>
      </c>
      <c r="I6">
        <v>0.19600000000000001</v>
      </c>
      <c r="J6">
        <v>0.19</v>
      </c>
      <c r="K6">
        <v>0.501</v>
      </c>
      <c r="L6">
        <v>0.16400000000000001</v>
      </c>
    </row>
    <row r="7" spans="1:12" x14ac:dyDescent="0.35">
      <c r="A7">
        <v>5.1000000000000004E-2</v>
      </c>
      <c r="B7">
        <v>0.13200000000000001</v>
      </c>
      <c r="C7">
        <v>0.34800000000000003</v>
      </c>
      <c r="D7">
        <v>0.184</v>
      </c>
      <c r="E7">
        <v>0.36099999999999999</v>
      </c>
      <c r="F7">
        <v>0.317</v>
      </c>
      <c r="G7">
        <v>0.28400000000000003</v>
      </c>
      <c r="H7">
        <v>0.81700000000000006</v>
      </c>
      <c r="I7">
        <v>0.152</v>
      </c>
      <c r="J7">
        <v>0.33400000000000002</v>
      </c>
      <c r="K7">
        <v>0.17500000000000002</v>
      </c>
      <c r="L7">
        <v>0.26100000000000001</v>
      </c>
    </row>
    <row r="8" spans="1:12" x14ac:dyDescent="0.35">
      <c r="B8">
        <v>0.318</v>
      </c>
      <c r="C8">
        <v>0.72199999999999998</v>
      </c>
      <c r="D8">
        <v>0.73599999999999999</v>
      </c>
      <c r="E8">
        <v>0.20200000000000001</v>
      </c>
      <c r="F8">
        <v>0.19900000000000001</v>
      </c>
      <c r="G8">
        <v>0.22700000000000001</v>
      </c>
      <c r="H8">
        <v>0.214</v>
      </c>
      <c r="I8">
        <v>0.23100000000000001</v>
      </c>
      <c r="J8">
        <v>0.374</v>
      </c>
      <c r="K8">
        <v>0.16900000000000001</v>
      </c>
      <c r="L8">
        <v>0.14100000000000001</v>
      </c>
    </row>
    <row r="9" spans="1:12" x14ac:dyDescent="0.35">
      <c r="A9" t="s">
        <v>28</v>
      </c>
    </row>
    <row r="12" spans="1:12" x14ac:dyDescent="0.35">
      <c r="B12" t="s">
        <v>29</v>
      </c>
      <c r="C12" t="s">
        <v>15</v>
      </c>
      <c r="D12" t="s">
        <v>16</v>
      </c>
      <c r="E12" t="s">
        <v>17</v>
      </c>
    </row>
    <row r="13" spans="1:12" x14ac:dyDescent="0.35">
      <c r="A13" t="s">
        <v>30</v>
      </c>
      <c r="B13" s="1">
        <v>2.9990000000000001</v>
      </c>
      <c r="C13" s="1">
        <f>B13-B19</f>
        <v>2.948</v>
      </c>
      <c r="D13" s="1">
        <v>2000</v>
      </c>
      <c r="E13" s="1">
        <f>(69.087*C13*C13)+(475.04*C13)+(0.3293)</f>
        <v>2001.1618872480001</v>
      </c>
    </row>
    <row r="14" spans="1:12" x14ac:dyDescent="0.35">
      <c r="A14" t="s">
        <v>31</v>
      </c>
      <c r="B14" s="1">
        <v>1.7390000000000001</v>
      </c>
      <c r="C14" s="1">
        <f>B14-B19</f>
        <v>1.6880000000000002</v>
      </c>
      <c r="D14" s="1">
        <v>1000</v>
      </c>
      <c r="E14" s="1">
        <f t="shared" ref="E14:E19" si="0">(69.087*C14*C14)+(475.04*C14)+(0.3293)</f>
        <v>999.04944892800017</v>
      </c>
    </row>
    <row r="15" spans="1:12" x14ac:dyDescent="0.35">
      <c r="A15" t="s">
        <v>18</v>
      </c>
      <c r="B15" s="1">
        <v>0.93799999999999994</v>
      </c>
      <c r="C15" s="1">
        <f>B15-B19</f>
        <v>0.8869999999999999</v>
      </c>
      <c r="D15" s="1">
        <v>500</v>
      </c>
      <c r="E15" s="1">
        <f t="shared" si="0"/>
        <v>476.04528990299997</v>
      </c>
    </row>
    <row r="16" spans="1:12" x14ac:dyDescent="0.35">
      <c r="A16" t="s">
        <v>20</v>
      </c>
      <c r="B16" s="1">
        <v>0.60899999999999999</v>
      </c>
      <c r="C16" s="1">
        <f>B16-B19</f>
        <v>0.55799999999999994</v>
      </c>
      <c r="D16" s="1">
        <v>250</v>
      </c>
      <c r="E16" s="1">
        <f t="shared" si="0"/>
        <v>286.91282466799998</v>
      </c>
    </row>
    <row r="17" spans="1:12" x14ac:dyDescent="0.35">
      <c r="A17" t="s">
        <v>21</v>
      </c>
      <c r="B17" s="1">
        <v>0.30599999999999999</v>
      </c>
      <c r="C17" s="1">
        <f>B17-B19</f>
        <v>0.255</v>
      </c>
      <c r="D17" s="1">
        <v>125</v>
      </c>
      <c r="E17" s="1">
        <f t="shared" si="0"/>
        <v>125.95688217500002</v>
      </c>
    </row>
    <row r="18" spans="1:12" x14ac:dyDescent="0.35">
      <c r="A18" t="s">
        <v>22</v>
      </c>
      <c r="B18" s="1">
        <v>0.15</v>
      </c>
      <c r="C18" s="1">
        <f>B18-B19</f>
        <v>9.8999999999999991E-2</v>
      </c>
      <c r="D18" s="1">
        <v>62.5</v>
      </c>
      <c r="E18" s="1">
        <f t="shared" si="0"/>
        <v>48.035381687000005</v>
      </c>
    </row>
    <row r="19" spans="1:12" x14ac:dyDescent="0.35">
      <c r="A19" t="s">
        <v>25</v>
      </c>
      <c r="B19" s="1">
        <v>5.1000000000000004E-2</v>
      </c>
      <c r="C19" s="1">
        <v>0</v>
      </c>
      <c r="D19" s="1">
        <v>0</v>
      </c>
      <c r="E19" s="1">
        <f t="shared" si="0"/>
        <v>0.32929999999999998</v>
      </c>
    </row>
    <row r="20" spans="1:12" x14ac:dyDescent="0.35">
      <c r="B20" s="1"/>
      <c r="C20" s="1"/>
      <c r="D20" s="1"/>
      <c r="E20" s="1"/>
    </row>
    <row r="21" spans="1:12" x14ac:dyDescent="0.35">
      <c r="E21" s="1"/>
    </row>
    <row r="22" spans="1:12" x14ac:dyDescent="0.35">
      <c r="E22" s="1"/>
    </row>
    <row r="23" spans="1:12" x14ac:dyDescent="0.35">
      <c r="E23" s="1"/>
    </row>
    <row r="24" spans="1:12" x14ac:dyDescent="0.35">
      <c r="E24" s="1"/>
    </row>
    <row r="25" spans="1:12" x14ac:dyDescent="0.35">
      <c r="E25" s="1"/>
    </row>
    <row r="26" spans="1:12" x14ac:dyDescent="0.35">
      <c r="E26" s="1"/>
      <c r="J26" s="10" t="s">
        <v>37</v>
      </c>
      <c r="K26" s="10"/>
      <c r="L26" s="10"/>
    </row>
    <row r="27" spans="1:12" x14ac:dyDescent="0.35">
      <c r="E27" s="1"/>
    </row>
    <row r="28" spans="1:12" x14ac:dyDescent="0.35">
      <c r="E28" s="1"/>
    </row>
    <row r="29" spans="1:12" x14ac:dyDescent="0.35">
      <c r="A29" s="6" t="s">
        <v>8</v>
      </c>
      <c r="B29" s="6" t="s">
        <v>14</v>
      </c>
      <c r="C29" s="6" t="s">
        <v>15</v>
      </c>
      <c r="D29" s="6" t="s">
        <v>17</v>
      </c>
      <c r="E29" s="1"/>
    </row>
    <row r="30" spans="1:12" x14ac:dyDescent="0.35">
      <c r="A30" s="4">
        <v>1</v>
      </c>
      <c r="B30" s="7">
        <v>0.151</v>
      </c>
      <c r="C30" s="7">
        <f>B30-B19</f>
        <v>9.9999999999999992E-2</v>
      </c>
      <c r="D30" s="7">
        <f t="shared" ref="D30:D93" si="1">(69.087*C30*C30)+(475.04*C30)+(0.3293)</f>
        <v>48.524169999999998</v>
      </c>
    </row>
    <row r="31" spans="1:12" x14ac:dyDescent="0.35">
      <c r="A31" s="4">
        <v>2</v>
      </c>
      <c r="B31" s="7">
        <v>0.191</v>
      </c>
      <c r="C31" s="7">
        <f>B31-B19</f>
        <v>0.14000000000000001</v>
      </c>
      <c r="D31" s="7">
        <f t="shared" si="1"/>
        <v>68.189005200000025</v>
      </c>
    </row>
    <row r="32" spans="1:12" x14ac:dyDescent="0.35">
      <c r="A32" s="4">
        <v>3</v>
      </c>
      <c r="B32" s="7">
        <v>0.182</v>
      </c>
      <c r="C32" s="7">
        <f>B32-B19</f>
        <v>0.13100000000000001</v>
      </c>
      <c r="D32" s="7">
        <f t="shared" si="1"/>
        <v>63.745142007000005</v>
      </c>
    </row>
    <row r="33" spans="1:4" x14ac:dyDescent="0.35">
      <c r="A33" s="4">
        <v>4</v>
      </c>
      <c r="B33" s="7">
        <v>6.9000000000000006E-2</v>
      </c>
      <c r="C33" s="7">
        <f>B33-B19</f>
        <v>1.8000000000000002E-2</v>
      </c>
      <c r="D33" s="7">
        <f t="shared" si="1"/>
        <v>8.902404188000002</v>
      </c>
    </row>
    <row r="34" spans="1:4" x14ac:dyDescent="0.35">
      <c r="A34" s="4">
        <v>5</v>
      </c>
      <c r="B34" s="7">
        <v>0.125</v>
      </c>
      <c r="C34" s="7">
        <f>B34-B19</f>
        <v>7.3999999999999996E-2</v>
      </c>
      <c r="D34" s="7">
        <f t="shared" si="1"/>
        <v>35.860580412000004</v>
      </c>
    </row>
    <row r="35" spans="1:4" x14ac:dyDescent="0.35">
      <c r="A35" s="4">
        <v>6</v>
      </c>
      <c r="B35" s="7">
        <v>0.624</v>
      </c>
      <c r="C35" s="7">
        <f>B35-B19</f>
        <v>0.57299999999999995</v>
      </c>
      <c r="D35" s="7">
        <f t="shared" si="1"/>
        <v>295.21048562300001</v>
      </c>
    </row>
    <row r="36" spans="1:4" x14ac:dyDescent="0.35">
      <c r="A36" s="4">
        <v>7</v>
      </c>
      <c r="B36" s="7">
        <v>0.13200000000000001</v>
      </c>
      <c r="C36" s="7">
        <f>B36-B19</f>
        <v>8.1000000000000003E-2</v>
      </c>
      <c r="D36" s="7">
        <f t="shared" si="1"/>
        <v>39.260819807000004</v>
      </c>
    </row>
    <row r="37" spans="1:4" x14ac:dyDescent="0.35">
      <c r="A37" s="4">
        <v>8</v>
      </c>
      <c r="B37" s="7">
        <v>0.318</v>
      </c>
      <c r="C37" s="7">
        <f>B37-B19</f>
        <v>0.26700000000000002</v>
      </c>
      <c r="D37" s="7">
        <f t="shared" si="1"/>
        <v>132.090123143</v>
      </c>
    </row>
    <row r="38" spans="1:4" x14ac:dyDescent="0.35">
      <c r="A38" s="4">
        <v>9</v>
      </c>
      <c r="B38" s="7">
        <v>0.371</v>
      </c>
      <c r="C38" s="7">
        <f>B38-B19</f>
        <v>0.32</v>
      </c>
      <c r="D38" s="7">
        <f t="shared" si="1"/>
        <v>159.41660879999998</v>
      </c>
    </row>
    <row r="39" spans="1:4" x14ac:dyDescent="0.35">
      <c r="A39" s="4">
        <v>10</v>
      </c>
      <c r="B39" s="7">
        <v>0.28400000000000003</v>
      </c>
      <c r="C39" s="7">
        <f>B39-B19</f>
        <v>0.23300000000000004</v>
      </c>
      <c r="D39" s="7">
        <f t="shared" si="1"/>
        <v>114.76428414300003</v>
      </c>
    </row>
    <row r="40" spans="1:4" x14ac:dyDescent="0.35">
      <c r="A40" s="4">
        <v>11</v>
      </c>
      <c r="B40" s="7">
        <v>0.68</v>
      </c>
      <c r="C40" s="7">
        <f>B40-B19</f>
        <v>0.629</v>
      </c>
      <c r="D40" s="7">
        <f t="shared" si="1"/>
        <v>326.46310976699999</v>
      </c>
    </row>
    <row r="41" spans="1:4" x14ac:dyDescent="0.35">
      <c r="A41" s="4">
        <v>12</v>
      </c>
      <c r="B41" s="7">
        <v>0.13800000000000001</v>
      </c>
      <c r="C41" s="7">
        <f>B41-B19</f>
        <v>8.7000000000000008E-2</v>
      </c>
      <c r="D41" s="7">
        <f t="shared" si="1"/>
        <v>42.180699503000007</v>
      </c>
    </row>
    <row r="42" spans="1:4" x14ac:dyDescent="0.35">
      <c r="A42" s="4">
        <v>13</v>
      </c>
      <c r="B42" s="7">
        <v>0.248</v>
      </c>
      <c r="C42" s="7">
        <f>B42-B19</f>
        <v>0.19700000000000001</v>
      </c>
      <c r="D42" s="7">
        <f t="shared" si="1"/>
        <v>96.593377383000004</v>
      </c>
    </row>
    <row r="43" spans="1:4" x14ac:dyDescent="0.35">
      <c r="A43" s="4">
        <v>14</v>
      </c>
      <c r="B43" s="7">
        <v>0.224</v>
      </c>
      <c r="C43" s="7">
        <f>B43-B19</f>
        <v>0.17299999999999999</v>
      </c>
      <c r="D43" s="7">
        <f t="shared" si="1"/>
        <v>84.578924822999994</v>
      </c>
    </row>
    <row r="44" spans="1:4" x14ac:dyDescent="0.35">
      <c r="A44" s="4">
        <v>15</v>
      </c>
      <c r="B44" s="7">
        <v>0.34800000000000003</v>
      </c>
      <c r="C44" s="7">
        <f>B44-B19</f>
        <v>0.29700000000000004</v>
      </c>
      <c r="D44" s="7">
        <f t="shared" si="1"/>
        <v>147.51027518300003</v>
      </c>
    </row>
    <row r="45" spans="1:4" x14ac:dyDescent="0.35">
      <c r="A45" s="4">
        <v>16</v>
      </c>
      <c r="B45" s="7">
        <v>0.72199999999999998</v>
      </c>
      <c r="C45" s="7">
        <f>B45-B19</f>
        <v>0.67099999999999993</v>
      </c>
      <c r="D45" s="7">
        <f t="shared" si="1"/>
        <v>350.18693996699994</v>
      </c>
    </row>
    <row r="46" spans="1:4" x14ac:dyDescent="0.35">
      <c r="A46" s="4">
        <v>17</v>
      </c>
      <c r="B46" s="7">
        <v>0.57000000000000006</v>
      </c>
      <c r="C46" s="7">
        <f>B46-B19</f>
        <v>0.51900000000000002</v>
      </c>
      <c r="D46" s="7">
        <f t="shared" si="1"/>
        <v>265.484403407</v>
      </c>
    </row>
    <row r="47" spans="1:4" x14ac:dyDescent="0.35">
      <c r="A47" s="4">
        <v>18</v>
      </c>
      <c r="B47" s="7">
        <v>0.17699999999999999</v>
      </c>
      <c r="C47" s="7">
        <f>B47-B19</f>
        <v>0.126</v>
      </c>
      <c r="D47" s="7">
        <f t="shared" si="1"/>
        <v>61.281165212000005</v>
      </c>
    </row>
    <row r="48" spans="1:4" x14ac:dyDescent="0.35">
      <c r="A48" s="4">
        <v>19</v>
      </c>
      <c r="B48" s="7">
        <v>8.4000000000000005E-2</v>
      </c>
      <c r="C48" s="7">
        <f>B48-B19</f>
        <v>3.3000000000000002E-2</v>
      </c>
      <c r="D48" s="7">
        <f t="shared" si="1"/>
        <v>16.080855743000004</v>
      </c>
    </row>
    <row r="49" spans="1:4" x14ac:dyDescent="0.35">
      <c r="A49" s="4">
        <v>20</v>
      </c>
      <c r="B49" s="7">
        <v>7.8E-2</v>
      </c>
      <c r="C49" s="7">
        <f>B49-B19</f>
        <v>2.6999999999999996E-2</v>
      </c>
      <c r="D49" s="7">
        <f t="shared" si="1"/>
        <v>13.205744422999999</v>
      </c>
    </row>
    <row r="50" spans="1:4" x14ac:dyDescent="0.35">
      <c r="A50" s="4">
        <v>21</v>
      </c>
      <c r="B50" s="7">
        <v>0.20700000000000002</v>
      </c>
      <c r="C50" s="7">
        <f>B50-B19</f>
        <v>0.15600000000000003</v>
      </c>
      <c r="D50" s="7">
        <f t="shared" si="1"/>
        <v>76.116841232000013</v>
      </c>
    </row>
    <row r="51" spans="1:4" x14ac:dyDescent="0.35">
      <c r="A51" s="4">
        <v>22</v>
      </c>
      <c r="B51" s="7">
        <v>0.14799999999999999</v>
      </c>
      <c r="C51" s="7">
        <f>B51-B19</f>
        <v>9.6999999999999989E-2</v>
      </c>
      <c r="D51" s="7">
        <f t="shared" si="1"/>
        <v>47.058219583000003</v>
      </c>
    </row>
    <row r="52" spans="1:4" x14ac:dyDescent="0.35">
      <c r="A52" s="4">
        <v>23</v>
      </c>
      <c r="B52" s="7">
        <v>0.184</v>
      </c>
      <c r="C52" s="7">
        <f>B52-B19</f>
        <v>0.13300000000000001</v>
      </c>
      <c r="D52" s="7">
        <f t="shared" si="1"/>
        <v>64.73169994300001</v>
      </c>
    </row>
    <row r="53" spans="1:4" x14ac:dyDescent="0.35">
      <c r="A53" s="4">
        <v>24</v>
      </c>
      <c r="B53" s="7">
        <v>0.73599999999999999</v>
      </c>
      <c r="C53" s="7">
        <f>B53-B19</f>
        <v>0.68499999999999994</v>
      </c>
      <c r="D53" s="7">
        <f t="shared" si="1"/>
        <v>358.149047575</v>
      </c>
    </row>
    <row r="54" spans="1:4" x14ac:dyDescent="0.35">
      <c r="A54" s="4">
        <v>25</v>
      </c>
      <c r="B54" s="7">
        <v>0.41300000000000003</v>
      </c>
      <c r="C54" s="7">
        <f>B54-B19</f>
        <v>0.36200000000000004</v>
      </c>
      <c r="D54" s="7">
        <f t="shared" si="1"/>
        <v>181.34721682800003</v>
      </c>
    </row>
    <row r="55" spans="1:4" x14ac:dyDescent="0.35">
      <c r="A55" s="4">
        <v>26</v>
      </c>
      <c r="B55" s="7">
        <v>0.17200000000000001</v>
      </c>
      <c r="C55" s="7">
        <f>B55-B19</f>
        <v>0.12100000000000001</v>
      </c>
      <c r="D55" s="7">
        <f t="shared" si="1"/>
        <v>58.820642767000017</v>
      </c>
    </row>
    <row r="56" spans="1:4" x14ac:dyDescent="0.35">
      <c r="A56" s="4">
        <v>27</v>
      </c>
      <c r="B56" s="7">
        <v>0.36299999999999999</v>
      </c>
      <c r="C56" s="7">
        <f>B56-B19</f>
        <v>0.312</v>
      </c>
      <c r="D56" s="7">
        <f t="shared" si="1"/>
        <v>155.266984928</v>
      </c>
    </row>
    <row r="57" spans="1:4" x14ac:dyDescent="0.35">
      <c r="A57" s="4">
        <v>28</v>
      </c>
      <c r="B57" s="7">
        <v>0.316</v>
      </c>
      <c r="C57" s="7">
        <f>B57-B19</f>
        <v>0.26500000000000001</v>
      </c>
      <c r="D57" s="7">
        <f t="shared" si="1"/>
        <v>131.06653457499999</v>
      </c>
    </row>
    <row r="58" spans="1:4" x14ac:dyDescent="0.35">
      <c r="A58" s="4">
        <v>29</v>
      </c>
      <c r="B58" s="7">
        <v>1.222</v>
      </c>
      <c r="C58" s="7">
        <f>B58-B19</f>
        <v>1.171</v>
      </c>
      <c r="D58" s="7">
        <f t="shared" si="1"/>
        <v>651.33606696699997</v>
      </c>
    </row>
    <row r="59" spans="1:4" x14ac:dyDescent="0.35">
      <c r="A59" s="4">
        <v>30</v>
      </c>
      <c r="B59" s="7">
        <v>0.216</v>
      </c>
      <c r="C59" s="7">
        <f>B59-B19</f>
        <v>0.16499999999999998</v>
      </c>
      <c r="D59" s="7">
        <f t="shared" si="1"/>
        <v>80.591793574999997</v>
      </c>
    </row>
    <row r="60" spans="1:4" x14ac:dyDescent="0.35">
      <c r="A60" s="4">
        <v>31</v>
      </c>
      <c r="B60" s="7">
        <v>0.36099999999999999</v>
      </c>
      <c r="C60" s="7">
        <f>B60-B19</f>
        <v>0.31</v>
      </c>
      <c r="D60" s="7">
        <f t="shared" si="1"/>
        <v>154.2309607</v>
      </c>
    </row>
    <row r="61" spans="1:4" x14ac:dyDescent="0.35">
      <c r="A61" s="4">
        <v>32</v>
      </c>
      <c r="B61" s="7">
        <v>0.20200000000000001</v>
      </c>
      <c r="C61" s="7">
        <f>B61-B19</f>
        <v>0.15100000000000002</v>
      </c>
      <c r="D61" s="7">
        <f t="shared" si="1"/>
        <v>73.635592687000013</v>
      </c>
    </row>
    <row r="62" spans="1:4" x14ac:dyDescent="0.35">
      <c r="A62" s="4">
        <v>33</v>
      </c>
      <c r="B62" s="7">
        <v>0.16500000000000001</v>
      </c>
      <c r="C62" s="7">
        <f>B62-B19</f>
        <v>0.114</v>
      </c>
      <c r="D62" s="7">
        <f t="shared" si="1"/>
        <v>55.381714652000007</v>
      </c>
    </row>
    <row r="63" spans="1:4" x14ac:dyDescent="0.35">
      <c r="A63" s="4">
        <v>34</v>
      </c>
      <c r="B63" s="7">
        <v>0.69200000000000006</v>
      </c>
      <c r="C63" s="7">
        <f>B63-B19</f>
        <v>0.64100000000000001</v>
      </c>
      <c r="D63" s="7">
        <f t="shared" si="1"/>
        <v>333.21647564700004</v>
      </c>
    </row>
    <row r="64" spans="1:4" x14ac:dyDescent="0.35">
      <c r="A64" s="4">
        <v>35</v>
      </c>
      <c r="B64" s="7">
        <v>0.219</v>
      </c>
      <c r="C64" s="7">
        <f>B64-B19</f>
        <v>0.16799999999999998</v>
      </c>
      <c r="D64" s="7">
        <f t="shared" si="1"/>
        <v>82.085931488</v>
      </c>
    </row>
    <row r="65" spans="1:4" x14ac:dyDescent="0.35">
      <c r="A65" s="4">
        <v>36</v>
      </c>
      <c r="B65" s="7">
        <v>0.161</v>
      </c>
      <c r="C65" s="7">
        <f>B65-B19</f>
        <v>0.11</v>
      </c>
      <c r="D65" s="7">
        <f t="shared" si="1"/>
        <v>53.419652700000007</v>
      </c>
    </row>
    <row r="66" spans="1:4" x14ac:dyDescent="0.35">
      <c r="A66" s="4">
        <v>37</v>
      </c>
      <c r="B66" s="7">
        <v>0.95800000000000007</v>
      </c>
      <c r="C66" s="7">
        <f>B66-B19</f>
        <v>0.90700000000000003</v>
      </c>
      <c r="D66" s="7">
        <f t="shared" si="1"/>
        <v>488.02493146300003</v>
      </c>
    </row>
    <row r="67" spans="1:4" x14ac:dyDescent="0.35">
      <c r="A67" s="4">
        <v>38</v>
      </c>
      <c r="B67" s="7">
        <v>0.154</v>
      </c>
      <c r="C67" s="7">
        <f>B67-B19</f>
        <v>0.10299999999999999</v>
      </c>
      <c r="D67" s="7">
        <f t="shared" si="1"/>
        <v>49.991363982999999</v>
      </c>
    </row>
    <row r="68" spans="1:4" x14ac:dyDescent="0.35">
      <c r="A68" s="4">
        <v>39</v>
      </c>
      <c r="B68" s="7">
        <v>0.317</v>
      </c>
      <c r="C68" s="7">
        <f>B68-B19</f>
        <v>0.26600000000000001</v>
      </c>
      <c r="D68" s="7">
        <f t="shared" si="1"/>
        <v>131.578259772</v>
      </c>
    </row>
    <row r="69" spans="1:4" x14ac:dyDescent="0.35">
      <c r="A69" s="4">
        <v>40</v>
      </c>
      <c r="B69" s="7">
        <v>0.19900000000000001</v>
      </c>
      <c r="C69" s="7">
        <f>B69-B19</f>
        <v>0.14800000000000002</v>
      </c>
      <c r="D69" s="7">
        <f t="shared" si="1"/>
        <v>72.148501648000021</v>
      </c>
    </row>
    <row r="70" spans="1:4" x14ac:dyDescent="0.35">
      <c r="A70" s="4">
        <v>41</v>
      </c>
      <c r="B70" s="7">
        <v>0.60299999999999998</v>
      </c>
      <c r="C70" s="7">
        <f>B70-B19</f>
        <v>0.55199999999999994</v>
      </c>
      <c r="D70" s="7">
        <f t="shared" si="1"/>
        <v>283.60246524799999</v>
      </c>
    </row>
    <row r="71" spans="1:4" x14ac:dyDescent="0.35">
      <c r="A71" s="4">
        <v>42</v>
      </c>
      <c r="B71" s="7">
        <v>0.18099999999999999</v>
      </c>
      <c r="C71" s="7">
        <f>B71-B19</f>
        <v>0.13</v>
      </c>
      <c r="D71" s="7">
        <f t="shared" si="1"/>
        <v>63.252070300000007</v>
      </c>
    </row>
    <row r="72" spans="1:4" x14ac:dyDescent="0.35">
      <c r="A72" s="4">
        <v>43</v>
      </c>
      <c r="B72" s="7">
        <v>0.56100000000000005</v>
      </c>
      <c r="C72" s="7">
        <f>B72-B19</f>
        <v>0.51</v>
      </c>
      <c r="D72" s="7">
        <f t="shared" si="1"/>
        <v>260.5692287</v>
      </c>
    </row>
    <row r="73" spans="1:4" x14ac:dyDescent="0.35">
      <c r="A73" s="4">
        <v>44</v>
      </c>
      <c r="B73" s="7">
        <v>0.13600000000000001</v>
      </c>
      <c r="C73" s="7">
        <f>B73-B19</f>
        <v>8.5000000000000006E-2</v>
      </c>
      <c r="D73" s="7">
        <f t="shared" si="1"/>
        <v>41.206853575000011</v>
      </c>
    </row>
    <row r="74" spans="1:4" x14ac:dyDescent="0.35">
      <c r="A74" s="4">
        <v>45</v>
      </c>
      <c r="B74" s="7">
        <v>0.16900000000000001</v>
      </c>
      <c r="C74" s="7">
        <f>B74-B19</f>
        <v>0.11800000000000001</v>
      </c>
      <c r="D74" s="7">
        <f t="shared" si="1"/>
        <v>57.345987388000005</v>
      </c>
    </row>
    <row r="75" spans="1:4" x14ac:dyDescent="0.35">
      <c r="A75" s="4">
        <v>46</v>
      </c>
      <c r="B75" s="7">
        <v>0.224</v>
      </c>
      <c r="C75" s="7">
        <f>B75-B19</f>
        <v>0.17299999999999999</v>
      </c>
      <c r="D75" s="7">
        <f t="shared" si="1"/>
        <v>84.578924822999994</v>
      </c>
    </row>
    <row r="76" spans="1:4" x14ac:dyDescent="0.35">
      <c r="A76" s="4">
        <v>47</v>
      </c>
      <c r="B76" s="7">
        <v>0.28400000000000003</v>
      </c>
      <c r="C76" s="7">
        <f>B76-B19</f>
        <v>0.23300000000000004</v>
      </c>
      <c r="D76" s="7">
        <f t="shared" si="1"/>
        <v>114.76428414300003</v>
      </c>
    </row>
    <row r="77" spans="1:4" x14ac:dyDescent="0.35">
      <c r="A77" s="4">
        <v>48</v>
      </c>
      <c r="B77" s="7">
        <v>0.22700000000000001</v>
      </c>
      <c r="C77" s="7">
        <f>B77-B19</f>
        <v>0.17599999999999999</v>
      </c>
      <c r="D77" s="7">
        <f t="shared" si="1"/>
        <v>86.076378911999996</v>
      </c>
    </row>
    <row r="78" spans="1:4" x14ac:dyDescent="0.35">
      <c r="A78" s="4">
        <v>49</v>
      </c>
      <c r="B78" s="7">
        <v>0.22500000000000001</v>
      </c>
      <c r="C78" s="7">
        <f>B78-B19</f>
        <v>0.17399999999999999</v>
      </c>
      <c r="D78" s="7">
        <f t="shared" si="1"/>
        <v>85.077938012000004</v>
      </c>
    </row>
    <row r="79" spans="1:4" x14ac:dyDescent="0.35">
      <c r="A79" s="4">
        <v>50</v>
      </c>
      <c r="B79" s="7">
        <v>0.71599999999999997</v>
      </c>
      <c r="C79" s="7">
        <f>B79-B19</f>
        <v>0.66499999999999992</v>
      </c>
      <c r="D79" s="7">
        <f t="shared" si="1"/>
        <v>346.78289857499993</v>
      </c>
    </row>
    <row r="80" spans="1:4" x14ac:dyDescent="0.35">
      <c r="A80" s="4">
        <v>51</v>
      </c>
      <c r="B80" s="7">
        <v>0.23600000000000002</v>
      </c>
      <c r="C80" s="7">
        <f>B80-B19</f>
        <v>0.185</v>
      </c>
      <c r="D80" s="7">
        <f t="shared" si="1"/>
        <v>90.576202575000011</v>
      </c>
    </row>
    <row r="81" spans="1:4" x14ac:dyDescent="0.35">
      <c r="A81" s="4">
        <v>52</v>
      </c>
      <c r="B81" s="7">
        <v>0.17400000000000002</v>
      </c>
      <c r="C81" s="7">
        <f>B81-B19</f>
        <v>0.12300000000000001</v>
      </c>
      <c r="D81" s="7">
        <f t="shared" si="1"/>
        <v>59.804437223000015</v>
      </c>
    </row>
    <row r="82" spans="1:4" x14ac:dyDescent="0.35">
      <c r="A82" s="4">
        <v>53</v>
      </c>
      <c r="B82" s="7">
        <v>0.21199999999999999</v>
      </c>
      <c r="C82" s="7">
        <f>B82-B19</f>
        <v>0.16099999999999998</v>
      </c>
      <c r="D82" s="7">
        <f t="shared" si="1"/>
        <v>78.601544126999997</v>
      </c>
    </row>
    <row r="83" spans="1:4" x14ac:dyDescent="0.35">
      <c r="A83" s="4">
        <v>54</v>
      </c>
      <c r="B83" s="7">
        <v>0.188</v>
      </c>
      <c r="C83" s="7">
        <f>B83-B19</f>
        <v>0.13700000000000001</v>
      </c>
      <c r="D83" s="7">
        <f t="shared" si="1"/>
        <v>66.706473903000017</v>
      </c>
    </row>
    <row r="84" spans="1:4" x14ac:dyDescent="0.35">
      <c r="A84" s="4">
        <v>55</v>
      </c>
      <c r="B84" s="7">
        <v>0.81700000000000006</v>
      </c>
      <c r="C84" s="7">
        <f>B84-B19</f>
        <v>0.76600000000000001</v>
      </c>
      <c r="D84" s="7">
        <f t="shared" si="1"/>
        <v>404.747151772</v>
      </c>
    </row>
    <row r="85" spans="1:4" x14ac:dyDescent="0.35">
      <c r="A85" s="4">
        <v>56</v>
      </c>
      <c r="B85" s="7">
        <v>0.214</v>
      </c>
      <c r="C85" s="7">
        <f>B85-B19</f>
        <v>0.16299999999999998</v>
      </c>
      <c r="D85" s="7">
        <f t="shared" si="1"/>
        <v>79.59639250299999</v>
      </c>
    </row>
    <row r="86" spans="1:4" x14ac:dyDescent="0.35">
      <c r="A86" s="4">
        <v>57</v>
      </c>
      <c r="B86" s="7">
        <v>0.28200000000000003</v>
      </c>
      <c r="C86" s="7">
        <f>B86-B19</f>
        <v>0.23100000000000004</v>
      </c>
      <c r="D86" s="7">
        <f t="shared" si="1"/>
        <v>113.75009140700003</v>
      </c>
    </row>
    <row r="87" spans="1:4" x14ac:dyDescent="0.35">
      <c r="A87" s="4">
        <v>58</v>
      </c>
      <c r="B87" s="7">
        <v>0.14100000000000001</v>
      </c>
      <c r="C87" s="7">
        <f>B87-B19</f>
        <v>9.0000000000000011E-2</v>
      </c>
      <c r="D87" s="7">
        <f t="shared" si="1"/>
        <v>43.642504700000011</v>
      </c>
    </row>
    <row r="88" spans="1:4" x14ac:dyDescent="0.35">
      <c r="A88" s="4">
        <v>59</v>
      </c>
      <c r="B88" s="7">
        <v>0.29299999999999998</v>
      </c>
      <c r="C88" s="7">
        <f>B88-B19</f>
        <v>0.24199999999999999</v>
      </c>
      <c r="D88" s="7">
        <f t="shared" si="1"/>
        <v>119.33499106800001</v>
      </c>
    </row>
    <row r="89" spans="1:4" x14ac:dyDescent="0.35">
      <c r="A89" s="4">
        <v>60</v>
      </c>
      <c r="B89" s="7">
        <v>0.33500000000000002</v>
      </c>
      <c r="C89" s="7">
        <f>B89-B19</f>
        <v>0.28400000000000003</v>
      </c>
      <c r="D89" s="7">
        <f t="shared" si="1"/>
        <v>140.81294107200003</v>
      </c>
    </row>
    <row r="90" spans="1:4" x14ac:dyDescent="0.35">
      <c r="A90" s="4">
        <v>61</v>
      </c>
      <c r="B90" s="7">
        <v>0.374</v>
      </c>
      <c r="C90" s="7">
        <f>B90-B19</f>
        <v>0.32300000000000001</v>
      </c>
      <c r="D90" s="7">
        <f t="shared" si="1"/>
        <v>160.97499762300001</v>
      </c>
    </row>
    <row r="91" spans="1:4" x14ac:dyDescent="0.35">
      <c r="A91" s="4">
        <v>62</v>
      </c>
      <c r="B91" s="7">
        <v>0.19600000000000001</v>
      </c>
      <c r="C91" s="7">
        <f>B91-B19</f>
        <v>0.14500000000000002</v>
      </c>
      <c r="D91" s="7">
        <f t="shared" si="1"/>
        <v>70.662654175000014</v>
      </c>
    </row>
    <row r="92" spans="1:4" x14ac:dyDescent="0.35">
      <c r="A92" s="4">
        <v>63</v>
      </c>
      <c r="B92" s="7">
        <v>0.152</v>
      </c>
      <c r="C92" s="7">
        <f>B92-B19</f>
        <v>0.10099999999999999</v>
      </c>
      <c r="D92" s="7">
        <f t="shared" si="1"/>
        <v>49.013096486999999</v>
      </c>
    </row>
    <row r="93" spans="1:4" x14ac:dyDescent="0.35">
      <c r="A93" s="4">
        <v>64</v>
      </c>
      <c r="B93" s="7">
        <v>0.23100000000000001</v>
      </c>
      <c r="C93" s="7">
        <f>B93-B19</f>
        <v>0.18</v>
      </c>
      <c r="D93" s="7">
        <f t="shared" si="1"/>
        <v>88.074918800000006</v>
      </c>
    </row>
    <row r="94" spans="1:4" x14ac:dyDescent="0.35">
      <c r="A94" s="4">
        <v>65</v>
      </c>
      <c r="B94" s="7">
        <v>0.23900000000000002</v>
      </c>
      <c r="C94" s="7">
        <f>B94-B19</f>
        <v>0.188</v>
      </c>
      <c r="D94" s="7">
        <f t="shared" ref="D94:D117" si="2">(69.087*C94*C94)+(475.04*C94)+(0.3293)</f>
        <v>92.07863092800001</v>
      </c>
    </row>
    <row r="95" spans="1:4" x14ac:dyDescent="0.35">
      <c r="A95" s="4">
        <v>66</v>
      </c>
      <c r="B95" s="7">
        <v>0.314</v>
      </c>
      <c r="C95" s="7">
        <f>B95-B19</f>
        <v>0.26300000000000001</v>
      </c>
      <c r="D95" s="7">
        <f t="shared" si="2"/>
        <v>130.04349870300001</v>
      </c>
    </row>
    <row r="96" spans="1:4" x14ac:dyDescent="0.35">
      <c r="A96" s="4">
        <v>67</v>
      </c>
      <c r="B96" s="7">
        <v>0.187</v>
      </c>
      <c r="C96" s="7">
        <f>B96-B19</f>
        <v>0.13600000000000001</v>
      </c>
      <c r="D96" s="7">
        <f t="shared" si="2"/>
        <v>66.212573152000004</v>
      </c>
    </row>
    <row r="97" spans="1:4" x14ac:dyDescent="0.35">
      <c r="A97" s="4">
        <v>68</v>
      </c>
      <c r="B97" s="7">
        <v>0.34800000000000003</v>
      </c>
      <c r="C97" s="7">
        <f>B97-B19</f>
        <v>0.29700000000000004</v>
      </c>
      <c r="D97" s="7">
        <f t="shared" si="2"/>
        <v>147.51027518300003</v>
      </c>
    </row>
    <row r="98" spans="1:4" x14ac:dyDescent="0.35">
      <c r="A98" s="4">
        <v>69</v>
      </c>
      <c r="B98" s="7">
        <v>0.59899999999999998</v>
      </c>
      <c r="C98" s="7">
        <f>B98-B19</f>
        <v>0.54799999999999993</v>
      </c>
      <c r="D98" s="7">
        <f t="shared" si="2"/>
        <v>281.39832244799999</v>
      </c>
    </row>
    <row r="99" spans="1:4" x14ac:dyDescent="0.35">
      <c r="A99" s="4">
        <v>70</v>
      </c>
      <c r="B99" s="7">
        <v>0.19</v>
      </c>
      <c r="C99" s="7">
        <f>B99-B19</f>
        <v>0.13900000000000001</v>
      </c>
      <c r="D99" s="7">
        <f t="shared" si="2"/>
        <v>67.694689927000013</v>
      </c>
    </row>
    <row r="100" spans="1:4" x14ac:dyDescent="0.35">
      <c r="A100" s="4">
        <v>71</v>
      </c>
      <c r="B100" s="7">
        <v>0.33400000000000002</v>
      </c>
      <c r="C100" s="7">
        <f>B100-B19</f>
        <v>0.28300000000000003</v>
      </c>
      <c r="D100" s="7">
        <f t="shared" si="2"/>
        <v>140.29872874300003</v>
      </c>
    </row>
    <row r="101" spans="1:4" x14ac:dyDescent="0.35">
      <c r="A101" s="4">
        <v>72</v>
      </c>
      <c r="B101" s="7">
        <v>0.374</v>
      </c>
      <c r="C101" s="7">
        <f>B101-B19</f>
        <v>0.32300000000000001</v>
      </c>
      <c r="D101" s="7">
        <f t="shared" si="2"/>
        <v>160.97499762300001</v>
      </c>
    </row>
    <row r="102" spans="1:4" x14ac:dyDescent="0.35">
      <c r="A102" s="4">
        <v>73</v>
      </c>
      <c r="B102" s="7">
        <v>1.0569999999999999</v>
      </c>
      <c r="C102" s="7">
        <f>B102-B19</f>
        <v>1.006</v>
      </c>
      <c r="D102" s="7">
        <f t="shared" si="2"/>
        <v>548.13807113200005</v>
      </c>
    </row>
    <row r="103" spans="1:4" x14ac:dyDescent="0.35">
      <c r="A103" s="4">
        <v>74</v>
      </c>
      <c r="B103" s="7">
        <v>0.218</v>
      </c>
      <c r="C103" s="7">
        <f>B103-B19</f>
        <v>0.16699999999999998</v>
      </c>
      <c r="D103" s="7">
        <f t="shared" si="2"/>
        <v>81.58774734299999</v>
      </c>
    </row>
    <row r="104" spans="1:4" x14ac:dyDescent="0.35">
      <c r="A104" s="4">
        <v>75</v>
      </c>
      <c r="B104" s="7">
        <v>0.375</v>
      </c>
      <c r="C104" s="7">
        <f>B104-B19</f>
        <v>0.32400000000000001</v>
      </c>
      <c r="D104" s="7">
        <f t="shared" si="2"/>
        <v>161.49473691199998</v>
      </c>
    </row>
    <row r="105" spans="1:4" x14ac:dyDescent="0.35">
      <c r="A105" s="4">
        <v>76</v>
      </c>
      <c r="B105" s="7">
        <v>0.19800000000000001</v>
      </c>
      <c r="C105" s="7">
        <f>B105-B19</f>
        <v>0.14700000000000002</v>
      </c>
      <c r="D105" s="7">
        <f t="shared" si="2"/>
        <v>71.653080983000009</v>
      </c>
    </row>
    <row r="106" spans="1:4" x14ac:dyDescent="0.35">
      <c r="A106" s="4">
        <v>77</v>
      </c>
      <c r="B106" s="7">
        <v>0.193</v>
      </c>
      <c r="C106" s="7">
        <f>B106-B19</f>
        <v>0.14200000000000002</v>
      </c>
      <c r="D106" s="7">
        <f t="shared" si="2"/>
        <v>69.178050268000021</v>
      </c>
    </row>
    <row r="107" spans="1:4" x14ac:dyDescent="0.35">
      <c r="A107" s="4">
        <v>78</v>
      </c>
      <c r="B107" s="7">
        <v>0.501</v>
      </c>
      <c r="C107" s="7">
        <f>B107-B19</f>
        <v>0.45</v>
      </c>
      <c r="D107" s="7">
        <f t="shared" si="2"/>
        <v>228.08741749999999</v>
      </c>
    </row>
    <row r="108" spans="1:4" x14ac:dyDescent="0.35">
      <c r="A108" s="4">
        <v>79</v>
      </c>
      <c r="B108" s="7">
        <v>0.17500000000000002</v>
      </c>
      <c r="C108" s="7">
        <f>B108-B19</f>
        <v>0.12400000000000001</v>
      </c>
      <c r="D108" s="7">
        <f t="shared" si="2"/>
        <v>60.296541712000014</v>
      </c>
    </row>
    <row r="109" spans="1:4" x14ac:dyDescent="0.35">
      <c r="A109" s="4">
        <v>80</v>
      </c>
      <c r="B109" s="7">
        <v>0.16900000000000001</v>
      </c>
      <c r="C109" s="7">
        <f>B109-B19</f>
        <v>0.11800000000000001</v>
      </c>
      <c r="D109" s="7">
        <f t="shared" si="2"/>
        <v>57.345987388000005</v>
      </c>
    </row>
    <row r="110" spans="1:4" x14ac:dyDescent="0.35">
      <c r="A110" s="4">
        <v>81</v>
      </c>
      <c r="B110" s="7">
        <v>0.58499999999999996</v>
      </c>
      <c r="C110" s="7">
        <f>B110-B19</f>
        <v>0.53399999999999992</v>
      </c>
      <c r="D110" s="7">
        <f t="shared" si="2"/>
        <v>273.70123257199992</v>
      </c>
    </row>
    <row r="111" spans="1:4" x14ac:dyDescent="0.35">
      <c r="A111" s="4">
        <v>82</v>
      </c>
      <c r="B111" s="7">
        <v>0.193</v>
      </c>
      <c r="C111" s="7">
        <f>B111-B19</f>
        <v>0.14200000000000002</v>
      </c>
      <c r="D111" s="7">
        <f t="shared" si="2"/>
        <v>69.178050268000021</v>
      </c>
    </row>
    <row r="112" spans="1:4" x14ac:dyDescent="0.35">
      <c r="A112" s="4">
        <v>83</v>
      </c>
      <c r="B112" s="7">
        <v>0.32800000000000001</v>
      </c>
      <c r="C112" s="7">
        <f>B112-B19</f>
        <v>0.27700000000000002</v>
      </c>
      <c r="D112" s="7">
        <f t="shared" si="2"/>
        <v>137.21635642300001</v>
      </c>
    </row>
    <row r="113" spans="1:4" x14ac:dyDescent="0.35">
      <c r="A113" s="4">
        <v>84</v>
      </c>
      <c r="B113" s="7">
        <v>0.129</v>
      </c>
      <c r="C113" s="7">
        <f>B113-B19</f>
        <v>7.8E-2</v>
      </c>
      <c r="D113" s="7">
        <f t="shared" si="2"/>
        <v>37.802745308000006</v>
      </c>
    </row>
    <row r="114" spans="1:4" x14ac:dyDescent="0.35">
      <c r="A114" s="4">
        <v>85</v>
      </c>
      <c r="B114" s="7">
        <v>0.48099999999999998</v>
      </c>
      <c r="C114" s="7">
        <f>B114-B19</f>
        <v>0.43</v>
      </c>
      <c r="D114" s="7">
        <f t="shared" si="2"/>
        <v>217.37068629999999</v>
      </c>
    </row>
    <row r="115" spans="1:4" x14ac:dyDescent="0.35">
      <c r="A115" s="4">
        <v>86</v>
      </c>
      <c r="B115" s="7">
        <v>0.16400000000000001</v>
      </c>
      <c r="C115" s="7">
        <f>B115-B19</f>
        <v>0.113</v>
      </c>
      <c r="D115" s="7">
        <f t="shared" si="2"/>
        <v>54.890991903000007</v>
      </c>
    </row>
    <row r="116" spans="1:4" x14ac:dyDescent="0.35">
      <c r="A116" s="4">
        <v>87</v>
      </c>
      <c r="B116" s="7">
        <v>0.26100000000000001</v>
      </c>
      <c r="C116" s="7">
        <f>B116-B19</f>
        <v>0.21000000000000002</v>
      </c>
      <c r="D116" s="7">
        <f t="shared" si="2"/>
        <v>103.13443670000001</v>
      </c>
    </row>
    <row r="117" spans="1:4" x14ac:dyDescent="0.35">
      <c r="A117" s="4">
        <v>88</v>
      </c>
      <c r="B117" s="7">
        <v>0.14100000000000001</v>
      </c>
      <c r="C117" s="7">
        <f>B117-B19</f>
        <v>9.0000000000000011E-2</v>
      </c>
      <c r="D117" s="7">
        <f t="shared" si="2"/>
        <v>43.642504700000011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9"/>
  <sheetViews>
    <sheetView workbookViewId="0">
      <selection activeCell="A32" sqref="A32"/>
    </sheetView>
  </sheetViews>
  <sheetFormatPr defaultRowHeight="14.5" x14ac:dyDescent="0.35"/>
  <cols>
    <col min="1" max="1" width="11.81640625" customWidth="1"/>
    <col min="2" max="2" width="15" customWidth="1"/>
  </cols>
  <sheetData>
    <row r="1" spans="1:10" x14ac:dyDescent="0.35">
      <c r="A1" s="5" t="s">
        <v>0</v>
      </c>
      <c r="B1" s="6" t="s">
        <v>12</v>
      </c>
      <c r="C1" s="1"/>
      <c r="D1" s="1"/>
      <c r="E1" s="1"/>
      <c r="F1" s="1"/>
      <c r="G1" s="1"/>
      <c r="H1" s="1"/>
      <c r="I1" s="1"/>
      <c r="J1" s="1"/>
    </row>
    <row r="2" spans="1:10" x14ac:dyDescent="0.35">
      <c r="A2" s="4">
        <v>1</v>
      </c>
      <c r="B2" s="7">
        <v>0.69</v>
      </c>
      <c r="C2" s="8"/>
      <c r="D2" s="8" t="s">
        <v>9</v>
      </c>
      <c r="E2" s="8"/>
      <c r="F2" s="8"/>
      <c r="G2" s="8"/>
      <c r="H2" s="8"/>
      <c r="I2" s="8"/>
    </row>
    <row r="3" spans="1:10" x14ac:dyDescent="0.35">
      <c r="A3" s="4">
        <v>2</v>
      </c>
      <c r="B3" s="7">
        <v>0.57999999999999996</v>
      </c>
      <c r="C3" s="8"/>
      <c r="D3" s="9" t="s">
        <v>13</v>
      </c>
      <c r="E3" s="8"/>
      <c r="F3" s="8"/>
      <c r="G3" s="8"/>
      <c r="H3" s="8"/>
      <c r="I3" s="8"/>
      <c r="J3" s="1"/>
    </row>
    <row r="4" spans="1:10" x14ac:dyDescent="0.35">
      <c r="A4" s="4">
        <v>3</v>
      </c>
      <c r="B4" s="7">
        <v>0.74</v>
      </c>
      <c r="C4" s="8"/>
      <c r="D4" s="1"/>
      <c r="E4" s="1"/>
      <c r="F4" s="1"/>
      <c r="G4" s="8"/>
      <c r="H4" s="8"/>
      <c r="I4" s="8"/>
      <c r="J4" s="1"/>
    </row>
    <row r="5" spans="1:10" x14ac:dyDescent="0.35">
      <c r="A5" s="4">
        <v>4</v>
      </c>
      <c r="B5" s="7">
        <v>0.94</v>
      </c>
      <c r="C5" s="8"/>
      <c r="D5" s="9"/>
      <c r="E5" s="8"/>
      <c r="F5" s="8"/>
      <c r="G5" s="8"/>
      <c r="H5" s="8"/>
      <c r="I5" s="8"/>
      <c r="J5" s="1"/>
    </row>
    <row r="6" spans="1:10" x14ac:dyDescent="0.35">
      <c r="A6" s="4">
        <v>5</v>
      </c>
      <c r="B6" s="7">
        <v>1.1399999999999999</v>
      </c>
      <c r="C6" s="8"/>
      <c r="D6" s="9"/>
      <c r="E6" s="8"/>
      <c r="F6" s="8"/>
      <c r="G6" s="8"/>
      <c r="H6" s="8"/>
      <c r="I6" s="8"/>
      <c r="J6" s="1"/>
    </row>
    <row r="7" spans="1:10" x14ac:dyDescent="0.35">
      <c r="A7" s="4">
        <v>6</v>
      </c>
      <c r="B7" s="7">
        <v>0.95</v>
      </c>
      <c r="C7" s="8"/>
      <c r="D7" s="9"/>
      <c r="E7" s="8"/>
      <c r="F7" s="8"/>
      <c r="G7" s="8"/>
      <c r="H7" s="8"/>
      <c r="I7" s="8"/>
      <c r="J7" s="1"/>
    </row>
    <row r="8" spans="1:10" x14ac:dyDescent="0.35">
      <c r="A8" s="4">
        <v>7</v>
      </c>
      <c r="B8" s="7">
        <v>0.7</v>
      </c>
      <c r="C8" s="1"/>
      <c r="D8" s="3"/>
      <c r="E8" s="1"/>
      <c r="F8" s="1"/>
      <c r="G8" s="1"/>
      <c r="H8" s="1"/>
      <c r="I8" s="1"/>
      <c r="J8" s="1"/>
    </row>
    <row r="9" spans="1:10" x14ac:dyDescent="0.35">
      <c r="A9" s="4">
        <v>8</v>
      </c>
      <c r="B9" s="7">
        <v>0.77</v>
      </c>
      <c r="C9" s="1"/>
      <c r="D9" s="3"/>
      <c r="E9" s="1"/>
      <c r="F9" s="1"/>
      <c r="G9" s="1"/>
      <c r="H9" s="1"/>
      <c r="I9" s="1"/>
      <c r="J9" s="1"/>
    </row>
    <row r="10" spans="1:10" x14ac:dyDescent="0.35">
      <c r="A10" s="4">
        <v>9</v>
      </c>
      <c r="B10" s="7">
        <v>0.46</v>
      </c>
      <c r="C10" s="1"/>
      <c r="D10" s="3"/>
      <c r="E10" s="1"/>
      <c r="F10" s="1"/>
      <c r="G10" s="1"/>
      <c r="H10" s="1"/>
      <c r="I10" s="1"/>
      <c r="J10" s="1"/>
    </row>
    <row r="11" spans="1:10" x14ac:dyDescent="0.35">
      <c r="A11" s="4">
        <v>10</v>
      </c>
      <c r="B11" s="7">
        <v>1.06</v>
      </c>
      <c r="C11" s="1"/>
      <c r="D11" s="3"/>
      <c r="E11" s="1"/>
      <c r="F11" s="1"/>
      <c r="G11" s="1"/>
      <c r="H11" s="1"/>
      <c r="I11" s="1"/>
      <c r="J11" s="1"/>
    </row>
    <row r="12" spans="1:10" x14ac:dyDescent="0.35">
      <c r="A12" s="4">
        <v>11</v>
      </c>
      <c r="B12" s="7">
        <v>0.75</v>
      </c>
      <c r="C12" s="1"/>
      <c r="D12" s="3"/>
      <c r="E12" s="1"/>
      <c r="F12" s="1"/>
      <c r="G12" s="1"/>
      <c r="H12" s="1"/>
      <c r="I12" s="1"/>
      <c r="J12" s="1"/>
    </row>
    <row r="13" spans="1:10" x14ac:dyDescent="0.35">
      <c r="A13" s="4">
        <v>12</v>
      </c>
      <c r="B13" s="7">
        <v>1.88</v>
      </c>
      <c r="C13" s="1"/>
      <c r="D13" s="3"/>
      <c r="E13" s="1"/>
      <c r="F13" s="1"/>
      <c r="G13" s="1"/>
      <c r="H13" s="1"/>
      <c r="I13" s="1"/>
      <c r="J13" s="1"/>
    </row>
    <row r="14" spans="1:10" x14ac:dyDescent="0.35">
      <c r="A14" s="4">
        <v>13</v>
      </c>
      <c r="B14" s="7">
        <v>0.54</v>
      </c>
      <c r="C14" s="1"/>
      <c r="D14" s="3"/>
      <c r="E14" s="1"/>
      <c r="F14" s="1"/>
      <c r="G14" s="1"/>
      <c r="H14" s="1"/>
      <c r="I14" s="1"/>
      <c r="J14" s="1"/>
    </row>
    <row r="15" spans="1:10" x14ac:dyDescent="0.35">
      <c r="A15" s="4">
        <v>14</v>
      </c>
      <c r="B15" s="7">
        <v>0.69</v>
      </c>
      <c r="C15" s="1"/>
      <c r="D15" s="3"/>
      <c r="E15" s="1"/>
      <c r="F15" s="1"/>
      <c r="G15" s="1"/>
      <c r="H15" s="1"/>
      <c r="I15" s="1"/>
      <c r="J15" s="1"/>
    </row>
    <row r="16" spans="1:10" x14ac:dyDescent="0.35">
      <c r="A16" s="4">
        <v>15</v>
      </c>
      <c r="B16" s="7">
        <v>0.71</v>
      </c>
      <c r="C16" s="1"/>
      <c r="D16" s="3"/>
      <c r="E16" s="1"/>
      <c r="F16" s="1"/>
      <c r="G16" s="1"/>
      <c r="H16" s="1"/>
      <c r="I16" s="1"/>
      <c r="J16" s="1"/>
    </row>
    <row r="17" spans="1:10" x14ac:dyDescent="0.35">
      <c r="A17" s="4">
        <v>16</v>
      </c>
      <c r="B17" s="7">
        <v>1.23</v>
      </c>
      <c r="C17" s="1"/>
      <c r="D17" s="3"/>
      <c r="E17" s="1"/>
      <c r="F17" s="1"/>
      <c r="G17" s="1"/>
      <c r="H17" s="1"/>
      <c r="I17" s="1"/>
      <c r="J17" s="1"/>
    </row>
    <row r="18" spans="1:10" x14ac:dyDescent="0.35">
      <c r="A18" s="4">
        <v>17</v>
      </c>
      <c r="B18" s="7">
        <v>0.84</v>
      </c>
      <c r="C18" s="1"/>
      <c r="D18" s="3"/>
      <c r="E18" s="1"/>
      <c r="F18" s="1"/>
      <c r="G18" s="1"/>
      <c r="H18" s="1"/>
      <c r="I18" s="1"/>
      <c r="J18" s="1"/>
    </row>
    <row r="19" spans="1:10" x14ac:dyDescent="0.35">
      <c r="A19" s="4">
        <v>18</v>
      </c>
      <c r="B19" s="7">
        <v>0.83</v>
      </c>
      <c r="C19" s="1"/>
      <c r="D19" s="3"/>
      <c r="E19" s="1"/>
      <c r="F19" s="1"/>
      <c r="G19" s="1"/>
      <c r="H19" s="1"/>
      <c r="I19" s="1"/>
      <c r="J19" s="1"/>
    </row>
    <row r="20" spans="1:10" x14ac:dyDescent="0.35">
      <c r="A20" s="4">
        <v>19</v>
      </c>
      <c r="B20" s="7">
        <v>0.61</v>
      </c>
      <c r="C20" s="1"/>
      <c r="D20" s="3"/>
      <c r="E20" s="1"/>
      <c r="F20" s="1"/>
      <c r="G20" s="1"/>
      <c r="H20" s="1"/>
      <c r="I20" s="1"/>
      <c r="J20" s="1"/>
    </row>
    <row r="21" spans="1:10" x14ac:dyDescent="0.35">
      <c r="A21" s="4">
        <v>20</v>
      </c>
      <c r="B21" s="7">
        <v>0.62</v>
      </c>
      <c r="C21" s="1"/>
      <c r="D21" s="3"/>
      <c r="E21" s="1"/>
      <c r="F21" s="1"/>
      <c r="G21" s="1"/>
      <c r="H21" s="1"/>
      <c r="I21" s="1"/>
      <c r="J21" s="1"/>
    </row>
    <row r="22" spans="1:10" x14ac:dyDescent="0.35">
      <c r="A22" s="4">
        <v>21</v>
      </c>
      <c r="B22" s="7">
        <v>0.89</v>
      </c>
      <c r="C22" s="1"/>
      <c r="D22" s="3"/>
      <c r="E22" s="1"/>
      <c r="F22" s="1"/>
      <c r="G22" s="1"/>
      <c r="H22" s="1"/>
      <c r="I22" s="1"/>
      <c r="J22" s="1"/>
    </row>
    <row r="23" spans="1:10" x14ac:dyDescent="0.35">
      <c r="A23" s="4">
        <v>22</v>
      </c>
      <c r="B23" s="7">
        <v>0.96</v>
      </c>
      <c r="C23" s="1"/>
      <c r="D23" s="3"/>
      <c r="E23" s="1"/>
      <c r="F23" s="1"/>
      <c r="G23" s="1"/>
      <c r="H23" s="1"/>
      <c r="I23" s="1"/>
      <c r="J23" s="1"/>
    </row>
    <row r="24" spans="1:10" x14ac:dyDescent="0.35">
      <c r="A24" s="4">
        <v>23</v>
      </c>
      <c r="B24" s="7">
        <v>0.84</v>
      </c>
      <c r="C24" s="1"/>
      <c r="D24" s="3"/>
      <c r="E24" s="1"/>
      <c r="F24" s="1"/>
      <c r="G24" s="1"/>
      <c r="H24" s="1"/>
      <c r="I24" s="1"/>
      <c r="J24" s="1"/>
    </row>
    <row r="25" spans="1:10" x14ac:dyDescent="0.35">
      <c r="A25" s="4">
        <v>24</v>
      </c>
      <c r="B25" s="7">
        <v>0.66</v>
      </c>
      <c r="C25" s="1"/>
      <c r="D25" s="3"/>
      <c r="E25" s="1"/>
      <c r="F25" s="1"/>
      <c r="G25" s="1"/>
      <c r="H25" s="1"/>
      <c r="I25" s="1"/>
      <c r="J25" s="1"/>
    </row>
    <row r="26" spans="1:10" x14ac:dyDescent="0.35">
      <c r="A26" s="4">
        <v>25</v>
      </c>
      <c r="B26" s="7">
        <v>0.86</v>
      </c>
      <c r="C26" s="1"/>
      <c r="D26" s="3"/>
      <c r="E26" s="1"/>
      <c r="F26" s="1"/>
      <c r="G26" s="1"/>
      <c r="H26" s="1"/>
      <c r="I26" s="1"/>
      <c r="J26" s="1"/>
    </row>
    <row r="27" spans="1:10" x14ac:dyDescent="0.35">
      <c r="A27" s="4">
        <v>26</v>
      </c>
      <c r="B27" s="7">
        <v>0.92</v>
      </c>
      <c r="C27" s="1"/>
      <c r="D27" s="3"/>
      <c r="E27" s="1"/>
      <c r="F27" s="1"/>
      <c r="G27" s="1"/>
      <c r="H27" s="1"/>
      <c r="I27" s="1"/>
      <c r="J27" s="1"/>
    </row>
    <row r="28" spans="1:10" x14ac:dyDescent="0.35">
      <c r="A28" s="4">
        <v>27</v>
      </c>
      <c r="B28" s="7">
        <v>0.73</v>
      </c>
      <c r="C28" s="1"/>
      <c r="D28" s="3"/>
      <c r="E28" s="1"/>
      <c r="F28" s="1"/>
      <c r="G28" s="1"/>
      <c r="H28" s="1"/>
      <c r="I28" s="1"/>
      <c r="J28" s="1"/>
    </row>
    <row r="29" spans="1:10" x14ac:dyDescent="0.35">
      <c r="A29" s="4">
        <v>28</v>
      </c>
      <c r="B29" s="7">
        <v>0.84</v>
      </c>
      <c r="C29" s="1"/>
      <c r="D29" s="3"/>
      <c r="E29" s="1"/>
      <c r="F29" s="1"/>
      <c r="G29" s="1"/>
      <c r="H29" s="1"/>
      <c r="I29" s="1"/>
      <c r="J29" s="1"/>
    </row>
    <row r="30" spans="1:10" x14ac:dyDescent="0.35">
      <c r="A30" s="4">
        <v>29</v>
      </c>
      <c r="B30" s="7">
        <v>1.35</v>
      </c>
      <c r="C30" s="1"/>
      <c r="D30" s="3"/>
      <c r="E30" s="1"/>
      <c r="F30" s="1"/>
      <c r="G30" s="1"/>
      <c r="H30" s="1"/>
      <c r="I30" s="1"/>
      <c r="J30" s="1"/>
    </row>
    <row r="31" spans="1:10" x14ac:dyDescent="0.35">
      <c r="A31" s="4">
        <v>30</v>
      </c>
      <c r="B31" s="7">
        <v>0.68</v>
      </c>
      <c r="C31" s="1"/>
      <c r="D31" s="3"/>
      <c r="E31" s="1"/>
      <c r="F31" s="1"/>
      <c r="G31" s="1"/>
      <c r="H31" s="1"/>
      <c r="I31" s="1"/>
      <c r="J31" s="1"/>
    </row>
    <row r="32" spans="1:10" x14ac:dyDescent="0.35">
      <c r="A32" s="4">
        <v>31</v>
      </c>
      <c r="B32" s="7">
        <v>1.28</v>
      </c>
      <c r="C32" s="1"/>
      <c r="D32" s="3"/>
      <c r="E32" s="1"/>
      <c r="F32" s="1"/>
      <c r="G32" s="1"/>
      <c r="H32" s="1"/>
      <c r="I32" s="1"/>
      <c r="J32" s="1"/>
    </row>
    <row r="33" spans="1:10" x14ac:dyDescent="0.35">
      <c r="A33" s="4">
        <v>32</v>
      </c>
      <c r="B33" s="7">
        <v>0.69</v>
      </c>
      <c r="C33" s="1"/>
      <c r="D33" s="3"/>
      <c r="E33" s="1"/>
      <c r="F33" s="1"/>
      <c r="G33" s="1"/>
      <c r="H33" s="1"/>
      <c r="I33" s="1"/>
      <c r="J33" s="1"/>
    </row>
    <row r="34" spans="1:10" x14ac:dyDescent="0.35">
      <c r="A34" s="4">
        <v>33</v>
      </c>
      <c r="B34" s="7">
        <v>1.38</v>
      </c>
      <c r="C34" s="1"/>
      <c r="D34" s="3"/>
      <c r="E34" s="1"/>
      <c r="F34" s="1"/>
      <c r="G34" s="1"/>
      <c r="H34" s="1"/>
      <c r="I34" s="1"/>
      <c r="J34" s="1"/>
    </row>
    <row r="35" spans="1:10" x14ac:dyDescent="0.35">
      <c r="A35" s="4">
        <v>34</v>
      </c>
      <c r="B35" s="7">
        <v>0.81</v>
      </c>
      <c r="C35" s="1"/>
      <c r="D35" s="3"/>
      <c r="E35" s="1"/>
      <c r="F35" s="1"/>
      <c r="G35" s="1"/>
      <c r="H35" s="1"/>
      <c r="I35" s="1"/>
      <c r="J35" s="1"/>
    </row>
    <row r="36" spans="1:10" x14ac:dyDescent="0.35">
      <c r="A36" s="4">
        <v>35</v>
      </c>
      <c r="B36" s="7">
        <v>0.45</v>
      </c>
      <c r="C36" s="1"/>
      <c r="D36" s="3"/>
      <c r="E36" s="1"/>
      <c r="F36" s="1"/>
      <c r="G36" s="1"/>
      <c r="H36" s="1"/>
      <c r="I36" s="1"/>
      <c r="J36" s="1"/>
    </row>
    <row r="37" spans="1:10" x14ac:dyDescent="0.35">
      <c r="A37" s="4">
        <v>36</v>
      </c>
      <c r="B37" s="7">
        <v>0.54</v>
      </c>
      <c r="C37" s="1"/>
      <c r="D37" s="3"/>
      <c r="E37" s="1"/>
      <c r="F37" s="1"/>
      <c r="G37" s="1"/>
      <c r="H37" s="1"/>
      <c r="I37" s="1"/>
      <c r="J37" s="1"/>
    </row>
    <row r="38" spans="1:10" x14ac:dyDescent="0.35">
      <c r="A38" s="4">
        <v>37</v>
      </c>
      <c r="B38" s="7">
        <v>0.45</v>
      </c>
      <c r="C38" s="1"/>
      <c r="D38" s="3"/>
      <c r="E38" s="1"/>
      <c r="F38" s="1"/>
      <c r="G38" s="1"/>
      <c r="H38" s="1"/>
      <c r="I38" s="1"/>
      <c r="J38" s="1"/>
    </row>
    <row r="39" spans="1:10" x14ac:dyDescent="0.35">
      <c r="A39" s="4">
        <v>38</v>
      </c>
      <c r="B39" s="7">
        <v>0.87</v>
      </c>
      <c r="C39" s="1"/>
      <c r="D39" s="3"/>
      <c r="E39" s="1"/>
      <c r="F39" s="1"/>
      <c r="G39" s="1"/>
      <c r="H39" s="1"/>
      <c r="I39" s="1"/>
      <c r="J39" s="1"/>
    </row>
    <row r="40" spans="1:10" x14ac:dyDescent="0.35">
      <c r="A40" s="4">
        <v>39</v>
      </c>
      <c r="B40" s="7">
        <v>0.72</v>
      </c>
      <c r="C40" s="1"/>
      <c r="D40" s="3"/>
      <c r="E40" s="1"/>
      <c r="F40" s="2"/>
      <c r="G40" s="1"/>
      <c r="H40" s="1"/>
      <c r="I40" s="1"/>
      <c r="J40" s="1"/>
    </row>
    <row r="41" spans="1:10" x14ac:dyDescent="0.35">
      <c r="A41" s="4">
        <v>40</v>
      </c>
      <c r="B41" s="7">
        <v>0.71</v>
      </c>
      <c r="C41" s="1"/>
      <c r="D41" s="3"/>
      <c r="E41" s="1"/>
      <c r="F41" s="1"/>
      <c r="G41" s="1"/>
      <c r="H41" s="1"/>
      <c r="I41" s="1"/>
      <c r="J41" s="1"/>
    </row>
    <row r="42" spans="1:10" x14ac:dyDescent="0.35">
      <c r="A42" s="4">
        <v>41</v>
      </c>
      <c r="B42" s="7">
        <v>1.07</v>
      </c>
      <c r="C42" s="1"/>
      <c r="D42" s="3"/>
      <c r="E42" s="1"/>
      <c r="F42" s="1"/>
      <c r="G42" s="1"/>
      <c r="H42" s="1"/>
      <c r="I42" s="1"/>
      <c r="J42" s="1"/>
    </row>
    <row r="43" spans="1:10" x14ac:dyDescent="0.35">
      <c r="A43" s="4">
        <v>42</v>
      </c>
      <c r="B43" s="7">
        <v>0.59</v>
      </c>
      <c r="C43" s="1"/>
      <c r="D43" s="3"/>
      <c r="E43" s="1"/>
      <c r="F43" s="1"/>
      <c r="G43" s="1"/>
      <c r="H43" s="1"/>
      <c r="I43" s="1"/>
      <c r="J43" s="1"/>
    </row>
    <row r="44" spans="1:10" x14ac:dyDescent="0.35">
      <c r="A44" s="4">
        <v>43</v>
      </c>
      <c r="B44" s="7">
        <v>0.67</v>
      </c>
      <c r="C44" s="1"/>
      <c r="D44" s="3"/>
      <c r="E44" s="1"/>
      <c r="F44" s="1"/>
      <c r="G44" s="1"/>
      <c r="H44" s="1"/>
      <c r="I44" s="1"/>
      <c r="J44" s="1"/>
    </row>
    <row r="45" spans="1:10" x14ac:dyDescent="0.35">
      <c r="A45" s="4">
        <v>44</v>
      </c>
      <c r="B45" s="7">
        <v>1.1000000000000001</v>
      </c>
      <c r="C45" s="1"/>
      <c r="D45" s="3"/>
      <c r="E45" s="1"/>
      <c r="F45" s="1"/>
      <c r="G45" s="1"/>
      <c r="H45" s="1"/>
      <c r="I45" s="1"/>
      <c r="J45" s="1"/>
    </row>
    <row r="46" spans="1:10" x14ac:dyDescent="0.35">
      <c r="A46" s="4">
        <v>45</v>
      </c>
      <c r="B46" s="7">
        <v>0.53</v>
      </c>
      <c r="C46" s="1"/>
      <c r="D46" s="3"/>
      <c r="E46" s="1"/>
      <c r="F46" s="1"/>
      <c r="G46" s="1"/>
      <c r="H46" s="1"/>
      <c r="I46" s="1"/>
      <c r="J46" s="1"/>
    </row>
    <row r="47" spans="1:10" x14ac:dyDescent="0.35">
      <c r="A47" s="4">
        <v>46</v>
      </c>
      <c r="B47" s="7">
        <v>0.82</v>
      </c>
      <c r="C47" s="1"/>
      <c r="D47" s="3"/>
      <c r="E47" s="1"/>
      <c r="F47" s="1"/>
      <c r="G47" s="1"/>
      <c r="H47" s="1"/>
      <c r="I47" s="1"/>
      <c r="J47" s="1"/>
    </row>
    <row r="48" spans="1:10" x14ac:dyDescent="0.35">
      <c r="A48" s="4">
        <v>47</v>
      </c>
      <c r="B48" s="7">
        <v>0.84</v>
      </c>
      <c r="C48" s="1"/>
      <c r="D48" s="3"/>
      <c r="E48" s="1"/>
      <c r="F48" s="1"/>
      <c r="G48" s="1"/>
      <c r="H48" s="1"/>
      <c r="I48" s="1"/>
      <c r="J48" s="1"/>
    </row>
    <row r="49" spans="1:10" x14ac:dyDescent="0.35">
      <c r="A49" s="4">
        <v>48</v>
      </c>
      <c r="B49" s="7">
        <v>1.28</v>
      </c>
      <c r="C49" s="1"/>
      <c r="D49" s="3"/>
      <c r="E49" s="1"/>
      <c r="F49" s="1"/>
      <c r="G49" s="1"/>
      <c r="H49" s="1"/>
      <c r="I49" s="1"/>
      <c r="J49" s="1"/>
    </row>
    <row r="50" spans="1:10" x14ac:dyDescent="0.35">
      <c r="A50" s="4">
        <v>49</v>
      </c>
      <c r="B50" s="7">
        <v>1.1399999999999999</v>
      </c>
      <c r="C50" s="1"/>
      <c r="D50" s="3"/>
      <c r="E50" s="1"/>
      <c r="F50" s="1"/>
      <c r="G50" s="1"/>
      <c r="H50" s="1"/>
      <c r="I50" s="1"/>
      <c r="J50" s="1"/>
    </row>
    <row r="51" spans="1:10" x14ac:dyDescent="0.35">
      <c r="A51" s="4">
        <v>50</v>
      </c>
      <c r="B51" s="7">
        <v>0.76</v>
      </c>
      <c r="C51" s="1"/>
      <c r="D51" s="3"/>
      <c r="E51" s="1"/>
      <c r="F51" s="2"/>
      <c r="G51" s="1"/>
      <c r="H51" s="1"/>
      <c r="I51" s="1"/>
      <c r="J51" s="1"/>
    </row>
    <row r="52" spans="1:10" x14ac:dyDescent="0.35">
      <c r="A52" s="4">
        <v>51</v>
      </c>
      <c r="B52" s="7">
        <v>1.65</v>
      </c>
      <c r="C52" s="1"/>
      <c r="D52" s="3"/>
      <c r="E52" s="1"/>
      <c r="F52" s="1"/>
      <c r="G52" s="1"/>
      <c r="H52" s="1"/>
      <c r="I52" s="1"/>
      <c r="J52" s="1"/>
    </row>
    <row r="53" spans="1:10" x14ac:dyDescent="0.35">
      <c r="A53" s="4">
        <v>52</v>
      </c>
      <c r="B53" s="7">
        <v>0.55000000000000004</v>
      </c>
      <c r="C53" s="1"/>
      <c r="D53" s="3"/>
      <c r="E53" s="1"/>
      <c r="F53" s="1"/>
      <c r="G53" s="1"/>
      <c r="H53" s="1"/>
      <c r="I53" s="1"/>
      <c r="J53" s="1"/>
    </row>
    <row r="54" spans="1:10" x14ac:dyDescent="0.35">
      <c r="A54" s="4">
        <v>53</v>
      </c>
      <c r="B54" s="7">
        <v>0.73</v>
      </c>
      <c r="C54" s="1"/>
      <c r="D54" s="3"/>
      <c r="E54" s="1"/>
      <c r="F54" s="1"/>
      <c r="G54" s="1"/>
      <c r="H54" s="1"/>
      <c r="I54" s="1"/>
      <c r="J54" s="1"/>
    </row>
    <row r="55" spans="1:10" x14ac:dyDescent="0.35">
      <c r="A55" s="4">
        <v>54</v>
      </c>
      <c r="B55" s="7">
        <v>0.51</v>
      </c>
      <c r="C55" s="1"/>
      <c r="D55" s="3"/>
      <c r="E55" s="1"/>
      <c r="F55" s="1"/>
      <c r="G55" s="1"/>
      <c r="H55" s="1"/>
      <c r="I55" s="1"/>
      <c r="J55" s="1"/>
    </row>
    <row r="56" spans="1:10" x14ac:dyDescent="0.35">
      <c r="A56" s="4">
        <v>55</v>
      </c>
      <c r="B56" s="7">
        <v>0.96</v>
      </c>
      <c r="C56" s="1"/>
      <c r="D56" s="3"/>
      <c r="E56" s="1"/>
      <c r="F56" s="1"/>
      <c r="G56" s="1"/>
      <c r="H56" s="1"/>
      <c r="I56" s="1"/>
      <c r="J56" s="1"/>
    </row>
    <row r="57" spans="1:10" x14ac:dyDescent="0.35">
      <c r="A57" s="4">
        <v>56</v>
      </c>
      <c r="B57" s="7">
        <v>0.91</v>
      </c>
      <c r="C57" s="1"/>
      <c r="D57" s="3"/>
      <c r="E57" s="1"/>
      <c r="F57" s="1"/>
      <c r="G57" s="1"/>
      <c r="H57" s="1"/>
      <c r="I57" s="1"/>
      <c r="J57" s="1"/>
    </row>
    <row r="58" spans="1:10" x14ac:dyDescent="0.35">
      <c r="A58" s="4">
        <v>57</v>
      </c>
      <c r="B58" s="7">
        <v>0.34</v>
      </c>
      <c r="C58" s="1"/>
      <c r="D58" s="3"/>
      <c r="E58" s="1"/>
      <c r="F58" s="1"/>
      <c r="G58" s="1"/>
      <c r="H58" s="1"/>
      <c r="I58" s="1"/>
      <c r="J58" s="1"/>
    </row>
    <row r="59" spans="1:10" x14ac:dyDescent="0.35">
      <c r="A59" s="4">
        <v>58</v>
      </c>
      <c r="B59" s="7">
        <v>1.07</v>
      </c>
      <c r="C59" s="1"/>
      <c r="D59" s="3"/>
      <c r="E59" s="1"/>
      <c r="F59" s="1"/>
      <c r="G59" s="1"/>
      <c r="H59" s="1"/>
      <c r="I59" s="1"/>
      <c r="J59" s="1"/>
    </row>
    <row r="60" spans="1:10" x14ac:dyDescent="0.35">
      <c r="A60" s="4">
        <v>59</v>
      </c>
      <c r="B60" s="7">
        <v>1.01</v>
      </c>
      <c r="C60" s="1"/>
      <c r="D60" s="3"/>
      <c r="E60" s="1"/>
      <c r="F60" s="1"/>
      <c r="G60" s="1"/>
      <c r="H60" s="1"/>
      <c r="I60" s="1"/>
      <c r="J60" s="1"/>
    </row>
    <row r="61" spans="1:10" x14ac:dyDescent="0.35">
      <c r="A61" s="4">
        <v>60</v>
      </c>
      <c r="B61" s="7">
        <v>0.86</v>
      </c>
      <c r="C61" s="1"/>
      <c r="D61" s="3"/>
      <c r="E61" s="1"/>
      <c r="F61" s="1"/>
      <c r="G61" s="1"/>
      <c r="H61" s="1"/>
      <c r="I61" s="1"/>
      <c r="J61" s="1"/>
    </row>
    <row r="62" spans="1:10" x14ac:dyDescent="0.35">
      <c r="A62" s="4">
        <v>61</v>
      </c>
      <c r="B62" s="7">
        <v>0.61</v>
      </c>
      <c r="C62" s="1"/>
      <c r="D62" s="3"/>
      <c r="E62" s="1"/>
      <c r="F62" s="1"/>
      <c r="G62" s="1"/>
      <c r="H62" s="1"/>
      <c r="I62" s="1"/>
      <c r="J62" s="1"/>
    </row>
    <row r="63" spans="1:10" x14ac:dyDescent="0.35">
      <c r="A63" s="4">
        <v>62</v>
      </c>
      <c r="B63" s="7">
        <v>0.55000000000000004</v>
      </c>
      <c r="C63" s="1"/>
      <c r="D63" s="3"/>
      <c r="E63" s="1"/>
      <c r="F63" s="1"/>
      <c r="G63" s="1"/>
      <c r="H63" s="1"/>
      <c r="I63" s="1"/>
      <c r="J63" s="1"/>
    </row>
    <row r="64" spans="1:10" x14ac:dyDescent="0.35">
      <c r="A64" s="4">
        <v>63</v>
      </c>
      <c r="B64" s="7">
        <v>1</v>
      </c>
      <c r="C64" s="1"/>
      <c r="D64" s="3"/>
      <c r="E64" s="1"/>
      <c r="F64" s="1"/>
      <c r="G64" s="1"/>
      <c r="H64" s="1"/>
      <c r="I64" s="1"/>
      <c r="J64" s="1"/>
    </row>
    <row r="65" spans="1:10" x14ac:dyDescent="0.35">
      <c r="A65" s="4">
        <v>64</v>
      </c>
      <c r="B65" s="7">
        <v>1.29</v>
      </c>
      <c r="C65" s="1"/>
      <c r="D65" s="3"/>
      <c r="E65" s="1"/>
      <c r="F65" s="1"/>
      <c r="G65" s="1"/>
      <c r="H65" s="1"/>
      <c r="I65" s="1"/>
      <c r="J65" s="1"/>
    </row>
    <row r="66" spans="1:10" x14ac:dyDescent="0.35">
      <c r="A66" s="4">
        <v>65</v>
      </c>
      <c r="B66" s="7">
        <v>0.56999999999999995</v>
      </c>
      <c r="C66" s="1"/>
      <c r="D66" s="3"/>
      <c r="E66" s="1"/>
      <c r="F66" s="1"/>
      <c r="G66" s="1"/>
      <c r="H66" s="1"/>
      <c r="I66" s="1"/>
      <c r="J66" s="1"/>
    </row>
    <row r="67" spans="1:10" x14ac:dyDescent="0.35">
      <c r="A67" s="4">
        <v>66</v>
      </c>
      <c r="B67" s="7">
        <v>0.65</v>
      </c>
      <c r="C67" s="1"/>
      <c r="D67" s="3"/>
      <c r="E67" s="1"/>
      <c r="F67" s="1"/>
      <c r="G67" s="1"/>
      <c r="H67" s="1"/>
      <c r="I67" s="1"/>
      <c r="J67" s="1"/>
    </row>
    <row r="68" spans="1:10" x14ac:dyDescent="0.35">
      <c r="A68" s="4">
        <v>67</v>
      </c>
      <c r="B68" s="7">
        <v>0.57999999999999996</v>
      </c>
      <c r="C68" s="1"/>
      <c r="D68" s="3"/>
      <c r="E68" s="1"/>
      <c r="F68" s="1"/>
      <c r="G68" s="1"/>
      <c r="H68" s="1"/>
      <c r="I68" s="1"/>
      <c r="J68" s="1"/>
    </row>
    <row r="69" spans="1:10" x14ac:dyDescent="0.35">
      <c r="A69" s="4">
        <v>68</v>
      </c>
      <c r="B69" s="7">
        <v>0.2</v>
      </c>
      <c r="C69" s="1"/>
      <c r="D69" s="3"/>
      <c r="E69" s="1"/>
      <c r="F69" s="1"/>
      <c r="G69" s="1"/>
      <c r="H69" s="1"/>
      <c r="I69" s="1"/>
      <c r="J69" s="1"/>
    </row>
    <row r="70" spans="1:10" x14ac:dyDescent="0.35">
      <c r="A70" s="4">
        <v>69</v>
      </c>
      <c r="B70" s="7">
        <v>1.06</v>
      </c>
      <c r="C70" s="1"/>
      <c r="D70" s="3"/>
      <c r="E70" s="1"/>
      <c r="F70" s="1"/>
      <c r="G70" s="1"/>
      <c r="H70" s="1"/>
      <c r="I70" s="1"/>
      <c r="J70" s="1"/>
    </row>
    <row r="71" spans="1:10" x14ac:dyDescent="0.35">
      <c r="A71" s="4">
        <v>70</v>
      </c>
      <c r="B71" s="7">
        <v>0.23</v>
      </c>
      <c r="C71" s="1"/>
      <c r="D71" s="3"/>
      <c r="E71" s="1"/>
      <c r="F71" s="1"/>
      <c r="G71" s="1"/>
      <c r="H71" s="1"/>
      <c r="I71" s="1"/>
      <c r="J71" s="1"/>
    </row>
    <row r="72" spans="1:10" x14ac:dyDescent="0.35">
      <c r="A72" s="4">
        <v>71</v>
      </c>
      <c r="B72" s="7">
        <v>0.85</v>
      </c>
      <c r="C72" s="1"/>
      <c r="D72" s="3"/>
      <c r="E72" s="1"/>
      <c r="F72" s="1"/>
      <c r="G72" s="1"/>
      <c r="H72" s="1"/>
      <c r="I72" s="1"/>
      <c r="J72" s="1"/>
    </row>
    <row r="73" spans="1:10" x14ac:dyDescent="0.35">
      <c r="A73" s="4">
        <v>72</v>
      </c>
      <c r="B73" s="7">
        <v>1.06</v>
      </c>
      <c r="C73" s="1"/>
      <c r="D73" s="3"/>
      <c r="E73" s="1"/>
      <c r="F73" s="1"/>
      <c r="G73" s="1"/>
      <c r="H73" s="1"/>
      <c r="I73" s="1"/>
      <c r="J73" s="1"/>
    </row>
    <row r="74" spans="1:10" x14ac:dyDescent="0.35">
      <c r="A74" s="4">
        <v>73</v>
      </c>
      <c r="B74" s="7">
        <v>0.73</v>
      </c>
      <c r="C74" s="1"/>
      <c r="D74" s="3"/>
      <c r="E74" s="1"/>
      <c r="F74" s="1"/>
      <c r="G74" s="1"/>
      <c r="H74" s="1"/>
      <c r="I74" s="1"/>
      <c r="J74" s="1"/>
    </row>
    <row r="75" spans="1:10" x14ac:dyDescent="0.35">
      <c r="A75" s="4">
        <v>74</v>
      </c>
      <c r="B75" s="7">
        <v>0.74</v>
      </c>
      <c r="C75" s="1"/>
      <c r="D75" s="1"/>
      <c r="E75" s="1"/>
      <c r="F75" s="1"/>
      <c r="G75" s="1"/>
      <c r="H75" s="1"/>
      <c r="I75" s="1"/>
      <c r="J75" s="1"/>
    </row>
    <row r="76" spans="1:10" x14ac:dyDescent="0.35">
      <c r="A76" s="4">
        <v>75</v>
      </c>
      <c r="B76" s="7">
        <v>1.33</v>
      </c>
      <c r="C76" s="1"/>
      <c r="D76" s="1"/>
      <c r="E76" s="1"/>
      <c r="F76" s="1"/>
      <c r="G76" s="1"/>
      <c r="H76" s="1"/>
      <c r="I76" s="1"/>
      <c r="J76" s="1"/>
    </row>
    <row r="77" spans="1:10" x14ac:dyDescent="0.35">
      <c r="A77" s="4">
        <v>76</v>
      </c>
      <c r="B77" s="7">
        <v>1.1599999999999999</v>
      </c>
      <c r="C77" s="1"/>
      <c r="D77" s="1"/>
      <c r="E77" s="1"/>
      <c r="F77" s="1"/>
      <c r="G77" s="1"/>
      <c r="H77" s="1"/>
      <c r="I77" s="1"/>
      <c r="J77" s="1"/>
    </row>
    <row r="78" spans="1:10" x14ac:dyDescent="0.35">
      <c r="A78" s="4">
        <v>77</v>
      </c>
      <c r="B78" s="7">
        <v>0.41</v>
      </c>
      <c r="C78" s="1"/>
      <c r="D78" s="1"/>
      <c r="E78" s="1"/>
      <c r="F78" s="1"/>
      <c r="G78" s="1"/>
      <c r="H78" s="1"/>
      <c r="I78" s="1"/>
      <c r="J78" s="1"/>
    </row>
    <row r="79" spans="1:10" x14ac:dyDescent="0.35">
      <c r="A79" s="4">
        <v>78</v>
      </c>
      <c r="B79" s="7">
        <v>1.19</v>
      </c>
      <c r="C79" s="1"/>
      <c r="D79" s="1"/>
      <c r="E79" s="1"/>
      <c r="F79" s="1"/>
      <c r="G79" s="1"/>
      <c r="H79" s="1"/>
      <c r="I79" s="1"/>
      <c r="J79" s="1"/>
    </row>
    <row r="80" spans="1:10" x14ac:dyDescent="0.35">
      <c r="A80" s="4">
        <v>79</v>
      </c>
      <c r="B80" s="7">
        <v>0.54</v>
      </c>
      <c r="C80" s="1"/>
      <c r="D80" s="1"/>
      <c r="E80" s="1"/>
      <c r="F80" s="1"/>
      <c r="G80" s="1"/>
      <c r="H80" s="1"/>
      <c r="I80" s="1"/>
      <c r="J80" s="1"/>
    </row>
    <row r="81" spans="1:10" x14ac:dyDescent="0.35">
      <c r="A81" s="4">
        <v>80</v>
      </c>
      <c r="B81" s="7">
        <v>0.71</v>
      </c>
      <c r="C81" s="1"/>
      <c r="D81" s="1"/>
      <c r="E81" s="1"/>
      <c r="F81" s="1"/>
      <c r="G81" s="1"/>
      <c r="H81" s="1"/>
      <c r="I81" s="1"/>
      <c r="J81" s="1"/>
    </row>
    <row r="82" spans="1:10" x14ac:dyDescent="0.35">
      <c r="A82" s="4">
        <v>81</v>
      </c>
      <c r="B82" s="7">
        <v>0.28000000000000003</v>
      </c>
      <c r="C82" s="1"/>
      <c r="D82" s="1"/>
      <c r="E82" s="1"/>
      <c r="F82" s="1"/>
      <c r="G82" s="1"/>
      <c r="H82" s="1"/>
      <c r="I82" s="1"/>
      <c r="J82" s="1"/>
    </row>
    <row r="83" spans="1:10" x14ac:dyDescent="0.35">
      <c r="A83" s="4">
        <v>82</v>
      </c>
      <c r="B83" s="7">
        <v>0.35</v>
      </c>
      <c r="C83" s="1"/>
      <c r="D83" s="1"/>
      <c r="E83" s="1"/>
      <c r="F83" s="1"/>
      <c r="G83" s="1"/>
      <c r="H83" s="1"/>
      <c r="I83" s="1"/>
      <c r="J83" s="1"/>
    </row>
    <row r="84" spans="1:10" x14ac:dyDescent="0.35">
      <c r="A84" s="4">
        <v>83</v>
      </c>
      <c r="B84" s="7">
        <v>0.83</v>
      </c>
      <c r="C84" s="1"/>
      <c r="D84" s="1"/>
      <c r="E84" s="1"/>
      <c r="F84" s="1"/>
      <c r="G84" s="1"/>
      <c r="H84" s="1"/>
      <c r="I84" s="1"/>
      <c r="J84" s="1"/>
    </row>
    <row r="85" spans="1:10" x14ac:dyDescent="0.35">
      <c r="A85" s="4">
        <v>84</v>
      </c>
      <c r="B85" s="7">
        <v>0.5</v>
      </c>
      <c r="C85" s="1"/>
      <c r="D85" s="1"/>
      <c r="E85" s="1"/>
      <c r="F85" s="1"/>
      <c r="G85" s="1"/>
      <c r="H85" s="1"/>
      <c r="I85" s="1"/>
      <c r="J85" s="1"/>
    </row>
    <row r="86" spans="1:10" x14ac:dyDescent="0.35">
      <c r="A86" s="4">
        <v>85</v>
      </c>
      <c r="B86" s="7">
        <v>0.25</v>
      </c>
      <c r="C86" s="1"/>
      <c r="D86" s="1"/>
      <c r="E86" s="1"/>
      <c r="F86" s="1"/>
      <c r="G86" s="1"/>
      <c r="H86" s="1"/>
      <c r="I86" s="1"/>
      <c r="J86" s="1"/>
    </row>
    <row r="87" spans="1:10" x14ac:dyDescent="0.35">
      <c r="A87" s="4">
        <v>86</v>
      </c>
      <c r="B87" s="7">
        <v>0.34</v>
      </c>
      <c r="C87" s="1"/>
      <c r="D87" s="1"/>
      <c r="E87" s="1"/>
      <c r="F87" s="1"/>
      <c r="G87" s="1"/>
      <c r="H87" s="1"/>
      <c r="I87" s="1"/>
      <c r="J87" s="1"/>
    </row>
    <row r="88" spans="1:10" x14ac:dyDescent="0.35">
      <c r="A88" s="4">
        <v>87</v>
      </c>
      <c r="B88" s="7">
        <v>1.01</v>
      </c>
      <c r="C88" s="1"/>
      <c r="D88" s="1"/>
      <c r="E88" s="1"/>
      <c r="F88" s="1"/>
      <c r="G88" s="1"/>
      <c r="H88" s="1"/>
      <c r="I88" s="1"/>
      <c r="J88" s="1"/>
    </row>
    <row r="89" spans="1:10" x14ac:dyDescent="0.35">
      <c r="A89" s="4">
        <v>88</v>
      </c>
      <c r="B89" s="7">
        <v>0.44</v>
      </c>
      <c r="C89" s="1"/>
      <c r="D89" s="1"/>
      <c r="E89" s="1"/>
      <c r="F89" s="1"/>
      <c r="G89" s="1"/>
      <c r="H89" s="1"/>
      <c r="I89" s="1"/>
      <c r="J8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102"/>
  <sheetViews>
    <sheetView workbookViewId="0">
      <selection activeCell="I26" sqref="I26"/>
    </sheetView>
  </sheetViews>
  <sheetFormatPr defaultRowHeight="14.5" x14ac:dyDescent="0.35"/>
  <cols>
    <col min="2" max="2" width="11.7265625" customWidth="1"/>
    <col min="3" max="3" width="10.54296875" customWidth="1"/>
  </cols>
  <sheetData>
    <row r="2" spans="1:15" x14ac:dyDescent="0.35">
      <c r="B2" s="1" t="s">
        <v>14</v>
      </c>
      <c r="C2" s="1" t="s">
        <v>15</v>
      </c>
      <c r="D2" s="1" t="s">
        <v>16</v>
      </c>
      <c r="E2" s="1" t="s">
        <v>17</v>
      </c>
    </row>
    <row r="3" spans="1:15" x14ac:dyDescent="0.35">
      <c r="A3" t="s">
        <v>18</v>
      </c>
      <c r="B3" s="1">
        <v>2.5110000000000001</v>
      </c>
      <c r="C3" s="1">
        <f>B3-B9</f>
        <v>2.4810000000000003</v>
      </c>
      <c r="D3" s="1">
        <v>100</v>
      </c>
      <c r="E3" s="1">
        <f>(11.04*C3*C3)+(11.948*C3)+(1.5134)</f>
        <v>99.111573440000015</v>
      </c>
      <c r="O3" t="s">
        <v>19</v>
      </c>
    </row>
    <row r="4" spans="1:15" x14ac:dyDescent="0.35">
      <c r="A4" t="s">
        <v>20</v>
      </c>
      <c r="B4" s="1">
        <v>1.7030000000000001</v>
      </c>
      <c r="C4" s="1">
        <f>B4-B9</f>
        <v>1.673</v>
      </c>
      <c r="D4" s="1">
        <v>50</v>
      </c>
      <c r="E4" s="1">
        <f t="shared" ref="E4:E9" si="0">(11.04*C4*C4)+(11.948*C4)+(1.5134)</f>
        <v>52.402580159999992</v>
      </c>
    </row>
    <row r="5" spans="1:15" x14ac:dyDescent="0.35">
      <c r="A5" t="s">
        <v>21</v>
      </c>
      <c r="B5" s="1">
        <v>1.024</v>
      </c>
      <c r="C5" s="1">
        <f>B5-B9</f>
        <v>0.99399999999999999</v>
      </c>
      <c r="D5" s="1">
        <v>25</v>
      </c>
      <c r="E5" s="1">
        <f t="shared" si="0"/>
        <v>24.297629439999998</v>
      </c>
    </row>
    <row r="6" spans="1:15" x14ac:dyDescent="0.35">
      <c r="A6" t="s">
        <v>22</v>
      </c>
      <c r="B6" s="1">
        <v>0.54300000000000004</v>
      </c>
      <c r="C6" s="1">
        <f>B6-B9</f>
        <v>0.51300000000000001</v>
      </c>
      <c r="D6" s="1">
        <v>12.5</v>
      </c>
      <c r="E6" s="1">
        <f t="shared" si="0"/>
        <v>10.548109760000001</v>
      </c>
    </row>
    <row r="7" spans="1:15" x14ac:dyDescent="0.35">
      <c r="A7" t="s">
        <v>23</v>
      </c>
      <c r="B7" s="1">
        <v>0.318</v>
      </c>
      <c r="C7" s="1">
        <f>B7-B9</f>
        <v>0.28800000000000003</v>
      </c>
      <c r="D7" s="1">
        <v>6.25</v>
      </c>
      <c r="E7" s="1">
        <f t="shared" si="0"/>
        <v>5.8701257600000005</v>
      </c>
    </row>
    <row r="8" spans="1:15" x14ac:dyDescent="0.35">
      <c r="A8" t="s">
        <v>24</v>
      </c>
      <c r="B8" s="1">
        <v>0.152</v>
      </c>
      <c r="C8" s="1">
        <f>B8-B9</f>
        <v>0.122</v>
      </c>
      <c r="D8" s="1">
        <v>3.125</v>
      </c>
      <c r="E8" s="1">
        <f t="shared" si="0"/>
        <v>3.1353753600000003</v>
      </c>
    </row>
    <row r="9" spans="1:15" x14ac:dyDescent="0.35">
      <c r="A9" t="s">
        <v>25</v>
      </c>
      <c r="B9" s="1">
        <v>0.03</v>
      </c>
      <c r="C9" s="1">
        <f>B9-B9</f>
        <v>0</v>
      </c>
      <c r="D9" s="1">
        <v>0</v>
      </c>
      <c r="E9" s="1">
        <f t="shared" si="0"/>
        <v>1.5134000000000001</v>
      </c>
    </row>
    <row r="10" spans="1:15" x14ac:dyDescent="0.35">
      <c r="E10" s="1"/>
    </row>
    <row r="11" spans="1:15" x14ac:dyDescent="0.35">
      <c r="E11" s="1"/>
    </row>
    <row r="12" spans="1:15" x14ac:dyDescent="0.35">
      <c r="E12" s="1"/>
    </row>
    <row r="13" spans="1:15" x14ac:dyDescent="0.35">
      <c r="E13" s="1"/>
    </row>
    <row r="14" spans="1:15" x14ac:dyDescent="0.35">
      <c r="E14" s="1"/>
    </row>
    <row r="15" spans="1:15" x14ac:dyDescent="0.35">
      <c r="A15" s="6" t="s">
        <v>8</v>
      </c>
      <c r="B15" s="6" t="s">
        <v>14</v>
      </c>
      <c r="C15" s="6" t="s">
        <v>15</v>
      </c>
      <c r="D15" s="6" t="s">
        <v>17</v>
      </c>
      <c r="E15" s="1"/>
    </row>
    <row r="16" spans="1:15" x14ac:dyDescent="0.35">
      <c r="A16" s="4">
        <v>1</v>
      </c>
      <c r="B16" s="7">
        <v>0.64100000000000001</v>
      </c>
      <c r="C16" s="7">
        <f>B16-B9</f>
        <v>0.61099999999999999</v>
      </c>
      <c r="D16" s="7">
        <f t="shared" ref="D16:D79" si="1">(11.04*C16*C16)+(11.948*C16)+(1.5134)</f>
        <v>12.93509184</v>
      </c>
      <c r="I16" s="10" t="s">
        <v>26</v>
      </c>
      <c r="J16" s="10"/>
      <c r="K16" s="10"/>
    </row>
    <row r="17" spans="1:4" x14ac:dyDescent="0.35">
      <c r="A17" s="4">
        <v>2</v>
      </c>
      <c r="B17" s="7">
        <v>1.3959999999999999</v>
      </c>
      <c r="C17" s="7">
        <f>B17-B9</f>
        <v>1.3659999999999999</v>
      </c>
      <c r="D17" s="7">
        <f t="shared" si="1"/>
        <v>38.434522239999993</v>
      </c>
    </row>
    <row r="18" spans="1:4" x14ac:dyDescent="0.35">
      <c r="A18" s="4">
        <v>3</v>
      </c>
      <c r="B18" s="7">
        <v>0.92200000000000004</v>
      </c>
      <c r="C18" s="7">
        <f>B18-B9</f>
        <v>0.89200000000000002</v>
      </c>
      <c r="D18" s="7">
        <f t="shared" si="1"/>
        <v>20.955146559999999</v>
      </c>
    </row>
    <row r="19" spans="1:4" x14ac:dyDescent="0.35">
      <c r="A19" s="4">
        <v>4</v>
      </c>
      <c r="B19" s="7">
        <v>0.23899999999999999</v>
      </c>
      <c r="C19" s="7">
        <f>B19-B9</f>
        <v>0.20899999999999999</v>
      </c>
      <c r="D19" s="7">
        <f t="shared" si="1"/>
        <v>4.4927702400000005</v>
      </c>
    </row>
    <row r="20" spans="1:4" x14ac:dyDescent="0.35">
      <c r="A20" s="4">
        <v>5</v>
      </c>
      <c r="B20" s="7">
        <v>0.71799999999999997</v>
      </c>
      <c r="C20" s="7">
        <f>B20-B9</f>
        <v>0.68799999999999994</v>
      </c>
      <c r="D20" s="7">
        <f t="shared" si="1"/>
        <v>14.959341759999999</v>
      </c>
    </row>
    <row r="21" spans="1:4" x14ac:dyDescent="0.35">
      <c r="A21" s="4">
        <v>6</v>
      </c>
      <c r="B21" s="7">
        <v>0.9</v>
      </c>
      <c r="C21" s="7">
        <f>B21-B9</f>
        <v>0.87</v>
      </c>
      <c r="D21" s="7">
        <f t="shared" si="1"/>
        <v>20.264336</v>
      </c>
    </row>
    <row r="22" spans="1:4" x14ac:dyDescent="0.35">
      <c r="A22" s="4">
        <v>7</v>
      </c>
      <c r="B22" s="7">
        <v>0.39900000000000002</v>
      </c>
      <c r="C22" s="7">
        <f>B22-B9</f>
        <v>0.36899999999999999</v>
      </c>
      <c r="D22" s="7">
        <f t="shared" si="1"/>
        <v>7.4254294400000003</v>
      </c>
    </row>
    <row r="23" spans="1:4" x14ac:dyDescent="0.35">
      <c r="A23" s="4">
        <v>8</v>
      </c>
      <c r="B23" s="7">
        <v>0.48899999999999999</v>
      </c>
      <c r="C23" s="7">
        <f>B23-B9</f>
        <v>0.45899999999999996</v>
      </c>
      <c r="D23" s="7">
        <f t="shared" si="1"/>
        <v>9.3234502399999997</v>
      </c>
    </row>
    <row r="24" spans="1:4" x14ac:dyDescent="0.35">
      <c r="A24" s="4">
        <v>9</v>
      </c>
      <c r="B24" s="7">
        <v>0.438</v>
      </c>
      <c r="C24" s="7">
        <f>B24-B9</f>
        <v>0.40800000000000003</v>
      </c>
      <c r="D24" s="7">
        <f t="shared" si="1"/>
        <v>8.2259465600000006</v>
      </c>
    </row>
    <row r="25" spans="1:4" x14ac:dyDescent="0.35">
      <c r="A25" s="4">
        <v>11</v>
      </c>
      <c r="B25" s="7">
        <v>0.45</v>
      </c>
      <c r="C25" s="7">
        <f>B25-B9</f>
        <v>0.42000000000000004</v>
      </c>
      <c r="D25" s="7">
        <f t="shared" si="1"/>
        <v>8.4790160000000014</v>
      </c>
    </row>
    <row r="26" spans="1:4" x14ac:dyDescent="0.35">
      <c r="A26" s="4">
        <v>12</v>
      </c>
      <c r="B26" s="7">
        <v>0.498</v>
      </c>
      <c r="C26" s="7">
        <f>B26-B9</f>
        <v>0.46799999999999997</v>
      </c>
      <c r="D26" s="7">
        <f t="shared" si="1"/>
        <v>9.523088959999999</v>
      </c>
    </row>
    <row r="27" spans="1:4" x14ac:dyDescent="0.35">
      <c r="A27" s="4">
        <v>13</v>
      </c>
      <c r="B27" s="7">
        <v>0.42699999999999999</v>
      </c>
      <c r="C27" s="7">
        <f>B27-B9</f>
        <v>0.39700000000000002</v>
      </c>
      <c r="D27" s="7">
        <f t="shared" si="1"/>
        <v>7.9967593600000004</v>
      </c>
    </row>
    <row r="28" spans="1:4" x14ac:dyDescent="0.35">
      <c r="A28" s="4">
        <v>14</v>
      </c>
      <c r="B28" s="7">
        <v>0.67600000000000005</v>
      </c>
      <c r="C28" s="7">
        <f>B28-B9</f>
        <v>0.64600000000000002</v>
      </c>
      <c r="D28" s="7">
        <f t="shared" si="1"/>
        <v>13.838976640000002</v>
      </c>
    </row>
    <row r="29" spans="1:4" x14ac:dyDescent="0.35">
      <c r="A29" s="4">
        <v>15</v>
      </c>
      <c r="B29" s="7">
        <v>0.44800000000000001</v>
      </c>
      <c r="C29" s="7">
        <f>B29-B9</f>
        <v>0.41800000000000004</v>
      </c>
      <c r="D29" s="7">
        <f t="shared" si="1"/>
        <v>8.4366169600000003</v>
      </c>
    </row>
    <row r="30" spans="1:4" x14ac:dyDescent="0.35">
      <c r="A30" s="4">
        <v>16</v>
      </c>
      <c r="B30" s="7">
        <v>0.42099999999999999</v>
      </c>
      <c r="C30" s="7">
        <f>B30-B9</f>
        <v>0.39100000000000001</v>
      </c>
      <c r="D30" s="7">
        <f t="shared" si="1"/>
        <v>7.8728742399999998</v>
      </c>
    </row>
    <row r="31" spans="1:4" x14ac:dyDescent="0.35">
      <c r="A31" s="4">
        <v>17</v>
      </c>
      <c r="B31" s="7">
        <v>1.0669999999999999</v>
      </c>
      <c r="C31" s="7">
        <f>B31-B9</f>
        <v>1.0369999999999999</v>
      </c>
      <c r="D31" s="7">
        <f t="shared" si="1"/>
        <v>25.775549759999997</v>
      </c>
    </row>
    <row r="32" spans="1:4" x14ac:dyDescent="0.35">
      <c r="A32" s="4">
        <v>18</v>
      </c>
      <c r="B32" s="7">
        <v>0.49199999999999999</v>
      </c>
      <c r="C32" s="7">
        <f>B32-B9</f>
        <v>0.46199999999999997</v>
      </c>
      <c r="D32" s="7">
        <f t="shared" si="1"/>
        <v>9.3897977600000004</v>
      </c>
    </row>
    <row r="33" spans="1:4" x14ac:dyDescent="0.35">
      <c r="A33" s="4">
        <v>19</v>
      </c>
      <c r="B33" s="7">
        <v>0.35699999999999998</v>
      </c>
      <c r="C33" s="7">
        <f>B33-B9</f>
        <v>0.32699999999999996</v>
      </c>
      <c r="D33" s="7">
        <f t="shared" si="1"/>
        <v>6.600892159999999</v>
      </c>
    </row>
    <row r="34" spans="1:4" x14ac:dyDescent="0.35">
      <c r="A34" s="4">
        <v>20</v>
      </c>
      <c r="B34" s="7">
        <v>0.44900000000000001</v>
      </c>
      <c r="C34" s="7">
        <f>B34-B9</f>
        <v>0.41900000000000004</v>
      </c>
      <c r="D34" s="7">
        <f t="shared" si="1"/>
        <v>8.4578054400000013</v>
      </c>
    </row>
    <row r="35" spans="1:4" x14ac:dyDescent="0.35">
      <c r="A35" s="4">
        <v>21</v>
      </c>
      <c r="B35" s="7">
        <v>0.40699999999999997</v>
      </c>
      <c r="C35" s="7">
        <f>B35-B9</f>
        <v>0.377</v>
      </c>
      <c r="D35" s="7">
        <f t="shared" si="1"/>
        <v>7.5869001599999999</v>
      </c>
    </row>
    <row r="36" spans="1:4" x14ac:dyDescent="0.35">
      <c r="A36" s="4">
        <v>22</v>
      </c>
      <c r="B36" s="7">
        <v>0.53700000000000003</v>
      </c>
      <c r="C36" s="7">
        <f>B36-B9</f>
        <v>0.50700000000000001</v>
      </c>
      <c r="D36" s="7">
        <f t="shared" si="1"/>
        <v>10.408856960000001</v>
      </c>
    </row>
    <row r="37" spans="1:4" x14ac:dyDescent="0.35">
      <c r="A37" s="4">
        <v>23</v>
      </c>
      <c r="B37" s="7">
        <v>0.66100000000000003</v>
      </c>
      <c r="C37" s="7">
        <f>B37-B9</f>
        <v>0.63100000000000001</v>
      </c>
      <c r="D37" s="7">
        <f t="shared" si="1"/>
        <v>13.448285439999999</v>
      </c>
    </row>
    <row r="38" spans="1:4" x14ac:dyDescent="0.35">
      <c r="A38" s="4">
        <v>24</v>
      </c>
      <c r="B38" s="7">
        <v>0.312</v>
      </c>
      <c r="C38" s="7">
        <f>B38-B9</f>
        <v>0.28200000000000003</v>
      </c>
      <c r="D38" s="7">
        <f t="shared" si="1"/>
        <v>5.7606809600000002</v>
      </c>
    </row>
    <row r="39" spans="1:4" x14ac:dyDescent="0.35">
      <c r="A39" s="4">
        <v>25</v>
      </c>
      <c r="B39" s="7">
        <v>0.222</v>
      </c>
      <c r="C39" s="7">
        <f>B39-B9</f>
        <v>0.192</v>
      </c>
      <c r="D39" s="7">
        <f t="shared" si="1"/>
        <v>4.2143945599999997</v>
      </c>
    </row>
    <row r="40" spans="1:4" x14ac:dyDescent="0.35">
      <c r="A40" s="4">
        <v>26</v>
      </c>
      <c r="B40" s="7">
        <v>0.40100000000000002</v>
      </c>
      <c r="C40" s="7">
        <f>B40-B9</f>
        <v>0.371</v>
      </c>
      <c r="D40" s="7">
        <f t="shared" si="1"/>
        <v>7.46566464</v>
      </c>
    </row>
    <row r="41" spans="1:4" x14ac:dyDescent="0.35">
      <c r="A41" s="4">
        <v>27</v>
      </c>
      <c r="B41" s="7">
        <v>0.20599999999999999</v>
      </c>
      <c r="C41" s="7">
        <f>B41-B9</f>
        <v>0.17599999999999999</v>
      </c>
      <c r="D41" s="7">
        <f t="shared" si="1"/>
        <v>3.95822304</v>
      </c>
    </row>
    <row r="42" spans="1:4" x14ac:dyDescent="0.35">
      <c r="A42" s="4">
        <v>28</v>
      </c>
      <c r="B42" s="7">
        <v>0.34399999999999997</v>
      </c>
      <c r="C42" s="7">
        <f>B42-B9</f>
        <v>0.31399999999999995</v>
      </c>
      <c r="D42" s="7">
        <f t="shared" si="1"/>
        <v>6.353571839999999</v>
      </c>
    </row>
    <row r="43" spans="1:4" x14ac:dyDescent="0.35">
      <c r="A43" s="4">
        <v>29</v>
      </c>
      <c r="B43" s="7">
        <v>0.217</v>
      </c>
      <c r="C43" s="7">
        <f>B43-B9</f>
        <v>0.187</v>
      </c>
      <c r="D43" s="7">
        <f t="shared" si="1"/>
        <v>4.1337337600000001</v>
      </c>
    </row>
    <row r="44" spans="1:4" x14ac:dyDescent="0.35">
      <c r="A44" s="4">
        <v>30</v>
      </c>
      <c r="B44" s="7">
        <v>0.88800000000000001</v>
      </c>
      <c r="C44" s="7">
        <f>B44-B9</f>
        <v>0.85799999999999998</v>
      </c>
      <c r="D44" s="7">
        <f t="shared" si="1"/>
        <v>19.892034560000003</v>
      </c>
    </row>
    <row r="45" spans="1:4" x14ac:dyDescent="0.35">
      <c r="A45" s="4">
        <v>31</v>
      </c>
      <c r="B45" s="7">
        <v>0.65900000000000003</v>
      </c>
      <c r="C45" s="7">
        <f>B45-B9</f>
        <v>0.629</v>
      </c>
      <c r="D45" s="7">
        <f t="shared" si="1"/>
        <v>13.396568640000002</v>
      </c>
    </row>
    <row r="46" spans="1:4" x14ac:dyDescent="0.35">
      <c r="A46" s="4">
        <v>32</v>
      </c>
      <c r="B46" s="7">
        <v>0.81799999999999995</v>
      </c>
      <c r="C46" s="7">
        <f>B46-B9</f>
        <v>0.78799999999999992</v>
      </c>
      <c r="D46" s="7">
        <f t="shared" si="1"/>
        <v>17.783645759999995</v>
      </c>
    </row>
    <row r="47" spans="1:4" x14ac:dyDescent="0.35">
      <c r="A47" s="4">
        <v>33</v>
      </c>
      <c r="B47" s="7">
        <v>1.0429999999999999</v>
      </c>
      <c r="C47" s="7">
        <f>B47-B9</f>
        <v>1.0129999999999999</v>
      </c>
      <c r="D47" s="7">
        <f t="shared" si="1"/>
        <v>24.945629759999996</v>
      </c>
    </row>
    <row r="48" spans="1:4" x14ac:dyDescent="0.35">
      <c r="A48" s="4">
        <v>34</v>
      </c>
      <c r="B48" s="7">
        <v>0.85099999999999998</v>
      </c>
      <c r="C48" s="7">
        <f>B48-B9</f>
        <v>0.82099999999999995</v>
      </c>
      <c r="D48" s="7">
        <f t="shared" si="1"/>
        <v>18.764120639999998</v>
      </c>
    </row>
    <row r="49" spans="1:4" x14ac:dyDescent="0.35">
      <c r="A49" s="4">
        <v>35</v>
      </c>
      <c r="B49" s="7">
        <v>0.89700000000000002</v>
      </c>
      <c r="C49" s="7">
        <f>B49-B9</f>
        <v>0.86699999999999999</v>
      </c>
      <c r="D49" s="7">
        <f t="shared" si="1"/>
        <v>20.17096256</v>
      </c>
    </row>
    <row r="50" spans="1:4" x14ac:dyDescent="0.35">
      <c r="A50" s="4">
        <v>36</v>
      </c>
      <c r="B50" s="7">
        <v>0.437</v>
      </c>
      <c r="C50" s="7">
        <f>B50-B9</f>
        <v>0.40700000000000003</v>
      </c>
      <c r="D50" s="7">
        <f t="shared" si="1"/>
        <v>8.2050009600000013</v>
      </c>
    </row>
    <row r="51" spans="1:4" x14ac:dyDescent="0.35">
      <c r="A51" s="4">
        <v>37</v>
      </c>
      <c r="B51" s="7">
        <v>0.22600000000000001</v>
      </c>
      <c r="C51" s="7">
        <f>B51-B9</f>
        <v>0.19600000000000001</v>
      </c>
      <c r="D51" s="7">
        <f t="shared" si="1"/>
        <v>4.2793206400000008</v>
      </c>
    </row>
    <row r="52" spans="1:4" x14ac:dyDescent="0.35">
      <c r="A52" s="4">
        <v>38</v>
      </c>
      <c r="B52" s="7">
        <v>1.121</v>
      </c>
      <c r="C52" s="7">
        <f>B52-B9</f>
        <v>1.091</v>
      </c>
      <c r="D52" s="7">
        <f t="shared" si="1"/>
        <v>27.689370239999999</v>
      </c>
    </row>
    <row r="53" spans="1:4" x14ac:dyDescent="0.35">
      <c r="A53" s="4">
        <v>39</v>
      </c>
      <c r="B53" s="7">
        <v>1.804</v>
      </c>
      <c r="C53" s="7">
        <f>B53-B9</f>
        <v>1.774</v>
      </c>
      <c r="D53" s="7">
        <f t="shared" si="1"/>
        <v>57.452871039999998</v>
      </c>
    </row>
    <row r="54" spans="1:4" x14ac:dyDescent="0.35">
      <c r="A54" s="4">
        <v>40</v>
      </c>
      <c r="B54" s="7">
        <v>0.13400000000000001</v>
      </c>
      <c r="C54" s="7">
        <f>B54-B9</f>
        <v>0.10400000000000001</v>
      </c>
      <c r="D54" s="7">
        <f t="shared" si="1"/>
        <v>2.8754006400000005</v>
      </c>
    </row>
    <row r="55" spans="1:4" x14ac:dyDescent="0.35">
      <c r="A55" s="4">
        <v>41</v>
      </c>
      <c r="B55" s="7">
        <v>0.55700000000000005</v>
      </c>
      <c r="C55" s="7">
        <f>B55-B9</f>
        <v>0.52700000000000002</v>
      </c>
      <c r="D55" s="7">
        <f t="shared" si="1"/>
        <v>10.876124160000002</v>
      </c>
    </row>
    <row r="56" spans="1:4" x14ac:dyDescent="0.35">
      <c r="A56" s="4">
        <v>42</v>
      </c>
      <c r="B56" s="7">
        <v>0.39300000000000002</v>
      </c>
      <c r="C56" s="7">
        <f>B56-B9</f>
        <v>0.36299999999999999</v>
      </c>
      <c r="D56" s="7">
        <f t="shared" si="1"/>
        <v>7.3052537600000003</v>
      </c>
    </row>
    <row r="57" spans="1:4" x14ac:dyDescent="0.35">
      <c r="A57" s="4">
        <v>43</v>
      </c>
      <c r="B57" s="7">
        <v>0.35099999999999998</v>
      </c>
      <c r="C57" s="7">
        <f>B57-B9</f>
        <v>0.32099999999999995</v>
      </c>
      <c r="D57" s="7">
        <f t="shared" si="1"/>
        <v>6.4862806399999986</v>
      </c>
    </row>
    <row r="58" spans="1:4" x14ac:dyDescent="0.35">
      <c r="A58" s="4">
        <v>44</v>
      </c>
      <c r="B58" s="7">
        <v>0.29899999999999999</v>
      </c>
      <c r="C58" s="7">
        <f>B58-B9</f>
        <v>0.26900000000000002</v>
      </c>
      <c r="D58" s="7">
        <f t="shared" si="1"/>
        <v>5.5262774400000003</v>
      </c>
    </row>
    <row r="59" spans="1:4" x14ac:dyDescent="0.35">
      <c r="A59" s="4">
        <v>45</v>
      </c>
      <c r="B59" s="7">
        <v>0.75800000000000001</v>
      </c>
      <c r="C59" s="7">
        <f>B59-B9</f>
        <v>0.72799999999999998</v>
      </c>
      <c r="D59" s="7">
        <f t="shared" si="1"/>
        <v>16.062567359999999</v>
      </c>
    </row>
    <row r="60" spans="1:4" x14ac:dyDescent="0.35">
      <c r="A60" s="4">
        <v>46</v>
      </c>
      <c r="B60" s="7">
        <v>1.7470000000000001</v>
      </c>
      <c r="C60" s="7">
        <f>B60-B9</f>
        <v>1.7170000000000001</v>
      </c>
      <c r="D60" s="7">
        <f t="shared" si="1"/>
        <v>54.575018560000004</v>
      </c>
    </row>
    <row r="61" spans="1:4" x14ac:dyDescent="0.35">
      <c r="A61" s="4">
        <v>47</v>
      </c>
      <c r="B61" s="7">
        <v>0.97399999999999998</v>
      </c>
      <c r="C61" s="7">
        <f>B61-B9</f>
        <v>0.94399999999999995</v>
      </c>
      <c r="D61" s="7">
        <f t="shared" si="1"/>
        <v>22.63045344</v>
      </c>
    </row>
    <row r="62" spans="1:4" x14ac:dyDescent="0.35">
      <c r="A62" s="4">
        <v>48</v>
      </c>
      <c r="B62" s="7">
        <v>1.018</v>
      </c>
      <c r="C62" s="7">
        <f>B62-B9</f>
        <v>0.98799999999999999</v>
      </c>
      <c r="D62" s="7">
        <f t="shared" si="1"/>
        <v>24.094653760000003</v>
      </c>
    </row>
    <row r="63" spans="1:4" x14ac:dyDescent="0.35">
      <c r="A63" s="4">
        <v>49</v>
      </c>
      <c r="B63" s="7">
        <v>1.038</v>
      </c>
      <c r="C63" s="7">
        <f>B63-B9</f>
        <v>1.008</v>
      </c>
      <c r="D63" s="7">
        <f t="shared" si="1"/>
        <v>24.774330559999999</v>
      </c>
    </row>
    <row r="64" spans="1:4" x14ac:dyDescent="0.35">
      <c r="A64" s="4">
        <v>50</v>
      </c>
      <c r="B64" s="7">
        <v>1.012</v>
      </c>
      <c r="C64" s="7">
        <f>B64-B9</f>
        <v>0.98199999999999998</v>
      </c>
      <c r="D64" s="7">
        <f t="shared" si="1"/>
        <v>23.892472960000003</v>
      </c>
    </row>
    <row r="65" spans="1:4" x14ac:dyDescent="0.35">
      <c r="A65" s="4">
        <v>51</v>
      </c>
      <c r="B65" s="7">
        <v>0.81200000000000006</v>
      </c>
      <c r="C65" s="7">
        <f>B65-B9</f>
        <v>0.78200000000000003</v>
      </c>
      <c r="D65" s="7">
        <f t="shared" si="1"/>
        <v>17.60796096</v>
      </c>
    </row>
    <row r="66" spans="1:4" x14ac:dyDescent="0.35">
      <c r="A66" s="4">
        <v>52</v>
      </c>
      <c r="B66" s="7">
        <v>0.34799999999999998</v>
      </c>
      <c r="C66" s="7">
        <f>B66-B9</f>
        <v>0.31799999999999995</v>
      </c>
      <c r="D66" s="7">
        <f t="shared" si="1"/>
        <v>6.4292729599999987</v>
      </c>
    </row>
    <row r="67" spans="1:4" x14ac:dyDescent="0.35">
      <c r="A67" s="4">
        <v>53</v>
      </c>
      <c r="B67" s="7">
        <v>0.68899999999999995</v>
      </c>
      <c r="C67" s="7">
        <f>B67-B9</f>
        <v>0.65899999999999992</v>
      </c>
      <c r="D67" s="7">
        <f t="shared" si="1"/>
        <v>14.181594239999999</v>
      </c>
    </row>
    <row r="68" spans="1:4" x14ac:dyDescent="0.35">
      <c r="A68" s="4">
        <v>54</v>
      </c>
      <c r="B68" s="7">
        <v>0.80600000000000005</v>
      </c>
      <c r="C68" s="7">
        <f>B68-B9</f>
        <v>0.77600000000000002</v>
      </c>
      <c r="D68" s="7">
        <f t="shared" si="1"/>
        <v>17.433071040000002</v>
      </c>
    </row>
    <row r="69" spans="1:4" x14ac:dyDescent="0.35">
      <c r="A69" s="4">
        <v>55</v>
      </c>
      <c r="B69" s="7">
        <v>0.60699999999999998</v>
      </c>
      <c r="C69" s="7">
        <f>B69-B9</f>
        <v>0.57699999999999996</v>
      </c>
      <c r="D69" s="7">
        <f t="shared" si="1"/>
        <v>12.082932159999999</v>
      </c>
    </row>
    <row r="70" spans="1:4" x14ac:dyDescent="0.35">
      <c r="A70" s="4">
        <v>56</v>
      </c>
      <c r="B70" s="7">
        <v>1.304</v>
      </c>
      <c r="C70" s="7">
        <f>B70-B9</f>
        <v>1.274</v>
      </c>
      <c r="D70" s="7">
        <f t="shared" si="1"/>
        <v>34.653911039999997</v>
      </c>
    </row>
    <row r="71" spans="1:4" x14ac:dyDescent="0.35">
      <c r="A71" s="4">
        <v>57</v>
      </c>
      <c r="B71" s="7">
        <v>1.56</v>
      </c>
      <c r="C71" s="7">
        <f>B71-B9</f>
        <v>1.53</v>
      </c>
      <c r="D71" s="7">
        <f t="shared" si="1"/>
        <v>45.637375999999996</v>
      </c>
    </row>
    <row r="72" spans="1:4" x14ac:dyDescent="0.35">
      <c r="A72" s="4">
        <v>58</v>
      </c>
      <c r="B72" s="7">
        <v>1.129</v>
      </c>
      <c r="C72" s="7">
        <f>B72-B9</f>
        <v>1.099</v>
      </c>
      <c r="D72" s="7">
        <f t="shared" si="1"/>
        <v>27.97837504</v>
      </c>
    </row>
    <row r="73" spans="1:4" x14ac:dyDescent="0.35">
      <c r="A73" s="4">
        <v>59</v>
      </c>
      <c r="B73" s="7">
        <v>0.95099999999999996</v>
      </c>
      <c r="C73" s="7">
        <f>B73-B9</f>
        <v>0.92099999999999993</v>
      </c>
      <c r="D73" s="7">
        <f t="shared" si="1"/>
        <v>21.882088639999996</v>
      </c>
    </row>
    <row r="74" spans="1:4" x14ac:dyDescent="0.35">
      <c r="A74" s="4">
        <v>60</v>
      </c>
      <c r="B74" s="7">
        <v>1.0629999999999999</v>
      </c>
      <c r="C74" s="7">
        <f>B74-B9</f>
        <v>1.0329999999999999</v>
      </c>
      <c r="D74" s="7">
        <f t="shared" si="1"/>
        <v>25.636346559999996</v>
      </c>
    </row>
    <row r="75" spans="1:4" x14ac:dyDescent="0.35">
      <c r="A75" s="4">
        <v>61</v>
      </c>
      <c r="B75" s="7">
        <v>1.204</v>
      </c>
      <c r="C75" s="7">
        <f>B75-B9</f>
        <v>1.1739999999999999</v>
      </c>
      <c r="D75" s="7">
        <f t="shared" si="1"/>
        <v>30.756519039999997</v>
      </c>
    </row>
    <row r="76" spans="1:4" x14ac:dyDescent="0.35">
      <c r="A76" s="4">
        <v>62</v>
      </c>
      <c r="B76" s="7">
        <v>0.65</v>
      </c>
      <c r="C76" s="7">
        <f>B76-B9</f>
        <v>0.62</v>
      </c>
      <c r="D76" s="7">
        <f t="shared" si="1"/>
        <v>13.164936000000001</v>
      </c>
    </row>
    <row r="77" spans="1:4" x14ac:dyDescent="0.35">
      <c r="A77" s="4">
        <v>63</v>
      </c>
      <c r="B77" s="7">
        <v>0.71399999999999997</v>
      </c>
      <c r="C77" s="7">
        <f>B77-B9</f>
        <v>0.68399999999999994</v>
      </c>
      <c r="D77" s="7">
        <f t="shared" si="1"/>
        <v>14.850962239999998</v>
      </c>
    </row>
    <row r="78" spans="1:4" x14ac:dyDescent="0.35">
      <c r="A78" s="4">
        <v>64</v>
      </c>
      <c r="B78" s="7">
        <v>0.56100000000000005</v>
      </c>
      <c r="C78" s="7">
        <f>B78-B9</f>
        <v>0.53100000000000003</v>
      </c>
      <c r="D78" s="7">
        <f t="shared" si="1"/>
        <v>10.970637440000001</v>
      </c>
    </row>
    <row r="79" spans="1:4" x14ac:dyDescent="0.35">
      <c r="A79" s="4">
        <v>65</v>
      </c>
      <c r="B79" s="7">
        <v>0.76600000000000001</v>
      </c>
      <c r="C79" s="7">
        <f>B79-B9</f>
        <v>0.73599999999999999</v>
      </c>
      <c r="D79" s="7">
        <f t="shared" si="1"/>
        <v>16.287451839999999</v>
      </c>
    </row>
    <row r="80" spans="1:4" x14ac:dyDescent="0.35">
      <c r="A80" s="4">
        <v>66</v>
      </c>
      <c r="B80" s="7">
        <v>0.65500000000000003</v>
      </c>
      <c r="C80" s="7">
        <f>B80-B9</f>
        <v>0.625</v>
      </c>
      <c r="D80" s="7">
        <f t="shared" ref="D80:D102" si="2">(11.04*C80*C80)+(11.948*C80)+(1.5134)</f>
        <v>13.293400000000002</v>
      </c>
    </row>
    <row r="81" spans="1:4" x14ac:dyDescent="0.35">
      <c r="A81" s="4">
        <v>67</v>
      </c>
      <c r="B81" s="7">
        <v>0.64100000000000001</v>
      </c>
      <c r="C81" s="7">
        <f>B81-B9</f>
        <v>0.61099999999999999</v>
      </c>
      <c r="D81" s="7">
        <f t="shared" si="2"/>
        <v>12.93509184</v>
      </c>
    </row>
    <row r="82" spans="1:4" x14ac:dyDescent="0.35">
      <c r="A82" s="4">
        <v>68</v>
      </c>
      <c r="B82" s="7">
        <v>0.41399999999999998</v>
      </c>
      <c r="C82" s="7">
        <f>B82-B9</f>
        <v>0.38400000000000001</v>
      </c>
      <c r="D82" s="7">
        <f t="shared" si="2"/>
        <v>7.7293462399999999</v>
      </c>
    </row>
    <row r="83" spans="1:4" x14ac:dyDescent="0.35">
      <c r="A83" s="4">
        <v>69</v>
      </c>
      <c r="B83" s="7">
        <v>0.371</v>
      </c>
      <c r="C83" s="7">
        <f>B83-B9</f>
        <v>0.34099999999999997</v>
      </c>
      <c r="D83" s="7">
        <f t="shared" si="2"/>
        <v>6.8714102399999994</v>
      </c>
    </row>
    <row r="84" spans="1:4" x14ac:dyDescent="0.35">
      <c r="A84" s="4">
        <v>70</v>
      </c>
      <c r="B84" s="7">
        <v>0.755</v>
      </c>
      <c r="C84" s="7">
        <f>B84-B9</f>
        <v>0.72499999999999998</v>
      </c>
      <c r="D84" s="7">
        <f t="shared" si="2"/>
        <v>15.9786</v>
      </c>
    </row>
    <row r="85" spans="1:4" x14ac:dyDescent="0.35">
      <c r="A85" s="4">
        <v>71</v>
      </c>
      <c r="B85" s="7">
        <v>0.40699999999999997</v>
      </c>
      <c r="C85" s="7">
        <f>B85-B9</f>
        <v>0.377</v>
      </c>
      <c r="D85" s="7">
        <f t="shared" si="2"/>
        <v>7.5869001599999999</v>
      </c>
    </row>
    <row r="86" spans="1:4" x14ac:dyDescent="0.35">
      <c r="A86" s="4">
        <v>72</v>
      </c>
      <c r="B86" s="7">
        <v>0.70099999999999996</v>
      </c>
      <c r="C86" s="7">
        <f>B86-B9</f>
        <v>0.67099999999999993</v>
      </c>
      <c r="D86" s="7">
        <f t="shared" si="2"/>
        <v>14.501168639999998</v>
      </c>
    </row>
    <row r="87" spans="1:4" x14ac:dyDescent="0.35">
      <c r="A87" s="4">
        <v>73</v>
      </c>
      <c r="B87" s="7">
        <v>0.25800000000000001</v>
      </c>
      <c r="C87" s="7">
        <f>B87-B9</f>
        <v>0.22800000000000001</v>
      </c>
      <c r="D87" s="7">
        <f t="shared" si="2"/>
        <v>4.8114473600000007</v>
      </c>
    </row>
    <row r="88" spans="1:4" x14ac:dyDescent="0.35">
      <c r="A88" s="4">
        <v>74</v>
      </c>
      <c r="B88" s="7">
        <v>1.752</v>
      </c>
      <c r="C88" s="7">
        <f>B88-B9</f>
        <v>1.722</v>
      </c>
      <c r="D88" s="7">
        <f t="shared" si="2"/>
        <v>54.824591359999992</v>
      </c>
    </row>
    <row r="89" spans="1:4" x14ac:dyDescent="0.35">
      <c r="A89" s="4">
        <v>75</v>
      </c>
      <c r="B89" s="7">
        <v>1.8</v>
      </c>
      <c r="C89" s="7">
        <f>B89-B9</f>
        <v>1.77</v>
      </c>
      <c r="D89" s="7">
        <f t="shared" si="2"/>
        <v>57.248575999999993</v>
      </c>
    </row>
    <row r="90" spans="1:4" x14ac:dyDescent="0.35">
      <c r="A90" s="4">
        <v>76</v>
      </c>
      <c r="B90" s="7">
        <v>1.647</v>
      </c>
      <c r="C90" s="7">
        <f>B90-B9</f>
        <v>1.617</v>
      </c>
      <c r="D90" s="7">
        <f t="shared" si="2"/>
        <v>49.699482559999993</v>
      </c>
    </row>
    <row r="91" spans="1:4" x14ac:dyDescent="0.35">
      <c r="A91" s="4">
        <v>77</v>
      </c>
      <c r="B91" s="7">
        <v>1.3069999999999999</v>
      </c>
      <c r="C91" s="7">
        <f>B91-B9</f>
        <v>1.2769999999999999</v>
      </c>
      <c r="D91" s="7">
        <f t="shared" si="2"/>
        <v>34.774244159999988</v>
      </c>
    </row>
    <row r="92" spans="1:4" x14ac:dyDescent="0.35">
      <c r="A92" s="4">
        <v>78</v>
      </c>
      <c r="B92" s="7">
        <v>1.518</v>
      </c>
      <c r="C92" s="7">
        <f>B92-B9</f>
        <v>1.488</v>
      </c>
      <c r="D92" s="7">
        <f t="shared" si="2"/>
        <v>43.736173759999993</v>
      </c>
    </row>
    <row r="93" spans="1:4" x14ac:dyDescent="0.35">
      <c r="A93" s="4">
        <v>79</v>
      </c>
      <c r="B93" s="7">
        <v>1.3089999999999999</v>
      </c>
      <c r="C93" s="7">
        <f>B93-B9</f>
        <v>1.2789999999999999</v>
      </c>
      <c r="D93" s="7">
        <f t="shared" si="2"/>
        <v>34.854576639999998</v>
      </c>
    </row>
    <row r="94" spans="1:4" x14ac:dyDescent="0.35">
      <c r="A94" s="4">
        <v>80</v>
      </c>
      <c r="B94" s="7">
        <v>1.2390000000000001</v>
      </c>
      <c r="C94" s="7">
        <f>B94-B9</f>
        <v>1.2090000000000001</v>
      </c>
      <c r="D94" s="7">
        <f t="shared" si="2"/>
        <v>32.095490240000004</v>
      </c>
    </row>
    <row r="95" spans="1:4" x14ac:dyDescent="0.35">
      <c r="A95" s="4">
        <v>81</v>
      </c>
      <c r="B95" s="7">
        <v>0.56399999999999995</v>
      </c>
      <c r="C95" s="7">
        <f>B95-B9</f>
        <v>0.53399999999999992</v>
      </c>
      <c r="D95" s="7">
        <f t="shared" si="2"/>
        <v>11.041754239999999</v>
      </c>
    </row>
    <row r="96" spans="1:4" x14ac:dyDescent="0.35">
      <c r="A96" s="4">
        <v>82</v>
      </c>
      <c r="B96" s="7">
        <v>0.27700000000000002</v>
      </c>
      <c r="C96" s="7">
        <f>B96-B9</f>
        <v>0.24700000000000003</v>
      </c>
      <c r="D96" s="7">
        <f t="shared" si="2"/>
        <v>5.1380953600000003</v>
      </c>
    </row>
    <row r="97" spans="1:4" x14ac:dyDescent="0.35">
      <c r="A97" s="4">
        <v>83</v>
      </c>
      <c r="B97" s="7">
        <v>1.321</v>
      </c>
      <c r="C97" s="7">
        <f>B97-B9</f>
        <v>1.2909999999999999</v>
      </c>
      <c r="D97" s="7">
        <f t="shared" si="2"/>
        <v>35.338426239999997</v>
      </c>
    </row>
    <row r="98" spans="1:4" x14ac:dyDescent="0.35">
      <c r="A98" s="4">
        <v>84</v>
      </c>
      <c r="B98" s="7">
        <v>0.875</v>
      </c>
      <c r="C98" s="7">
        <f>B98-B9</f>
        <v>0.84499999999999997</v>
      </c>
      <c r="D98" s="7">
        <f t="shared" si="2"/>
        <v>19.492296</v>
      </c>
    </row>
    <row r="99" spans="1:4" x14ac:dyDescent="0.35">
      <c r="A99" s="4">
        <v>85</v>
      </c>
      <c r="B99" s="7">
        <v>1.8089999999999999</v>
      </c>
      <c r="C99" s="7">
        <f>B99-B9</f>
        <v>1.7789999999999999</v>
      </c>
      <c r="D99" s="7">
        <f t="shared" si="2"/>
        <v>57.708736639999991</v>
      </c>
    </row>
    <row r="100" spans="1:4" x14ac:dyDescent="0.35">
      <c r="A100" s="4">
        <v>86</v>
      </c>
      <c r="B100" s="7">
        <v>0.69099999999999995</v>
      </c>
      <c r="C100" s="7">
        <f>B100-B9</f>
        <v>0.66099999999999992</v>
      </c>
      <c r="D100" s="7">
        <f t="shared" si="2"/>
        <v>14.234635839999999</v>
      </c>
    </row>
    <row r="101" spans="1:4" x14ac:dyDescent="0.35">
      <c r="A101" s="4">
        <v>87</v>
      </c>
      <c r="B101" s="7">
        <v>1.411</v>
      </c>
      <c r="C101" s="7">
        <f>B101-B9</f>
        <v>1.381</v>
      </c>
      <c r="D101" s="7">
        <f t="shared" si="2"/>
        <v>39.068645439999997</v>
      </c>
    </row>
    <row r="102" spans="1:4" x14ac:dyDescent="0.35">
      <c r="A102" s="4">
        <v>88</v>
      </c>
      <c r="B102" s="7">
        <v>0.57699999999999996</v>
      </c>
      <c r="C102" s="7">
        <f>B102-B9</f>
        <v>0.54699999999999993</v>
      </c>
      <c r="D102" s="7">
        <f t="shared" si="2"/>
        <v>11.35222336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20"/>
  <sheetViews>
    <sheetView workbookViewId="0">
      <selection activeCell="H10" sqref="H10"/>
    </sheetView>
  </sheetViews>
  <sheetFormatPr defaultRowHeight="14.5" x14ac:dyDescent="0.35"/>
  <cols>
    <col min="2" max="2" width="10" customWidth="1"/>
    <col min="3" max="3" width="10.453125" customWidth="1"/>
  </cols>
  <sheetData>
    <row r="1" spans="1:12" x14ac:dyDescent="0.35">
      <c r="A1" t="s">
        <v>27</v>
      </c>
      <c r="B1">
        <v>2.1640000000000001</v>
      </c>
      <c r="C1">
        <v>2.355</v>
      </c>
      <c r="D1">
        <v>2.83</v>
      </c>
      <c r="E1">
        <v>2.9140000000000001</v>
      </c>
      <c r="F1">
        <v>2.6019999999999999</v>
      </c>
      <c r="G1">
        <v>2.82</v>
      </c>
      <c r="H1">
        <v>2.266</v>
      </c>
      <c r="I1">
        <v>2.5880000000000001</v>
      </c>
      <c r="J1">
        <v>2.62</v>
      </c>
      <c r="K1">
        <v>2.1779999999999999</v>
      </c>
      <c r="L1">
        <v>2.5590000000000002</v>
      </c>
    </row>
    <row r="2" spans="1:12" x14ac:dyDescent="0.35">
      <c r="A2">
        <v>2.84</v>
      </c>
      <c r="B2">
        <v>2.331</v>
      </c>
      <c r="C2">
        <v>2</v>
      </c>
      <c r="D2">
        <v>2.3679999999999999</v>
      </c>
      <c r="E2">
        <v>2.67</v>
      </c>
      <c r="F2">
        <v>2.202</v>
      </c>
      <c r="G2">
        <v>2.262</v>
      </c>
      <c r="H2">
        <v>2.2730000000000001</v>
      </c>
      <c r="I2">
        <v>2.3860000000000001</v>
      </c>
      <c r="J2">
        <v>2.3319999999999999</v>
      </c>
      <c r="K2">
        <v>2.798</v>
      </c>
      <c r="L2">
        <v>2.4910000000000001</v>
      </c>
    </row>
    <row r="3" spans="1:12" x14ac:dyDescent="0.35">
      <c r="A3">
        <v>1.73</v>
      </c>
      <c r="B3">
        <v>2.63</v>
      </c>
      <c r="C3">
        <v>2.1280000000000001</v>
      </c>
      <c r="D3">
        <v>2.645</v>
      </c>
      <c r="E3">
        <v>2.3540000000000001</v>
      </c>
      <c r="F3">
        <v>2.2770000000000001</v>
      </c>
      <c r="G3">
        <v>2.8220000000000001</v>
      </c>
      <c r="H3">
        <v>2.0739999999999998</v>
      </c>
      <c r="I3">
        <v>2.7669999999999999</v>
      </c>
      <c r="J3">
        <v>2.2269999999999999</v>
      </c>
      <c r="K3">
        <v>2.5640000000000001</v>
      </c>
      <c r="L3">
        <v>2.129</v>
      </c>
    </row>
    <row r="4" spans="1:12" x14ac:dyDescent="0.35">
      <c r="A4">
        <v>1.177</v>
      </c>
      <c r="B4">
        <v>2.839</v>
      </c>
      <c r="C4">
        <v>2.677</v>
      </c>
      <c r="D4">
        <v>2.5430000000000001</v>
      </c>
      <c r="E4">
        <v>2.411</v>
      </c>
      <c r="F4">
        <v>2.827</v>
      </c>
      <c r="G4">
        <v>2.411</v>
      </c>
      <c r="H4">
        <v>2.3119999999999998</v>
      </c>
      <c r="I4">
        <v>2.1</v>
      </c>
      <c r="J4">
        <v>2.476</v>
      </c>
      <c r="K4">
        <v>2.6790000000000003</v>
      </c>
      <c r="L4">
        <v>2.0220000000000002</v>
      </c>
    </row>
    <row r="5" spans="1:12" x14ac:dyDescent="0.35">
      <c r="A5">
        <v>0.61599999999999999</v>
      </c>
      <c r="B5">
        <v>2.4809999999999999</v>
      </c>
      <c r="C5">
        <v>2.589</v>
      </c>
      <c r="D5">
        <v>2.2160000000000002</v>
      </c>
      <c r="E5">
        <v>2.5190000000000001</v>
      </c>
      <c r="F5">
        <v>2.5449999999999999</v>
      </c>
      <c r="G5">
        <v>2.1019999999999999</v>
      </c>
      <c r="H5">
        <v>2.7650000000000001</v>
      </c>
      <c r="I5">
        <v>2.5880000000000001</v>
      </c>
      <c r="J5">
        <v>2.7069999999999999</v>
      </c>
      <c r="K5">
        <v>1.956</v>
      </c>
      <c r="L5">
        <v>2.9170000000000003</v>
      </c>
    </row>
    <row r="6" spans="1:12" x14ac:dyDescent="0.35">
      <c r="A6">
        <v>0.30299999999999999</v>
      </c>
      <c r="B6">
        <v>2.3930000000000002</v>
      </c>
      <c r="C6">
        <v>2.484</v>
      </c>
      <c r="D6">
        <v>2.4590000000000001</v>
      </c>
      <c r="E6">
        <v>2.919</v>
      </c>
      <c r="F6">
        <v>2.6120000000000001</v>
      </c>
      <c r="G6">
        <v>1.899</v>
      </c>
      <c r="H6">
        <v>2.5500000000000003</v>
      </c>
      <c r="I6">
        <v>2.5640000000000001</v>
      </c>
      <c r="J6">
        <v>2.444</v>
      </c>
      <c r="K6">
        <v>2.0350000000000001</v>
      </c>
      <c r="L6">
        <v>2.6139999999999999</v>
      </c>
    </row>
    <row r="7" spans="1:12" x14ac:dyDescent="0.35">
      <c r="A7">
        <v>0.20600000000000002</v>
      </c>
      <c r="B7">
        <v>2.5979999999999999</v>
      </c>
      <c r="C7">
        <v>2.5739999999999998</v>
      </c>
      <c r="D7">
        <v>2.2440000000000002</v>
      </c>
      <c r="E7">
        <v>2.5859999999999999</v>
      </c>
      <c r="F7">
        <v>2.5209999999999999</v>
      </c>
      <c r="G7">
        <v>2.254</v>
      </c>
      <c r="H7">
        <v>2.4220000000000002</v>
      </c>
      <c r="I7">
        <v>2.4569999999999999</v>
      </c>
      <c r="J7">
        <v>2.351</v>
      </c>
      <c r="K7">
        <v>2.44</v>
      </c>
      <c r="L7">
        <v>2.57</v>
      </c>
    </row>
    <row r="8" spans="1:12" x14ac:dyDescent="0.35">
      <c r="A8">
        <v>6.5000000000000002E-2</v>
      </c>
      <c r="B8">
        <v>2.0009999999999999</v>
      </c>
      <c r="C8">
        <v>2.1550000000000002</v>
      </c>
      <c r="D8">
        <v>2.5510000000000002</v>
      </c>
      <c r="E8">
        <v>2.2530000000000001</v>
      </c>
      <c r="F8">
        <v>2.9569999999999999</v>
      </c>
      <c r="G8">
        <v>2.3530000000000002</v>
      </c>
      <c r="H8">
        <v>2.3620000000000001</v>
      </c>
      <c r="I8">
        <v>2.706</v>
      </c>
      <c r="J8">
        <v>2.7349999999999999</v>
      </c>
      <c r="K8">
        <v>2.7749999999999999</v>
      </c>
      <c r="L8">
        <v>2.8370000000000002</v>
      </c>
    </row>
    <row r="11" spans="1:12" x14ac:dyDescent="0.35">
      <c r="A11" t="s">
        <v>28</v>
      </c>
    </row>
    <row r="14" spans="1:12" x14ac:dyDescent="0.35">
      <c r="B14" s="1" t="s">
        <v>29</v>
      </c>
      <c r="C14" s="1" t="s">
        <v>15</v>
      </c>
      <c r="D14" s="1" t="s">
        <v>16</v>
      </c>
      <c r="E14" s="1" t="s">
        <v>17</v>
      </c>
    </row>
    <row r="15" spans="1:12" x14ac:dyDescent="0.35">
      <c r="A15" t="s">
        <v>30</v>
      </c>
      <c r="B15" s="1">
        <v>2.84</v>
      </c>
      <c r="C15" s="1">
        <f>B15-B21</f>
        <v>2.7749999999999999</v>
      </c>
      <c r="D15" s="1">
        <v>2000</v>
      </c>
      <c r="E15" s="1">
        <f>(137.03*C15*C15)+(338.56*C15)+(12.327)</f>
        <v>2007.0476437499999</v>
      </c>
    </row>
    <row r="16" spans="1:12" x14ac:dyDescent="0.35">
      <c r="A16" t="s">
        <v>31</v>
      </c>
      <c r="B16" s="1">
        <v>1.73</v>
      </c>
      <c r="C16" s="1">
        <f>B16-B21</f>
        <v>1.665</v>
      </c>
      <c r="D16" s="1">
        <v>1000</v>
      </c>
      <c r="E16" s="1">
        <f t="shared" ref="E16:E20" si="0">(137.03*C16*C16)+(338.56*C16)+(12.327)</f>
        <v>955.90739174999999</v>
      </c>
    </row>
    <row r="17" spans="1:12" x14ac:dyDescent="0.35">
      <c r="A17" t="s">
        <v>18</v>
      </c>
      <c r="B17" s="1">
        <v>1.177</v>
      </c>
      <c r="C17" s="1">
        <f>B17-B21</f>
        <v>1.1120000000000001</v>
      </c>
      <c r="D17" s="1">
        <v>500</v>
      </c>
      <c r="E17" s="1">
        <f t="shared" si="0"/>
        <v>558.24934432000009</v>
      </c>
    </row>
    <row r="18" spans="1:12" x14ac:dyDescent="0.35">
      <c r="A18" t="s">
        <v>20</v>
      </c>
      <c r="B18" s="1">
        <v>0.61599999999999999</v>
      </c>
      <c r="C18" s="1">
        <f>B18-B21</f>
        <v>0.55099999999999993</v>
      </c>
      <c r="D18" s="1">
        <v>250</v>
      </c>
      <c r="E18" s="1">
        <f t="shared" si="0"/>
        <v>240.47600502999995</v>
      </c>
    </row>
    <row r="19" spans="1:12" x14ac:dyDescent="0.35">
      <c r="A19" t="s">
        <v>21</v>
      </c>
      <c r="B19" s="1">
        <v>0.30299999999999999</v>
      </c>
      <c r="C19" s="1">
        <f>B19-B21</f>
        <v>0.23799999999999999</v>
      </c>
      <c r="D19" s="1">
        <v>125</v>
      </c>
      <c r="E19" s="1">
        <f t="shared" si="0"/>
        <v>100.66620732</v>
      </c>
    </row>
    <row r="20" spans="1:12" x14ac:dyDescent="0.35">
      <c r="A20" t="s">
        <v>22</v>
      </c>
      <c r="B20" s="1">
        <v>0.20600000000000002</v>
      </c>
      <c r="C20" s="1">
        <f>B20-B21</f>
        <v>0.14100000000000001</v>
      </c>
      <c r="D20" s="1">
        <v>62.5</v>
      </c>
      <c r="E20" s="1">
        <f t="shared" si="0"/>
        <v>62.788253430000005</v>
      </c>
    </row>
    <row r="21" spans="1:12" x14ac:dyDescent="0.35">
      <c r="A21" t="s">
        <v>25</v>
      </c>
      <c r="B21" s="1">
        <v>6.5000000000000002E-2</v>
      </c>
      <c r="C21" s="1">
        <f>B21-B21</f>
        <v>0</v>
      </c>
      <c r="D21" s="1">
        <v>0</v>
      </c>
      <c r="E21" s="1"/>
    </row>
    <row r="22" spans="1:12" x14ac:dyDescent="0.35">
      <c r="E22" s="1"/>
    </row>
    <row r="23" spans="1:12" x14ac:dyDescent="0.35">
      <c r="E23" s="1"/>
    </row>
    <row r="24" spans="1:12" x14ac:dyDescent="0.35">
      <c r="E24" s="1"/>
    </row>
    <row r="25" spans="1:12" x14ac:dyDescent="0.35">
      <c r="E25" s="1"/>
    </row>
    <row r="26" spans="1:12" x14ac:dyDescent="0.35">
      <c r="E26" s="1"/>
    </row>
    <row r="27" spans="1:12" x14ac:dyDescent="0.35">
      <c r="E27" s="1"/>
    </row>
    <row r="28" spans="1:12" x14ac:dyDescent="0.35">
      <c r="E28" s="1"/>
      <c r="I28" s="10"/>
      <c r="J28" s="10" t="s">
        <v>32</v>
      </c>
      <c r="K28" s="10"/>
      <c r="L28" s="10"/>
    </row>
    <row r="29" spans="1:12" x14ac:dyDescent="0.35">
      <c r="E29" s="1"/>
      <c r="I29" s="10"/>
    </row>
    <row r="30" spans="1:12" x14ac:dyDescent="0.35">
      <c r="E30" s="1"/>
    </row>
    <row r="31" spans="1:12" x14ac:dyDescent="0.35">
      <c r="E31" s="1"/>
    </row>
    <row r="32" spans="1:12" x14ac:dyDescent="0.35">
      <c r="A32" s="6" t="s">
        <v>8</v>
      </c>
      <c r="B32" s="6" t="s">
        <v>14</v>
      </c>
      <c r="C32" s="6" t="s">
        <v>15</v>
      </c>
      <c r="D32" s="6" t="s">
        <v>17</v>
      </c>
      <c r="E32" s="1"/>
      <c r="H32" t="s">
        <v>33</v>
      </c>
    </row>
    <row r="33" spans="1:4" x14ac:dyDescent="0.35">
      <c r="A33" s="4">
        <v>1</v>
      </c>
      <c r="B33" s="7">
        <v>2.1640000000000001</v>
      </c>
      <c r="C33" s="7">
        <f>B33-B21</f>
        <v>2.0990000000000002</v>
      </c>
      <c r="D33" s="7">
        <f t="shared" ref="D33:D96" si="1">(137.03*C33*C33)+(338.56*C33)+(12.327)</f>
        <v>1326.6913510300003</v>
      </c>
    </row>
    <row r="34" spans="1:4" x14ac:dyDescent="0.35">
      <c r="A34" s="4">
        <v>2</v>
      </c>
      <c r="B34" s="7">
        <v>2.331</v>
      </c>
      <c r="C34" s="7">
        <f>B34-B21</f>
        <v>2.266</v>
      </c>
      <c r="D34" s="7">
        <f t="shared" si="1"/>
        <v>1483.1195746800001</v>
      </c>
    </row>
    <row r="35" spans="1:4" x14ac:dyDescent="0.35">
      <c r="A35" s="4">
        <v>3</v>
      </c>
      <c r="B35" s="7">
        <v>2.63</v>
      </c>
      <c r="C35" s="7">
        <f>B35-B21</f>
        <v>2.5649999999999999</v>
      </c>
      <c r="D35" s="7">
        <f t="shared" si="1"/>
        <v>1782.2846017499999</v>
      </c>
    </row>
    <row r="36" spans="1:4" x14ac:dyDescent="0.35">
      <c r="A36" s="4">
        <v>4</v>
      </c>
      <c r="B36" s="7">
        <v>2.839</v>
      </c>
      <c r="C36" s="7">
        <f>B36-B21</f>
        <v>2.774</v>
      </c>
      <c r="D36" s="7">
        <f t="shared" si="1"/>
        <v>2005.9487042799999</v>
      </c>
    </row>
    <row r="37" spans="1:4" x14ac:dyDescent="0.35">
      <c r="A37" s="4">
        <v>5</v>
      </c>
      <c r="B37" s="7">
        <v>2.4809999999999999</v>
      </c>
      <c r="C37" s="7">
        <f>B37-B21</f>
        <v>2.4159999999999999</v>
      </c>
      <c r="D37" s="7">
        <f t="shared" si="1"/>
        <v>1630.13974368</v>
      </c>
    </row>
    <row r="38" spans="1:4" x14ac:dyDescent="0.35">
      <c r="A38" s="4">
        <v>6</v>
      </c>
      <c r="B38" s="7">
        <v>2.3930000000000002</v>
      </c>
      <c r="C38" s="7">
        <f>B38-B21</f>
        <v>2.3280000000000003</v>
      </c>
      <c r="D38" s="7">
        <f t="shared" si="1"/>
        <v>1543.1402755200004</v>
      </c>
    </row>
    <row r="39" spans="1:4" x14ac:dyDescent="0.35">
      <c r="A39" s="4">
        <v>7</v>
      </c>
      <c r="B39" s="7">
        <v>2.5979999999999999</v>
      </c>
      <c r="C39" s="7">
        <f>B39-B21</f>
        <v>2.5329999999999999</v>
      </c>
      <c r="D39" s="7">
        <f t="shared" si="1"/>
        <v>1749.0961556699999</v>
      </c>
    </row>
    <row r="40" spans="1:4" x14ac:dyDescent="0.35">
      <c r="A40" s="4">
        <v>8</v>
      </c>
      <c r="B40" s="7">
        <v>2.0009999999999999</v>
      </c>
      <c r="C40" s="7">
        <f>B40-B21</f>
        <v>1.9359999999999999</v>
      </c>
      <c r="D40" s="7">
        <f t="shared" si="1"/>
        <v>1181.3807548799998</v>
      </c>
    </row>
    <row r="41" spans="1:4" x14ac:dyDescent="0.35">
      <c r="A41" s="4">
        <v>9</v>
      </c>
      <c r="B41" s="7">
        <v>2.355</v>
      </c>
      <c r="C41" s="7">
        <f>B41-B21</f>
        <v>2.29</v>
      </c>
      <c r="D41" s="7">
        <f t="shared" si="1"/>
        <v>1506.228423</v>
      </c>
    </row>
    <row r="42" spans="1:4" x14ac:dyDescent="0.35">
      <c r="A42" s="4">
        <v>10</v>
      </c>
      <c r="B42" s="7">
        <v>2</v>
      </c>
      <c r="C42" s="7">
        <f>B42-B21</f>
        <v>1.9350000000000001</v>
      </c>
      <c r="D42" s="7">
        <f t="shared" si="1"/>
        <v>1180.51175175</v>
      </c>
    </row>
    <row r="43" spans="1:4" x14ac:dyDescent="0.35">
      <c r="A43" s="4">
        <v>11</v>
      </c>
      <c r="B43" s="7">
        <v>2.1280000000000001</v>
      </c>
      <c r="C43" s="7">
        <f>B43-B21</f>
        <v>2.0630000000000002</v>
      </c>
      <c r="D43" s="7">
        <f t="shared" si="1"/>
        <v>1293.9717120700002</v>
      </c>
    </row>
    <row r="44" spans="1:4" x14ac:dyDescent="0.35">
      <c r="A44" s="4">
        <v>12</v>
      </c>
      <c r="B44" s="7">
        <v>2.677</v>
      </c>
      <c r="C44" s="7">
        <f>B44-B21</f>
        <v>2.6120000000000001</v>
      </c>
      <c r="D44" s="7">
        <f t="shared" si="1"/>
        <v>1831.53892432</v>
      </c>
    </row>
    <row r="45" spans="1:4" x14ac:dyDescent="0.35">
      <c r="A45" s="4">
        <v>13</v>
      </c>
      <c r="B45" s="7">
        <v>2.589</v>
      </c>
      <c r="C45" s="7">
        <f>B45-B21</f>
        <v>2.524</v>
      </c>
      <c r="D45" s="7">
        <f t="shared" si="1"/>
        <v>1739.81246928</v>
      </c>
    </row>
    <row r="46" spans="1:4" x14ac:dyDescent="0.35">
      <c r="A46" s="4">
        <v>14</v>
      </c>
      <c r="B46" s="7">
        <v>2.484</v>
      </c>
      <c r="C46" s="7">
        <f>B46-B21</f>
        <v>2.419</v>
      </c>
      <c r="D46" s="7">
        <f t="shared" si="1"/>
        <v>1633.1430438300001</v>
      </c>
    </row>
    <row r="47" spans="1:4" x14ac:dyDescent="0.35">
      <c r="A47" s="4">
        <v>15</v>
      </c>
      <c r="B47" s="7">
        <v>2.5739999999999998</v>
      </c>
      <c r="C47" s="7">
        <f>B47-B21</f>
        <v>2.5089999999999999</v>
      </c>
      <c r="D47" s="7">
        <f t="shared" si="1"/>
        <v>1724.3889894299998</v>
      </c>
    </row>
    <row r="48" spans="1:4" x14ac:dyDescent="0.35">
      <c r="A48" s="4">
        <v>16</v>
      </c>
      <c r="B48" s="7">
        <v>2.1550000000000002</v>
      </c>
      <c r="C48" s="7">
        <f>B48-B21</f>
        <v>2.0900000000000003</v>
      </c>
      <c r="D48" s="7">
        <f t="shared" si="1"/>
        <v>1318.4781430000005</v>
      </c>
    </row>
    <row r="49" spans="1:4" x14ac:dyDescent="0.35">
      <c r="A49" s="4">
        <v>17</v>
      </c>
      <c r="B49" s="7">
        <v>2.83</v>
      </c>
      <c r="C49" s="7">
        <f>B49-B21</f>
        <v>2.7650000000000001</v>
      </c>
      <c r="D49" s="7">
        <f t="shared" si="1"/>
        <v>1996.0705817500002</v>
      </c>
    </row>
    <row r="50" spans="1:4" x14ac:dyDescent="0.35">
      <c r="A50" s="4">
        <v>18</v>
      </c>
      <c r="B50" s="7">
        <v>2.3679999999999999</v>
      </c>
      <c r="C50" s="7">
        <f>B50-B21</f>
        <v>2.3029999999999999</v>
      </c>
      <c r="D50" s="7">
        <f t="shared" si="1"/>
        <v>1518.8116272699999</v>
      </c>
    </row>
    <row r="51" spans="1:4" x14ac:dyDescent="0.35">
      <c r="A51" s="4">
        <v>19</v>
      </c>
      <c r="B51" s="7">
        <v>2.645</v>
      </c>
      <c r="C51" s="7">
        <f>B51-B21</f>
        <v>2.58</v>
      </c>
      <c r="D51" s="7">
        <f t="shared" si="1"/>
        <v>1797.938292</v>
      </c>
    </row>
    <row r="52" spans="1:4" x14ac:dyDescent="0.35">
      <c r="A52" s="4">
        <v>20</v>
      </c>
      <c r="B52" s="7">
        <v>2.5430000000000001</v>
      </c>
      <c r="C52" s="7">
        <f>B52-B21</f>
        <v>2.4780000000000002</v>
      </c>
      <c r="D52" s="7">
        <f t="shared" si="1"/>
        <v>1692.7092025200002</v>
      </c>
    </row>
    <row r="53" spans="1:4" x14ac:dyDescent="0.35">
      <c r="A53" s="4">
        <v>21</v>
      </c>
      <c r="B53" s="7">
        <v>2.2160000000000002</v>
      </c>
      <c r="C53" s="7">
        <f>B53-B21</f>
        <v>2.1510000000000002</v>
      </c>
      <c r="D53" s="7">
        <f t="shared" si="1"/>
        <v>1374.5801010300004</v>
      </c>
    </row>
    <row r="54" spans="1:4" x14ac:dyDescent="0.35">
      <c r="A54" s="4">
        <v>22</v>
      </c>
      <c r="B54" s="7">
        <v>2.4590000000000001</v>
      </c>
      <c r="C54" s="7">
        <f>B54-B21</f>
        <v>2.3940000000000001</v>
      </c>
      <c r="D54" s="7">
        <f t="shared" si="1"/>
        <v>1608.1909090800002</v>
      </c>
    </row>
    <row r="55" spans="1:4" x14ac:dyDescent="0.35">
      <c r="A55" s="4">
        <v>23</v>
      </c>
      <c r="B55" s="7">
        <v>2.2440000000000002</v>
      </c>
      <c r="C55" s="7">
        <f>B55-B21</f>
        <v>2.1790000000000003</v>
      </c>
      <c r="D55" s="7">
        <f t="shared" si="1"/>
        <v>1400.6732982300002</v>
      </c>
    </row>
    <row r="56" spans="1:4" x14ac:dyDescent="0.35">
      <c r="A56" s="4">
        <v>24</v>
      </c>
      <c r="B56" s="7">
        <v>2.5510000000000002</v>
      </c>
      <c r="C56" s="7">
        <f>B56-B21</f>
        <v>2.4860000000000002</v>
      </c>
      <c r="D56" s="7">
        <f t="shared" si="1"/>
        <v>1700.8594178800001</v>
      </c>
    </row>
    <row r="57" spans="1:4" x14ac:dyDescent="0.35">
      <c r="A57" s="4">
        <v>25</v>
      </c>
      <c r="B57" s="7">
        <v>2.9140000000000001</v>
      </c>
      <c r="C57" s="7">
        <f>B57-B21</f>
        <v>2.8490000000000002</v>
      </c>
      <c r="D57" s="7">
        <f t="shared" si="1"/>
        <v>2089.1296810300005</v>
      </c>
    </row>
    <row r="58" spans="1:4" x14ac:dyDescent="0.35">
      <c r="A58" s="4">
        <v>26</v>
      </c>
      <c r="B58" s="7">
        <v>2.67</v>
      </c>
      <c r="C58" s="7">
        <f>B58-B21</f>
        <v>2.605</v>
      </c>
      <c r="D58" s="7">
        <f t="shared" si="1"/>
        <v>1824.1648057499999</v>
      </c>
    </row>
    <row r="59" spans="1:4" x14ac:dyDescent="0.35">
      <c r="A59" s="4">
        <v>27</v>
      </c>
      <c r="B59" s="7">
        <v>2.3540000000000001</v>
      </c>
      <c r="C59" s="7">
        <f>B59-B21</f>
        <v>2.2890000000000001</v>
      </c>
      <c r="D59" s="7">
        <f t="shared" si="1"/>
        <v>1505.2624026300002</v>
      </c>
    </row>
    <row r="60" spans="1:4" x14ac:dyDescent="0.35">
      <c r="A60" s="4">
        <v>28</v>
      </c>
      <c r="B60" s="7">
        <v>2.411</v>
      </c>
      <c r="C60" s="7">
        <f>B60-B21</f>
        <v>2.3460000000000001</v>
      </c>
      <c r="D60" s="7">
        <f t="shared" si="1"/>
        <v>1560.7629634799998</v>
      </c>
    </row>
    <row r="61" spans="1:4" x14ac:dyDescent="0.35">
      <c r="A61" s="4">
        <v>29</v>
      </c>
      <c r="B61" s="7">
        <v>2.5190000000000001</v>
      </c>
      <c r="C61" s="7">
        <f>B61-B21</f>
        <v>2.4540000000000002</v>
      </c>
      <c r="D61" s="7">
        <f t="shared" si="1"/>
        <v>1668.3637954800004</v>
      </c>
    </row>
    <row r="62" spans="1:4" x14ac:dyDescent="0.35">
      <c r="A62" s="4">
        <v>30</v>
      </c>
      <c r="B62" s="7">
        <v>2.919</v>
      </c>
      <c r="C62" s="7">
        <f>B62-B21</f>
        <v>2.8540000000000001</v>
      </c>
      <c r="D62" s="7">
        <f t="shared" si="1"/>
        <v>2094.7298914800003</v>
      </c>
    </row>
    <row r="63" spans="1:4" x14ac:dyDescent="0.35">
      <c r="A63" s="4">
        <v>31</v>
      </c>
      <c r="B63" s="7">
        <v>2.5859999999999999</v>
      </c>
      <c r="C63" s="7">
        <f>B63-B21</f>
        <v>2.5209999999999999</v>
      </c>
      <c r="D63" s="7">
        <f t="shared" si="1"/>
        <v>1736.72284023</v>
      </c>
    </row>
    <row r="64" spans="1:4" x14ac:dyDescent="0.35">
      <c r="A64" s="4">
        <v>32</v>
      </c>
      <c r="B64" s="7">
        <v>2.2530000000000001</v>
      </c>
      <c r="C64" s="7">
        <f>B64-B21</f>
        <v>2.1880000000000002</v>
      </c>
      <c r="D64" s="7">
        <f t="shared" si="1"/>
        <v>1409.1060283200002</v>
      </c>
    </row>
    <row r="65" spans="1:4" x14ac:dyDescent="0.35">
      <c r="A65" s="4">
        <v>33</v>
      </c>
      <c r="B65" s="7">
        <v>2.6019999999999999</v>
      </c>
      <c r="C65" s="7">
        <f>B65-B21</f>
        <v>2.5369999999999999</v>
      </c>
      <c r="D65" s="7">
        <f t="shared" si="1"/>
        <v>1753.2293640699997</v>
      </c>
    </row>
    <row r="66" spans="1:4" x14ac:dyDescent="0.35">
      <c r="A66" s="4">
        <v>34</v>
      </c>
      <c r="B66" s="7">
        <v>2.202</v>
      </c>
      <c r="C66" s="7">
        <f>B66-B21</f>
        <v>2.137</v>
      </c>
      <c r="D66" s="7">
        <f t="shared" si="1"/>
        <v>1361.6140760699998</v>
      </c>
    </row>
    <row r="67" spans="1:4" x14ac:dyDescent="0.35">
      <c r="A67" s="4">
        <v>35</v>
      </c>
      <c r="B67" s="7">
        <v>2.2770000000000001</v>
      </c>
      <c r="C67" s="7">
        <f>B67-B21</f>
        <v>2.2120000000000002</v>
      </c>
      <c r="D67" s="7">
        <f t="shared" si="1"/>
        <v>1431.7018363200002</v>
      </c>
    </row>
    <row r="68" spans="1:4" x14ac:dyDescent="0.35">
      <c r="A68" s="4">
        <v>36</v>
      </c>
      <c r="B68" s="7">
        <v>2.827</v>
      </c>
      <c r="C68" s="7">
        <f>B68-B21</f>
        <v>2.762</v>
      </c>
      <c r="D68" s="7">
        <f t="shared" si="1"/>
        <v>1992.7828073200001</v>
      </c>
    </row>
    <row r="69" spans="1:4" x14ac:dyDescent="0.35">
      <c r="A69" s="4">
        <v>37</v>
      </c>
      <c r="B69" s="7">
        <v>2.5449999999999999</v>
      </c>
      <c r="C69" s="7">
        <f>B69-B21</f>
        <v>2.48</v>
      </c>
      <c r="D69" s="7">
        <f t="shared" si="1"/>
        <v>1694.7451119999998</v>
      </c>
    </row>
    <row r="70" spans="1:4" x14ac:dyDescent="0.35">
      <c r="A70" s="4">
        <v>38</v>
      </c>
      <c r="B70" s="7">
        <v>2.6120000000000001</v>
      </c>
      <c r="C70" s="7">
        <f>B70-B21</f>
        <v>2.5470000000000002</v>
      </c>
      <c r="D70" s="7">
        <f t="shared" si="1"/>
        <v>1763.5815692700003</v>
      </c>
    </row>
    <row r="71" spans="1:4" x14ac:dyDescent="0.35">
      <c r="A71" s="4">
        <v>39</v>
      </c>
      <c r="B71" s="7">
        <v>2.5209999999999999</v>
      </c>
      <c r="C71" s="7">
        <f>B71-B21</f>
        <v>2.456</v>
      </c>
      <c r="D71" s="7">
        <f t="shared" si="1"/>
        <v>1670.38655008</v>
      </c>
    </row>
    <row r="72" spans="1:4" x14ac:dyDescent="0.35">
      <c r="A72" s="4">
        <v>40</v>
      </c>
      <c r="B72" s="7">
        <v>2.9569999999999999</v>
      </c>
      <c r="C72" s="7">
        <f>B72-B21</f>
        <v>2.8919999999999999</v>
      </c>
      <c r="D72" s="7">
        <f t="shared" si="1"/>
        <v>2137.5153979199999</v>
      </c>
    </row>
    <row r="73" spans="1:4" x14ac:dyDescent="0.35">
      <c r="A73" s="4">
        <v>41</v>
      </c>
      <c r="B73" s="7">
        <v>2.82</v>
      </c>
      <c r="C73" s="7">
        <f>B73-B21</f>
        <v>2.7549999999999999</v>
      </c>
      <c r="D73" s="7">
        <f t="shared" si="1"/>
        <v>1985.12092575</v>
      </c>
    </row>
    <row r="74" spans="1:4" x14ac:dyDescent="0.35">
      <c r="A74" s="4">
        <v>42</v>
      </c>
      <c r="B74" s="7">
        <v>2.262</v>
      </c>
      <c r="C74" s="7">
        <f>B74-B21</f>
        <v>2.1970000000000001</v>
      </c>
      <c r="D74" s="7">
        <f t="shared" si="1"/>
        <v>1417.56095727</v>
      </c>
    </row>
    <row r="75" spans="1:4" x14ac:dyDescent="0.35">
      <c r="A75" s="4">
        <v>43</v>
      </c>
      <c r="B75" s="7">
        <v>2.8220000000000001</v>
      </c>
      <c r="C75" s="7">
        <f>B75-B21</f>
        <v>2.7570000000000001</v>
      </c>
      <c r="D75" s="7">
        <f t="shared" si="1"/>
        <v>1987.3086644700002</v>
      </c>
    </row>
    <row r="76" spans="1:4" x14ac:dyDescent="0.35">
      <c r="A76" s="4">
        <v>44</v>
      </c>
      <c r="B76" s="7">
        <v>2.411</v>
      </c>
      <c r="C76" s="7">
        <f>B76-B21</f>
        <v>2.3460000000000001</v>
      </c>
      <c r="D76" s="7">
        <f t="shared" si="1"/>
        <v>1560.7629634799998</v>
      </c>
    </row>
    <row r="77" spans="1:4" x14ac:dyDescent="0.35">
      <c r="A77" s="4">
        <v>45</v>
      </c>
      <c r="B77" s="7">
        <v>2.1019999999999999</v>
      </c>
      <c r="C77" s="7">
        <f>B77-B21</f>
        <v>2.0369999999999999</v>
      </c>
      <c r="D77" s="7">
        <f t="shared" si="1"/>
        <v>1270.5617540699998</v>
      </c>
    </row>
    <row r="78" spans="1:4" x14ac:dyDescent="0.35">
      <c r="A78" s="4">
        <v>46</v>
      </c>
      <c r="B78" s="7">
        <v>1.899</v>
      </c>
      <c r="C78" s="7">
        <f>B78-B21</f>
        <v>1.8340000000000001</v>
      </c>
      <c r="D78" s="7">
        <f t="shared" si="1"/>
        <v>1094.15411868</v>
      </c>
    </row>
    <row r="79" spans="1:4" x14ac:dyDescent="0.35">
      <c r="A79" s="4">
        <v>47</v>
      </c>
      <c r="B79" s="7">
        <v>2.254</v>
      </c>
      <c r="C79" s="7">
        <f>B79-B21</f>
        <v>2.1890000000000001</v>
      </c>
      <c r="D79" s="7">
        <f t="shared" si="1"/>
        <v>1410.04436863</v>
      </c>
    </row>
    <row r="80" spans="1:4" x14ac:dyDescent="0.35">
      <c r="A80" s="4">
        <v>48</v>
      </c>
      <c r="B80" s="7">
        <v>2.3530000000000002</v>
      </c>
      <c r="C80" s="7">
        <f>B80-B21</f>
        <v>2.2880000000000003</v>
      </c>
      <c r="D80" s="7">
        <f t="shared" si="1"/>
        <v>1504.2966563200002</v>
      </c>
    </row>
    <row r="81" spans="1:4" x14ac:dyDescent="0.35">
      <c r="A81" s="4">
        <v>49</v>
      </c>
      <c r="B81" s="7">
        <v>2.266</v>
      </c>
      <c r="C81" s="7">
        <f>B81-B21</f>
        <v>2.2010000000000001</v>
      </c>
      <c r="D81" s="7">
        <f t="shared" si="1"/>
        <v>1421.32582903</v>
      </c>
    </row>
    <row r="82" spans="1:4" x14ac:dyDescent="0.35">
      <c r="A82" s="4">
        <v>50</v>
      </c>
      <c r="B82" s="7">
        <v>2.2730000000000001</v>
      </c>
      <c r="C82" s="7">
        <f>B82-B21</f>
        <v>2.2080000000000002</v>
      </c>
      <c r="D82" s="7">
        <f t="shared" si="1"/>
        <v>1427.9249059200004</v>
      </c>
    </row>
    <row r="83" spans="1:4" x14ac:dyDescent="0.35">
      <c r="A83" s="4">
        <v>51</v>
      </c>
      <c r="B83" s="7">
        <v>2.0739999999999998</v>
      </c>
      <c r="C83" s="7">
        <f>B83-B21</f>
        <v>2.0089999999999999</v>
      </c>
      <c r="D83" s="7">
        <f t="shared" si="1"/>
        <v>1245.5582194299998</v>
      </c>
    </row>
    <row r="84" spans="1:4" x14ac:dyDescent="0.35">
      <c r="A84" s="4">
        <v>52</v>
      </c>
      <c r="B84" s="7">
        <v>2.3119999999999998</v>
      </c>
      <c r="C84" s="7">
        <f>B84-B21</f>
        <v>2.2469999999999999</v>
      </c>
      <c r="D84" s="7">
        <f t="shared" si="1"/>
        <v>1464.9370232700001</v>
      </c>
    </row>
    <row r="85" spans="1:4" x14ac:dyDescent="0.35">
      <c r="A85" s="4">
        <v>53</v>
      </c>
      <c r="B85" s="7">
        <v>2.7650000000000001</v>
      </c>
      <c r="C85" s="7">
        <f>B85-B21</f>
        <v>2.7</v>
      </c>
      <c r="D85" s="7">
        <f t="shared" si="1"/>
        <v>1925.3877000000005</v>
      </c>
    </row>
    <row r="86" spans="1:4" x14ac:dyDescent="0.35">
      <c r="A86" s="4">
        <v>54</v>
      </c>
      <c r="B86" s="7">
        <v>2.5500000000000003</v>
      </c>
      <c r="C86" s="7">
        <f>B86-B21</f>
        <v>2.4850000000000003</v>
      </c>
      <c r="D86" s="7">
        <f t="shared" si="1"/>
        <v>1699.8396817500004</v>
      </c>
    </row>
    <row r="87" spans="1:4" x14ac:dyDescent="0.35">
      <c r="A87" s="4">
        <v>55</v>
      </c>
      <c r="B87" s="7">
        <v>2.4220000000000002</v>
      </c>
      <c r="C87" s="7">
        <f>B87-B21</f>
        <v>2.3570000000000002</v>
      </c>
      <c r="D87" s="7">
        <f t="shared" si="1"/>
        <v>1571.57609647</v>
      </c>
    </row>
    <row r="88" spans="1:4" x14ac:dyDescent="0.35">
      <c r="A88" s="4">
        <v>56</v>
      </c>
      <c r="B88" s="7">
        <v>2.3620000000000001</v>
      </c>
      <c r="C88" s="7">
        <f>B88-B21</f>
        <v>2.2970000000000002</v>
      </c>
      <c r="D88" s="7">
        <f t="shared" si="1"/>
        <v>1512.9982392700001</v>
      </c>
    </row>
    <row r="89" spans="1:4" x14ac:dyDescent="0.35">
      <c r="A89" s="4">
        <v>57</v>
      </c>
      <c r="B89" s="7">
        <v>2.5880000000000001</v>
      </c>
      <c r="C89" s="7">
        <f>B89-B21</f>
        <v>2.5230000000000001</v>
      </c>
      <c r="D89" s="7">
        <f t="shared" si="1"/>
        <v>1738.7823188700002</v>
      </c>
    </row>
    <row r="90" spans="1:4" x14ac:dyDescent="0.35">
      <c r="A90" s="4">
        <v>58</v>
      </c>
      <c r="B90" s="7">
        <v>2.3860000000000001</v>
      </c>
      <c r="C90" s="7">
        <f>B90-B21</f>
        <v>2.3210000000000002</v>
      </c>
      <c r="D90" s="7">
        <f t="shared" si="1"/>
        <v>1536.3109882300002</v>
      </c>
    </row>
    <row r="91" spans="1:4" x14ac:dyDescent="0.35">
      <c r="A91" s="4">
        <v>59</v>
      </c>
      <c r="B91" s="7">
        <v>2.7669999999999999</v>
      </c>
      <c r="C91" s="7">
        <f>B91-B21</f>
        <v>2.702</v>
      </c>
      <c r="D91" s="7">
        <f t="shared" si="1"/>
        <v>1927.5452921200001</v>
      </c>
    </row>
    <row r="92" spans="1:4" x14ac:dyDescent="0.35">
      <c r="A92" s="4">
        <v>60</v>
      </c>
      <c r="B92" s="7">
        <v>2.1</v>
      </c>
      <c r="C92" s="7">
        <f>B92-B21</f>
        <v>2.0350000000000001</v>
      </c>
      <c r="D92" s="7">
        <f t="shared" si="1"/>
        <v>1268.7686617500001</v>
      </c>
    </row>
    <row r="93" spans="1:4" x14ac:dyDescent="0.35">
      <c r="A93" s="4">
        <v>61</v>
      </c>
      <c r="B93" s="7">
        <v>2.5880000000000001</v>
      </c>
      <c r="C93" s="7">
        <f>B93-B21</f>
        <v>2.5230000000000001</v>
      </c>
      <c r="D93" s="7">
        <f t="shared" si="1"/>
        <v>1738.7823188700002</v>
      </c>
    </row>
    <row r="94" spans="1:4" x14ac:dyDescent="0.35">
      <c r="A94" s="4">
        <v>62</v>
      </c>
      <c r="B94" s="7">
        <v>2.5640000000000001</v>
      </c>
      <c r="C94" s="7">
        <f>B94-B21</f>
        <v>2.4990000000000001</v>
      </c>
      <c r="D94" s="7">
        <f t="shared" si="1"/>
        <v>1714.1409270300003</v>
      </c>
    </row>
    <row r="95" spans="1:4" x14ac:dyDescent="0.35">
      <c r="A95" s="4">
        <v>63</v>
      </c>
      <c r="B95" s="7">
        <v>2.4569999999999999</v>
      </c>
      <c r="C95" s="7">
        <f>B95-B21</f>
        <v>2.3919999999999999</v>
      </c>
      <c r="D95" s="7">
        <f t="shared" si="1"/>
        <v>1606.2021379199998</v>
      </c>
    </row>
    <row r="96" spans="1:4" x14ac:dyDescent="0.35">
      <c r="A96" s="4">
        <v>64</v>
      </c>
      <c r="B96" s="7">
        <v>2.706</v>
      </c>
      <c r="C96" s="7">
        <f>B96-B21</f>
        <v>2.641</v>
      </c>
      <c r="D96" s="7">
        <f t="shared" si="1"/>
        <v>1862.2319034300001</v>
      </c>
    </row>
    <row r="97" spans="1:4" x14ac:dyDescent="0.35">
      <c r="A97" s="4">
        <v>65</v>
      </c>
      <c r="B97" s="7">
        <v>2.62</v>
      </c>
      <c r="C97" s="7">
        <f>B97-B21</f>
        <v>2.5550000000000002</v>
      </c>
      <c r="D97" s="7">
        <f t="shared" ref="D97:D120" si="2">(137.03*C97*C97)+(338.56*C97)+(12.327)</f>
        <v>1771.88306575</v>
      </c>
    </row>
    <row r="98" spans="1:4" x14ac:dyDescent="0.35">
      <c r="A98" s="4">
        <v>66</v>
      </c>
      <c r="B98" s="7">
        <v>2.3319999999999999</v>
      </c>
      <c r="C98" s="7">
        <f>B98-B21</f>
        <v>2.2669999999999999</v>
      </c>
      <c r="D98" s="7">
        <f t="shared" si="2"/>
        <v>1484.07929167</v>
      </c>
    </row>
    <row r="99" spans="1:4" x14ac:dyDescent="0.35">
      <c r="A99" s="4">
        <v>67</v>
      </c>
      <c r="B99" s="7">
        <v>2.2269999999999999</v>
      </c>
      <c r="C99" s="7">
        <f>B99-B21</f>
        <v>2.1619999999999999</v>
      </c>
      <c r="D99" s="7">
        <f t="shared" si="2"/>
        <v>1384.8053753199999</v>
      </c>
    </row>
    <row r="100" spans="1:4" x14ac:dyDescent="0.35">
      <c r="A100" s="4">
        <v>68</v>
      </c>
      <c r="B100" s="7">
        <v>2.476</v>
      </c>
      <c r="C100" s="7">
        <f>B100-B21</f>
        <v>2.411</v>
      </c>
      <c r="D100" s="7">
        <f t="shared" si="2"/>
        <v>1625.13972463</v>
      </c>
    </row>
    <row r="101" spans="1:4" x14ac:dyDescent="0.35">
      <c r="A101" s="4">
        <v>69</v>
      </c>
      <c r="B101" s="7">
        <v>2.7069999999999999</v>
      </c>
      <c r="C101" s="7">
        <f>B101-B21</f>
        <v>2.6419999999999999</v>
      </c>
      <c r="D101" s="7">
        <f t="shared" si="2"/>
        <v>1863.2943929199998</v>
      </c>
    </row>
    <row r="102" spans="1:4" x14ac:dyDescent="0.35">
      <c r="A102" s="4">
        <v>70</v>
      </c>
      <c r="B102" s="7">
        <v>2.444</v>
      </c>
      <c r="C102" s="7">
        <f>B102-B21</f>
        <v>2.379</v>
      </c>
      <c r="D102" s="7">
        <f t="shared" si="2"/>
        <v>1593.3018462299999</v>
      </c>
    </row>
    <row r="103" spans="1:4" x14ac:dyDescent="0.35">
      <c r="A103" s="4">
        <v>71</v>
      </c>
      <c r="B103" s="7">
        <v>2.351</v>
      </c>
      <c r="C103" s="7">
        <f>B103-B21</f>
        <v>2.286</v>
      </c>
      <c r="D103" s="7">
        <f t="shared" si="2"/>
        <v>1502.3659858799999</v>
      </c>
    </row>
    <row r="104" spans="1:4" x14ac:dyDescent="0.35">
      <c r="A104" s="4">
        <v>72</v>
      </c>
      <c r="B104" s="7">
        <v>2.7349999999999999</v>
      </c>
      <c r="C104" s="7">
        <f>B104-B21</f>
        <v>2.67</v>
      </c>
      <c r="D104" s="7">
        <f t="shared" si="2"/>
        <v>1893.1553670000001</v>
      </c>
    </row>
    <row r="105" spans="1:4" x14ac:dyDescent="0.35">
      <c r="A105" s="4">
        <v>73</v>
      </c>
      <c r="B105" s="7">
        <v>2.1779999999999999</v>
      </c>
      <c r="C105" s="7">
        <f>B105-B21</f>
        <v>2.113</v>
      </c>
      <c r="D105" s="7">
        <f t="shared" si="2"/>
        <v>1339.51157607</v>
      </c>
    </row>
    <row r="106" spans="1:4" x14ac:dyDescent="0.35">
      <c r="A106" s="4">
        <v>74</v>
      </c>
      <c r="B106" s="7">
        <v>2.798</v>
      </c>
      <c r="C106" s="7">
        <f>B106-B21</f>
        <v>2.7330000000000001</v>
      </c>
      <c r="D106" s="7">
        <f t="shared" si="2"/>
        <v>1961.1281516700001</v>
      </c>
    </row>
    <row r="107" spans="1:4" x14ac:dyDescent="0.35">
      <c r="A107" s="4">
        <v>75</v>
      </c>
      <c r="B107" s="7">
        <v>2.5640000000000001</v>
      </c>
      <c r="C107" s="7">
        <f>B107-B21</f>
        <v>2.4990000000000001</v>
      </c>
      <c r="D107" s="7">
        <f t="shared" si="2"/>
        <v>1714.1409270300003</v>
      </c>
    </row>
    <row r="108" spans="1:4" x14ac:dyDescent="0.35">
      <c r="A108" s="4">
        <v>76</v>
      </c>
      <c r="B108" s="7">
        <v>2.6790000000000003</v>
      </c>
      <c r="C108" s="7">
        <f>B108-B21</f>
        <v>2.6140000000000003</v>
      </c>
      <c r="D108" s="7">
        <f t="shared" si="2"/>
        <v>1833.6482818800002</v>
      </c>
    </row>
    <row r="109" spans="1:4" x14ac:dyDescent="0.35">
      <c r="A109" s="4">
        <v>77</v>
      </c>
      <c r="B109" s="7">
        <v>1.956</v>
      </c>
      <c r="C109" s="7">
        <f>B109-B21</f>
        <v>1.891</v>
      </c>
      <c r="D109" s="7">
        <f t="shared" si="2"/>
        <v>1142.5469334300001</v>
      </c>
    </row>
    <row r="110" spans="1:4" x14ac:dyDescent="0.35">
      <c r="A110" s="4">
        <v>78</v>
      </c>
      <c r="B110" s="7">
        <v>2.0350000000000001</v>
      </c>
      <c r="C110" s="7">
        <f>B110-B21</f>
        <v>1.9700000000000002</v>
      </c>
      <c r="D110" s="7">
        <f t="shared" si="2"/>
        <v>1211.0899270000002</v>
      </c>
    </row>
    <row r="111" spans="1:4" x14ac:dyDescent="0.35">
      <c r="A111" s="4">
        <v>79</v>
      </c>
      <c r="B111" s="7">
        <v>2.44</v>
      </c>
      <c r="C111" s="7">
        <f>B111-B21</f>
        <v>2.375</v>
      </c>
      <c r="D111" s="7">
        <f t="shared" si="2"/>
        <v>1589.3418437500002</v>
      </c>
    </row>
    <row r="112" spans="1:4" x14ac:dyDescent="0.35">
      <c r="A112" s="4">
        <v>80</v>
      </c>
      <c r="B112" s="7">
        <v>2.7749999999999999</v>
      </c>
      <c r="C112" s="7">
        <f>B112-B21</f>
        <v>2.71</v>
      </c>
      <c r="D112" s="7">
        <f t="shared" si="2"/>
        <v>1936.1866229999998</v>
      </c>
    </row>
    <row r="113" spans="1:4" x14ac:dyDescent="0.35">
      <c r="A113" s="4">
        <v>81</v>
      </c>
      <c r="B113" s="7">
        <v>2.5590000000000002</v>
      </c>
      <c r="C113" s="7">
        <f>B113-B21</f>
        <v>2.4940000000000002</v>
      </c>
      <c r="D113" s="7">
        <f t="shared" si="2"/>
        <v>1709.0271730800002</v>
      </c>
    </row>
    <row r="114" spans="1:4" x14ac:dyDescent="0.35">
      <c r="A114" s="4">
        <v>82</v>
      </c>
      <c r="B114" s="7">
        <v>2.4910000000000001</v>
      </c>
      <c r="C114" s="7">
        <f>B114-B21</f>
        <v>2.4260000000000002</v>
      </c>
      <c r="D114" s="7">
        <f t="shared" si="2"/>
        <v>1640.1603362800004</v>
      </c>
    </row>
    <row r="115" spans="1:4" x14ac:dyDescent="0.35">
      <c r="A115" s="4">
        <v>83</v>
      </c>
      <c r="B115" s="7">
        <v>2.129</v>
      </c>
      <c r="C115" s="7">
        <f>B115-B21</f>
        <v>2.0640000000000001</v>
      </c>
      <c r="D115" s="7">
        <f t="shared" si="2"/>
        <v>1294.8757948800001</v>
      </c>
    </row>
    <row r="116" spans="1:4" x14ac:dyDescent="0.35">
      <c r="A116" s="4">
        <v>84</v>
      </c>
      <c r="B116" s="7">
        <v>2.0220000000000002</v>
      </c>
      <c r="C116" s="7">
        <f>B116-B21</f>
        <v>1.9570000000000003</v>
      </c>
      <c r="D116" s="7">
        <f t="shared" si="2"/>
        <v>1199.6931284700001</v>
      </c>
    </row>
    <row r="117" spans="1:4" x14ac:dyDescent="0.35">
      <c r="A117" s="4">
        <v>85</v>
      </c>
      <c r="B117" s="7">
        <v>2.9170000000000003</v>
      </c>
      <c r="C117" s="7">
        <f>B117-B21</f>
        <v>2.8520000000000003</v>
      </c>
      <c r="D117" s="7">
        <f t="shared" si="2"/>
        <v>2092.4889851200005</v>
      </c>
    </row>
    <row r="118" spans="1:4" x14ac:dyDescent="0.35">
      <c r="A118" s="4">
        <v>86</v>
      </c>
      <c r="B118" s="7">
        <v>2.6139999999999999</v>
      </c>
      <c r="C118" s="7">
        <f>B118-B21</f>
        <v>2.5489999999999999</v>
      </c>
      <c r="D118" s="7">
        <f t="shared" si="2"/>
        <v>1765.6552990299999</v>
      </c>
    </row>
    <row r="119" spans="1:4" x14ac:dyDescent="0.35">
      <c r="A119" s="4">
        <v>87</v>
      </c>
      <c r="B119" s="7">
        <v>2.57</v>
      </c>
      <c r="C119" s="7">
        <f>B119-B21</f>
        <v>2.5049999999999999</v>
      </c>
      <c r="D119" s="7">
        <f t="shared" si="2"/>
        <v>1720.2864757499999</v>
      </c>
    </row>
    <row r="120" spans="1:4" x14ac:dyDescent="0.35">
      <c r="A120" s="4">
        <v>88</v>
      </c>
      <c r="B120" s="7">
        <v>2.8370000000000002</v>
      </c>
      <c r="C120" s="7">
        <f>B120-B21</f>
        <v>2.7720000000000002</v>
      </c>
      <c r="D120" s="7">
        <f t="shared" si="2"/>
        <v>2003.7516475200002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16"/>
  <sheetViews>
    <sheetView workbookViewId="0">
      <selection activeCell="F29" sqref="F29"/>
    </sheetView>
  </sheetViews>
  <sheetFormatPr defaultRowHeight="14.5" x14ac:dyDescent="0.35"/>
  <cols>
    <col min="2" max="2" width="11.453125" customWidth="1"/>
    <col min="3" max="3" width="10.54296875" customWidth="1"/>
  </cols>
  <sheetData>
    <row r="1" spans="1:12" x14ac:dyDescent="0.35">
      <c r="A1">
        <v>2.4449999999999998</v>
      </c>
      <c r="B1">
        <v>0.06</v>
      </c>
      <c r="C1">
        <v>0.20500000000000002</v>
      </c>
      <c r="D1">
        <v>7.8E-2</v>
      </c>
      <c r="E1">
        <v>7.6999999999999999E-2</v>
      </c>
      <c r="F1">
        <v>7.2000000000000008E-2</v>
      </c>
      <c r="G1">
        <v>9.7000000000000003E-2</v>
      </c>
      <c r="H1">
        <v>8.1000000000000003E-2</v>
      </c>
      <c r="I1">
        <v>6.2E-2</v>
      </c>
      <c r="J1">
        <v>6.9000000000000006E-2</v>
      </c>
      <c r="K1">
        <v>6.9000000000000006E-2</v>
      </c>
      <c r="L1">
        <v>6.6000000000000003E-2</v>
      </c>
    </row>
    <row r="2" spans="1:12" x14ac:dyDescent="0.35">
      <c r="A2">
        <v>1.569</v>
      </c>
      <c r="B2">
        <v>0.124</v>
      </c>
      <c r="C2">
        <v>8.6000000000000007E-2</v>
      </c>
      <c r="D2">
        <v>7.4999999999999997E-2</v>
      </c>
      <c r="E2">
        <v>0.111</v>
      </c>
      <c r="F2">
        <v>6.7000000000000004E-2</v>
      </c>
      <c r="G2">
        <v>7.6999999999999999E-2</v>
      </c>
      <c r="H2">
        <v>0.17200000000000001</v>
      </c>
      <c r="I2">
        <v>7.4999999999999997E-2</v>
      </c>
      <c r="J2">
        <v>6.3E-2</v>
      </c>
      <c r="K2">
        <v>5.5E-2</v>
      </c>
      <c r="L2">
        <v>8.1000000000000003E-2</v>
      </c>
    </row>
    <row r="3" spans="1:12" x14ac:dyDescent="0.35">
      <c r="A3">
        <v>0.96499999999999997</v>
      </c>
      <c r="B3">
        <v>0.35299999999999998</v>
      </c>
      <c r="C3">
        <v>0.09</v>
      </c>
      <c r="D3">
        <v>0.107</v>
      </c>
      <c r="E3">
        <v>7.1000000000000008E-2</v>
      </c>
      <c r="F3">
        <v>0.09</v>
      </c>
      <c r="G3">
        <v>0.13900000000000001</v>
      </c>
      <c r="H3">
        <v>0.126</v>
      </c>
      <c r="I3">
        <v>7.5999999999999998E-2</v>
      </c>
      <c r="J3">
        <v>6.7000000000000004E-2</v>
      </c>
      <c r="K3">
        <v>8.3000000000000004E-2</v>
      </c>
      <c r="L3">
        <v>0.125</v>
      </c>
    </row>
    <row r="4" spans="1:12" x14ac:dyDescent="0.35">
      <c r="A4">
        <v>0.65100000000000002</v>
      </c>
      <c r="B4">
        <v>6.3E-2</v>
      </c>
      <c r="C4">
        <v>8.7000000000000008E-2</v>
      </c>
      <c r="D4">
        <v>9.5000000000000001E-2</v>
      </c>
      <c r="E4">
        <v>9.1999999999999998E-2</v>
      </c>
      <c r="F4">
        <v>9.5000000000000001E-2</v>
      </c>
      <c r="G4">
        <v>7.1000000000000008E-2</v>
      </c>
      <c r="H4">
        <v>8.5000000000000006E-2</v>
      </c>
      <c r="I4">
        <v>0.1</v>
      </c>
      <c r="J4">
        <v>8.8999999999999996E-2</v>
      </c>
      <c r="K4">
        <v>9.7000000000000003E-2</v>
      </c>
      <c r="L4">
        <v>7.1000000000000008E-2</v>
      </c>
    </row>
    <row r="5" spans="1:12" x14ac:dyDescent="0.35">
      <c r="A5">
        <v>0.38100000000000001</v>
      </c>
      <c r="B5">
        <v>9.4E-2</v>
      </c>
      <c r="C5">
        <v>0.154</v>
      </c>
      <c r="D5">
        <v>0.13700000000000001</v>
      </c>
      <c r="E5">
        <v>9.5000000000000001E-2</v>
      </c>
      <c r="F5">
        <v>0.106</v>
      </c>
      <c r="G5">
        <v>0.109</v>
      </c>
      <c r="H5">
        <v>0.155</v>
      </c>
      <c r="I5">
        <v>6.8000000000000005E-2</v>
      </c>
      <c r="J5">
        <v>0.10400000000000001</v>
      </c>
      <c r="K5">
        <v>0.123</v>
      </c>
      <c r="L5">
        <v>8.2000000000000003E-2</v>
      </c>
    </row>
    <row r="6" spans="1:12" x14ac:dyDescent="0.35">
      <c r="A6">
        <v>0.245</v>
      </c>
      <c r="B6">
        <v>0.13900000000000001</v>
      </c>
      <c r="C6">
        <v>0.123</v>
      </c>
      <c r="D6">
        <v>6.2E-2</v>
      </c>
      <c r="E6">
        <v>8.5000000000000006E-2</v>
      </c>
      <c r="F6">
        <v>9.2999999999999999E-2</v>
      </c>
      <c r="G6">
        <v>0.08</v>
      </c>
      <c r="H6">
        <v>0.13400000000000001</v>
      </c>
      <c r="I6">
        <v>6.4000000000000001E-2</v>
      </c>
      <c r="J6">
        <v>7.1000000000000008E-2</v>
      </c>
      <c r="K6">
        <v>0.109</v>
      </c>
      <c r="L6">
        <v>6.7000000000000004E-2</v>
      </c>
    </row>
    <row r="7" spans="1:12" x14ac:dyDescent="0.35">
      <c r="A7">
        <v>0.11</v>
      </c>
      <c r="B7">
        <v>7.0000000000000007E-2</v>
      </c>
      <c r="C7">
        <v>6.4000000000000001E-2</v>
      </c>
      <c r="D7">
        <v>6.5000000000000002E-2</v>
      </c>
      <c r="E7">
        <v>8.7999999999999995E-2</v>
      </c>
      <c r="F7">
        <v>8.1000000000000003E-2</v>
      </c>
      <c r="G7">
        <v>0.32100000000000001</v>
      </c>
      <c r="H7">
        <v>7.5999999999999998E-2</v>
      </c>
      <c r="I7">
        <v>6.5000000000000002E-2</v>
      </c>
      <c r="J7">
        <v>8.5000000000000006E-2</v>
      </c>
      <c r="K7">
        <v>0.11</v>
      </c>
      <c r="L7">
        <v>7.2999999999999995E-2</v>
      </c>
    </row>
    <row r="8" spans="1:12" x14ac:dyDescent="0.35">
      <c r="A8">
        <v>6.2E-2</v>
      </c>
      <c r="B8">
        <v>7.5999999999999998E-2</v>
      </c>
      <c r="C8">
        <v>8.6000000000000007E-2</v>
      </c>
      <c r="D8">
        <v>6.4000000000000001E-2</v>
      </c>
      <c r="E8">
        <v>6.0999999999999999E-2</v>
      </c>
      <c r="F8">
        <v>5.5E-2</v>
      </c>
      <c r="G8">
        <v>0.06</v>
      </c>
      <c r="H8">
        <v>6.9000000000000006E-2</v>
      </c>
      <c r="I8">
        <v>7.3999999999999996E-2</v>
      </c>
      <c r="J8">
        <v>6.0999999999999999E-2</v>
      </c>
      <c r="K8">
        <v>6.6000000000000003E-2</v>
      </c>
      <c r="L8">
        <v>6.5000000000000002E-2</v>
      </c>
    </row>
    <row r="9" spans="1:12" x14ac:dyDescent="0.35">
      <c r="A9" t="s">
        <v>28</v>
      </c>
    </row>
    <row r="11" spans="1:12" x14ac:dyDescent="0.35">
      <c r="B11" s="1" t="s">
        <v>29</v>
      </c>
      <c r="C11" s="1" t="s">
        <v>15</v>
      </c>
      <c r="D11" s="1" t="s">
        <v>16</v>
      </c>
      <c r="E11" s="1" t="s">
        <v>17</v>
      </c>
    </row>
    <row r="12" spans="1:12" x14ac:dyDescent="0.35">
      <c r="A12" t="s">
        <v>30</v>
      </c>
      <c r="B12" s="1">
        <v>2.4449999999999998</v>
      </c>
      <c r="C12" s="1">
        <f>B12-B19</f>
        <v>2.383</v>
      </c>
      <c r="D12" s="1">
        <v>500</v>
      </c>
      <c r="E12" s="1">
        <f>(51.592*C12*C12)+(87.408*C12)-(0.4403)</f>
        <v>500.82788688799997</v>
      </c>
    </row>
    <row r="13" spans="1:12" x14ac:dyDescent="0.35">
      <c r="A13" t="s">
        <v>31</v>
      </c>
      <c r="B13" s="1">
        <v>1.569</v>
      </c>
      <c r="C13" s="1">
        <f>B13-B19</f>
        <v>1.5069999999999999</v>
      </c>
      <c r="D13" s="1">
        <v>250</v>
      </c>
      <c r="E13" s="1">
        <f t="shared" ref="E13:E19" si="0">(51.592*C13*C13)+(87.408*C13)-(0.4403)</f>
        <v>248.45151600799994</v>
      </c>
    </row>
    <row r="14" spans="1:12" x14ac:dyDescent="0.35">
      <c r="A14" t="s">
        <v>18</v>
      </c>
      <c r="B14" s="1">
        <v>0.96499999999999997</v>
      </c>
      <c r="C14" s="1">
        <f>B14-B19</f>
        <v>0.90300000000000002</v>
      </c>
      <c r="D14" s="1">
        <v>125</v>
      </c>
      <c r="E14" s="1">
        <f t="shared" si="0"/>
        <v>120.55770512799999</v>
      </c>
    </row>
    <row r="15" spans="1:12" x14ac:dyDescent="0.35">
      <c r="A15" t="s">
        <v>20</v>
      </c>
      <c r="B15" s="1">
        <v>0.65100000000000002</v>
      </c>
      <c r="C15" s="1">
        <f>B15-B19</f>
        <v>0.58899999999999997</v>
      </c>
      <c r="D15" s="1">
        <v>62.5</v>
      </c>
      <c r="E15" s="1">
        <f t="shared" si="0"/>
        <v>68.941360232000008</v>
      </c>
    </row>
    <row r="16" spans="1:12" x14ac:dyDescent="0.35">
      <c r="A16" t="s">
        <v>21</v>
      </c>
      <c r="B16" s="1">
        <v>0.38100000000000001</v>
      </c>
      <c r="C16" s="1">
        <f>B16-B19</f>
        <v>0.31900000000000001</v>
      </c>
      <c r="D16" s="1">
        <v>31.25</v>
      </c>
      <c r="E16" s="1">
        <f t="shared" si="0"/>
        <v>32.692905512000003</v>
      </c>
    </row>
    <row r="17" spans="1:12" x14ac:dyDescent="0.35">
      <c r="A17" t="s">
        <v>22</v>
      </c>
      <c r="B17" s="1">
        <v>0.245</v>
      </c>
      <c r="C17" s="1">
        <f>B17-B19</f>
        <v>0.183</v>
      </c>
      <c r="D17" s="1">
        <v>15.63</v>
      </c>
      <c r="E17" s="1">
        <f t="shared" si="0"/>
        <v>17.283128487999999</v>
      </c>
    </row>
    <row r="18" spans="1:12" x14ac:dyDescent="0.35">
      <c r="A18" t="s">
        <v>23</v>
      </c>
      <c r="B18" s="1">
        <v>0.11</v>
      </c>
      <c r="C18" s="1">
        <f>B18-B19</f>
        <v>4.8000000000000001E-2</v>
      </c>
      <c r="D18" s="1">
        <v>7.81</v>
      </c>
      <c r="E18" s="1">
        <f t="shared" si="0"/>
        <v>3.8741519680000001</v>
      </c>
    </row>
    <row r="19" spans="1:12" x14ac:dyDescent="0.35">
      <c r="A19" t="s">
        <v>25</v>
      </c>
      <c r="B19" s="1">
        <v>6.2E-2</v>
      </c>
      <c r="C19" s="1">
        <f>B19-B19</f>
        <v>0</v>
      </c>
      <c r="D19" s="1">
        <v>0</v>
      </c>
      <c r="E19" s="1">
        <f t="shared" si="0"/>
        <v>-0.44030000000000002</v>
      </c>
    </row>
    <row r="20" spans="1:12" x14ac:dyDescent="0.35">
      <c r="E20" s="1"/>
    </row>
    <row r="21" spans="1:12" x14ac:dyDescent="0.35">
      <c r="E21" s="1"/>
    </row>
    <row r="22" spans="1:12" x14ac:dyDescent="0.35">
      <c r="E22" s="1"/>
    </row>
    <row r="23" spans="1:12" x14ac:dyDescent="0.35">
      <c r="E23" s="1"/>
    </row>
    <row r="24" spans="1:12" x14ac:dyDescent="0.35">
      <c r="E24" s="1"/>
    </row>
    <row r="25" spans="1:12" x14ac:dyDescent="0.35">
      <c r="E25" s="1"/>
      <c r="J25" s="10" t="s">
        <v>34</v>
      </c>
      <c r="K25" s="10"/>
      <c r="L25" s="10"/>
    </row>
    <row r="26" spans="1:12" x14ac:dyDescent="0.35">
      <c r="E26" s="1"/>
    </row>
    <row r="27" spans="1:12" x14ac:dyDescent="0.35">
      <c r="E27" s="1"/>
    </row>
    <row r="28" spans="1:12" x14ac:dyDescent="0.35">
      <c r="A28" s="6" t="s">
        <v>8</v>
      </c>
      <c r="B28" s="6" t="s">
        <v>14</v>
      </c>
      <c r="C28" s="6" t="s">
        <v>15</v>
      </c>
      <c r="D28" s="6" t="s">
        <v>17</v>
      </c>
      <c r="E28" s="1"/>
    </row>
    <row r="29" spans="1:12" x14ac:dyDescent="0.35">
      <c r="A29" s="4">
        <v>1</v>
      </c>
      <c r="B29" s="7">
        <v>7.3999999999999996E-2</v>
      </c>
      <c r="C29" s="7">
        <f>B29-B19</f>
        <v>1.1999999999999997E-2</v>
      </c>
      <c r="D29" s="7">
        <f t="shared" ref="D29:D92" si="1">(51.592*C29*C29)+(87.408*C29)-(0.4403)</f>
        <v>0.6160252479999998</v>
      </c>
    </row>
    <row r="30" spans="1:12" x14ac:dyDescent="0.35">
      <c r="A30" s="4">
        <v>2</v>
      </c>
      <c r="B30" s="7">
        <v>0.124</v>
      </c>
      <c r="C30" s="7">
        <f>B30-B19</f>
        <v>6.2E-2</v>
      </c>
      <c r="D30" s="7">
        <f t="shared" si="1"/>
        <v>5.1773156480000004</v>
      </c>
    </row>
    <row r="31" spans="1:12" x14ac:dyDescent="0.35">
      <c r="A31" s="4">
        <v>3</v>
      </c>
      <c r="B31" s="7">
        <v>0.35299999999999998</v>
      </c>
      <c r="C31" s="7">
        <f>B31-B19</f>
        <v>0.29099999999999998</v>
      </c>
      <c r="D31" s="7">
        <f t="shared" si="1"/>
        <v>29.364290151999995</v>
      </c>
    </row>
    <row r="32" spans="1:12" x14ac:dyDescent="0.35">
      <c r="A32" s="4">
        <v>4</v>
      </c>
      <c r="B32" s="7">
        <v>7.2999999999999995E-2</v>
      </c>
      <c r="C32" s="7">
        <f>B32-B19</f>
        <v>1.0999999999999996E-2</v>
      </c>
      <c r="D32" s="7">
        <f t="shared" si="1"/>
        <v>0.52743063199999962</v>
      </c>
    </row>
    <row r="33" spans="1:4" x14ac:dyDescent="0.35">
      <c r="A33" s="4">
        <v>5</v>
      </c>
      <c r="B33" s="7">
        <v>9.4E-2</v>
      </c>
      <c r="C33" s="7">
        <f>B33-B19</f>
        <v>3.2000000000000001E-2</v>
      </c>
      <c r="D33" s="7">
        <f t="shared" si="1"/>
        <v>2.4095862079999999</v>
      </c>
    </row>
    <row r="34" spans="1:4" x14ac:dyDescent="0.35">
      <c r="A34" s="4">
        <v>6</v>
      </c>
      <c r="B34" s="7">
        <v>0.13900000000000001</v>
      </c>
      <c r="C34" s="7">
        <f>B34-B19</f>
        <v>7.7000000000000013E-2</v>
      </c>
      <c r="D34" s="7">
        <f t="shared" si="1"/>
        <v>6.5960049680000017</v>
      </c>
    </row>
    <row r="35" spans="1:4" x14ac:dyDescent="0.35">
      <c r="A35" s="4">
        <v>7</v>
      </c>
      <c r="B35" s="7">
        <v>7.0000000000000007E-2</v>
      </c>
      <c r="C35" s="7">
        <f>B35-B19</f>
        <v>8.0000000000000071E-3</v>
      </c>
      <c r="D35" s="7">
        <f t="shared" si="1"/>
        <v>0.26226588800000061</v>
      </c>
    </row>
    <row r="36" spans="1:4" x14ac:dyDescent="0.35">
      <c r="A36" s="4">
        <v>8</v>
      </c>
      <c r="B36" s="7">
        <v>7.5999999999999998E-2</v>
      </c>
      <c r="C36" s="7">
        <f>B36-B19</f>
        <v>1.3999999999999999E-2</v>
      </c>
      <c r="D36" s="7">
        <f t="shared" si="1"/>
        <v>0.79352403199999999</v>
      </c>
    </row>
    <row r="37" spans="1:4" x14ac:dyDescent="0.35">
      <c r="A37" s="4">
        <v>9</v>
      </c>
      <c r="B37" s="7">
        <v>0.20500000000000002</v>
      </c>
      <c r="C37" s="7">
        <f>B37-B19</f>
        <v>0.14300000000000002</v>
      </c>
      <c r="D37" s="7">
        <f t="shared" si="1"/>
        <v>13.114048808000002</v>
      </c>
    </row>
    <row r="38" spans="1:4" x14ac:dyDescent="0.35">
      <c r="A38" s="4">
        <v>10</v>
      </c>
      <c r="B38" s="7">
        <v>8.6000000000000007E-2</v>
      </c>
      <c r="C38" s="7">
        <f>B38-B19</f>
        <v>2.4000000000000007E-2</v>
      </c>
      <c r="D38" s="7">
        <f t="shared" si="1"/>
        <v>1.6872089920000004</v>
      </c>
    </row>
    <row r="39" spans="1:4" x14ac:dyDescent="0.35">
      <c r="A39" s="4">
        <v>11</v>
      </c>
      <c r="B39" s="7">
        <v>0.09</v>
      </c>
      <c r="C39" s="7">
        <f>B39-B19</f>
        <v>2.7999999999999997E-2</v>
      </c>
      <c r="D39" s="7">
        <f t="shared" si="1"/>
        <v>2.0475721279999997</v>
      </c>
    </row>
    <row r="40" spans="1:4" x14ac:dyDescent="0.35">
      <c r="A40" s="4">
        <v>12</v>
      </c>
      <c r="B40" s="7">
        <v>8.7000000000000008E-2</v>
      </c>
      <c r="C40" s="7">
        <f>B40-B19</f>
        <v>2.5000000000000008E-2</v>
      </c>
      <c r="D40" s="7">
        <f t="shared" si="1"/>
        <v>1.7771450000000009</v>
      </c>
    </row>
    <row r="41" spans="1:4" x14ac:dyDescent="0.35">
      <c r="A41" s="4">
        <v>13</v>
      </c>
      <c r="B41" s="7">
        <v>0.154</v>
      </c>
      <c r="C41" s="7">
        <f>B41-B19</f>
        <v>9.1999999999999998E-2</v>
      </c>
      <c r="D41" s="7">
        <f t="shared" si="1"/>
        <v>8.0379106880000002</v>
      </c>
    </row>
    <row r="42" spans="1:4" x14ac:dyDescent="0.35">
      <c r="A42" s="4">
        <v>14</v>
      </c>
      <c r="B42" s="7">
        <v>0.123</v>
      </c>
      <c r="C42" s="7">
        <f>B42-B19</f>
        <v>6.0999999999999999E-2</v>
      </c>
      <c r="D42" s="7">
        <f t="shared" si="1"/>
        <v>5.0835618320000009</v>
      </c>
    </row>
    <row r="43" spans="1:4" x14ac:dyDescent="0.35">
      <c r="A43" s="4">
        <v>15</v>
      </c>
      <c r="B43" s="7">
        <v>7.3999999999999996E-2</v>
      </c>
      <c r="C43" s="7">
        <f>B43-B19</f>
        <v>1.1999999999999997E-2</v>
      </c>
      <c r="D43" s="7">
        <f t="shared" si="1"/>
        <v>0.6160252479999998</v>
      </c>
    </row>
    <row r="44" spans="1:4" x14ac:dyDescent="0.35">
      <c r="A44" s="4">
        <v>16</v>
      </c>
      <c r="B44" s="7">
        <v>8.6000000000000007E-2</v>
      </c>
      <c r="C44" s="7">
        <f>B44-B19</f>
        <v>2.4000000000000007E-2</v>
      </c>
      <c r="D44" s="7">
        <f t="shared" si="1"/>
        <v>1.6872089920000004</v>
      </c>
    </row>
    <row r="45" spans="1:4" x14ac:dyDescent="0.35">
      <c r="A45" s="4">
        <v>17</v>
      </c>
      <c r="B45" s="7">
        <v>7.8E-2</v>
      </c>
      <c r="C45" s="7">
        <f>B45-B19</f>
        <v>1.6E-2</v>
      </c>
      <c r="D45" s="7">
        <f t="shared" si="1"/>
        <v>0.97143555199999987</v>
      </c>
    </row>
    <row r="46" spans="1:4" x14ac:dyDescent="0.35">
      <c r="A46" s="4">
        <v>18</v>
      </c>
      <c r="B46" s="7">
        <v>7.4999999999999997E-2</v>
      </c>
      <c r="C46" s="7">
        <f>B46-B19</f>
        <v>1.2999999999999998E-2</v>
      </c>
      <c r="D46" s="7">
        <f t="shared" si="1"/>
        <v>0.70472304799999963</v>
      </c>
    </row>
    <row r="47" spans="1:4" x14ac:dyDescent="0.35">
      <c r="A47" s="4">
        <v>19</v>
      </c>
      <c r="B47" s="7">
        <v>0.107</v>
      </c>
      <c r="C47" s="7">
        <f>B47-B19</f>
        <v>4.4999999999999998E-2</v>
      </c>
      <c r="D47" s="7">
        <f t="shared" si="1"/>
        <v>3.5975337999999994</v>
      </c>
    </row>
    <row r="48" spans="1:4" x14ac:dyDescent="0.35">
      <c r="A48" s="4">
        <v>20</v>
      </c>
      <c r="B48" s="7">
        <v>9.5000000000000001E-2</v>
      </c>
      <c r="C48" s="7">
        <f>B48-B19</f>
        <v>3.3000000000000002E-2</v>
      </c>
      <c r="D48" s="7">
        <f t="shared" si="1"/>
        <v>2.5003476880000002</v>
      </c>
    </row>
    <row r="49" spans="1:4" x14ac:dyDescent="0.35">
      <c r="A49" s="4">
        <v>21</v>
      </c>
      <c r="B49" s="7">
        <v>0.13700000000000001</v>
      </c>
      <c r="C49" s="7">
        <f>B49-B19</f>
        <v>7.5000000000000011E-2</v>
      </c>
      <c r="D49" s="7">
        <f t="shared" si="1"/>
        <v>6.4055050000000016</v>
      </c>
    </row>
    <row r="50" spans="1:4" x14ac:dyDescent="0.35">
      <c r="A50" s="4">
        <v>22</v>
      </c>
      <c r="B50" s="7">
        <v>6.8000000000000005E-2</v>
      </c>
      <c r="C50" s="7">
        <f>B50-B19</f>
        <v>6.0000000000000053E-3</v>
      </c>
      <c r="D50" s="7">
        <f t="shared" si="1"/>
        <v>8.60053120000005E-2</v>
      </c>
    </row>
    <row r="51" spans="1:4" x14ac:dyDescent="0.35">
      <c r="A51" s="4">
        <v>23</v>
      </c>
      <c r="B51" s="7">
        <v>7.4999999999999997E-2</v>
      </c>
      <c r="C51" s="7">
        <f>B51-B19</f>
        <v>1.2999999999999998E-2</v>
      </c>
      <c r="D51" s="7">
        <f t="shared" si="1"/>
        <v>0.70472304799999963</v>
      </c>
    </row>
    <row r="52" spans="1:4" x14ac:dyDescent="0.35">
      <c r="A52" s="4">
        <v>24</v>
      </c>
      <c r="B52" s="7">
        <v>7.3999999999999996E-2</v>
      </c>
      <c r="C52" s="7">
        <f>B52-B19</f>
        <v>1.1999999999999997E-2</v>
      </c>
      <c r="D52" s="7">
        <f t="shared" si="1"/>
        <v>0.6160252479999998</v>
      </c>
    </row>
    <row r="53" spans="1:4" x14ac:dyDescent="0.35">
      <c r="A53" s="4">
        <v>25</v>
      </c>
      <c r="B53" s="7">
        <v>7.6999999999999999E-2</v>
      </c>
      <c r="C53" s="7">
        <f>B53-B19</f>
        <v>1.4999999999999999E-2</v>
      </c>
      <c r="D53" s="7">
        <f t="shared" si="1"/>
        <v>0.8824282</v>
      </c>
    </row>
    <row r="54" spans="1:4" x14ac:dyDescent="0.35">
      <c r="A54" s="4">
        <v>26</v>
      </c>
      <c r="B54" s="7">
        <v>0.111</v>
      </c>
      <c r="C54" s="7">
        <f>B54-B19</f>
        <v>4.9000000000000002E-2</v>
      </c>
      <c r="D54" s="7">
        <f t="shared" si="1"/>
        <v>3.966564392</v>
      </c>
    </row>
    <row r="55" spans="1:4" x14ac:dyDescent="0.35">
      <c r="A55" s="4">
        <v>27</v>
      </c>
      <c r="B55" s="7">
        <v>7.1000000000000008E-2</v>
      </c>
      <c r="C55" s="7">
        <f>B55-B19</f>
        <v>9.000000000000008E-3</v>
      </c>
      <c r="D55" s="7">
        <f t="shared" si="1"/>
        <v>0.35055095200000064</v>
      </c>
    </row>
    <row r="56" spans="1:4" x14ac:dyDescent="0.35">
      <c r="A56" s="4">
        <v>28</v>
      </c>
      <c r="B56" s="7">
        <v>9.1999999999999998E-2</v>
      </c>
      <c r="C56" s="7">
        <f>B56-B19</f>
        <v>0.03</v>
      </c>
      <c r="D56" s="7">
        <f t="shared" si="1"/>
        <v>2.2283727999999998</v>
      </c>
    </row>
    <row r="57" spans="1:4" x14ac:dyDescent="0.35">
      <c r="A57" s="4">
        <v>29</v>
      </c>
      <c r="B57" s="7">
        <v>9.5000000000000001E-2</v>
      </c>
      <c r="C57" s="7">
        <f>B57-B19</f>
        <v>3.3000000000000002E-2</v>
      </c>
      <c r="D57" s="7">
        <f t="shared" si="1"/>
        <v>2.5003476880000002</v>
      </c>
    </row>
    <row r="58" spans="1:4" x14ac:dyDescent="0.35">
      <c r="A58" s="4">
        <v>30</v>
      </c>
      <c r="B58" s="7">
        <v>8.5000000000000006E-2</v>
      </c>
      <c r="C58" s="7">
        <f>B58-B19</f>
        <v>2.3000000000000007E-2</v>
      </c>
      <c r="D58" s="7">
        <f t="shared" si="1"/>
        <v>1.5973761680000007</v>
      </c>
    </row>
    <row r="59" spans="1:4" x14ac:dyDescent="0.35">
      <c r="A59" s="4">
        <v>31</v>
      </c>
      <c r="B59" s="7">
        <v>8.7999999999999995E-2</v>
      </c>
      <c r="C59" s="7">
        <f>B59-B19</f>
        <v>2.5999999999999995E-2</v>
      </c>
      <c r="D59" s="7">
        <f t="shared" si="1"/>
        <v>1.8671841919999994</v>
      </c>
    </row>
    <row r="60" spans="1:4" x14ac:dyDescent="0.35">
      <c r="A60" s="4">
        <v>32</v>
      </c>
      <c r="B60" s="7">
        <v>7.2999999999999995E-2</v>
      </c>
      <c r="C60" s="7">
        <f>B60-B19</f>
        <v>1.0999999999999996E-2</v>
      </c>
      <c r="D60" s="7">
        <f t="shared" si="1"/>
        <v>0.52743063199999962</v>
      </c>
    </row>
    <row r="61" spans="1:4" x14ac:dyDescent="0.35">
      <c r="A61" s="4">
        <v>33</v>
      </c>
      <c r="B61" s="7">
        <v>7.2000000000000008E-2</v>
      </c>
      <c r="C61" s="7">
        <f>B61-B19</f>
        <v>1.0000000000000009E-2</v>
      </c>
      <c r="D61" s="7">
        <f t="shared" si="1"/>
        <v>0.43893920000000075</v>
      </c>
    </row>
    <row r="62" spans="1:4" x14ac:dyDescent="0.35">
      <c r="A62" s="4">
        <v>34</v>
      </c>
      <c r="B62" s="7">
        <v>7.6999999999999999E-2</v>
      </c>
      <c r="C62" s="7">
        <f>B62-B19</f>
        <v>1.4999999999999999E-2</v>
      </c>
      <c r="D62" s="7">
        <f t="shared" si="1"/>
        <v>0.8824282</v>
      </c>
    </row>
    <row r="63" spans="1:4" x14ac:dyDescent="0.35">
      <c r="A63" s="4">
        <v>35</v>
      </c>
      <c r="B63" s="7">
        <v>0.09</v>
      </c>
      <c r="C63" s="7">
        <f>B63-B19</f>
        <v>2.7999999999999997E-2</v>
      </c>
      <c r="D63" s="7">
        <f t="shared" si="1"/>
        <v>2.0475721279999997</v>
      </c>
    </row>
    <row r="64" spans="1:4" x14ac:dyDescent="0.35">
      <c r="A64" s="4">
        <v>36</v>
      </c>
      <c r="B64" s="7">
        <v>9.5000000000000001E-2</v>
      </c>
      <c r="C64" s="7">
        <f>B64-B19</f>
        <v>3.3000000000000002E-2</v>
      </c>
      <c r="D64" s="7">
        <f t="shared" si="1"/>
        <v>2.5003476880000002</v>
      </c>
    </row>
    <row r="65" spans="1:4" x14ac:dyDescent="0.35">
      <c r="A65" s="4">
        <v>37</v>
      </c>
      <c r="B65" s="7">
        <v>0.106</v>
      </c>
      <c r="C65" s="7">
        <f>B65-B19</f>
        <v>4.3999999999999997E-2</v>
      </c>
      <c r="D65" s="7">
        <f t="shared" si="1"/>
        <v>3.5055341119999999</v>
      </c>
    </row>
    <row r="66" spans="1:4" x14ac:dyDescent="0.35">
      <c r="A66" s="4">
        <v>38</v>
      </c>
      <c r="B66" s="7">
        <v>9.2999999999999999E-2</v>
      </c>
      <c r="C66" s="7">
        <f>B66-B19</f>
        <v>3.1E-2</v>
      </c>
      <c r="D66" s="7">
        <f t="shared" si="1"/>
        <v>2.3189279119999999</v>
      </c>
    </row>
    <row r="67" spans="1:4" x14ac:dyDescent="0.35">
      <c r="A67" s="4">
        <v>39</v>
      </c>
      <c r="B67" s="7">
        <v>8.1000000000000003E-2</v>
      </c>
      <c r="C67" s="7">
        <f>B67-B19</f>
        <v>1.9000000000000003E-2</v>
      </c>
      <c r="D67" s="7">
        <f t="shared" si="1"/>
        <v>1.2390767120000001</v>
      </c>
    </row>
    <row r="68" spans="1:4" x14ac:dyDescent="0.35">
      <c r="A68" s="4">
        <v>40</v>
      </c>
      <c r="B68" s="7">
        <v>7.4999999999999997E-2</v>
      </c>
      <c r="C68" s="7">
        <f>B68-B19</f>
        <v>1.2999999999999998E-2</v>
      </c>
      <c r="D68" s="7">
        <f t="shared" si="1"/>
        <v>0.70472304799999963</v>
      </c>
    </row>
    <row r="69" spans="1:4" x14ac:dyDescent="0.35">
      <c r="A69" s="4">
        <v>41</v>
      </c>
      <c r="B69" s="7">
        <v>9.7000000000000003E-2</v>
      </c>
      <c r="C69" s="7">
        <f>B69-B19</f>
        <v>3.5000000000000003E-2</v>
      </c>
      <c r="D69" s="7">
        <f t="shared" si="1"/>
        <v>2.6821801999999999</v>
      </c>
    </row>
    <row r="70" spans="1:4" x14ac:dyDescent="0.35">
      <c r="A70" s="4">
        <v>42</v>
      </c>
      <c r="B70" s="7">
        <v>7.6999999999999999E-2</v>
      </c>
      <c r="C70" s="7">
        <f>B70-B19</f>
        <v>1.4999999999999999E-2</v>
      </c>
      <c r="D70" s="7">
        <f t="shared" si="1"/>
        <v>0.8824282</v>
      </c>
    </row>
    <row r="71" spans="1:4" x14ac:dyDescent="0.35">
      <c r="A71" s="4">
        <v>43</v>
      </c>
      <c r="B71" s="7">
        <v>0.13900000000000001</v>
      </c>
      <c r="C71" s="7">
        <f>B71-B19</f>
        <v>7.7000000000000013E-2</v>
      </c>
      <c r="D71" s="7">
        <f t="shared" si="1"/>
        <v>6.5960049680000017</v>
      </c>
    </row>
    <row r="72" spans="1:4" x14ac:dyDescent="0.35">
      <c r="A72" s="4">
        <v>44</v>
      </c>
      <c r="B72" s="7">
        <v>7.1000000000000008E-2</v>
      </c>
      <c r="C72" s="7">
        <f>B72-B19</f>
        <v>9.000000000000008E-3</v>
      </c>
      <c r="D72" s="7">
        <f t="shared" si="1"/>
        <v>0.35055095200000064</v>
      </c>
    </row>
    <row r="73" spans="1:4" x14ac:dyDescent="0.35">
      <c r="A73" s="4">
        <v>45</v>
      </c>
      <c r="B73" s="7">
        <v>0.109</v>
      </c>
      <c r="C73" s="7">
        <f>B73-B19</f>
        <v>4.7E-2</v>
      </c>
      <c r="D73" s="7">
        <f t="shared" si="1"/>
        <v>3.7818427280000004</v>
      </c>
    </row>
    <row r="74" spans="1:4" x14ac:dyDescent="0.35">
      <c r="A74" s="4">
        <v>46</v>
      </c>
      <c r="B74" s="7">
        <v>0.08</v>
      </c>
      <c r="C74" s="7">
        <f>B74-B19</f>
        <v>1.8000000000000002E-2</v>
      </c>
      <c r="D74" s="7">
        <f t="shared" si="1"/>
        <v>1.1497598080000002</v>
      </c>
    </row>
    <row r="75" spans="1:4" x14ac:dyDescent="0.35">
      <c r="A75" s="4">
        <v>47</v>
      </c>
      <c r="B75" s="7">
        <v>0.32100000000000001</v>
      </c>
      <c r="C75" s="7">
        <f>B75-B19</f>
        <v>0.25900000000000001</v>
      </c>
      <c r="D75" s="7">
        <f t="shared" si="1"/>
        <v>25.659214951999999</v>
      </c>
    </row>
    <row r="76" spans="1:4" x14ac:dyDescent="0.35">
      <c r="A76" s="4">
        <v>48</v>
      </c>
      <c r="B76" s="7">
        <v>7.5999999999999998E-2</v>
      </c>
      <c r="C76" s="7">
        <f>B76-B19</f>
        <v>1.3999999999999999E-2</v>
      </c>
      <c r="D76" s="7">
        <f t="shared" si="1"/>
        <v>0.79352403199999999</v>
      </c>
    </row>
    <row r="77" spans="1:4" x14ac:dyDescent="0.35">
      <c r="A77" s="4">
        <v>49</v>
      </c>
      <c r="B77" s="7">
        <v>8.1000000000000003E-2</v>
      </c>
      <c r="C77" s="7">
        <f>B77-B19</f>
        <v>1.9000000000000003E-2</v>
      </c>
      <c r="D77" s="7">
        <f t="shared" si="1"/>
        <v>1.2390767120000001</v>
      </c>
    </row>
    <row r="78" spans="1:4" x14ac:dyDescent="0.35">
      <c r="A78" s="4">
        <v>50</v>
      </c>
      <c r="B78" s="7">
        <v>0.17200000000000001</v>
      </c>
      <c r="C78" s="7">
        <f>B78-B19</f>
        <v>0.11000000000000001</v>
      </c>
      <c r="D78" s="7">
        <f t="shared" si="1"/>
        <v>9.7988432000000003</v>
      </c>
    </row>
    <row r="79" spans="1:4" x14ac:dyDescent="0.35">
      <c r="A79" s="4">
        <v>51</v>
      </c>
      <c r="B79" s="7">
        <v>0.126</v>
      </c>
      <c r="C79" s="7">
        <f>B79-B19</f>
        <v>6.4000000000000001E-2</v>
      </c>
      <c r="D79" s="7">
        <f t="shared" si="1"/>
        <v>5.3651328320000005</v>
      </c>
    </row>
    <row r="80" spans="1:4" x14ac:dyDescent="0.35">
      <c r="A80" s="4">
        <v>52</v>
      </c>
      <c r="B80" s="7">
        <v>8.5000000000000006E-2</v>
      </c>
      <c r="C80" s="7">
        <f>B80-B19</f>
        <v>2.3000000000000007E-2</v>
      </c>
      <c r="D80" s="7">
        <f t="shared" si="1"/>
        <v>1.5973761680000007</v>
      </c>
    </row>
    <row r="81" spans="1:4" x14ac:dyDescent="0.35">
      <c r="A81" s="4">
        <v>53</v>
      </c>
      <c r="B81" s="7">
        <v>0.155</v>
      </c>
      <c r="C81" s="7">
        <f>B81-B19</f>
        <v>9.2999999999999999E-2</v>
      </c>
      <c r="D81" s="7">
        <f t="shared" si="1"/>
        <v>8.1348632080000005</v>
      </c>
    </row>
    <row r="82" spans="1:4" x14ac:dyDescent="0.35">
      <c r="A82" s="4">
        <v>54</v>
      </c>
      <c r="B82" s="7">
        <v>0.13400000000000001</v>
      </c>
      <c r="C82" s="7">
        <f>B82-B19</f>
        <v>7.2000000000000008E-2</v>
      </c>
      <c r="D82" s="7">
        <f t="shared" si="1"/>
        <v>6.1205289280000015</v>
      </c>
    </row>
    <row r="83" spans="1:4" x14ac:dyDescent="0.35">
      <c r="A83" s="4">
        <v>55</v>
      </c>
      <c r="B83" s="7">
        <v>7.5999999999999998E-2</v>
      </c>
      <c r="C83" s="7">
        <f>B83-B19</f>
        <v>1.3999999999999999E-2</v>
      </c>
      <c r="D83" s="7">
        <f t="shared" si="1"/>
        <v>0.79352403199999999</v>
      </c>
    </row>
    <row r="84" spans="1:4" x14ac:dyDescent="0.35">
      <c r="A84" s="4">
        <v>56</v>
      </c>
      <c r="B84" s="7">
        <v>6.9000000000000006E-2</v>
      </c>
      <c r="C84" s="7">
        <f>B84-B19</f>
        <v>7.0000000000000062E-3</v>
      </c>
      <c r="D84" s="7">
        <f t="shared" si="1"/>
        <v>0.17408400800000046</v>
      </c>
    </row>
    <row r="85" spans="1:4" x14ac:dyDescent="0.35">
      <c r="A85" s="4">
        <v>57</v>
      </c>
      <c r="B85" s="7">
        <v>7.6999999999999999E-2</v>
      </c>
      <c r="C85" s="7">
        <f>B85-B19</f>
        <v>1.4999999999999999E-2</v>
      </c>
      <c r="D85" s="7">
        <f t="shared" si="1"/>
        <v>0.8824282</v>
      </c>
    </row>
    <row r="86" spans="1:4" x14ac:dyDescent="0.35">
      <c r="A86" s="4">
        <v>58</v>
      </c>
      <c r="B86" s="7">
        <v>7.4999999999999997E-2</v>
      </c>
      <c r="C86" s="7">
        <f>B86-B19</f>
        <v>1.2999999999999998E-2</v>
      </c>
      <c r="D86" s="7">
        <f t="shared" si="1"/>
        <v>0.70472304799999963</v>
      </c>
    </row>
    <row r="87" spans="1:4" x14ac:dyDescent="0.35">
      <c r="A87" s="4">
        <v>59</v>
      </c>
      <c r="B87" s="7">
        <v>7.5999999999999998E-2</v>
      </c>
      <c r="C87" s="7">
        <f>B87-B19</f>
        <v>1.3999999999999999E-2</v>
      </c>
      <c r="D87" s="7">
        <f t="shared" si="1"/>
        <v>0.79352403199999999</v>
      </c>
    </row>
    <row r="88" spans="1:4" x14ac:dyDescent="0.35">
      <c r="A88" s="4">
        <v>60</v>
      </c>
      <c r="B88" s="7">
        <v>0.1</v>
      </c>
      <c r="C88" s="7">
        <f>B88-B19</f>
        <v>3.8000000000000006E-2</v>
      </c>
      <c r="D88" s="7">
        <f t="shared" si="1"/>
        <v>2.9557028480000005</v>
      </c>
    </row>
    <row r="89" spans="1:4" x14ac:dyDescent="0.35">
      <c r="A89" s="4">
        <v>61</v>
      </c>
      <c r="B89" s="7">
        <v>6.8000000000000005E-2</v>
      </c>
      <c r="C89" s="7">
        <f>B89-B19</f>
        <v>6.0000000000000053E-3</v>
      </c>
      <c r="D89" s="7">
        <f t="shared" si="1"/>
        <v>8.60053120000005E-2</v>
      </c>
    </row>
    <row r="90" spans="1:4" x14ac:dyDescent="0.35">
      <c r="A90" s="4">
        <v>62</v>
      </c>
      <c r="B90" s="7">
        <v>7.3999999999999996E-2</v>
      </c>
      <c r="C90" s="7">
        <f>B90-B19</f>
        <v>1.1999999999999997E-2</v>
      </c>
      <c r="D90" s="7">
        <f t="shared" si="1"/>
        <v>0.6160252479999998</v>
      </c>
    </row>
    <row r="91" spans="1:4" x14ac:dyDescent="0.35">
      <c r="A91" s="4">
        <v>63</v>
      </c>
      <c r="B91" s="7">
        <v>7.4999999999999997E-2</v>
      </c>
      <c r="C91" s="7">
        <f>B91-B19</f>
        <v>1.2999999999999998E-2</v>
      </c>
      <c r="D91" s="7">
        <f t="shared" si="1"/>
        <v>0.70472304799999963</v>
      </c>
    </row>
    <row r="92" spans="1:4" x14ac:dyDescent="0.35">
      <c r="A92" s="4">
        <v>64</v>
      </c>
      <c r="B92" s="7">
        <v>7.3999999999999996E-2</v>
      </c>
      <c r="C92" s="7">
        <f>B92-B19</f>
        <v>1.1999999999999997E-2</v>
      </c>
      <c r="D92" s="7">
        <f t="shared" si="1"/>
        <v>0.6160252479999998</v>
      </c>
    </row>
    <row r="93" spans="1:4" x14ac:dyDescent="0.35">
      <c r="A93" s="4">
        <v>65</v>
      </c>
      <c r="B93" s="7">
        <v>6.9000000000000006E-2</v>
      </c>
      <c r="C93" s="7">
        <f>B93-B19</f>
        <v>7.0000000000000062E-3</v>
      </c>
      <c r="D93" s="7">
        <f t="shared" ref="D93:D116" si="2">(51.592*C93*C93)+(87.408*C93)-(0.4403)</f>
        <v>0.17408400800000046</v>
      </c>
    </row>
    <row r="94" spans="1:4" x14ac:dyDescent="0.35">
      <c r="A94" s="4">
        <v>66</v>
      </c>
      <c r="B94" s="7">
        <v>7.2999999999999995E-2</v>
      </c>
      <c r="C94" s="7">
        <f>B94-B19</f>
        <v>1.0999999999999996E-2</v>
      </c>
      <c r="D94" s="7">
        <f t="shared" si="2"/>
        <v>0.52743063199999962</v>
      </c>
    </row>
    <row r="95" spans="1:4" x14ac:dyDescent="0.35">
      <c r="A95" s="4">
        <v>67</v>
      </c>
      <c r="B95" s="7">
        <v>7.6999999999999999E-2</v>
      </c>
      <c r="C95" s="7">
        <f>B95-B19</f>
        <v>1.4999999999999999E-2</v>
      </c>
      <c r="D95" s="7">
        <f t="shared" si="2"/>
        <v>0.8824282</v>
      </c>
    </row>
    <row r="96" spans="1:4" x14ac:dyDescent="0.35">
      <c r="A96" s="4">
        <v>68</v>
      </c>
      <c r="B96" s="7">
        <v>8.8999999999999996E-2</v>
      </c>
      <c r="C96" s="7">
        <f>B96-B19</f>
        <v>2.6999999999999996E-2</v>
      </c>
      <c r="D96" s="7">
        <f t="shared" si="2"/>
        <v>1.9573265679999996</v>
      </c>
    </row>
    <row r="97" spans="1:4" x14ac:dyDescent="0.35">
      <c r="A97" s="4">
        <v>69</v>
      </c>
      <c r="B97" s="7">
        <v>0.10400000000000001</v>
      </c>
      <c r="C97" s="7">
        <f>B97-B19</f>
        <v>4.200000000000001E-2</v>
      </c>
      <c r="D97" s="7">
        <f t="shared" si="2"/>
        <v>3.3218442880000008</v>
      </c>
    </row>
    <row r="98" spans="1:4" x14ac:dyDescent="0.35">
      <c r="A98" s="4">
        <v>70</v>
      </c>
      <c r="B98" s="7">
        <v>7.1000000000000008E-2</v>
      </c>
      <c r="C98" s="7">
        <f>B98-B19</f>
        <v>9.000000000000008E-3</v>
      </c>
      <c r="D98" s="7">
        <f t="shared" si="2"/>
        <v>0.35055095200000064</v>
      </c>
    </row>
    <row r="99" spans="1:4" x14ac:dyDescent="0.35">
      <c r="A99" s="4">
        <v>71</v>
      </c>
      <c r="B99" s="7">
        <v>8.5000000000000006E-2</v>
      </c>
      <c r="C99" s="7">
        <f>B99-B19</f>
        <v>2.3000000000000007E-2</v>
      </c>
      <c r="D99" s="7">
        <f t="shared" si="2"/>
        <v>1.5973761680000007</v>
      </c>
    </row>
    <row r="100" spans="1:4" x14ac:dyDescent="0.35">
      <c r="A100" s="4">
        <v>72</v>
      </c>
      <c r="B100" s="7">
        <v>6.8000000000000005E-2</v>
      </c>
      <c r="C100" s="7">
        <f>B100-B19</f>
        <v>6.0000000000000053E-3</v>
      </c>
      <c r="D100" s="7">
        <f t="shared" si="2"/>
        <v>8.60053120000005E-2</v>
      </c>
    </row>
    <row r="101" spans="1:4" x14ac:dyDescent="0.35">
      <c r="A101" s="4">
        <v>73</v>
      </c>
      <c r="B101" s="7">
        <v>6.9000000000000006E-2</v>
      </c>
      <c r="C101" s="7">
        <f>B101-B19</f>
        <v>7.0000000000000062E-3</v>
      </c>
      <c r="D101" s="7">
        <f t="shared" si="2"/>
        <v>0.17408400800000046</v>
      </c>
    </row>
    <row r="102" spans="1:4" x14ac:dyDescent="0.35">
      <c r="A102" s="4">
        <v>74</v>
      </c>
      <c r="B102" s="7">
        <v>7.4999999999999997E-2</v>
      </c>
      <c r="C102" s="7">
        <f>B102-B19</f>
        <v>1.2999999999999998E-2</v>
      </c>
      <c r="D102" s="7">
        <f t="shared" si="2"/>
        <v>0.70472304799999963</v>
      </c>
    </row>
    <row r="103" spans="1:4" x14ac:dyDescent="0.35">
      <c r="A103" s="4">
        <v>75</v>
      </c>
      <c r="B103" s="7">
        <v>8.3000000000000004E-2</v>
      </c>
      <c r="C103" s="7">
        <f>B103-B19</f>
        <v>2.1000000000000005E-2</v>
      </c>
      <c r="D103" s="7">
        <f t="shared" si="2"/>
        <v>1.4180200720000005</v>
      </c>
    </row>
    <row r="104" spans="1:4" x14ac:dyDescent="0.35">
      <c r="A104" s="4">
        <v>76</v>
      </c>
      <c r="B104" s="7">
        <v>9.7000000000000003E-2</v>
      </c>
      <c r="C104" s="7">
        <f>B104-B19</f>
        <v>3.5000000000000003E-2</v>
      </c>
      <c r="D104" s="7">
        <f t="shared" si="2"/>
        <v>2.6821801999999999</v>
      </c>
    </row>
    <row r="105" spans="1:4" x14ac:dyDescent="0.35">
      <c r="A105" s="4">
        <v>77</v>
      </c>
      <c r="B105" s="7">
        <v>0.123</v>
      </c>
      <c r="C105" s="7">
        <f>B105-B19</f>
        <v>6.0999999999999999E-2</v>
      </c>
      <c r="D105" s="7">
        <f t="shared" si="2"/>
        <v>5.0835618320000009</v>
      </c>
    </row>
    <row r="106" spans="1:4" x14ac:dyDescent="0.35">
      <c r="A106" s="4">
        <v>78</v>
      </c>
      <c r="B106" s="7">
        <v>0.109</v>
      </c>
      <c r="C106" s="7">
        <f>B106-B19</f>
        <v>4.7E-2</v>
      </c>
      <c r="D106" s="7">
        <f t="shared" si="2"/>
        <v>3.7818427280000004</v>
      </c>
    </row>
    <row r="107" spans="1:4" x14ac:dyDescent="0.35">
      <c r="A107" s="4">
        <v>79</v>
      </c>
      <c r="B107" s="7">
        <v>0.11</v>
      </c>
      <c r="C107" s="7">
        <f>B107-B19</f>
        <v>4.8000000000000001E-2</v>
      </c>
      <c r="D107" s="7">
        <f t="shared" si="2"/>
        <v>3.8741519680000001</v>
      </c>
    </row>
    <row r="108" spans="1:4" x14ac:dyDescent="0.35">
      <c r="A108" s="4">
        <v>80</v>
      </c>
      <c r="B108" s="7">
        <v>7.5999999999999998E-2</v>
      </c>
      <c r="C108" s="7">
        <f>B108-B19</f>
        <v>1.3999999999999999E-2</v>
      </c>
      <c r="D108" s="7">
        <f t="shared" si="2"/>
        <v>0.79352403199999999</v>
      </c>
    </row>
    <row r="109" spans="1:4" x14ac:dyDescent="0.35">
      <c r="A109" s="4">
        <v>81</v>
      </c>
      <c r="B109" s="7">
        <v>7.5999999999999998E-2</v>
      </c>
      <c r="C109" s="7">
        <f>B109-B19</f>
        <v>1.3999999999999999E-2</v>
      </c>
      <c r="D109" s="7">
        <f t="shared" si="2"/>
        <v>0.79352403199999999</v>
      </c>
    </row>
    <row r="110" spans="1:4" x14ac:dyDescent="0.35">
      <c r="A110" s="4">
        <v>82</v>
      </c>
      <c r="B110" s="7">
        <v>8.1000000000000003E-2</v>
      </c>
      <c r="C110" s="7">
        <f>B110-B19</f>
        <v>1.9000000000000003E-2</v>
      </c>
      <c r="D110" s="7">
        <f t="shared" si="2"/>
        <v>1.2390767120000001</v>
      </c>
    </row>
    <row r="111" spans="1:4" x14ac:dyDescent="0.35">
      <c r="A111" s="4">
        <v>83</v>
      </c>
      <c r="B111" s="7">
        <v>0.125</v>
      </c>
      <c r="C111" s="7">
        <f>B111-B19</f>
        <v>6.3E-2</v>
      </c>
      <c r="D111" s="7">
        <f t="shared" si="2"/>
        <v>5.2711726480000003</v>
      </c>
    </row>
    <row r="112" spans="1:4" x14ac:dyDescent="0.35">
      <c r="A112" s="4">
        <v>84</v>
      </c>
      <c r="B112" s="7">
        <v>7.1000000000000008E-2</v>
      </c>
      <c r="C112" s="7">
        <f>B112-B19</f>
        <v>9.000000000000008E-3</v>
      </c>
      <c r="D112" s="7">
        <f t="shared" si="2"/>
        <v>0.35055095200000064</v>
      </c>
    </row>
    <row r="113" spans="1:4" x14ac:dyDescent="0.35">
      <c r="A113" s="4">
        <v>85</v>
      </c>
      <c r="B113" s="7">
        <v>8.2000000000000003E-2</v>
      </c>
      <c r="C113" s="7">
        <f>B113-B19</f>
        <v>2.0000000000000004E-2</v>
      </c>
      <c r="D113" s="7">
        <f t="shared" si="2"/>
        <v>1.3284968000000004</v>
      </c>
    </row>
    <row r="114" spans="1:4" x14ac:dyDescent="0.35">
      <c r="A114" s="4">
        <v>86</v>
      </c>
      <c r="B114" s="7">
        <v>7.6999999999999999E-2</v>
      </c>
      <c r="C114" s="7">
        <f>B114-B19</f>
        <v>1.4999999999999999E-2</v>
      </c>
      <c r="D114" s="7">
        <f t="shared" si="2"/>
        <v>0.8824282</v>
      </c>
    </row>
    <row r="115" spans="1:4" x14ac:dyDescent="0.35">
      <c r="A115" s="4">
        <v>87</v>
      </c>
      <c r="B115" s="7">
        <v>7.2999999999999995E-2</v>
      </c>
      <c r="C115" s="7">
        <f>B115-B19</f>
        <v>1.0999999999999996E-2</v>
      </c>
      <c r="D115" s="7">
        <f t="shared" si="2"/>
        <v>0.52743063199999962</v>
      </c>
    </row>
    <row r="116" spans="1:4" x14ac:dyDescent="0.35">
      <c r="A116" s="4">
        <v>88</v>
      </c>
      <c r="B116" s="7">
        <v>7.4999999999999997E-2</v>
      </c>
      <c r="C116" s="7">
        <f>B116-B19</f>
        <v>1.2999999999999998E-2</v>
      </c>
      <c r="D116" s="7">
        <f t="shared" si="2"/>
        <v>0.70472304799999963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18"/>
  <sheetViews>
    <sheetView topLeftCell="A11" workbookViewId="0">
      <selection activeCell="F27" sqref="F27"/>
    </sheetView>
  </sheetViews>
  <sheetFormatPr defaultRowHeight="14.5" x14ac:dyDescent="0.35"/>
  <cols>
    <col min="2" max="2" width="10" customWidth="1"/>
    <col min="3" max="3" width="11.1796875" customWidth="1"/>
  </cols>
  <sheetData>
    <row r="1" spans="1:12" x14ac:dyDescent="0.35">
      <c r="A1">
        <v>2.6160000000000001</v>
      </c>
      <c r="B1">
        <v>2.6110000000000002</v>
      </c>
      <c r="C1">
        <v>2.0990000000000002</v>
      </c>
      <c r="D1">
        <v>1.639</v>
      </c>
      <c r="E1">
        <v>1.722</v>
      </c>
      <c r="F1">
        <v>2.363</v>
      </c>
      <c r="G1">
        <v>1.669</v>
      </c>
      <c r="H1">
        <v>1.6640000000000001</v>
      </c>
      <c r="I1">
        <v>1.357</v>
      </c>
      <c r="J1">
        <v>1.2</v>
      </c>
      <c r="K1">
        <v>1.7670000000000001</v>
      </c>
      <c r="L1">
        <v>1.4650000000000001</v>
      </c>
    </row>
    <row r="2" spans="1:12" x14ac:dyDescent="0.35">
      <c r="A2">
        <v>1.675</v>
      </c>
      <c r="B2">
        <v>2.673</v>
      </c>
      <c r="C2">
        <v>2.2200000000000002</v>
      </c>
      <c r="D2">
        <v>2.0859999999999999</v>
      </c>
      <c r="E2">
        <v>2.6</v>
      </c>
      <c r="F2">
        <v>1.181</v>
      </c>
      <c r="G2">
        <v>2.778</v>
      </c>
      <c r="H2">
        <v>1.2909999999999999</v>
      </c>
      <c r="I2">
        <v>1.5580000000000001</v>
      </c>
      <c r="J2">
        <v>1.841</v>
      </c>
      <c r="K2">
        <v>2.1970000000000001</v>
      </c>
      <c r="L2">
        <v>1.147</v>
      </c>
    </row>
    <row r="3" spans="1:12" x14ac:dyDescent="0.35">
      <c r="A3">
        <v>0.97799999999999998</v>
      </c>
      <c r="B3">
        <v>2.4809999999999999</v>
      </c>
      <c r="C3">
        <v>2.3970000000000002</v>
      </c>
      <c r="D3">
        <v>1.7010000000000001</v>
      </c>
      <c r="E3">
        <v>2.9390000000000001</v>
      </c>
      <c r="F3">
        <v>2.7949999999999999</v>
      </c>
      <c r="G3">
        <v>2.3890000000000002</v>
      </c>
      <c r="H3">
        <v>2.46</v>
      </c>
      <c r="I3">
        <v>2.6659999999999999</v>
      </c>
      <c r="J3">
        <v>1.99</v>
      </c>
      <c r="K3">
        <v>1.7969999999999999</v>
      </c>
      <c r="L3">
        <v>0.32700000000000001</v>
      </c>
    </row>
    <row r="4" spans="1:12" x14ac:dyDescent="0.35">
      <c r="A4">
        <v>0.46300000000000002</v>
      </c>
      <c r="B4">
        <v>2.5979999999999999</v>
      </c>
      <c r="C4">
        <v>2.6</v>
      </c>
      <c r="D4">
        <v>0.98499999999999999</v>
      </c>
      <c r="E4">
        <v>2.6120000000000001</v>
      </c>
      <c r="F4">
        <v>2.12</v>
      </c>
      <c r="G4">
        <v>2.8180000000000001</v>
      </c>
      <c r="H4">
        <v>2.6160000000000001</v>
      </c>
      <c r="I4">
        <v>2.1230000000000002</v>
      </c>
      <c r="J4">
        <v>2.4790000000000001</v>
      </c>
      <c r="K4">
        <v>1.3640000000000001</v>
      </c>
      <c r="L4">
        <v>0.39100000000000001</v>
      </c>
    </row>
    <row r="5" spans="1:12" x14ac:dyDescent="0.35">
      <c r="A5">
        <v>0.252</v>
      </c>
      <c r="B5">
        <v>2.5779999999999998</v>
      </c>
      <c r="C5">
        <v>2.2880000000000003</v>
      </c>
      <c r="D5">
        <v>2.5049999999999999</v>
      </c>
      <c r="E5">
        <v>2.605</v>
      </c>
      <c r="F5">
        <v>2.67</v>
      </c>
      <c r="G5">
        <v>2.6360000000000001</v>
      </c>
      <c r="H5">
        <v>2.8479999999999999</v>
      </c>
      <c r="I5">
        <v>1.0170000000000001</v>
      </c>
      <c r="J5">
        <v>1.6140000000000001</v>
      </c>
      <c r="K5">
        <v>1.1839999999999999</v>
      </c>
      <c r="L5">
        <v>1.462</v>
      </c>
    </row>
    <row r="6" spans="1:12" x14ac:dyDescent="0.35">
      <c r="A6">
        <v>0.188</v>
      </c>
      <c r="B6">
        <v>1.3680000000000001</v>
      </c>
      <c r="C6">
        <v>2.91</v>
      </c>
      <c r="D6">
        <v>2.7690000000000001</v>
      </c>
      <c r="E6">
        <v>2.774</v>
      </c>
      <c r="F6">
        <v>2.2600000000000002</v>
      </c>
      <c r="G6">
        <v>1.93</v>
      </c>
      <c r="H6">
        <v>1.657</v>
      </c>
      <c r="I6">
        <v>1.62</v>
      </c>
      <c r="J6">
        <v>2.5609999999999999</v>
      </c>
      <c r="K6">
        <v>0.21299999999999999</v>
      </c>
      <c r="L6">
        <v>2.7389999999999999</v>
      </c>
    </row>
    <row r="7" spans="1:12" x14ac:dyDescent="0.35">
      <c r="A7">
        <v>0.14499999999999999</v>
      </c>
      <c r="B7">
        <v>2.6150000000000002</v>
      </c>
      <c r="C7">
        <v>2.613</v>
      </c>
      <c r="D7">
        <v>2.5510000000000002</v>
      </c>
      <c r="E7">
        <v>2.3239999999999998</v>
      </c>
      <c r="F7">
        <v>0.56800000000000006</v>
      </c>
      <c r="G7">
        <v>1.958</v>
      </c>
      <c r="H7">
        <v>2.1120000000000001</v>
      </c>
      <c r="I7">
        <v>1.4239999999999999</v>
      </c>
      <c r="J7">
        <v>1.482</v>
      </c>
      <c r="K7">
        <v>2.698</v>
      </c>
      <c r="L7">
        <v>1.823</v>
      </c>
    </row>
    <row r="8" spans="1:12" x14ac:dyDescent="0.35">
      <c r="A8">
        <v>5.6000000000000001E-2</v>
      </c>
      <c r="B8">
        <v>2.75</v>
      </c>
      <c r="C8">
        <v>2.891</v>
      </c>
      <c r="D8">
        <v>2.8479999999999999</v>
      </c>
      <c r="E8">
        <v>1.569</v>
      </c>
      <c r="F8">
        <v>1.5389999999999999</v>
      </c>
      <c r="G8">
        <v>2.706</v>
      </c>
      <c r="H8">
        <v>2.302</v>
      </c>
      <c r="I8">
        <v>1.296</v>
      </c>
      <c r="J8">
        <v>2.42</v>
      </c>
      <c r="K8">
        <v>1.7030000000000001</v>
      </c>
      <c r="L8">
        <v>2.41</v>
      </c>
    </row>
    <row r="9" spans="1:12" x14ac:dyDescent="0.35">
      <c r="A9" t="s">
        <v>28</v>
      </c>
    </row>
    <row r="11" spans="1:12" x14ac:dyDescent="0.35">
      <c r="B11" s="1" t="s">
        <v>29</v>
      </c>
      <c r="C11" s="1" t="s">
        <v>15</v>
      </c>
      <c r="D11" s="1" t="s">
        <v>16</v>
      </c>
      <c r="E11" s="1" t="s">
        <v>17</v>
      </c>
    </row>
    <row r="12" spans="1:12" x14ac:dyDescent="0.35">
      <c r="A12" t="s">
        <v>30</v>
      </c>
      <c r="B12" s="1">
        <v>2.6160000000000001</v>
      </c>
      <c r="C12" s="1">
        <f>B12-B19</f>
        <v>2.56</v>
      </c>
      <c r="D12" s="1">
        <v>10</v>
      </c>
      <c r="E12" s="1">
        <f>(0.766*C12*C12)+(1.8812*C12)+(0.1074)</f>
        <v>9.9433296000000002</v>
      </c>
    </row>
    <row r="13" spans="1:12" x14ac:dyDescent="0.35">
      <c r="A13" t="s">
        <v>31</v>
      </c>
      <c r="B13" s="1">
        <v>1.675</v>
      </c>
      <c r="C13" s="1">
        <f>B13-B19</f>
        <v>1.619</v>
      </c>
      <c r="D13" s="1">
        <v>5</v>
      </c>
      <c r="E13" s="1">
        <f t="shared" ref="E13:E19" si="0">(0.766*C13*C13)+(1.8812*C13)+(0.1074)</f>
        <v>5.1608721260000001</v>
      </c>
    </row>
    <row r="14" spans="1:12" x14ac:dyDescent="0.35">
      <c r="A14" t="s">
        <v>18</v>
      </c>
      <c r="B14" s="1">
        <v>0.97799999999999998</v>
      </c>
      <c r="C14" s="1">
        <f>B14-B19</f>
        <v>0.92199999999999993</v>
      </c>
      <c r="D14" s="1">
        <v>2.5</v>
      </c>
      <c r="E14" s="1">
        <f t="shared" si="0"/>
        <v>2.4930307439999999</v>
      </c>
    </row>
    <row r="15" spans="1:12" x14ac:dyDescent="0.35">
      <c r="A15" t="s">
        <v>20</v>
      </c>
      <c r="B15" s="1">
        <v>0.46300000000000002</v>
      </c>
      <c r="C15" s="1">
        <f>B15-B19</f>
        <v>0.40700000000000003</v>
      </c>
      <c r="D15" s="1">
        <v>1.25</v>
      </c>
      <c r="E15" s="1">
        <f t="shared" si="0"/>
        <v>0.99993553400000001</v>
      </c>
    </row>
    <row r="16" spans="1:12" x14ac:dyDescent="0.35">
      <c r="A16" t="s">
        <v>21</v>
      </c>
      <c r="B16" s="1">
        <v>0.252</v>
      </c>
      <c r="C16" s="1">
        <f>B16-B19</f>
        <v>0.19600000000000001</v>
      </c>
      <c r="D16" s="1">
        <v>0.63</v>
      </c>
      <c r="E16" s="1">
        <f t="shared" si="0"/>
        <v>0.50554185600000001</v>
      </c>
    </row>
    <row r="17" spans="1:12" x14ac:dyDescent="0.35">
      <c r="A17" t="s">
        <v>22</v>
      </c>
      <c r="B17" s="1">
        <v>0.188</v>
      </c>
      <c r="C17" s="1">
        <f>B17-B19</f>
        <v>0.13200000000000001</v>
      </c>
      <c r="D17" s="1">
        <v>0.32</v>
      </c>
      <c r="E17" s="1">
        <f t="shared" si="0"/>
        <v>0.36906518400000005</v>
      </c>
    </row>
    <row r="18" spans="1:12" x14ac:dyDescent="0.35">
      <c r="A18" t="s">
        <v>23</v>
      </c>
      <c r="B18" s="1">
        <v>0.14499999999999999</v>
      </c>
      <c r="C18" s="1">
        <f>B18-B19</f>
        <v>8.8999999999999996E-2</v>
      </c>
      <c r="D18" s="1">
        <v>0.16</v>
      </c>
      <c r="E18" s="1">
        <f t="shared" si="0"/>
        <v>0.28089428599999999</v>
      </c>
    </row>
    <row r="19" spans="1:12" x14ac:dyDescent="0.35">
      <c r="A19" t="s">
        <v>25</v>
      </c>
      <c r="B19" s="1">
        <v>5.6000000000000001E-2</v>
      </c>
      <c r="C19" s="1">
        <f>B19-B19</f>
        <v>0</v>
      </c>
      <c r="D19" s="1">
        <v>0</v>
      </c>
      <c r="E19" s="1">
        <f t="shared" si="0"/>
        <v>0.1074</v>
      </c>
    </row>
    <row r="20" spans="1:12" x14ac:dyDescent="0.35">
      <c r="E20" s="1"/>
    </row>
    <row r="21" spans="1:12" x14ac:dyDescent="0.35">
      <c r="E21" s="1"/>
    </row>
    <row r="22" spans="1:12" x14ac:dyDescent="0.35">
      <c r="E22" s="1"/>
    </row>
    <row r="23" spans="1:12" x14ac:dyDescent="0.35">
      <c r="E23" s="1"/>
    </row>
    <row r="24" spans="1:12" x14ac:dyDescent="0.35">
      <c r="E24" s="1"/>
    </row>
    <row r="25" spans="1:12" x14ac:dyDescent="0.35">
      <c r="E25" s="1"/>
    </row>
    <row r="26" spans="1:12" x14ac:dyDescent="0.35">
      <c r="E26" s="1"/>
      <c r="J26" s="10" t="s">
        <v>35</v>
      </c>
      <c r="K26" s="10"/>
      <c r="L26" s="10"/>
    </row>
    <row r="27" spans="1:12" x14ac:dyDescent="0.35">
      <c r="E27" s="1"/>
    </row>
    <row r="28" spans="1:12" x14ac:dyDescent="0.35">
      <c r="E28" s="1"/>
    </row>
    <row r="29" spans="1:12" x14ac:dyDescent="0.35">
      <c r="E29" s="1"/>
      <c r="H29" t="s">
        <v>36</v>
      </c>
    </row>
    <row r="30" spans="1:12" x14ac:dyDescent="0.35">
      <c r="A30" s="6" t="s">
        <v>8</v>
      </c>
      <c r="B30" s="6" t="s">
        <v>14</v>
      </c>
      <c r="C30" s="6" t="s">
        <v>15</v>
      </c>
      <c r="D30" s="6" t="s">
        <v>17</v>
      </c>
      <c r="E30" s="1"/>
    </row>
    <row r="31" spans="1:12" x14ac:dyDescent="0.35">
      <c r="A31" s="4">
        <v>1</v>
      </c>
      <c r="B31" s="7">
        <v>2.6110000000000002</v>
      </c>
      <c r="C31" s="7">
        <f>B31-B19</f>
        <v>2.5550000000000002</v>
      </c>
      <c r="D31" s="7">
        <f t="shared" ref="D31:D94" si="1">(0.766*C31*C31)+(1.8812*C31)+(0.1074)</f>
        <v>9.9143331500000027</v>
      </c>
    </row>
    <row r="32" spans="1:12" x14ac:dyDescent="0.35">
      <c r="A32" s="4">
        <v>2</v>
      </c>
      <c r="B32" s="7">
        <v>2.673</v>
      </c>
      <c r="C32" s="7">
        <f>B32-B19</f>
        <v>2.617</v>
      </c>
      <c r="D32" s="7">
        <f t="shared" si="1"/>
        <v>10.276596174</v>
      </c>
    </row>
    <row r="33" spans="1:4" x14ac:dyDescent="0.35">
      <c r="A33" s="4">
        <v>3</v>
      </c>
      <c r="B33" s="7">
        <v>2.4809999999999999</v>
      </c>
      <c r="C33" s="7">
        <f>B33-B19</f>
        <v>2.4249999999999998</v>
      </c>
      <c r="D33" s="7">
        <f t="shared" si="1"/>
        <v>9.1738687499999987</v>
      </c>
    </row>
    <row r="34" spans="1:4" x14ac:dyDescent="0.35">
      <c r="A34" s="4">
        <v>4</v>
      </c>
      <c r="B34" s="7">
        <v>2.5979999999999999</v>
      </c>
      <c r="C34" s="7">
        <f>B34-B19</f>
        <v>2.5419999999999998</v>
      </c>
      <c r="D34" s="7">
        <f t="shared" si="1"/>
        <v>9.8391216239999988</v>
      </c>
    </row>
    <row r="35" spans="1:4" x14ac:dyDescent="0.35">
      <c r="A35" s="4">
        <v>5</v>
      </c>
      <c r="B35" s="7">
        <v>2.5779999999999998</v>
      </c>
      <c r="C35" s="7">
        <f>B35-B19</f>
        <v>2.5219999999999998</v>
      </c>
      <c r="D35" s="7">
        <f t="shared" si="1"/>
        <v>9.7239171439999996</v>
      </c>
    </row>
    <row r="36" spans="1:4" x14ac:dyDescent="0.35">
      <c r="A36" s="4">
        <v>6</v>
      </c>
      <c r="B36" s="7">
        <v>1.3680000000000001</v>
      </c>
      <c r="C36" s="7">
        <f>B36-B19</f>
        <v>1.3120000000000001</v>
      </c>
      <c r="D36" s="7">
        <f t="shared" si="1"/>
        <v>3.8940839040000004</v>
      </c>
    </row>
    <row r="37" spans="1:4" x14ac:dyDescent="0.35">
      <c r="A37" s="4">
        <v>7</v>
      </c>
      <c r="B37" s="7">
        <v>2.6150000000000002</v>
      </c>
      <c r="C37" s="7">
        <f>B37-B19</f>
        <v>2.5590000000000002</v>
      </c>
      <c r="D37" s="7">
        <f t="shared" si="1"/>
        <v>9.9375272460000001</v>
      </c>
    </row>
    <row r="38" spans="1:4" x14ac:dyDescent="0.35">
      <c r="A38" s="4">
        <v>8</v>
      </c>
      <c r="B38" s="7">
        <v>2.75</v>
      </c>
      <c r="C38" s="7">
        <f>B38-B19</f>
        <v>2.694</v>
      </c>
      <c r="D38" s="7">
        <f t="shared" si="1"/>
        <v>10.734701976</v>
      </c>
    </row>
    <row r="39" spans="1:4" x14ac:dyDescent="0.35">
      <c r="A39" s="4">
        <v>9</v>
      </c>
      <c r="B39" s="7">
        <v>2.0990000000000002</v>
      </c>
      <c r="C39" s="7">
        <f>B39-B19</f>
        <v>2.0430000000000001</v>
      </c>
      <c r="D39" s="7">
        <f t="shared" si="1"/>
        <v>7.1478599340000013</v>
      </c>
    </row>
    <row r="40" spans="1:4" x14ac:dyDescent="0.35">
      <c r="A40" s="4">
        <v>10</v>
      </c>
      <c r="B40" s="7">
        <v>2.2200000000000002</v>
      </c>
      <c r="C40" s="7">
        <f>B40-B19</f>
        <v>2.1640000000000001</v>
      </c>
      <c r="D40" s="7">
        <f t="shared" si="1"/>
        <v>7.7654151360000014</v>
      </c>
    </row>
    <row r="41" spans="1:4" x14ac:dyDescent="0.35">
      <c r="A41" s="4">
        <v>11</v>
      </c>
      <c r="B41" s="7">
        <v>2.3970000000000002</v>
      </c>
      <c r="C41" s="7">
        <f>B41-B19</f>
        <v>2.3410000000000002</v>
      </c>
      <c r="D41" s="7">
        <f t="shared" si="1"/>
        <v>8.7091844460000001</v>
      </c>
    </row>
    <row r="42" spans="1:4" x14ac:dyDescent="0.35">
      <c r="A42" s="4">
        <v>12</v>
      </c>
      <c r="B42" s="7">
        <v>2.6</v>
      </c>
      <c r="C42" s="7">
        <f>B42-B19</f>
        <v>2.544</v>
      </c>
      <c r="D42" s="7">
        <f t="shared" si="1"/>
        <v>9.850675776000001</v>
      </c>
    </row>
    <row r="43" spans="1:4" x14ac:dyDescent="0.35">
      <c r="A43" s="4">
        <v>13</v>
      </c>
      <c r="B43" s="7">
        <v>2.2880000000000003</v>
      </c>
      <c r="C43" s="7">
        <f>B43-B19</f>
        <v>2.2320000000000002</v>
      </c>
      <c r="D43" s="7">
        <f t="shared" si="1"/>
        <v>8.1223155840000008</v>
      </c>
    </row>
    <row r="44" spans="1:4" x14ac:dyDescent="0.35">
      <c r="A44" s="4">
        <v>14</v>
      </c>
      <c r="B44" s="7">
        <v>2.91</v>
      </c>
      <c r="C44" s="7">
        <f>B44-B19</f>
        <v>2.8540000000000001</v>
      </c>
      <c r="D44" s="7">
        <f t="shared" si="1"/>
        <v>11.715656856000001</v>
      </c>
    </row>
    <row r="45" spans="1:4" x14ac:dyDescent="0.35">
      <c r="A45" s="4">
        <v>15</v>
      </c>
      <c r="B45" s="7">
        <v>2.613</v>
      </c>
      <c r="C45" s="7">
        <f>B45-B19</f>
        <v>2.5569999999999999</v>
      </c>
      <c r="D45" s="7">
        <f t="shared" si="1"/>
        <v>9.9259271340000002</v>
      </c>
    </row>
    <row r="46" spans="1:4" x14ac:dyDescent="0.35">
      <c r="A46" s="4">
        <v>16</v>
      </c>
      <c r="B46" s="7">
        <v>2.891</v>
      </c>
      <c r="C46" s="7">
        <f>B46-B19</f>
        <v>2.835</v>
      </c>
      <c r="D46" s="7">
        <f t="shared" si="1"/>
        <v>11.597116349999999</v>
      </c>
    </row>
    <row r="47" spans="1:4" x14ac:dyDescent="0.35">
      <c r="A47" s="4">
        <v>17</v>
      </c>
      <c r="B47" s="7">
        <v>1.639</v>
      </c>
      <c r="C47" s="7">
        <f>B47-B19</f>
        <v>1.583</v>
      </c>
      <c r="D47" s="7">
        <f t="shared" si="1"/>
        <v>5.0048505739999998</v>
      </c>
    </row>
    <row r="48" spans="1:4" x14ac:dyDescent="0.35">
      <c r="A48" s="4">
        <v>18</v>
      </c>
      <c r="B48" s="7">
        <v>2.0859999999999999</v>
      </c>
      <c r="C48" s="7">
        <f>B48-B19</f>
        <v>2.0299999999999998</v>
      </c>
      <c r="D48" s="7">
        <f t="shared" si="1"/>
        <v>7.0828453999999992</v>
      </c>
    </row>
    <row r="49" spans="1:4" x14ac:dyDescent="0.35">
      <c r="A49" s="4">
        <v>19</v>
      </c>
      <c r="B49" s="7">
        <v>1.7010000000000001</v>
      </c>
      <c r="C49" s="7">
        <f>B49-B19</f>
        <v>1.645</v>
      </c>
      <c r="D49" s="7">
        <f t="shared" si="1"/>
        <v>5.2747891500000001</v>
      </c>
    </row>
    <row r="50" spans="1:4" x14ac:dyDescent="0.35">
      <c r="A50" s="4">
        <v>20</v>
      </c>
      <c r="B50" s="7">
        <v>0.98499999999999999</v>
      </c>
      <c r="C50" s="7">
        <f>B50-B19</f>
        <v>0.92899999999999994</v>
      </c>
      <c r="D50" s="7">
        <f t="shared" si="1"/>
        <v>2.5161242059999998</v>
      </c>
    </row>
    <row r="51" spans="1:4" x14ac:dyDescent="0.35">
      <c r="A51" s="4">
        <v>21</v>
      </c>
      <c r="B51" s="7">
        <v>2.5049999999999999</v>
      </c>
      <c r="C51" s="7">
        <f>B51-B19</f>
        <v>2.4489999999999998</v>
      </c>
      <c r="D51" s="7">
        <f t="shared" si="1"/>
        <v>9.308621166</v>
      </c>
    </row>
    <row r="52" spans="1:4" x14ac:dyDescent="0.35">
      <c r="A52" s="4">
        <v>22</v>
      </c>
      <c r="B52" s="7">
        <v>2.7690000000000001</v>
      </c>
      <c r="C52" s="7">
        <f>B52-B19</f>
        <v>2.7130000000000001</v>
      </c>
      <c r="D52" s="7">
        <f t="shared" si="1"/>
        <v>10.849138254000001</v>
      </c>
    </row>
    <row r="53" spans="1:4" x14ac:dyDescent="0.35">
      <c r="A53" s="4">
        <v>23</v>
      </c>
      <c r="B53" s="7">
        <v>2.5510000000000002</v>
      </c>
      <c r="C53" s="7">
        <f>B53-B19</f>
        <v>2.4950000000000001</v>
      </c>
      <c r="D53" s="7">
        <f t="shared" si="1"/>
        <v>9.5693631500000009</v>
      </c>
    </row>
    <row r="54" spans="1:4" x14ac:dyDescent="0.35">
      <c r="A54" s="4">
        <v>24</v>
      </c>
      <c r="B54" s="7">
        <v>2.8479999999999999</v>
      </c>
      <c r="C54" s="7">
        <f>B54-B19</f>
        <v>2.7919999999999998</v>
      </c>
      <c r="D54" s="7">
        <f t="shared" si="1"/>
        <v>11.330882623999999</v>
      </c>
    </row>
    <row r="55" spans="1:4" x14ac:dyDescent="0.35">
      <c r="A55" s="4">
        <v>25</v>
      </c>
      <c r="B55" s="7">
        <v>1.722</v>
      </c>
      <c r="C55" s="7">
        <f>B55-B19</f>
        <v>1.6659999999999999</v>
      </c>
      <c r="D55" s="7">
        <f t="shared" si="1"/>
        <v>5.3675550960000002</v>
      </c>
    </row>
    <row r="56" spans="1:4" x14ac:dyDescent="0.35">
      <c r="A56" s="4">
        <v>26</v>
      </c>
      <c r="B56" s="7">
        <v>2.6</v>
      </c>
      <c r="C56" s="7">
        <f>B56-B19</f>
        <v>2.544</v>
      </c>
      <c r="D56" s="7">
        <f t="shared" si="1"/>
        <v>9.850675776000001</v>
      </c>
    </row>
    <row r="57" spans="1:4" x14ac:dyDescent="0.35">
      <c r="A57" s="4">
        <v>27</v>
      </c>
      <c r="B57" s="7">
        <v>2.9390000000000001</v>
      </c>
      <c r="C57" s="7">
        <f>B57-B19</f>
        <v>2.883</v>
      </c>
      <c r="D57" s="7">
        <f t="shared" si="1"/>
        <v>11.897653373999999</v>
      </c>
    </row>
    <row r="58" spans="1:4" x14ac:dyDescent="0.35">
      <c r="A58" s="4">
        <v>28</v>
      </c>
      <c r="B58" s="7">
        <v>2.6120000000000001</v>
      </c>
      <c r="C58" s="7">
        <f>B58-B19</f>
        <v>2.556</v>
      </c>
      <c r="D58" s="7">
        <f t="shared" si="1"/>
        <v>9.9201293760000002</v>
      </c>
    </row>
    <row r="59" spans="1:4" x14ac:dyDescent="0.35">
      <c r="A59" s="4">
        <v>29</v>
      </c>
      <c r="B59" s="7">
        <v>2.605</v>
      </c>
      <c r="C59" s="7">
        <f>B59-B19</f>
        <v>2.5489999999999999</v>
      </c>
      <c r="D59" s="7">
        <f t="shared" si="1"/>
        <v>9.8795879660000008</v>
      </c>
    </row>
    <row r="60" spans="1:4" x14ac:dyDescent="0.35">
      <c r="A60" s="4">
        <v>30</v>
      </c>
      <c r="B60" s="7">
        <v>2.774</v>
      </c>
      <c r="C60" s="7">
        <f>B60-B19</f>
        <v>2.718</v>
      </c>
      <c r="D60" s="7">
        <f t="shared" si="1"/>
        <v>10.879344984000001</v>
      </c>
    </row>
    <row r="61" spans="1:4" x14ac:dyDescent="0.35">
      <c r="A61" s="4">
        <v>31</v>
      </c>
      <c r="B61" s="7">
        <v>2.3239999999999998</v>
      </c>
      <c r="C61" s="7">
        <f>B61-B19</f>
        <v>2.2679999999999998</v>
      </c>
      <c r="D61" s="7">
        <f t="shared" si="1"/>
        <v>8.3141307839999996</v>
      </c>
    </row>
    <row r="62" spans="1:4" x14ac:dyDescent="0.35">
      <c r="A62" s="4">
        <v>32</v>
      </c>
      <c r="B62" s="7">
        <v>1.569</v>
      </c>
      <c r="C62" s="7">
        <f>B62-B19</f>
        <v>1.5129999999999999</v>
      </c>
      <c r="D62" s="7">
        <f t="shared" si="1"/>
        <v>4.7071590539999999</v>
      </c>
    </row>
    <row r="63" spans="1:4" x14ac:dyDescent="0.35">
      <c r="A63" s="4">
        <v>33</v>
      </c>
      <c r="B63" s="7">
        <v>2.363</v>
      </c>
      <c r="C63" s="7">
        <f>B63-B19</f>
        <v>2.3069999999999999</v>
      </c>
      <c r="D63" s="7">
        <f t="shared" si="1"/>
        <v>8.5241711339999995</v>
      </c>
    </row>
    <row r="64" spans="1:4" x14ac:dyDescent="0.35">
      <c r="A64" s="4">
        <v>34</v>
      </c>
      <c r="B64" s="7">
        <v>1.181</v>
      </c>
      <c r="C64" s="7">
        <f>B64-B19</f>
        <v>1.125</v>
      </c>
      <c r="D64" s="7">
        <f t="shared" si="1"/>
        <v>3.1932187500000002</v>
      </c>
    </row>
    <row r="65" spans="1:4" x14ac:dyDescent="0.35">
      <c r="A65" s="4">
        <v>35</v>
      </c>
      <c r="B65" s="7">
        <v>2.7949999999999999</v>
      </c>
      <c r="C65" s="7">
        <f>B65-B19</f>
        <v>2.7389999999999999</v>
      </c>
      <c r="D65" s="7">
        <f t="shared" si="1"/>
        <v>11.006631486</v>
      </c>
    </row>
    <row r="66" spans="1:4" x14ac:dyDescent="0.35">
      <c r="A66" s="4">
        <v>36</v>
      </c>
      <c r="B66" s="7">
        <v>2.12</v>
      </c>
      <c r="C66" s="7">
        <f>B66-B19</f>
        <v>2.0640000000000001</v>
      </c>
      <c r="D66" s="7">
        <f t="shared" si="1"/>
        <v>7.2534303360000001</v>
      </c>
    </row>
    <row r="67" spans="1:4" x14ac:dyDescent="0.35">
      <c r="A67" s="4">
        <v>37</v>
      </c>
      <c r="B67" s="7">
        <v>2.67</v>
      </c>
      <c r="C67" s="7">
        <f>B67-B19</f>
        <v>2.6139999999999999</v>
      </c>
      <c r="D67" s="7">
        <f t="shared" si="1"/>
        <v>10.258931735999999</v>
      </c>
    </row>
    <row r="68" spans="1:4" x14ac:dyDescent="0.35">
      <c r="A68" s="4">
        <v>38</v>
      </c>
      <c r="B68" s="7">
        <v>2.2600000000000002</v>
      </c>
      <c r="C68" s="7">
        <f>B68-B19</f>
        <v>2.2040000000000002</v>
      </c>
      <c r="D68" s="7">
        <f t="shared" si="1"/>
        <v>7.9744986560000015</v>
      </c>
    </row>
    <row r="69" spans="1:4" x14ac:dyDescent="0.35">
      <c r="A69" s="4">
        <v>39</v>
      </c>
      <c r="B69" s="7">
        <v>0.56800000000000006</v>
      </c>
      <c r="C69" s="7">
        <f>B69-B19</f>
        <v>0.51200000000000001</v>
      </c>
      <c r="D69" s="7">
        <f t="shared" si="1"/>
        <v>1.2713767039999999</v>
      </c>
    </row>
    <row r="70" spans="1:4" x14ac:dyDescent="0.35">
      <c r="A70" s="4">
        <v>40</v>
      </c>
      <c r="B70" s="7">
        <v>1.5389999999999999</v>
      </c>
      <c r="C70" s="7">
        <f>B70-B19</f>
        <v>1.4829999999999999</v>
      </c>
      <c r="D70" s="7">
        <f t="shared" si="1"/>
        <v>4.5818749739999998</v>
      </c>
    </row>
    <row r="71" spans="1:4" x14ac:dyDescent="0.35">
      <c r="A71" s="4">
        <v>41</v>
      </c>
      <c r="B71" s="7">
        <v>1.669</v>
      </c>
      <c r="C71" s="7">
        <f>B71-B19</f>
        <v>1.613</v>
      </c>
      <c r="D71" s="7">
        <f t="shared" si="1"/>
        <v>5.1347306540000002</v>
      </c>
    </row>
    <row r="72" spans="1:4" x14ac:dyDescent="0.35">
      <c r="A72" s="4">
        <v>42</v>
      </c>
      <c r="B72" s="7">
        <v>2.778</v>
      </c>
      <c r="C72" s="7">
        <f>B72-B19</f>
        <v>2.722</v>
      </c>
      <c r="D72" s="7">
        <f t="shared" si="1"/>
        <v>10.903537944</v>
      </c>
    </row>
    <row r="73" spans="1:4" x14ac:dyDescent="0.35">
      <c r="A73" s="4">
        <v>43</v>
      </c>
      <c r="B73" s="7">
        <v>2.3890000000000002</v>
      </c>
      <c r="C73" s="7">
        <f>B73-B19</f>
        <v>2.3330000000000002</v>
      </c>
      <c r="D73" s="7">
        <f t="shared" si="1"/>
        <v>8.6654925740000017</v>
      </c>
    </row>
    <row r="74" spans="1:4" x14ac:dyDescent="0.35">
      <c r="A74" s="4">
        <v>44</v>
      </c>
      <c r="B74" s="7">
        <v>2.8180000000000001</v>
      </c>
      <c r="C74" s="7">
        <f>B74-B19</f>
        <v>2.762</v>
      </c>
      <c r="D74" s="7">
        <f t="shared" si="1"/>
        <v>11.146815704</v>
      </c>
    </row>
    <row r="75" spans="1:4" x14ac:dyDescent="0.35">
      <c r="A75" s="4">
        <v>45</v>
      </c>
      <c r="B75" s="7">
        <v>2.6360000000000001</v>
      </c>
      <c r="C75" s="7">
        <f>B75-B19</f>
        <v>2.58</v>
      </c>
      <c r="D75" s="7">
        <f t="shared" si="1"/>
        <v>10.0596984</v>
      </c>
    </row>
    <row r="76" spans="1:4" x14ac:dyDescent="0.35">
      <c r="A76" s="4">
        <v>46</v>
      </c>
      <c r="B76" s="7">
        <v>1.93</v>
      </c>
      <c r="C76" s="7">
        <f>B76-B19</f>
        <v>1.8739999999999999</v>
      </c>
      <c r="D76" s="7">
        <f t="shared" si="1"/>
        <v>6.3228658160000002</v>
      </c>
    </row>
    <row r="77" spans="1:4" x14ac:dyDescent="0.35">
      <c r="A77" s="4">
        <v>47</v>
      </c>
      <c r="B77" s="7">
        <v>1.958</v>
      </c>
      <c r="C77" s="7">
        <f>B77-B19</f>
        <v>1.9019999999999999</v>
      </c>
      <c r="D77" s="7">
        <f t="shared" si="1"/>
        <v>6.4565270639999994</v>
      </c>
    </row>
    <row r="78" spans="1:4" x14ac:dyDescent="0.35">
      <c r="A78" s="4">
        <v>48</v>
      </c>
      <c r="B78" s="7">
        <v>2.706</v>
      </c>
      <c r="C78" s="7">
        <f>B78-B19</f>
        <v>2.65</v>
      </c>
      <c r="D78" s="7">
        <f t="shared" si="1"/>
        <v>10.471814999999999</v>
      </c>
    </row>
    <row r="79" spans="1:4" x14ac:dyDescent="0.35">
      <c r="A79" s="4">
        <v>49</v>
      </c>
      <c r="B79" s="7">
        <v>1.6640000000000001</v>
      </c>
      <c r="C79" s="7">
        <f>B79-B19</f>
        <v>1.6080000000000001</v>
      </c>
      <c r="D79" s="7">
        <f t="shared" si="1"/>
        <v>5.1129882240000004</v>
      </c>
    </row>
    <row r="80" spans="1:4" x14ac:dyDescent="0.35">
      <c r="A80" s="4">
        <v>50</v>
      </c>
      <c r="B80" s="7">
        <v>1.2909999999999999</v>
      </c>
      <c r="C80" s="7">
        <f>B80-B19</f>
        <v>1.2349999999999999</v>
      </c>
      <c r="D80" s="7">
        <f t="shared" si="1"/>
        <v>3.5990043499999995</v>
      </c>
    </row>
    <row r="81" spans="1:4" x14ac:dyDescent="0.35">
      <c r="A81" s="4">
        <v>51</v>
      </c>
      <c r="B81" s="7">
        <v>2.46</v>
      </c>
      <c r="C81" s="7">
        <f>B81-B19</f>
        <v>2.4039999999999999</v>
      </c>
      <c r="D81" s="7">
        <f t="shared" si="1"/>
        <v>9.0566842559999987</v>
      </c>
    </row>
    <row r="82" spans="1:4" x14ac:dyDescent="0.35">
      <c r="A82" s="4">
        <v>52</v>
      </c>
      <c r="B82" s="7">
        <v>2.6160000000000001</v>
      </c>
      <c r="C82" s="7">
        <f>B82-B19</f>
        <v>2.56</v>
      </c>
      <c r="D82" s="7">
        <f t="shared" si="1"/>
        <v>9.9433296000000002</v>
      </c>
    </row>
    <row r="83" spans="1:4" x14ac:dyDescent="0.35">
      <c r="A83" s="4">
        <v>53</v>
      </c>
      <c r="B83" s="7">
        <v>2.8479999999999999</v>
      </c>
      <c r="C83" s="7">
        <f>B83-B19</f>
        <v>2.7919999999999998</v>
      </c>
      <c r="D83" s="7">
        <f t="shared" si="1"/>
        <v>11.330882623999999</v>
      </c>
    </row>
    <row r="84" spans="1:4" x14ac:dyDescent="0.35">
      <c r="A84" s="4">
        <v>54</v>
      </c>
      <c r="B84" s="7">
        <v>1.657</v>
      </c>
      <c r="C84" s="7">
        <f>B84-B19</f>
        <v>1.601</v>
      </c>
      <c r="D84" s="7">
        <f t="shared" si="1"/>
        <v>5.0826131659999998</v>
      </c>
    </row>
    <row r="85" spans="1:4" x14ac:dyDescent="0.35">
      <c r="A85" s="4">
        <v>55</v>
      </c>
      <c r="B85" s="7">
        <v>2.1120000000000001</v>
      </c>
      <c r="C85" s="7">
        <f>B85-B19</f>
        <v>2.056</v>
      </c>
      <c r="D85" s="7">
        <f t="shared" si="1"/>
        <v>7.213133376</v>
      </c>
    </row>
    <row r="86" spans="1:4" x14ac:dyDescent="0.35">
      <c r="A86" s="4">
        <v>56</v>
      </c>
      <c r="B86" s="7">
        <v>2.302</v>
      </c>
      <c r="C86" s="7">
        <f>B86-B19</f>
        <v>2.246</v>
      </c>
      <c r="D86" s="7">
        <f t="shared" si="1"/>
        <v>8.1966744560000002</v>
      </c>
    </row>
    <row r="87" spans="1:4" x14ac:dyDescent="0.35">
      <c r="A87" s="4">
        <v>57</v>
      </c>
      <c r="B87" s="7">
        <v>1.357</v>
      </c>
      <c r="C87" s="7">
        <f>B87-B19</f>
        <v>1.3009999999999999</v>
      </c>
      <c r="D87" s="7">
        <f t="shared" si="1"/>
        <v>3.8513735659999995</v>
      </c>
    </row>
    <row r="88" spans="1:4" x14ac:dyDescent="0.35">
      <c r="A88" s="4">
        <v>58</v>
      </c>
      <c r="B88" s="7">
        <v>1.5580000000000001</v>
      </c>
      <c r="C88" s="7">
        <f>B88-B19</f>
        <v>1.502</v>
      </c>
      <c r="D88" s="7">
        <f t="shared" si="1"/>
        <v>4.6610614640000003</v>
      </c>
    </row>
    <row r="89" spans="1:4" x14ac:dyDescent="0.35">
      <c r="A89" s="4">
        <v>59</v>
      </c>
      <c r="B89" s="7">
        <v>2.6659999999999999</v>
      </c>
      <c r="C89" s="7">
        <f>B89-B19</f>
        <v>2.61</v>
      </c>
      <c r="D89" s="7">
        <f t="shared" si="1"/>
        <v>10.2354006</v>
      </c>
    </row>
    <row r="90" spans="1:4" x14ac:dyDescent="0.35">
      <c r="A90" s="4">
        <v>60</v>
      </c>
      <c r="B90" s="7">
        <v>2.1230000000000002</v>
      </c>
      <c r="C90" s="7">
        <f>B90-B19</f>
        <v>2.0670000000000002</v>
      </c>
      <c r="D90" s="7">
        <f t="shared" si="1"/>
        <v>7.2685669740000005</v>
      </c>
    </row>
    <row r="91" spans="1:4" x14ac:dyDescent="0.35">
      <c r="A91" s="4">
        <v>61</v>
      </c>
      <c r="B91" s="7">
        <v>1.0170000000000001</v>
      </c>
      <c r="C91" s="7">
        <f>B91-B19</f>
        <v>0.96100000000000008</v>
      </c>
      <c r="D91" s="7">
        <f t="shared" si="1"/>
        <v>2.6226502860000003</v>
      </c>
    </row>
    <row r="92" spans="1:4" x14ac:dyDescent="0.35">
      <c r="A92" s="4">
        <v>62</v>
      </c>
      <c r="B92" s="7">
        <v>1.62</v>
      </c>
      <c r="C92" s="7">
        <f>B92-B19</f>
        <v>1.5640000000000001</v>
      </c>
      <c r="D92" s="7">
        <f t="shared" si="1"/>
        <v>4.9233063360000004</v>
      </c>
    </row>
    <row r="93" spans="1:4" x14ac:dyDescent="0.35">
      <c r="A93" s="4">
        <v>63</v>
      </c>
      <c r="B93" s="7">
        <v>1.4239999999999999</v>
      </c>
      <c r="C93" s="7">
        <f>B93-B19</f>
        <v>1.3679999999999999</v>
      </c>
      <c r="D93" s="7">
        <f t="shared" si="1"/>
        <v>4.1143923839999994</v>
      </c>
    </row>
    <row r="94" spans="1:4" x14ac:dyDescent="0.35">
      <c r="A94" s="4">
        <v>64</v>
      </c>
      <c r="B94" s="7">
        <v>1.296</v>
      </c>
      <c r="C94" s="7">
        <f>B94-B19</f>
        <v>1.24</v>
      </c>
      <c r="D94" s="7">
        <f t="shared" si="1"/>
        <v>3.6178896000000003</v>
      </c>
    </row>
    <row r="95" spans="1:4" x14ac:dyDescent="0.35">
      <c r="A95" s="4">
        <v>65</v>
      </c>
      <c r="B95" s="7">
        <v>1.2</v>
      </c>
      <c r="C95" s="7">
        <f>B95-B19</f>
        <v>1.1439999999999999</v>
      </c>
      <c r="D95" s="7">
        <f t="shared" ref="D95:D118" si="2">(0.766*C95*C95)+(1.8812*C95)+(0.1074)</f>
        <v>3.2619845759999997</v>
      </c>
    </row>
    <row r="96" spans="1:4" x14ac:dyDescent="0.35">
      <c r="A96" s="4">
        <v>66</v>
      </c>
      <c r="B96" s="7">
        <v>1.841</v>
      </c>
      <c r="C96" s="7">
        <f>B96-B19</f>
        <v>1.7849999999999999</v>
      </c>
      <c r="D96" s="7">
        <f t="shared" si="2"/>
        <v>5.9059903499999997</v>
      </c>
    </row>
    <row r="97" spans="1:4" x14ac:dyDescent="0.35">
      <c r="A97" s="4">
        <v>67</v>
      </c>
      <c r="B97" s="7">
        <v>1.99</v>
      </c>
      <c r="C97" s="7">
        <f>B97-B19</f>
        <v>1.9339999999999999</v>
      </c>
      <c r="D97" s="7">
        <f t="shared" si="2"/>
        <v>6.6107534959999992</v>
      </c>
    </row>
    <row r="98" spans="1:4" x14ac:dyDescent="0.35">
      <c r="A98" s="4">
        <v>68</v>
      </c>
      <c r="B98" s="7">
        <v>2.4790000000000001</v>
      </c>
      <c r="C98" s="7">
        <f>B98-B19</f>
        <v>2.423</v>
      </c>
      <c r="D98" s="7">
        <f t="shared" si="2"/>
        <v>9.1626792140000006</v>
      </c>
    </row>
    <row r="99" spans="1:4" x14ac:dyDescent="0.35">
      <c r="A99" s="4">
        <v>69</v>
      </c>
      <c r="B99" s="7">
        <v>1.6140000000000001</v>
      </c>
      <c r="C99" s="7">
        <f>B99-B19</f>
        <v>1.5580000000000001</v>
      </c>
      <c r="D99" s="7">
        <f t="shared" si="2"/>
        <v>4.8976704240000011</v>
      </c>
    </row>
    <row r="100" spans="1:4" x14ac:dyDescent="0.35">
      <c r="A100" s="4">
        <v>70</v>
      </c>
      <c r="B100" s="7">
        <v>2.5609999999999999</v>
      </c>
      <c r="C100" s="7">
        <f>B100-B19</f>
        <v>2.5049999999999999</v>
      </c>
      <c r="D100" s="7">
        <f t="shared" si="2"/>
        <v>9.6264751499999992</v>
      </c>
    </row>
    <row r="101" spans="1:4" x14ac:dyDescent="0.35">
      <c r="A101" s="4">
        <v>71</v>
      </c>
      <c r="B101" s="7">
        <v>1.482</v>
      </c>
      <c r="C101" s="7">
        <f>B101-B19</f>
        <v>1.4259999999999999</v>
      </c>
      <c r="D101" s="7">
        <f t="shared" si="2"/>
        <v>4.3476338160000001</v>
      </c>
    </row>
    <row r="102" spans="1:4" x14ac:dyDescent="0.35">
      <c r="A102" s="4">
        <v>72</v>
      </c>
      <c r="B102" s="7">
        <v>2.42</v>
      </c>
      <c r="C102" s="7">
        <f>B102-B19</f>
        <v>2.3639999999999999</v>
      </c>
      <c r="D102" s="7">
        <f t="shared" si="2"/>
        <v>8.8353447359999997</v>
      </c>
    </row>
    <row r="103" spans="1:4" x14ac:dyDescent="0.35">
      <c r="A103" s="4">
        <v>73</v>
      </c>
      <c r="B103" s="7">
        <v>1.7670000000000001</v>
      </c>
      <c r="C103" s="7">
        <f>B103-B19</f>
        <v>1.7110000000000001</v>
      </c>
      <c r="D103" s="7">
        <f t="shared" si="2"/>
        <v>5.5686142860000007</v>
      </c>
    </row>
    <row r="104" spans="1:4" x14ac:dyDescent="0.35">
      <c r="A104" s="4">
        <v>74</v>
      </c>
      <c r="B104" s="7">
        <v>2.1970000000000001</v>
      </c>
      <c r="C104" s="7">
        <f>B104-B19</f>
        <v>2.141</v>
      </c>
      <c r="D104" s="7">
        <f t="shared" si="2"/>
        <v>7.6463020460000006</v>
      </c>
    </row>
    <row r="105" spans="1:4" x14ac:dyDescent="0.35">
      <c r="A105" s="4">
        <v>75</v>
      </c>
      <c r="B105" s="7">
        <v>1.7969999999999999</v>
      </c>
      <c r="C105" s="7">
        <f>B105-B19</f>
        <v>1.7409999999999999</v>
      </c>
      <c r="D105" s="7">
        <f t="shared" si="2"/>
        <v>5.704377246</v>
      </c>
    </row>
    <row r="106" spans="1:4" x14ac:dyDescent="0.35">
      <c r="A106" s="4">
        <v>76</v>
      </c>
      <c r="B106" s="7">
        <v>1.3640000000000001</v>
      </c>
      <c r="C106" s="7">
        <f>B106-B19</f>
        <v>1.3080000000000001</v>
      </c>
      <c r="D106" s="7">
        <f t="shared" si="2"/>
        <v>3.8785314240000006</v>
      </c>
    </row>
    <row r="107" spans="1:4" x14ac:dyDescent="0.35">
      <c r="A107" s="4">
        <v>77</v>
      </c>
      <c r="B107" s="7">
        <v>1.1839999999999999</v>
      </c>
      <c r="C107" s="7">
        <f>B107-B19</f>
        <v>1.1279999999999999</v>
      </c>
      <c r="D107" s="7">
        <f t="shared" si="2"/>
        <v>3.2040397439999997</v>
      </c>
    </row>
    <row r="108" spans="1:4" x14ac:dyDescent="0.35">
      <c r="A108" s="4">
        <v>78</v>
      </c>
      <c r="B108" s="7">
        <v>0.21299999999999999</v>
      </c>
      <c r="C108" s="7">
        <f>B108-B19</f>
        <v>0.157</v>
      </c>
      <c r="D108" s="7">
        <f t="shared" si="2"/>
        <v>0.42162953400000003</v>
      </c>
    </row>
    <row r="109" spans="1:4" x14ac:dyDescent="0.35">
      <c r="A109" s="4">
        <v>79</v>
      </c>
      <c r="B109" s="7">
        <v>2.698</v>
      </c>
      <c r="C109" s="7">
        <f>B109-B19</f>
        <v>2.6419999999999999</v>
      </c>
      <c r="D109" s="7">
        <f t="shared" si="2"/>
        <v>10.424336024</v>
      </c>
    </row>
    <row r="110" spans="1:4" x14ac:dyDescent="0.35">
      <c r="A110" s="4">
        <v>80</v>
      </c>
      <c r="B110" s="7">
        <v>1.7030000000000001</v>
      </c>
      <c r="C110" s="7">
        <f>B110-B19</f>
        <v>1.647</v>
      </c>
      <c r="D110" s="7">
        <f t="shared" si="2"/>
        <v>5.2835948940000002</v>
      </c>
    </row>
    <row r="111" spans="1:4" x14ac:dyDescent="0.35">
      <c r="A111" s="4">
        <v>81</v>
      </c>
      <c r="B111" s="7">
        <v>1.4650000000000001</v>
      </c>
      <c r="C111" s="7">
        <f>B111-B19</f>
        <v>1.409</v>
      </c>
      <c r="D111" s="7">
        <f t="shared" si="2"/>
        <v>4.2787360460000006</v>
      </c>
    </row>
    <row r="112" spans="1:4" x14ac:dyDescent="0.35">
      <c r="A112" s="4">
        <v>82</v>
      </c>
      <c r="B112" s="7">
        <v>1.147</v>
      </c>
      <c r="C112" s="7">
        <f>B112-B19</f>
        <v>1.091</v>
      </c>
      <c r="D112" s="7">
        <f t="shared" si="2"/>
        <v>3.0715444459999999</v>
      </c>
    </row>
    <row r="113" spans="1:4" x14ac:dyDescent="0.35">
      <c r="A113" s="4">
        <v>83</v>
      </c>
      <c r="B113" s="7">
        <v>0.32700000000000001</v>
      </c>
      <c r="C113" s="7">
        <f>B113-B19</f>
        <v>0.27100000000000002</v>
      </c>
      <c r="D113" s="7">
        <f t="shared" si="2"/>
        <v>0.67346100600000014</v>
      </c>
    </row>
    <row r="114" spans="1:4" x14ac:dyDescent="0.35">
      <c r="A114" s="4">
        <v>84</v>
      </c>
      <c r="B114" s="7">
        <v>0.39100000000000001</v>
      </c>
      <c r="C114" s="7">
        <f>B114-B19</f>
        <v>0.33500000000000002</v>
      </c>
      <c r="D114" s="7">
        <f t="shared" si="2"/>
        <v>0.82356635000000011</v>
      </c>
    </row>
    <row r="115" spans="1:4" x14ac:dyDescent="0.35">
      <c r="A115" s="4">
        <v>85</v>
      </c>
      <c r="B115" s="7">
        <v>1.462</v>
      </c>
      <c r="C115" s="7">
        <f>B115-B19</f>
        <v>1.4059999999999999</v>
      </c>
      <c r="D115" s="7">
        <f t="shared" si="2"/>
        <v>4.2666235760000006</v>
      </c>
    </row>
    <row r="116" spans="1:4" x14ac:dyDescent="0.35">
      <c r="A116" s="4">
        <v>86</v>
      </c>
      <c r="B116" s="7">
        <v>2.7389999999999999</v>
      </c>
      <c r="C116" s="7">
        <f>B116-B19</f>
        <v>2.6829999999999998</v>
      </c>
      <c r="D116" s="7">
        <f t="shared" si="2"/>
        <v>10.668702173999998</v>
      </c>
    </row>
    <row r="117" spans="1:4" x14ac:dyDescent="0.35">
      <c r="A117" s="4">
        <v>87</v>
      </c>
      <c r="B117" s="7">
        <v>1.823</v>
      </c>
      <c r="C117" s="7">
        <f>B117-B19</f>
        <v>1.7669999999999999</v>
      </c>
      <c r="D117" s="7">
        <f t="shared" si="2"/>
        <v>5.8231537739999997</v>
      </c>
    </row>
    <row r="118" spans="1:4" x14ac:dyDescent="0.35">
      <c r="A118" s="4">
        <v>88</v>
      </c>
      <c r="B118" s="7">
        <v>2.41</v>
      </c>
      <c r="C118" s="7">
        <f>B118-B19</f>
        <v>2.3540000000000001</v>
      </c>
      <c r="D118" s="7">
        <f t="shared" si="2"/>
        <v>8.7803928560000006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18"/>
  <sheetViews>
    <sheetView topLeftCell="A16" workbookViewId="0">
      <selection activeCell="R6" sqref="R6"/>
    </sheetView>
  </sheetViews>
  <sheetFormatPr defaultRowHeight="14.5" x14ac:dyDescent="0.35"/>
  <sheetData>
    <row r="1" spans="1:12" x14ac:dyDescent="0.35">
      <c r="A1" s="1">
        <v>2.9239999999999999</v>
      </c>
      <c r="B1">
        <v>0.42599999999999999</v>
      </c>
      <c r="C1">
        <v>0.48799999999999999</v>
      </c>
      <c r="D1">
        <v>0.315</v>
      </c>
      <c r="E1">
        <v>0.47900000000000004</v>
      </c>
      <c r="F1">
        <v>0.51400000000000001</v>
      </c>
      <c r="G1">
        <v>0.57699999999999996</v>
      </c>
      <c r="H1">
        <v>0.46900000000000003</v>
      </c>
      <c r="I1">
        <v>0.55500000000000005</v>
      </c>
      <c r="J1">
        <v>0.54300000000000004</v>
      </c>
      <c r="K1">
        <v>0.41500000000000004</v>
      </c>
      <c r="L1">
        <v>0.42199999999999999</v>
      </c>
    </row>
    <row r="2" spans="1:12" x14ac:dyDescent="0.35">
      <c r="A2" s="1">
        <v>1.657</v>
      </c>
      <c r="B2">
        <v>0.45600000000000002</v>
      </c>
      <c r="C2">
        <v>0.505</v>
      </c>
      <c r="D2">
        <v>0.30199999999999999</v>
      </c>
      <c r="E2">
        <v>0.47200000000000003</v>
      </c>
      <c r="F2">
        <v>0.39800000000000002</v>
      </c>
      <c r="G2">
        <v>0.40800000000000003</v>
      </c>
      <c r="H2">
        <v>0.40900000000000003</v>
      </c>
      <c r="I2">
        <v>0.379</v>
      </c>
      <c r="J2">
        <v>0.435</v>
      </c>
      <c r="K2">
        <v>0.439</v>
      </c>
      <c r="L2">
        <v>0.42199999999999999</v>
      </c>
    </row>
    <row r="3" spans="1:12" x14ac:dyDescent="0.35">
      <c r="A3" s="1">
        <v>0.96299999999999997</v>
      </c>
      <c r="B3">
        <v>0.34800000000000003</v>
      </c>
      <c r="C3">
        <v>0.51500000000000001</v>
      </c>
      <c r="D3">
        <v>0.308</v>
      </c>
      <c r="E3">
        <v>0.44700000000000001</v>
      </c>
      <c r="F3">
        <v>0.443</v>
      </c>
      <c r="G3">
        <v>0.47500000000000003</v>
      </c>
      <c r="H3">
        <v>0.46700000000000003</v>
      </c>
      <c r="I3">
        <v>0.39</v>
      </c>
      <c r="J3">
        <v>0.42</v>
      </c>
      <c r="K3">
        <v>0.40300000000000002</v>
      </c>
      <c r="L3">
        <v>0.39700000000000002</v>
      </c>
    </row>
    <row r="4" spans="1:12" x14ac:dyDescent="0.35">
      <c r="A4" s="1">
        <v>0.57599999999999996</v>
      </c>
      <c r="B4">
        <v>0.35100000000000003</v>
      </c>
      <c r="C4">
        <v>0.44800000000000001</v>
      </c>
      <c r="D4">
        <v>0.34800000000000003</v>
      </c>
      <c r="E4">
        <v>0.37</v>
      </c>
      <c r="F4">
        <v>0.39700000000000002</v>
      </c>
      <c r="G4">
        <v>0.46</v>
      </c>
      <c r="H4">
        <v>0.42199999999999999</v>
      </c>
      <c r="I4">
        <v>0.36499999999999999</v>
      </c>
      <c r="J4">
        <v>0.44400000000000001</v>
      </c>
      <c r="K4">
        <v>0.38600000000000001</v>
      </c>
      <c r="L4">
        <v>0.35699999999999998</v>
      </c>
    </row>
    <row r="5" spans="1:12" x14ac:dyDescent="0.35">
      <c r="A5" s="1">
        <v>0.28799999999999998</v>
      </c>
      <c r="B5">
        <v>0.42599999999999999</v>
      </c>
      <c r="C5">
        <v>0.434</v>
      </c>
      <c r="D5">
        <v>0.36299999999999999</v>
      </c>
      <c r="E5">
        <v>0.4</v>
      </c>
      <c r="F5">
        <v>0.40300000000000002</v>
      </c>
      <c r="G5">
        <v>0.42</v>
      </c>
      <c r="H5">
        <v>0.36699999999999999</v>
      </c>
      <c r="I5">
        <v>0.372</v>
      </c>
      <c r="J5">
        <v>0.36499999999999999</v>
      </c>
      <c r="K5">
        <v>0.36599999999999999</v>
      </c>
      <c r="L5">
        <v>0.35100000000000003</v>
      </c>
    </row>
    <row r="6" spans="1:12" x14ac:dyDescent="0.35">
      <c r="A6" s="1">
        <v>0.189</v>
      </c>
      <c r="B6">
        <v>0.41899999999999998</v>
      </c>
      <c r="C6">
        <v>0.42599999999999999</v>
      </c>
      <c r="D6">
        <v>0.36</v>
      </c>
      <c r="E6">
        <v>0.56800000000000006</v>
      </c>
      <c r="F6">
        <v>0.44</v>
      </c>
      <c r="G6">
        <v>0.44500000000000001</v>
      </c>
      <c r="H6">
        <v>0.40700000000000003</v>
      </c>
      <c r="I6">
        <v>0.38900000000000001</v>
      </c>
      <c r="J6">
        <v>0.36299999999999999</v>
      </c>
      <c r="K6">
        <v>0.39800000000000002</v>
      </c>
      <c r="L6">
        <v>0.35199999999999998</v>
      </c>
    </row>
    <row r="7" spans="1:12" x14ac:dyDescent="0.35">
      <c r="A7" s="1">
        <v>0.10299999999999999</v>
      </c>
      <c r="B7">
        <v>0.42399999999999999</v>
      </c>
      <c r="C7">
        <v>0.437</v>
      </c>
      <c r="D7">
        <v>0.36799999999999999</v>
      </c>
      <c r="E7">
        <v>0.46</v>
      </c>
      <c r="F7">
        <v>0.42299999999999999</v>
      </c>
      <c r="G7">
        <v>0.44900000000000001</v>
      </c>
      <c r="H7">
        <v>0.39600000000000002</v>
      </c>
      <c r="I7">
        <v>0.496</v>
      </c>
      <c r="J7">
        <v>0.41000000000000003</v>
      </c>
      <c r="K7">
        <v>0.46700000000000003</v>
      </c>
      <c r="L7">
        <v>0.42599999999999999</v>
      </c>
    </row>
    <row r="8" spans="1:12" x14ac:dyDescent="0.35">
      <c r="A8" s="1">
        <v>0.08</v>
      </c>
      <c r="B8">
        <v>0.39300000000000002</v>
      </c>
      <c r="C8">
        <v>0.439</v>
      </c>
      <c r="D8">
        <v>0.39500000000000002</v>
      </c>
      <c r="E8">
        <v>0.46300000000000002</v>
      </c>
      <c r="F8">
        <v>0.39300000000000002</v>
      </c>
      <c r="G8">
        <v>0.42</v>
      </c>
      <c r="H8">
        <v>0.41200000000000003</v>
      </c>
      <c r="I8">
        <v>0.55200000000000005</v>
      </c>
      <c r="J8">
        <v>0.502</v>
      </c>
      <c r="K8">
        <v>0.59899999999999998</v>
      </c>
      <c r="L8">
        <v>0.53800000000000003</v>
      </c>
    </row>
    <row r="9" spans="1:12" x14ac:dyDescent="0.35">
      <c r="A9" t="s">
        <v>28</v>
      </c>
    </row>
    <row r="10" spans="1:12" x14ac:dyDescent="0.35">
      <c r="B10" s="1" t="s">
        <v>29</v>
      </c>
      <c r="C10" s="1" t="s">
        <v>15</v>
      </c>
      <c r="D10" s="1" t="s">
        <v>16</v>
      </c>
      <c r="E10" s="1" t="s">
        <v>17</v>
      </c>
    </row>
    <row r="11" spans="1:12" x14ac:dyDescent="0.35">
      <c r="A11" t="s">
        <v>30</v>
      </c>
      <c r="B11" s="1">
        <v>2.9239999999999999</v>
      </c>
      <c r="C11" s="1">
        <f>B11-B18</f>
        <v>2.8439999999999999</v>
      </c>
      <c r="D11" s="1">
        <v>500</v>
      </c>
      <c r="E11" s="1">
        <f>(16.766*C11*C11)+(128.07*C11)+(1.304)</f>
        <v>501.14412137599993</v>
      </c>
    </row>
    <row r="12" spans="1:12" x14ac:dyDescent="0.35">
      <c r="A12" t="s">
        <v>31</v>
      </c>
      <c r="B12" s="1">
        <v>1.657</v>
      </c>
      <c r="C12" s="1">
        <f>B12-B18</f>
        <v>1.577</v>
      </c>
      <c r="D12" s="1">
        <v>250</v>
      </c>
      <c r="E12" s="1">
        <f t="shared" ref="E12:E18" si="0">(16.766*C12*C12)+(128.07*C12)+(1.304)</f>
        <v>244.96624161399998</v>
      </c>
    </row>
    <row r="13" spans="1:12" x14ac:dyDescent="0.35">
      <c r="A13" t="s">
        <v>18</v>
      </c>
      <c r="B13" s="1">
        <v>0.96299999999999997</v>
      </c>
      <c r="C13" s="1">
        <f>B13-B18</f>
        <v>0.88300000000000001</v>
      </c>
      <c r="D13" s="1">
        <v>125</v>
      </c>
      <c r="E13" s="1">
        <f t="shared" si="0"/>
        <v>127.462075774</v>
      </c>
    </row>
    <row r="14" spans="1:12" x14ac:dyDescent="0.35">
      <c r="A14" t="s">
        <v>20</v>
      </c>
      <c r="B14" s="1">
        <v>0.57599999999999996</v>
      </c>
      <c r="C14" s="1">
        <f>B14-B18</f>
        <v>0.49599999999999994</v>
      </c>
      <c r="D14" s="1">
        <v>62.5</v>
      </c>
      <c r="E14" s="1">
        <f t="shared" si="0"/>
        <v>68.951424255999996</v>
      </c>
    </row>
    <row r="15" spans="1:12" x14ac:dyDescent="0.35">
      <c r="A15" t="s">
        <v>21</v>
      </c>
      <c r="B15" s="1">
        <v>0.28799999999999998</v>
      </c>
      <c r="C15" s="1">
        <f>B15-B18</f>
        <v>0.20799999999999996</v>
      </c>
      <c r="D15" s="1">
        <v>31.25</v>
      </c>
      <c r="E15" s="1">
        <f t="shared" si="0"/>
        <v>28.667924223999993</v>
      </c>
    </row>
    <row r="16" spans="1:12" x14ac:dyDescent="0.35">
      <c r="A16" t="s">
        <v>22</v>
      </c>
      <c r="B16" s="1">
        <v>0.189</v>
      </c>
      <c r="C16" s="1">
        <f>B16-B18</f>
        <v>0.109</v>
      </c>
      <c r="D16" s="1">
        <v>15.63</v>
      </c>
      <c r="E16" s="1">
        <f t="shared" si="0"/>
        <v>15.462826845999999</v>
      </c>
    </row>
    <row r="17" spans="1:12" x14ac:dyDescent="0.35">
      <c r="A17" t="s">
        <v>23</v>
      </c>
      <c r="B17" s="1">
        <v>0.10299999999999999</v>
      </c>
      <c r="C17" s="1">
        <f>B17-B18</f>
        <v>2.2999999999999993E-2</v>
      </c>
      <c r="D17" s="1">
        <v>7.81</v>
      </c>
      <c r="E17" s="1">
        <f t="shared" si="0"/>
        <v>4.2584792139999994</v>
      </c>
    </row>
    <row r="18" spans="1:12" x14ac:dyDescent="0.35">
      <c r="A18" t="s">
        <v>25</v>
      </c>
      <c r="B18" s="1">
        <v>0.08</v>
      </c>
      <c r="C18" s="1">
        <f>B18-B18</f>
        <v>0</v>
      </c>
      <c r="D18" s="1">
        <v>0</v>
      </c>
      <c r="E18" s="1">
        <f t="shared" si="0"/>
        <v>1.304</v>
      </c>
    </row>
    <row r="19" spans="1:12" x14ac:dyDescent="0.35">
      <c r="E19" s="1"/>
    </row>
    <row r="20" spans="1:12" x14ac:dyDescent="0.35">
      <c r="E20" s="1"/>
    </row>
    <row r="21" spans="1:12" x14ac:dyDescent="0.35">
      <c r="E21" s="1"/>
    </row>
    <row r="22" spans="1:12" x14ac:dyDescent="0.35">
      <c r="E22" s="1"/>
    </row>
    <row r="23" spans="1:12" x14ac:dyDescent="0.35">
      <c r="E23" s="1"/>
    </row>
    <row r="24" spans="1:12" x14ac:dyDescent="0.35">
      <c r="E24" s="1"/>
    </row>
    <row r="25" spans="1:12" x14ac:dyDescent="0.35">
      <c r="E25" s="1"/>
      <c r="J25" s="10" t="s">
        <v>32</v>
      </c>
      <c r="K25" s="10"/>
      <c r="L25" s="10"/>
    </row>
    <row r="26" spans="1:12" x14ac:dyDescent="0.35">
      <c r="E26" s="1"/>
    </row>
    <row r="27" spans="1:12" x14ac:dyDescent="0.35">
      <c r="E27" s="1"/>
    </row>
    <row r="28" spans="1:12" x14ac:dyDescent="0.35">
      <c r="E28" s="1"/>
    </row>
    <row r="29" spans="1:12" x14ac:dyDescent="0.35">
      <c r="E29" s="1"/>
    </row>
    <row r="30" spans="1:12" x14ac:dyDescent="0.35">
      <c r="A30" s="6" t="s">
        <v>8</v>
      </c>
      <c r="B30" s="6" t="s">
        <v>14</v>
      </c>
      <c r="C30" s="6" t="s">
        <v>15</v>
      </c>
      <c r="D30" s="6" t="s">
        <v>17</v>
      </c>
      <c r="E30" s="1"/>
    </row>
    <row r="31" spans="1:12" x14ac:dyDescent="0.35">
      <c r="A31" s="4">
        <v>1</v>
      </c>
      <c r="B31" s="7">
        <v>0.42599999999999999</v>
      </c>
      <c r="C31" s="7">
        <f>B31-B18</f>
        <v>0.34599999999999997</v>
      </c>
      <c r="D31" s="7">
        <f t="shared" ref="D31:D94" si="1">(16.766*C31*C31)+(128.07*C31)+(1.304)</f>
        <v>47.623378455999998</v>
      </c>
    </row>
    <row r="32" spans="1:12" x14ac:dyDescent="0.35">
      <c r="A32" s="4">
        <v>2</v>
      </c>
      <c r="B32" s="7">
        <v>0.45600000000000002</v>
      </c>
      <c r="C32" s="7">
        <f>B32-B18</f>
        <v>0.376</v>
      </c>
      <c r="D32" s="7">
        <f t="shared" si="1"/>
        <v>51.828630015999998</v>
      </c>
    </row>
    <row r="33" spans="1:4" x14ac:dyDescent="0.35">
      <c r="A33" s="4">
        <v>3</v>
      </c>
      <c r="B33" s="7">
        <v>0.34800000000000003</v>
      </c>
      <c r="C33" s="7">
        <f>B33-B18</f>
        <v>0.26800000000000002</v>
      </c>
      <c r="D33" s="7">
        <f t="shared" si="1"/>
        <v>36.830961184000003</v>
      </c>
    </row>
    <row r="34" spans="1:4" x14ac:dyDescent="0.35">
      <c r="A34" s="4">
        <v>4</v>
      </c>
      <c r="B34" s="7">
        <v>0.35100000000000003</v>
      </c>
      <c r="C34" s="7">
        <f>B34-B18</f>
        <v>0.27100000000000002</v>
      </c>
      <c r="D34" s="7">
        <f t="shared" si="1"/>
        <v>37.242281806000001</v>
      </c>
    </row>
    <row r="35" spans="1:4" x14ac:dyDescent="0.35">
      <c r="A35" s="4">
        <v>5</v>
      </c>
      <c r="B35" s="7">
        <v>0.42599999999999999</v>
      </c>
      <c r="C35" s="7">
        <f>B35-B18</f>
        <v>0.34599999999999997</v>
      </c>
      <c r="D35" s="7">
        <f t="shared" si="1"/>
        <v>47.623378455999998</v>
      </c>
    </row>
    <row r="36" spans="1:4" x14ac:dyDescent="0.35">
      <c r="A36" s="4">
        <v>6</v>
      </c>
      <c r="B36" s="7">
        <v>0.41899999999999998</v>
      </c>
      <c r="C36" s="7">
        <f>B36-B18</f>
        <v>0.33899999999999997</v>
      </c>
      <c r="D36" s="7">
        <f t="shared" si="1"/>
        <v>46.646495485999999</v>
      </c>
    </row>
    <row r="37" spans="1:4" x14ac:dyDescent="0.35">
      <c r="A37" s="4">
        <v>7</v>
      </c>
      <c r="B37" s="7">
        <v>0.42399999999999999</v>
      </c>
      <c r="C37" s="7">
        <f>B37-B18</f>
        <v>0.34399999999999997</v>
      </c>
      <c r="D37" s="7">
        <f t="shared" si="1"/>
        <v>47.344101375999998</v>
      </c>
    </row>
    <row r="38" spans="1:4" x14ac:dyDescent="0.35">
      <c r="A38" s="4">
        <v>8</v>
      </c>
      <c r="B38" s="7">
        <v>0.39300000000000002</v>
      </c>
      <c r="C38" s="7">
        <f>B38-B18</f>
        <v>0.313</v>
      </c>
      <c r="D38" s="7">
        <f t="shared" si="1"/>
        <v>43.032458253999998</v>
      </c>
    </row>
    <row r="39" spans="1:4" x14ac:dyDescent="0.35">
      <c r="A39" s="4">
        <v>9</v>
      </c>
      <c r="B39" s="7">
        <v>0.48799999999999999</v>
      </c>
      <c r="C39" s="7">
        <f>B39-B18</f>
        <v>0.40799999999999997</v>
      </c>
      <c r="D39" s="7">
        <f t="shared" si="1"/>
        <v>56.347495423999995</v>
      </c>
    </row>
    <row r="40" spans="1:4" x14ac:dyDescent="0.35">
      <c r="A40" s="4">
        <v>10</v>
      </c>
      <c r="B40" s="7">
        <v>0.505</v>
      </c>
      <c r="C40" s="7">
        <f>B40-B18</f>
        <v>0.42499999999999999</v>
      </c>
      <c r="D40" s="7">
        <f t="shared" si="1"/>
        <v>58.762108750000003</v>
      </c>
    </row>
    <row r="41" spans="1:4" x14ac:dyDescent="0.35">
      <c r="A41" s="4">
        <v>11</v>
      </c>
      <c r="B41" s="7">
        <v>0.51500000000000001</v>
      </c>
      <c r="C41" s="7">
        <f>B41-B18</f>
        <v>0.435</v>
      </c>
      <c r="D41" s="7">
        <f t="shared" si="1"/>
        <v>60.186996349999994</v>
      </c>
    </row>
    <row r="42" spans="1:4" x14ac:dyDescent="0.35">
      <c r="A42" s="4">
        <v>12</v>
      </c>
      <c r="B42" s="7">
        <v>0.44800000000000001</v>
      </c>
      <c r="C42" s="7">
        <f>B42-B18</f>
        <v>0.36799999999999999</v>
      </c>
      <c r="D42" s="7">
        <f t="shared" si="1"/>
        <v>50.704278783999996</v>
      </c>
    </row>
    <row r="43" spans="1:4" x14ac:dyDescent="0.35">
      <c r="A43" s="4">
        <v>13</v>
      </c>
      <c r="B43" s="7">
        <v>0.434</v>
      </c>
      <c r="C43" s="7">
        <f>B43-B18</f>
        <v>0.35399999999999998</v>
      </c>
      <c r="D43" s="7">
        <f t="shared" si="1"/>
        <v>48.741828056000003</v>
      </c>
    </row>
    <row r="44" spans="1:4" x14ac:dyDescent="0.35">
      <c r="A44" s="4">
        <v>14</v>
      </c>
      <c r="B44" s="7">
        <v>0.42599999999999999</v>
      </c>
      <c r="C44" s="7">
        <f>B44-B18</f>
        <v>0.34599999999999997</v>
      </c>
      <c r="D44" s="7">
        <f t="shared" si="1"/>
        <v>47.623378455999998</v>
      </c>
    </row>
    <row r="45" spans="1:4" x14ac:dyDescent="0.35">
      <c r="A45" s="4">
        <v>15</v>
      </c>
      <c r="B45" s="7">
        <v>0.437</v>
      </c>
      <c r="C45" s="7">
        <f>B45-B18</f>
        <v>0.35699999999999998</v>
      </c>
      <c r="D45" s="7">
        <f t="shared" si="1"/>
        <v>49.161799933999994</v>
      </c>
    </row>
    <row r="46" spans="1:4" x14ac:dyDescent="0.35">
      <c r="A46" s="4">
        <v>16</v>
      </c>
      <c r="B46" s="7">
        <v>0.439</v>
      </c>
      <c r="C46" s="7">
        <f>B46-B18</f>
        <v>0.35899999999999999</v>
      </c>
      <c r="D46" s="7">
        <f t="shared" si="1"/>
        <v>49.441948845999995</v>
      </c>
    </row>
    <row r="47" spans="1:4" x14ac:dyDescent="0.35">
      <c r="A47" s="4">
        <v>17</v>
      </c>
      <c r="B47" s="7">
        <v>0.315</v>
      </c>
      <c r="C47" s="7">
        <f>B47-B18</f>
        <v>0.23499999999999999</v>
      </c>
      <c r="D47" s="7">
        <f t="shared" si="1"/>
        <v>32.326352350000001</v>
      </c>
    </row>
    <row r="48" spans="1:4" x14ac:dyDescent="0.35">
      <c r="A48" s="4">
        <v>18</v>
      </c>
      <c r="B48" s="7">
        <v>0.30199999999999999</v>
      </c>
      <c r="C48" s="7">
        <f>B48-B18</f>
        <v>0.22199999999999998</v>
      </c>
      <c r="D48" s="7">
        <f t="shared" si="1"/>
        <v>30.561835543999994</v>
      </c>
    </row>
    <row r="49" spans="1:4" x14ac:dyDescent="0.35">
      <c r="A49" s="4">
        <v>19</v>
      </c>
      <c r="B49" s="7">
        <v>0.308</v>
      </c>
      <c r="C49" s="7">
        <f>B49-B18</f>
        <v>0.22799999999999998</v>
      </c>
      <c r="D49" s="7">
        <f t="shared" si="1"/>
        <v>31.375523743999995</v>
      </c>
    </row>
    <row r="50" spans="1:4" x14ac:dyDescent="0.35">
      <c r="A50" s="4">
        <v>20</v>
      </c>
      <c r="B50" s="7">
        <v>0.34800000000000003</v>
      </c>
      <c r="C50" s="7">
        <f>B50-B18</f>
        <v>0.26800000000000002</v>
      </c>
      <c r="D50" s="7">
        <f t="shared" si="1"/>
        <v>36.830961184000003</v>
      </c>
    </row>
    <row r="51" spans="1:4" x14ac:dyDescent="0.35">
      <c r="A51" s="4">
        <v>21</v>
      </c>
      <c r="B51" s="7">
        <v>0.36299999999999999</v>
      </c>
      <c r="C51" s="7">
        <f>B51-B18</f>
        <v>0.28299999999999997</v>
      </c>
      <c r="D51" s="7">
        <f t="shared" si="1"/>
        <v>38.890582173999995</v>
      </c>
    </row>
    <row r="52" spans="1:4" x14ac:dyDescent="0.35">
      <c r="A52" s="4">
        <v>22</v>
      </c>
      <c r="B52" s="7">
        <v>0.36</v>
      </c>
      <c r="C52" s="7">
        <f>B52-B18</f>
        <v>0.27999999999999997</v>
      </c>
      <c r="D52" s="7">
        <f t="shared" si="1"/>
        <v>38.478054399999998</v>
      </c>
    </row>
    <row r="53" spans="1:4" x14ac:dyDescent="0.35">
      <c r="A53" s="4">
        <v>23</v>
      </c>
      <c r="B53" s="7">
        <v>0.36799999999999999</v>
      </c>
      <c r="C53" s="7">
        <f>B53-B18</f>
        <v>0.28799999999999998</v>
      </c>
      <c r="D53" s="7">
        <f t="shared" si="1"/>
        <v>39.578799103999998</v>
      </c>
    </row>
    <row r="54" spans="1:4" x14ac:dyDescent="0.35">
      <c r="A54" s="4">
        <v>24</v>
      </c>
      <c r="B54" s="7">
        <v>0.39500000000000002</v>
      </c>
      <c r="C54" s="7">
        <f>B54-B18</f>
        <v>0.315</v>
      </c>
      <c r="D54" s="7">
        <f t="shared" si="1"/>
        <v>43.309656350000004</v>
      </c>
    </row>
    <row r="55" spans="1:4" x14ac:dyDescent="0.35">
      <c r="A55" s="4">
        <v>25</v>
      </c>
      <c r="B55" s="7">
        <v>0.47900000000000004</v>
      </c>
      <c r="C55" s="7">
        <f>B55-B18</f>
        <v>0.39900000000000002</v>
      </c>
      <c r="D55" s="7">
        <f t="shared" si="1"/>
        <v>55.073093966000002</v>
      </c>
    </row>
    <row r="56" spans="1:4" x14ac:dyDescent="0.35">
      <c r="A56" s="4">
        <v>26</v>
      </c>
      <c r="B56" s="7">
        <v>0.47200000000000003</v>
      </c>
      <c r="C56" s="7">
        <f>B56-B18</f>
        <v>0.39200000000000002</v>
      </c>
      <c r="D56" s="7">
        <f t="shared" si="1"/>
        <v>54.083770624000003</v>
      </c>
    </row>
    <row r="57" spans="1:4" x14ac:dyDescent="0.35">
      <c r="A57" s="4">
        <v>27</v>
      </c>
      <c r="B57" s="7">
        <v>0.44700000000000001</v>
      </c>
      <c r="C57" s="7">
        <f>B57-B18</f>
        <v>0.36699999999999999</v>
      </c>
      <c r="D57" s="7">
        <f t="shared" si="1"/>
        <v>50.563885773999999</v>
      </c>
    </row>
    <row r="58" spans="1:4" x14ac:dyDescent="0.35">
      <c r="A58" s="4">
        <v>28</v>
      </c>
      <c r="B58" s="7">
        <v>0.37</v>
      </c>
      <c r="C58" s="7">
        <f>B58-B18</f>
        <v>0.28999999999999998</v>
      </c>
      <c r="D58" s="7">
        <f t="shared" si="1"/>
        <v>39.854320600000001</v>
      </c>
    </row>
    <row r="59" spans="1:4" x14ac:dyDescent="0.35">
      <c r="A59" s="4">
        <v>29</v>
      </c>
      <c r="B59" s="7">
        <v>0.4</v>
      </c>
      <c r="C59" s="7">
        <f>B59-B18</f>
        <v>0.32</v>
      </c>
      <c r="D59" s="7">
        <f t="shared" si="1"/>
        <v>44.003238400000001</v>
      </c>
    </row>
    <row r="60" spans="1:4" x14ac:dyDescent="0.35">
      <c r="A60" s="4">
        <v>30</v>
      </c>
      <c r="B60" s="7">
        <v>0.56800000000000006</v>
      </c>
      <c r="C60" s="7">
        <f>B60-B18</f>
        <v>0.48800000000000004</v>
      </c>
      <c r="D60" s="7">
        <f t="shared" si="1"/>
        <v>67.794882304000012</v>
      </c>
    </row>
    <row r="61" spans="1:4" x14ac:dyDescent="0.35">
      <c r="A61" s="4">
        <v>31</v>
      </c>
      <c r="B61" s="7">
        <v>0.46</v>
      </c>
      <c r="C61" s="7">
        <f>B61-B18</f>
        <v>0.38</v>
      </c>
      <c r="D61" s="7">
        <f t="shared" si="1"/>
        <v>52.391610399999998</v>
      </c>
    </row>
    <row r="62" spans="1:4" x14ac:dyDescent="0.35">
      <c r="A62" s="4">
        <v>32</v>
      </c>
      <c r="B62" s="7">
        <v>0.46300000000000002</v>
      </c>
      <c r="C62" s="7">
        <f>B62-B18</f>
        <v>0.38300000000000001</v>
      </c>
      <c r="D62" s="7">
        <f t="shared" si="1"/>
        <v>52.814197774</v>
      </c>
    </row>
    <row r="63" spans="1:4" x14ac:dyDescent="0.35">
      <c r="A63" s="4">
        <v>33</v>
      </c>
      <c r="B63" s="7">
        <v>0.51400000000000001</v>
      </c>
      <c r="C63" s="7">
        <f>B63-B18</f>
        <v>0.434</v>
      </c>
      <c r="D63" s="7">
        <f t="shared" si="1"/>
        <v>60.044356695999994</v>
      </c>
    </row>
    <row r="64" spans="1:4" x14ac:dyDescent="0.35">
      <c r="A64" s="4">
        <v>34</v>
      </c>
      <c r="B64" s="7">
        <v>0.39800000000000002</v>
      </c>
      <c r="C64" s="7">
        <f>B64-B18</f>
        <v>0.318</v>
      </c>
      <c r="D64" s="7">
        <f t="shared" si="1"/>
        <v>43.725704983999997</v>
      </c>
    </row>
    <row r="65" spans="1:4" x14ac:dyDescent="0.35">
      <c r="A65" s="4">
        <v>35</v>
      </c>
      <c r="B65" s="7">
        <v>0.443</v>
      </c>
      <c r="C65" s="7">
        <f>B65-B18</f>
        <v>0.36299999999999999</v>
      </c>
      <c r="D65" s="7">
        <f t="shared" si="1"/>
        <v>50.002649054000003</v>
      </c>
    </row>
    <row r="66" spans="1:4" x14ac:dyDescent="0.35">
      <c r="A66" s="4">
        <v>36</v>
      </c>
      <c r="B66" s="7">
        <v>0.39700000000000002</v>
      </c>
      <c r="C66" s="7">
        <f>B66-B18</f>
        <v>0.317</v>
      </c>
      <c r="D66" s="7">
        <f t="shared" si="1"/>
        <v>43.586988573999996</v>
      </c>
    </row>
    <row r="67" spans="1:4" x14ac:dyDescent="0.35">
      <c r="A67" s="4">
        <v>37</v>
      </c>
      <c r="B67" s="7">
        <v>0.40300000000000002</v>
      </c>
      <c r="C67" s="7">
        <f>B67-B18</f>
        <v>0.32300000000000001</v>
      </c>
      <c r="D67" s="7">
        <f t="shared" si="1"/>
        <v>44.419790014</v>
      </c>
    </row>
    <row r="68" spans="1:4" x14ac:dyDescent="0.35">
      <c r="A68" s="4">
        <v>38</v>
      </c>
      <c r="B68" s="7">
        <v>0.44</v>
      </c>
      <c r="C68" s="7">
        <f>B68-B18</f>
        <v>0.36</v>
      </c>
      <c r="D68" s="7">
        <f t="shared" si="1"/>
        <v>49.582073600000001</v>
      </c>
    </row>
    <row r="69" spans="1:4" x14ac:dyDescent="0.35">
      <c r="A69" s="4">
        <v>39</v>
      </c>
      <c r="B69" s="7">
        <v>0.42299999999999999</v>
      </c>
      <c r="C69" s="7">
        <f>B69-B18</f>
        <v>0.34299999999999997</v>
      </c>
      <c r="D69" s="7">
        <f t="shared" si="1"/>
        <v>47.204513133999995</v>
      </c>
    </row>
    <row r="70" spans="1:4" x14ac:dyDescent="0.35">
      <c r="A70" s="4">
        <v>40</v>
      </c>
      <c r="B70" s="7">
        <v>0.39300000000000002</v>
      </c>
      <c r="C70" s="7">
        <f>B70-B18</f>
        <v>0.313</v>
      </c>
      <c r="D70" s="7">
        <f t="shared" si="1"/>
        <v>43.032458253999998</v>
      </c>
    </row>
    <row r="71" spans="1:4" x14ac:dyDescent="0.35">
      <c r="A71" s="4">
        <v>41</v>
      </c>
      <c r="B71" s="7">
        <v>0.57699999999999996</v>
      </c>
      <c r="C71" s="7">
        <f>B71-B18</f>
        <v>0.49699999999999994</v>
      </c>
      <c r="D71" s="7">
        <f t="shared" si="1"/>
        <v>69.096142893999982</v>
      </c>
    </row>
    <row r="72" spans="1:4" x14ac:dyDescent="0.35">
      <c r="A72" s="4">
        <v>42</v>
      </c>
      <c r="B72" s="7">
        <v>0.40800000000000003</v>
      </c>
      <c r="C72" s="7">
        <f>B72-B18</f>
        <v>0.32800000000000001</v>
      </c>
      <c r="D72" s="7">
        <f t="shared" si="1"/>
        <v>45.114713344000002</v>
      </c>
    </row>
    <row r="73" spans="1:4" x14ac:dyDescent="0.35">
      <c r="A73" s="4">
        <v>43</v>
      </c>
      <c r="B73" s="7">
        <v>0.47500000000000003</v>
      </c>
      <c r="C73" s="7">
        <f>B73-B18</f>
        <v>0.39500000000000002</v>
      </c>
      <c r="D73" s="7">
        <f t="shared" si="1"/>
        <v>54.507565149999998</v>
      </c>
    </row>
    <row r="74" spans="1:4" x14ac:dyDescent="0.35">
      <c r="A74" s="4">
        <v>44</v>
      </c>
      <c r="B74" s="7">
        <v>0.46</v>
      </c>
      <c r="C74" s="7">
        <f>B74-B18</f>
        <v>0.38</v>
      </c>
      <c r="D74" s="7">
        <f t="shared" si="1"/>
        <v>52.391610399999998</v>
      </c>
    </row>
    <row r="75" spans="1:4" x14ac:dyDescent="0.35">
      <c r="A75" s="4">
        <v>45</v>
      </c>
      <c r="B75" s="7">
        <v>0.42</v>
      </c>
      <c r="C75" s="7">
        <f>B75-B18</f>
        <v>0.33999999999999997</v>
      </c>
      <c r="D75" s="7">
        <f t="shared" si="1"/>
        <v>46.785949599999995</v>
      </c>
    </row>
    <row r="76" spans="1:4" x14ac:dyDescent="0.35">
      <c r="A76" s="4">
        <v>46</v>
      </c>
      <c r="B76" s="7">
        <v>0.44500000000000001</v>
      </c>
      <c r="C76" s="7">
        <f>B76-B18</f>
        <v>0.36499999999999999</v>
      </c>
      <c r="D76" s="7">
        <f t="shared" si="1"/>
        <v>50.283200349999994</v>
      </c>
    </row>
    <row r="77" spans="1:4" x14ac:dyDescent="0.35">
      <c r="A77" s="4">
        <v>47</v>
      </c>
      <c r="B77" s="7">
        <v>0.44900000000000001</v>
      </c>
      <c r="C77" s="7">
        <f>B77-B18</f>
        <v>0.36899999999999999</v>
      </c>
      <c r="D77" s="7">
        <f t="shared" si="1"/>
        <v>50.844705326000003</v>
      </c>
    </row>
    <row r="78" spans="1:4" x14ac:dyDescent="0.35">
      <c r="A78" s="4">
        <v>48</v>
      </c>
      <c r="B78" s="7">
        <v>0.42</v>
      </c>
      <c r="C78" s="7">
        <f>B78-B18</f>
        <v>0.33999999999999997</v>
      </c>
      <c r="D78" s="7">
        <f t="shared" si="1"/>
        <v>46.785949599999995</v>
      </c>
    </row>
    <row r="79" spans="1:4" x14ac:dyDescent="0.35">
      <c r="A79" s="4">
        <v>49</v>
      </c>
      <c r="B79" s="7">
        <v>0.46900000000000003</v>
      </c>
      <c r="C79" s="7">
        <f>B79-B18</f>
        <v>0.38900000000000001</v>
      </c>
      <c r="D79" s="7">
        <f t="shared" si="1"/>
        <v>53.660277886000003</v>
      </c>
    </row>
    <row r="80" spans="1:4" x14ac:dyDescent="0.35">
      <c r="A80" s="4">
        <v>50</v>
      </c>
      <c r="B80" s="7">
        <v>0.40900000000000003</v>
      </c>
      <c r="C80" s="7">
        <f>B80-B18</f>
        <v>0.32900000000000001</v>
      </c>
      <c r="D80" s="7">
        <f t="shared" si="1"/>
        <v>45.253798606000004</v>
      </c>
    </row>
    <row r="81" spans="1:4" x14ac:dyDescent="0.35">
      <c r="A81" s="4">
        <v>51</v>
      </c>
      <c r="B81" s="7">
        <v>0.46700000000000003</v>
      </c>
      <c r="C81" s="7">
        <f>B81-B18</f>
        <v>0.38700000000000001</v>
      </c>
      <c r="D81" s="7">
        <f t="shared" si="1"/>
        <v>53.378117054000001</v>
      </c>
    </row>
    <row r="82" spans="1:4" x14ac:dyDescent="0.35">
      <c r="A82" s="4">
        <v>52</v>
      </c>
      <c r="B82" s="7">
        <v>0.42199999999999999</v>
      </c>
      <c r="C82" s="7">
        <f>B82-B18</f>
        <v>0.34199999999999997</v>
      </c>
      <c r="D82" s="7">
        <f t="shared" si="1"/>
        <v>47.064958423999997</v>
      </c>
    </row>
    <row r="83" spans="1:4" x14ac:dyDescent="0.35">
      <c r="A83" s="4">
        <v>53</v>
      </c>
      <c r="B83" s="7">
        <v>0.36699999999999999</v>
      </c>
      <c r="C83" s="7">
        <f>B83-B18</f>
        <v>0.28699999999999998</v>
      </c>
      <c r="D83" s="7">
        <f t="shared" si="1"/>
        <v>39.441088653999998</v>
      </c>
    </row>
    <row r="84" spans="1:4" x14ac:dyDescent="0.35">
      <c r="A84" s="4">
        <v>54</v>
      </c>
      <c r="B84" s="7">
        <v>0.40700000000000003</v>
      </c>
      <c r="C84" s="7">
        <f>B84-B18</f>
        <v>0.32700000000000001</v>
      </c>
      <c r="D84" s="7">
        <f t="shared" si="1"/>
        <v>44.975661614000003</v>
      </c>
    </row>
    <row r="85" spans="1:4" x14ac:dyDescent="0.35">
      <c r="A85" s="4">
        <v>55</v>
      </c>
      <c r="B85" s="7">
        <v>0.39600000000000002</v>
      </c>
      <c r="C85" s="7">
        <f>B85-B18</f>
        <v>0.316</v>
      </c>
      <c r="D85" s="7">
        <f t="shared" si="1"/>
        <v>43.448305696000006</v>
      </c>
    </row>
    <row r="86" spans="1:4" x14ac:dyDescent="0.35">
      <c r="A86" s="4">
        <v>56</v>
      </c>
      <c r="B86" s="7">
        <v>0.41200000000000003</v>
      </c>
      <c r="C86" s="7">
        <f>B86-B18</f>
        <v>0.33200000000000002</v>
      </c>
      <c r="D86" s="7">
        <f t="shared" si="1"/>
        <v>45.671255584000008</v>
      </c>
    </row>
    <row r="87" spans="1:4" x14ac:dyDescent="0.35">
      <c r="A87" s="4">
        <v>57</v>
      </c>
      <c r="B87" s="7">
        <v>0.55500000000000005</v>
      </c>
      <c r="C87" s="7">
        <f>B87-B18</f>
        <v>0.47500000000000003</v>
      </c>
      <c r="D87" s="7">
        <f t="shared" si="1"/>
        <v>65.920078750000002</v>
      </c>
    </row>
    <row r="88" spans="1:4" x14ac:dyDescent="0.35">
      <c r="A88" s="4">
        <v>58</v>
      </c>
      <c r="B88" s="7">
        <v>0.379</v>
      </c>
      <c r="C88" s="7">
        <f>B88-B18</f>
        <v>0.29899999999999999</v>
      </c>
      <c r="D88" s="7">
        <f t="shared" si="1"/>
        <v>41.095827165999999</v>
      </c>
    </row>
    <row r="89" spans="1:4" x14ac:dyDescent="0.35">
      <c r="A89" s="4">
        <v>59</v>
      </c>
      <c r="B89" s="7">
        <v>0.39</v>
      </c>
      <c r="C89" s="7">
        <f>B89-B18</f>
        <v>0.31</v>
      </c>
      <c r="D89" s="7">
        <f t="shared" si="1"/>
        <v>42.616912599999999</v>
      </c>
    </row>
    <row r="90" spans="1:4" x14ac:dyDescent="0.35">
      <c r="A90" s="4">
        <v>60</v>
      </c>
      <c r="B90" s="7">
        <v>0.36499999999999999</v>
      </c>
      <c r="C90" s="7">
        <f>B90-B18</f>
        <v>0.28499999999999998</v>
      </c>
      <c r="D90" s="7">
        <f t="shared" si="1"/>
        <v>39.16576835</v>
      </c>
    </row>
    <row r="91" spans="1:4" x14ac:dyDescent="0.35">
      <c r="A91" s="4">
        <v>61</v>
      </c>
      <c r="B91" s="7">
        <v>0.372</v>
      </c>
      <c r="C91" s="7">
        <f>B91-B18</f>
        <v>0.29199999999999998</v>
      </c>
      <c r="D91" s="7">
        <f t="shared" si="1"/>
        <v>40.129976224000004</v>
      </c>
    </row>
    <row r="92" spans="1:4" x14ac:dyDescent="0.35">
      <c r="A92" s="4">
        <v>62</v>
      </c>
      <c r="B92" s="7">
        <v>0.38900000000000001</v>
      </c>
      <c r="C92" s="7">
        <f>B92-B18</f>
        <v>0.309</v>
      </c>
      <c r="D92" s="7">
        <f t="shared" si="1"/>
        <v>42.478464445999997</v>
      </c>
    </row>
    <row r="93" spans="1:4" x14ac:dyDescent="0.35">
      <c r="A93" s="4">
        <v>63</v>
      </c>
      <c r="B93" s="7">
        <v>0.496</v>
      </c>
      <c r="C93" s="7">
        <f>B93-B18</f>
        <v>0.41599999999999998</v>
      </c>
      <c r="D93" s="7">
        <f t="shared" si="1"/>
        <v>57.482576895999998</v>
      </c>
    </row>
    <row r="94" spans="1:4" x14ac:dyDescent="0.35">
      <c r="A94" s="4">
        <v>64</v>
      </c>
      <c r="B94" s="7">
        <v>0.55200000000000005</v>
      </c>
      <c r="C94" s="7">
        <f>B94-B18</f>
        <v>0.47200000000000003</v>
      </c>
      <c r="D94" s="7">
        <f t="shared" si="1"/>
        <v>65.488236544000003</v>
      </c>
    </row>
    <row r="95" spans="1:4" x14ac:dyDescent="0.35">
      <c r="A95" s="4">
        <v>65</v>
      </c>
      <c r="B95" s="7">
        <v>0.54300000000000004</v>
      </c>
      <c r="C95" s="7">
        <f>B95-B18</f>
        <v>0.46300000000000002</v>
      </c>
      <c r="D95" s="7">
        <f t="shared" ref="D95:D118" si="2">(16.766*C95*C95)+(128.07*C95)+(1.304)</f>
        <v>64.194520654000002</v>
      </c>
    </row>
    <row r="96" spans="1:4" x14ac:dyDescent="0.35">
      <c r="A96" s="4">
        <v>66</v>
      </c>
      <c r="B96" s="7">
        <v>0.435</v>
      </c>
      <c r="C96" s="7">
        <f>B96-B18</f>
        <v>0.35499999999999998</v>
      </c>
      <c r="D96" s="7">
        <f t="shared" si="2"/>
        <v>48.881785149999999</v>
      </c>
    </row>
    <row r="97" spans="1:4" x14ac:dyDescent="0.35">
      <c r="A97" s="4">
        <v>67</v>
      </c>
      <c r="B97" s="7">
        <v>0.42</v>
      </c>
      <c r="C97" s="7">
        <f>B97-B18</f>
        <v>0.33999999999999997</v>
      </c>
      <c r="D97" s="7">
        <f t="shared" si="2"/>
        <v>46.785949599999995</v>
      </c>
    </row>
    <row r="98" spans="1:4" x14ac:dyDescent="0.35">
      <c r="A98" s="4">
        <v>68</v>
      </c>
      <c r="B98" s="7">
        <v>0.44400000000000001</v>
      </c>
      <c r="C98" s="7">
        <f>B98-B18</f>
        <v>0.36399999999999999</v>
      </c>
      <c r="D98" s="7">
        <f t="shared" si="2"/>
        <v>50.142907935999993</v>
      </c>
    </row>
    <row r="99" spans="1:4" x14ac:dyDescent="0.35">
      <c r="A99" s="4">
        <v>69</v>
      </c>
      <c r="B99" s="7">
        <v>0.36499999999999999</v>
      </c>
      <c r="C99" s="7">
        <f>B99-B18</f>
        <v>0.28499999999999998</v>
      </c>
      <c r="D99" s="7">
        <f t="shared" si="2"/>
        <v>39.16576835</v>
      </c>
    </row>
    <row r="100" spans="1:4" x14ac:dyDescent="0.35">
      <c r="A100" s="4">
        <v>70</v>
      </c>
      <c r="B100" s="7">
        <v>0.36299999999999999</v>
      </c>
      <c r="C100" s="7">
        <f>B100-B18</f>
        <v>0.28299999999999997</v>
      </c>
      <c r="D100" s="7">
        <f t="shared" si="2"/>
        <v>38.890582173999995</v>
      </c>
    </row>
    <row r="101" spans="1:4" x14ac:dyDescent="0.35">
      <c r="A101" s="4">
        <v>71</v>
      </c>
      <c r="B101" s="7">
        <v>0.41000000000000003</v>
      </c>
      <c r="C101" s="7">
        <f>B101-B18</f>
        <v>0.33</v>
      </c>
      <c r="D101" s="7">
        <f t="shared" si="2"/>
        <v>45.392917400000002</v>
      </c>
    </row>
    <row r="102" spans="1:4" x14ac:dyDescent="0.35">
      <c r="A102" s="4">
        <v>72</v>
      </c>
      <c r="B102" s="7">
        <v>0.502</v>
      </c>
      <c r="C102" s="7">
        <f>B102-B18</f>
        <v>0.42199999999999999</v>
      </c>
      <c r="D102" s="7">
        <f t="shared" si="2"/>
        <v>58.335296344</v>
      </c>
    </row>
    <row r="103" spans="1:4" x14ac:dyDescent="0.35">
      <c r="A103" s="4">
        <v>73</v>
      </c>
      <c r="B103" s="7">
        <v>0.41500000000000004</v>
      </c>
      <c r="C103" s="7">
        <f>B103-B18</f>
        <v>0.33500000000000002</v>
      </c>
      <c r="D103" s="7">
        <f t="shared" si="2"/>
        <v>46.089014349999999</v>
      </c>
    </row>
    <row r="104" spans="1:4" x14ac:dyDescent="0.35">
      <c r="A104" s="4">
        <v>74</v>
      </c>
      <c r="B104" s="7">
        <v>0.439</v>
      </c>
      <c r="C104" s="7">
        <f>B104-B18</f>
        <v>0.35899999999999999</v>
      </c>
      <c r="D104" s="7">
        <f t="shared" si="2"/>
        <v>49.441948845999995</v>
      </c>
    </row>
    <row r="105" spans="1:4" x14ac:dyDescent="0.35">
      <c r="A105" s="4">
        <v>75</v>
      </c>
      <c r="B105" s="7">
        <v>0.40300000000000002</v>
      </c>
      <c r="C105" s="7">
        <f>B105-B18</f>
        <v>0.32300000000000001</v>
      </c>
      <c r="D105" s="7">
        <f t="shared" si="2"/>
        <v>44.419790014</v>
      </c>
    </row>
    <row r="106" spans="1:4" x14ac:dyDescent="0.35">
      <c r="A106" s="4">
        <v>76</v>
      </c>
      <c r="B106" s="7">
        <v>0.38600000000000001</v>
      </c>
      <c r="C106" s="7">
        <f>B106-B18</f>
        <v>0.30599999999999999</v>
      </c>
      <c r="D106" s="7">
        <f t="shared" si="2"/>
        <v>42.063321176000002</v>
      </c>
    </row>
    <row r="107" spans="1:4" x14ac:dyDescent="0.35">
      <c r="A107" s="4">
        <v>77</v>
      </c>
      <c r="B107" s="7">
        <v>0.36599999999999999</v>
      </c>
      <c r="C107" s="7">
        <f>B107-B18</f>
        <v>0.28599999999999998</v>
      </c>
      <c r="D107" s="7">
        <f t="shared" si="2"/>
        <v>39.303411735999994</v>
      </c>
    </row>
    <row r="108" spans="1:4" x14ac:dyDescent="0.35">
      <c r="A108" s="4">
        <v>78</v>
      </c>
      <c r="B108" s="7">
        <v>0.39800000000000002</v>
      </c>
      <c r="C108" s="7">
        <f>B108-B18</f>
        <v>0.318</v>
      </c>
      <c r="D108" s="7">
        <f t="shared" si="2"/>
        <v>43.725704983999997</v>
      </c>
    </row>
    <row r="109" spans="1:4" x14ac:dyDescent="0.35">
      <c r="A109" s="4">
        <v>79</v>
      </c>
      <c r="B109" s="7">
        <v>0.46700000000000003</v>
      </c>
      <c r="C109" s="7">
        <f>B109-B18</f>
        <v>0.38700000000000001</v>
      </c>
      <c r="D109" s="7">
        <f t="shared" si="2"/>
        <v>53.378117054000001</v>
      </c>
    </row>
    <row r="110" spans="1:4" x14ac:dyDescent="0.35">
      <c r="A110" s="4">
        <v>80</v>
      </c>
      <c r="B110" s="7">
        <v>0.59899999999999998</v>
      </c>
      <c r="C110" s="7">
        <f>B110-B18</f>
        <v>0.51900000000000002</v>
      </c>
      <c r="D110" s="7">
        <f t="shared" si="2"/>
        <v>72.288436525999998</v>
      </c>
    </row>
    <row r="111" spans="1:4" x14ac:dyDescent="0.35">
      <c r="A111" s="4">
        <v>81</v>
      </c>
      <c r="B111" s="7">
        <v>0.42199999999999999</v>
      </c>
      <c r="C111" s="7">
        <f>B111-B18</f>
        <v>0.34199999999999997</v>
      </c>
      <c r="D111" s="7">
        <f t="shared" si="2"/>
        <v>47.064958423999997</v>
      </c>
    </row>
    <row r="112" spans="1:4" x14ac:dyDescent="0.35">
      <c r="A112" s="4">
        <v>82</v>
      </c>
      <c r="B112" s="7">
        <v>0.42199999999999999</v>
      </c>
      <c r="C112" s="7">
        <f>B112-B18</f>
        <v>0.34199999999999997</v>
      </c>
      <c r="D112" s="7">
        <f t="shared" si="2"/>
        <v>47.064958423999997</v>
      </c>
    </row>
    <row r="113" spans="1:4" x14ac:dyDescent="0.35">
      <c r="A113" s="4">
        <v>83</v>
      </c>
      <c r="B113" s="7">
        <v>0.39700000000000002</v>
      </c>
      <c r="C113" s="7">
        <f>B113-B18</f>
        <v>0.317</v>
      </c>
      <c r="D113" s="7">
        <f t="shared" si="2"/>
        <v>43.586988573999996</v>
      </c>
    </row>
    <row r="114" spans="1:4" x14ac:dyDescent="0.35">
      <c r="A114" s="4">
        <v>84</v>
      </c>
      <c r="B114" s="7">
        <v>0.35699999999999998</v>
      </c>
      <c r="C114" s="7">
        <f>B114-B18</f>
        <v>0.27699999999999997</v>
      </c>
      <c r="D114" s="7">
        <f t="shared" si="2"/>
        <v>38.065828414000002</v>
      </c>
    </row>
    <row r="115" spans="1:4" x14ac:dyDescent="0.35">
      <c r="A115" s="4">
        <v>85</v>
      </c>
      <c r="B115" s="7">
        <v>0.35100000000000003</v>
      </c>
      <c r="C115" s="7">
        <f>B115-B18</f>
        <v>0.27100000000000002</v>
      </c>
      <c r="D115" s="7">
        <f t="shared" si="2"/>
        <v>37.242281806000001</v>
      </c>
    </row>
    <row r="116" spans="1:4" x14ac:dyDescent="0.35">
      <c r="A116" s="4">
        <v>86</v>
      </c>
      <c r="B116" s="7">
        <v>0.35199999999999998</v>
      </c>
      <c r="C116" s="7">
        <f>B116-B18</f>
        <v>0.27199999999999996</v>
      </c>
      <c r="D116" s="7">
        <f t="shared" si="2"/>
        <v>37.379455743999991</v>
      </c>
    </row>
    <row r="117" spans="1:4" x14ac:dyDescent="0.35">
      <c r="A117" s="4">
        <v>87</v>
      </c>
      <c r="B117" s="7">
        <v>0.42599999999999999</v>
      </c>
      <c r="C117" s="7">
        <f>B117-B18</f>
        <v>0.34599999999999997</v>
      </c>
      <c r="D117" s="7">
        <f t="shared" si="2"/>
        <v>47.623378455999998</v>
      </c>
    </row>
    <row r="118" spans="1:4" x14ac:dyDescent="0.35">
      <c r="A118" s="4">
        <v>88</v>
      </c>
      <c r="B118" s="7">
        <v>0.53800000000000003</v>
      </c>
      <c r="C118" s="7">
        <f>B118-B18</f>
        <v>0.45800000000000002</v>
      </c>
      <c r="D118" s="7">
        <f t="shared" si="2"/>
        <v>63.476963224000002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7"/>
  <sheetViews>
    <sheetView topLeftCell="A21" workbookViewId="0">
      <selection activeCell="J46" sqref="J46"/>
    </sheetView>
  </sheetViews>
  <sheetFormatPr defaultRowHeight="14.5" x14ac:dyDescent="0.35"/>
  <sheetData>
    <row r="1" spans="1:12" x14ac:dyDescent="0.35">
      <c r="A1">
        <v>2.4569999999999999</v>
      </c>
      <c r="B1">
        <v>0.309</v>
      </c>
      <c r="C1">
        <v>0.1</v>
      </c>
      <c r="D1">
        <v>0.11900000000000001</v>
      </c>
      <c r="E1">
        <v>1.2050000000000001</v>
      </c>
      <c r="F1">
        <v>0.33</v>
      </c>
      <c r="G1">
        <v>0.51300000000000001</v>
      </c>
      <c r="H1">
        <v>6.8000000000000005E-2</v>
      </c>
      <c r="I1">
        <v>6.8000000000000005E-2</v>
      </c>
      <c r="J1">
        <v>0.121</v>
      </c>
      <c r="K1">
        <v>8.8999999999999996E-2</v>
      </c>
      <c r="L1">
        <v>6.6000000000000003E-2</v>
      </c>
    </row>
    <row r="2" spans="1:12" x14ac:dyDescent="0.35">
      <c r="A2">
        <v>1.1040000000000001</v>
      </c>
      <c r="B2">
        <v>0.19500000000000001</v>
      </c>
      <c r="C2">
        <v>0.10400000000000001</v>
      </c>
      <c r="D2">
        <v>0.159</v>
      </c>
      <c r="E2">
        <v>0.24099999999999999</v>
      </c>
      <c r="F2">
        <v>0.13500000000000001</v>
      </c>
      <c r="G2">
        <v>8.1000000000000003E-2</v>
      </c>
      <c r="H2">
        <v>8.2000000000000003E-2</v>
      </c>
      <c r="I2">
        <v>0.13</v>
      </c>
      <c r="J2">
        <v>8.8999999999999996E-2</v>
      </c>
      <c r="K2">
        <v>0.46300000000000002</v>
      </c>
      <c r="L2">
        <v>6.4000000000000001E-2</v>
      </c>
    </row>
    <row r="3" spans="1:12" x14ac:dyDescent="0.35">
      <c r="A3">
        <v>0.626</v>
      </c>
      <c r="B3">
        <v>0.35000000000000003</v>
      </c>
      <c r="C3">
        <v>0.14000000000000001</v>
      </c>
      <c r="D3">
        <v>0.30599999999999999</v>
      </c>
      <c r="E3">
        <v>0.88</v>
      </c>
      <c r="F3">
        <v>0.23</v>
      </c>
      <c r="G3">
        <v>0.627</v>
      </c>
      <c r="H3">
        <v>0.29599999999999999</v>
      </c>
      <c r="I3">
        <v>0.16400000000000001</v>
      </c>
      <c r="J3">
        <v>0.18099999999999999</v>
      </c>
      <c r="K3">
        <v>0.499</v>
      </c>
      <c r="L3">
        <v>7.4999999999999997E-2</v>
      </c>
    </row>
    <row r="4" spans="1:12" x14ac:dyDescent="0.35">
      <c r="A4">
        <v>0.28899999999999998</v>
      </c>
      <c r="B4">
        <v>0.155</v>
      </c>
      <c r="C4">
        <v>8.4000000000000005E-2</v>
      </c>
      <c r="D4">
        <v>7.3999999999999996E-2</v>
      </c>
      <c r="E4">
        <v>0.43</v>
      </c>
      <c r="F4">
        <v>0.52600000000000002</v>
      </c>
      <c r="G4">
        <v>8.7999999999999995E-2</v>
      </c>
      <c r="H4">
        <v>0.108</v>
      </c>
      <c r="I4">
        <v>0.11700000000000001</v>
      </c>
      <c r="J4">
        <v>0.19</v>
      </c>
      <c r="K4">
        <v>9.0999999999999998E-2</v>
      </c>
      <c r="L4">
        <v>6.9000000000000006E-2</v>
      </c>
    </row>
    <row r="5" spans="1:12" x14ac:dyDescent="0.35">
      <c r="A5">
        <v>0.16200000000000001</v>
      </c>
      <c r="B5">
        <v>9.1999999999999998E-2</v>
      </c>
      <c r="C5">
        <v>0.14200000000000002</v>
      </c>
      <c r="D5">
        <v>0.46700000000000003</v>
      </c>
      <c r="E5">
        <v>0.127</v>
      </c>
      <c r="F5">
        <v>0.20899999999999999</v>
      </c>
      <c r="G5">
        <v>0.154</v>
      </c>
      <c r="H5">
        <v>0.17899999999999999</v>
      </c>
      <c r="I5">
        <v>0.06</v>
      </c>
      <c r="J5">
        <v>0.47700000000000004</v>
      </c>
      <c r="K5">
        <v>6.7000000000000004E-2</v>
      </c>
      <c r="L5">
        <v>0.25</v>
      </c>
    </row>
    <row r="6" spans="1:12" x14ac:dyDescent="0.35">
      <c r="A6">
        <v>5.8000000000000003E-2</v>
      </c>
      <c r="B6">
        <v>0.161</v>
      </c>
      <c r="C6">
        <v>0.45800000000000002</v>
      </c>
      <c r="D6">
        <v>0.44500000000000001</v>
      </c>
      <c r="E6">
        <v>0.74399999999999999</v>
      </c>
      <c r="F6">
        <v>0.24399999999999999</v>
      </c>
      <c r="G6">
        <v>0.111</v>
      </c>
      <c r="H6">
        <v>7.1000000000000008E-2</v>
      </c>
      <c r="I6">
        <v>7.8E-2</v>
      </c>
      <c r="J6">
        <v>0.125</v>
      </c>
      <c r="K6">
        <v>6.4000000000000001E-2</v>
      </c>
      <c r="L6">
        <v>5.8000000000000003E-2</v>
      </c>
    </row>
    <row r="7" spans="1:12" x14ac:dyDescent="0.35">
      <c r="B7">
        <v>0.55700000000000005</v>
      </c>
      <c r="C7">
        <v>0.25600000000000001</v>
      </c>
      <c r="D7">
        <v>0.29299999999999998</v>
      </c>
      <c r="E7">
        <v>0.49399999999999999</v>
      </c>
      <c r="F7">
        <v>0.16700000000000001</v>
      </c>
      <c r="G7">
        <v>0.224</v>
      </c>
      <c r="H7">
        <v>8.2000000000000003E-2</v>
      </c>
      <c r="I7">
        <v>7.8E-2</v>
      </c>
      <c r="J7">
        <v>0.111</v>
      </c>
      <c r="K7">
        <v>0.16</v>
      </c>
      <c r="L7">
        <v>0.105</v>
      </c>
    </row>
    <row r="8" spans="1:12" x14ac:dyDescent="0.35">
      <c r="B8">
        <v>0.14000000000000001</v>
      </c>
      <c r="C8">
        <v>0.32700000000000001</v>
      </c>
      <c r="D8">
        <v>1.1579999999999999</v>
      </c>
      <c r="E8">
        <v>0.11700000000000001</v>
      </c>
      <c r="F8">
        <v>0.27100000000000002</v>
      </c>
      <c r="G8">
        <v>6.8000000000000005E-2</v>
      </c>
      <c r="H8">
        <v>0.06</v>
      </c>
      <c r="I8">
        <v>6.3E-2</v>
      </c>
      <c r="J8">
        <v>0.17500000000000002</v>
      </c>
      <c r="K8">
        <v>0.14899999999999999</v>
      </c>
      <c r="L8">
        <v>8.6000000000000007E-2</v>
      </c>
    </row>
    <row r="9" spans="1:12" x14ac:dyDescent="0.35">
      <c r="A9" t="s">
        <v>28</v>
      </c>
    </row>
    <row r="10" spans="1:12" x14ac:dyDescent="0.35">
      <c r="B10" t="s">
        <v>29</v>
      </c>
      <c r="C10" t="s">
        <v>15</v>
      </c>
      <c r="D10" t="s">
        <v>16</v>
      </c>
      <c r="E10" t="s">
        <v>17</v>
      </c>
    </row>
    <row r="11" spans="1:12" x14ac:dyDescent="0.35">
      <c r="A11" t="s">
        <v>30</v>
      </c>
      <c r="B11">
        <v>2.4569999999999999</v>
      </c>
      <c r="C11">
        <f>B11-B16</f>
        <v>2.399</v>
      </c>
      <c r="D11">
        <v>250</v>
      </c>
      <c r="E11">
        <f>(-8.3604*C11*C11)+(124.01*C11)+(0.9436)</f>
        <v>250.32780755960002</v>
      </c>
    </row>
    <row r="12" spans="1:12" x14ac:dyDescent="0.35">
      <c r="A12" t="s">
        <v>31</v>
      </c>
      <c r="B12">
        <v>1.1040000000000001</v>
      </c>
      <c r="C12">
        <f>B12-B16</f>
        <v>1.046</v>
      </c>
      <c r="D12">
        <v>125</v>
      </c>
      <c r="E12">
        <f t="shared" ref="E12:E16" si="0">(-8.3604*C12*C12)+(124.01*C12)+(0.9436)</f>
        <v>121.51081259360001</v>
      </c>
    </row>
    <row r="13" spans="1:12" x14ac:dyDescent="0.35">
      <c r="A13" t="s">
        <v>18</v>
      </c>
      <c r="B13">
        <v>0.626</v>
      </c>
      <c r="C13">
        <f>B13-B16</f>
        <v>0.56799999999999995</v>
      </c>
      <c r="D13">
        <v>62.5</v>
      </c>
      <c r="E13">
        <f t="shared" si="0"/>
        <v>68.684014310400002</v>
      </c>
    </row>
    <row r="14" spans="1:12" x14ac:dyDescent="0.35">
      <c r="A14" t="s">
        <v>20</v>
      </c>
      <c r="B14">
        <v>0.28899999999999998</v>
      </c>
      <c r="C14">
        <f>B14-B16</f>
        <v>0.23099999999999998</v>
      </c>
      <c r="D14">
        <v>31.25</v>
      </c>
      <c r="E14">
        <f t="shared" si="0"/>
        <v>29.1437906956</v>
      </c>
    </row>
    <row r="15" spans="1:12" x14ac:dyDescent="0.35">
      <c r="A15" t="s">
        <v>21</v>
      </c>
      <c r="B15">
        <v>0.16200000000000001</v>
      </c>
      <c r="C15">
        <f>B15-B16</f>
        <v>0.10400000000000001</v>
      </c>
      <c r="D15">
        <v>15.63</v>
      </c>
      <c r="E15">
        <f t="shared" si="0"/>
        <v>13.750213913600001</v>
      </c>
    </row>
    <row r="16" spans="1:12" x14ac:dyDescent="0.35">
      <c r="A16" t="s">
        <v>22</v>
      </c>
      <c r="B16">
        <v>5.8000000000000003E-2</v>
      </c>
      <c r="C16">
        <f>B16-B16</f>
        <v>0</v>
      </c>
      <c r="D16">
        <v>0</v>
      </c>
      <c r="E16">
        <f t="shared" si="0"/>
        <v>0.94359999999999999</v>
      </c>
    </row>
    <row r="25" spans="1:12" x14ac:dyDescent="0.35">
      <c r="H25" s="10"/>
      <c r="J25" s="10" t="s">
        <v>32</v>
      </c>
      <c r="K25" s="10"/>
      <c r="L25" s="10"/>
    </row>
    <row r="29" spans="1:12" x14ac:dyDescent="0.35">
      <c r="A29" s="6" t="s">
        <v>8</v>
      </c>
      <c r="B29" s="6" t="s">
        <v>14</v>
      </c>
      <c r="C29" s="6" t="s">
        <v>15</v>
      </c>
      <c r="D29" s="6" t="s">
        <v>17</v>
      </c>
      <c r="H29" t="s">
        <v>33</v>
      </c>
    </row>
    <row r="30" spans="1:12" x14ac:dyDescent="0.35">
      <c r="A30" s="4">
        <v>1</v>
      </c>
      <c r="B30" s="7">
        <v>0.309</v>
      </c>
      <c r="C30" s="7">
        <f>B30-B16</f>
        <v>0.251</v>
      </c>
      <c r="D30" s="7">
        <f t="shared" ref="D30:D93" si="1">(-8.3604*C30*C30)+(124.01*C30)+(0.9436)</f>
        <v>31.543396439599999</v>
      </c>
    </row>
    <row r="31" spans="1:12" x14ac:dyDescent="0.35">
      <c r="A31" s="4">
        <v>2</v>
      </c>
      <c r="B31" s="7">
        <v>0.19500000000000001</v>
      </c>
      <c r="C31" s="7">
        <f>B31-B16</f>
        <v>0.13700000000000001</v>
      </c>
      <c r="D31" s="7">
        <f t="shared" si="1"/>
        <v>17.776053652400002</v>
      </c>
    </row>
    <row r="32" spans="1:12" x14ac:dyDescent="0.35">
      <c r="A32" s="4">
        <v>3</v>
      </c>
      <c r="B32" s="7">
        <v>0.35000000000000003</v>
      </c>
      <c r="C32" s="7">
        <f>B32-B16</f>
        <v>0.29200000000000004</v>
      </c>
      <c r="D32" s="7">
        <f t="shared" si="1"/>
        <v>36.44167885440001</v>
      </c>
    </row>
    <row r="33" spans="1:4" x14ac:dyDescent="0.35">
      <c r="A33" s="4">
        <v>4</v>
      </c>
      <c r="B33" s="7">
        <v>0.155</v>
      </c>
      <c r="C33" s="7">
        <f>B33-B16</f>
        <v>9.7000000000000003E-2</v>
      </c>
      <c r="D33" s="7">
        <f t="shared" si="1"/>
        <v>12.8939069964</v>
      </c>
    </row>
    <row r="34" spans="1:4" x14ac:dyDescent="0.35">
      <c r="A34" s="4">
        <v>5</v>
      </c>
      <c r="B34" s="7">
        <v>9.1999999999999998E-2</v>
      </c>
      <c r="C34" s="7">
        <f>B34-B16</f>
        <v>3.3999999999999996E-2</v>
      </c>
      <c r="D34" s="7">
        <f t="shared" si="1"/>
        <v>5.1502753775999999</v>
      </c>
    </row>
    <row r="35" spans="1:4" x14ac:dyDescent="0.35">
      <c r="A35" s="4">
        <v>6</v>
      </c>
      <c r="B35" s="7">
        <v>0.161</v>
      </c>
      <c r="C35" s="7">
        <f>B35-B16</f>
        <v>0.10300000000000001</v>
      </c>
      <c r="D35" s="7">
        <f t="shared" si="1"/>
        <v>13.627934516400002</v>
      </c>
    </row>
    <row r="36" spans="1:4" x14ac:dyDescent="0.35">
      <c r="A36" s="4">
        <v>7</v>
      </c>
      <c r="B36" s="7">
        <v>0.55700000000000005</v>
      </c>
      <c r="C36" s="7">
        <f>B36-B16</f>
        <v>0.49900000000000005</v>
      </c>
      <c r="D36" s="7">
        <f t="shared" si="1"/>
        <v>60.742842039600006</v>
      </c>
    </row>
    <row r="37" spans="1:4" x14ac:dyDescent="0.35">
      <c r="A37" s="4">
        <v>8</v>
      </c>
      <c r="B37" s="7">
        <v>0.14000000000000001</v>
      </c>
      <c r="C37" s="7">
        <f>B37-B16</f>
        <v>8.2000000000000017E-2</v>
      </c>
      <c r="D37" s="7">
        <f t="shared" si="1"/>
        <v>11.056204670400001</v>
      </c>
    </row>
    <row r="38" spans="1:4" x14ac:dyDescent="0.35">
      <c r="A38" s="4">
        <v>9</v>
      </c>
      <c r="B38" s="7">
        <v>0.1</v>
      </c>
      <c r="C38" s="7">
        <f>B38-B16</f>
        <v>4.2000000000000003E-2</v>
      </c>
      <c r="D38" s="7">
        <f t="shared" si="1"/>
        <v>6.1372722544</v>
      </c>
    </row>
    <row r="39" spans="1:4" x14ac:dyDescent="0.35">
      <c r="A39" s="4">
        <v>10</v>
      </c>
      <c r="B39" s="7">
        <v>0.10400000000000001</v>
      </c>
      <c r="C39" s="7">
        <f>B39-B16</f>
        <v>4.6000000000000006E-2</v>
      </c>
      <c r="D39" s="7">
        <f t="shared" si="1"/>
        <v>6.6303693936000005</v>
      </c>
    </row>
    <row r="40" spans="1:4" x14ac:dyDescent="0.35">
      <c r="A40" s="4">
        <v>11</v>
      </c>
      <c r="B40" s="7">
        <v>0.14000000000000001</v>
      </c>
      <c r="C40" s="7">
        <f>B40-B16</f>
        <v>8.2000000000000017E-2</v>
      </c>
      <c r="D40" s="7">
        <f t="shared" si="1"/>
        <v>11.056204670400001</v>
      </c>
    </row>
    <row r="41" spans="1:4" x14ac:dyDescent="0.35">
      <c r="A41" s="4">
        <v>12</v>
      </c>
      <c r="B41" s="7">
        <v>8.4000000000000005E-2</v>
      </c>
      <c r="C41" s="7">
        <f>B41-B16</f>
        <v>2.6000000000000002E-2</v>
      </c>
      <c r="D41" s="7">
        <f t="shared" si="1"/>
        <v>4.1622083696000001</v>
      </c>
    </row>
    <row r="42" spans="1:4" x14ac:dyDescent="0.35">
      <c r="A42" s="4">
        <v>13</v>
      </c>
      <c r="B42" s="7">
        <v>0.14200000000000002</v>
      </c>
      <c r="C42" s="7">
        <f>B42-B16</f>
        <v>8.4000000000000019E-2</v>
      </c>
      <c r="D42" s="7">
        <f t="shared" si="1"/>
        <v>11.301449017600003</v>
      </c>
    </row>
    <row r="43" spans="1:4" x14ac:dyDescent="0.35">
      <c r="A43" s="4">
        <v>14</v>
      </c>
      <c r="B43" s="7">
        <v>0.45800000000000002</v>
      </c>
      <c r="C43" s="7">
        <f>B43-B16</f>
        <v>0.4</v>
      </c>
      <c r="D43" s="7">
        <f t="shared" si="1"/>
        <v>49.209936000000013</v>
      </c>
    </row>
    <row r="44" spans="1:4" x14ac:dyDescent="0.35">
      <c r="A44" s="4">
        <v>15</v>
      </c>
      <c r="B44" s="7">
        <v>0.25600000000000001</v>
      </c>
      <c r="C44" s="7">
        <f>B44-B16</f>
        <v>0.19800000000000001</v>
      </c>
      <c r="D44" s="7">
        <f t="shared" si="1"/>
        <v>25.169818878400005</v>
      </c>
    </row>
    <row r="45" spans="1:4" x14ac:dyDescent="0.35">
      <c r="A45" s="4">
        <v>16</v>
      </c>
      <c r="B45" s="7">
        <v>0.32700000000000001</v>
      </c>
      <c r="C45" s="7">
        <f>B45-B16</f>
        <v>0.26900000000000002</v>
      </c>
      <c r="D45" s="7">
        <f t="shared" si="1"/>
        <v>33.697323095599998</v>
      </c>
    </row>
    <row r="46" spans="1:4" x14ac:dyDescent="0.35">
      <c r="A46" s="4">
        <v>17</v>
      </c>
      <c r="B46" s="7">
        <v>0.11900000000000001</v>
      </c>
      <c r="C46" s="7">
        <f>B46-B16</f>
        <v>6.1000000000000006E-2</v>
      </c>
      <c r="D46" s="7">
        <f t="shared" si="1"/>
        <v>8.4771009516000007</v>
      </c>
    </row>
    <row r="47" spans="1:4" x14ac:dyDescent="0.35">
      <c r="A47" s="4">
        <v>18</v>
      </c>
      <c r="B47" s="7">
        <v>0.159</v>
      </c>
      <c r="C47" s="7">
        <f>B47-B16</f>
        <v>0.10100000000000001</v>
      </c>
      <c r="D47" s="7">
        <f t="shared" si="1"/>
        <v>13.383325559600001</v>
      </c>
    </row>
    <row r="48" spans="1:4" x14ac:dyDescent="0.35">
      <c r="A48" s="4">
        <v>19</v>
      </c>
      <c r="B48" s="7">
        <v>0.30599999999999999</v>
      </c>
      <c r="C48" s="7">
        <f>B48-B16</f>
        <v>0.248</v>
      </c>
      <c r="D48" s="7">
        <f t="shared" si="1"/>
        <v>31.183881958400001</v>
      </c>
    </row>
    <row r="49" spans="1:4" x14ac:dyDescent="0.35">
      <c r="A49" s="4">
        <v>20</v>
      </c>
      <c r="B49" s="7">
        <v>7.3999999999999996E-2</v>
      </c>
      <c r="C49" s="7">
        <f>B49-B16</f>
        <v>1.5999999999999993E-2</v>
      </c>
      <c r="D49" s="7">
        <f t="shared" si="1"/>
        <v>2.925619737599999</v>
      </c>
    </row>
    <row r="50" spans="1:4" x14ac:dyDescent="0.35">
      <c r="A50" s="4">
        <v>21</v>
      </c>
      <c r="B50" s="7">
        <v>0.46700000000000003</v>
      </c>
      <c r="C50" s="7">
        <f>B50-B16</f>
        <v>0.40900000000000003</v>
      </c>
      <c r="D50" s="7">
        <f t="shared" si="1"/>
        <v>50.265153927600011</v>
      </c>
    </row>
    <row r="51" spans="1:4" x14ac:dyDescent="0.35">
      <c r="A51" s="4">
        <v>22</v>
      </c>
      <c r="B51" s="7">
        <v>0.44500000000000001</v>
      </c>
      <c r="C51" s="7">
        <f>B51-B16</f>
        <v>0.38700000000000001</v>
      </c>
      <c r="D51" s="7">
        <f t="shared" si="1"/>
        <v>47.683341252400012</v>
      </c>
    </row>
    <row r="52" spans="1:4" x14ac:dyDescent="0.35">
      <c r="A52" s="4">
        <v>23</v>
      </c>
      <c r="B52" s="7">
        <v>0.29299999999999998</v>
      </c>
      <c r="C52" s="7">
        <f>B52-B16</f>
        <v>0.23499999999999999</v>
      </c>
      <c r="D52" s="7">
        <f t="shared" si="1"/>
        <v>29.62424691</v>
      </c>
    </row>
    <row r="53" spans="1:4" x14ac:dyDescent="0.35">
      <c r="A53" s="4">
        <v>24</v>
      </c>
      <c r="B53" s="7">
        <v>1.1579999999999999</v>
      </c>
      <c r="C53" s="7">
        <f>B53-B16</f>
        <v>1.0999999999999999</v>
      </c>
      <c r="D53" s="7">
        <f t="shared" si="1"/>
        <v>127.238516</v>
      </c>
    </row>
    <row r="54" spans="1:4" x14ac:dyDescent="0.35">
      <c r="A54" s="4">
        <v>25</v>
      </c>
      <c r="B54" s="7">
        <v>1.2050000000000001</v>
      </c>
      <c r="C54" s="7">
        <f>B54-B16</f>
        <v>1.147</v>
      </c>
      <c r="D54" s="7">
        <f t="shared" si="1"/>
        <v>132.18405251640002</v>
      </c>
    </row>
    <row r="55" spans="1:4" x14ac:dyDescent="0.35">
      <c r="A55" s="4">
        <v>26</v>
      </c>
      <c r="B55" s="7">
        <v>0.24099999999999999</v>
      </c>
      <c r="C55" s="7">
        <f>B55-B16</f>
        <v>0.183</v>
      </c>
      <c r="D55" s="7">
        <f t="shared" si="1"/>
        <v>23.357448564400002</v>
      </c>
    </row>
    <row r="56" spans="1:4" x14ac:dyDescent="0.35">
      <c r="A56" s="4">
        <v>27</v>
      </c>
      <c r="B56" s="7">
        <v>0.88</v>
      </c>
      <c r="C56" s="7">
        <f>B56-B16</f>
        <v>0.82199999999999995</v>
      </c>
      <c r="D56" s="7">
        <f t="shared" si="1"/>
        <v>97.230831486399993</v>
      </c>
    </row>
    <row r="57" spans="1:4" x14ac:dyDescent="0.35">
      <c r="A57" s="4">
        <v>28</v>
      </c>
      <c r="B57" s="7">
        <v>0.43</v>
      </c>
      <c r="C57" s="7">
        <f>B57-B16</f>
        <v>0.372</v>
      </c>
      <c r="D57" s="7">
        <f t="shared" si="1"/>
        <v>45.918374406400005</v>
      </c>
    </row>
    <row r="58" spans="1:4" x14ac:dyDescent="0.35">
      <c r="A58" s="4">
        <v>29</v>
      </c>
      <c r="B58" s="7">
        <v>0.127</v>
      </c>
      <c r="C58" s="7">
        <f>B58-B16</f>
        <v>6.9000000000000006E-2</v>
      </c>
      <c r="D58" s="7">
        <f t="shared" si="1"/>
        <v>9.4604861356000018</v>
      </c>
    </row>
    <row r="59" spans="1:4" x14ac:dyDescent="0.35">
      <c r="A59" s="4">
        <v>30</v>
      </c>
      <c r="B59" s="7">
        <v>0.74399999999999999</v>
      </c>
      <c r="C59" s="7">
        <f>B59-B16</f>
        <v>0.68599999999999994</v>
      </c>
      <c r="D59" s="7">
        <f t="shared" si="1"/>
        <v>82.080089201600003</v>
      </c>
    </row>
    <row r="60" spans="1:4" x14ac:dyDescent="0.35">
      <c r="A60" s="4">
        <v>31</v>
      </c>
      <c r="B60" s="7">
        <v>0.49399999999999999</v>
      </c>
      <c r="C60" s="7">
        <f>B60-B16</f>
        <v>0.436</v>
      </c>
      <c r="D60" s="7">
        <f t="shared" si="1"/>
        <v>53.422681401600002</v>
      </c>
    </row>
    <row r="61" spans="1:4" x14ac:dyDescent="0.35">
      <c r="A61" s="4">
        <v>32</v>
      </c>
      <c r="B61" s="7">
        <v>0.11700000000000001</v>
      </c>
      <c r="C61" s="7">
        <f>B61-B16</f>
        <v>5.9000000000000004E-2</v>
      </c>
      <c r="D61" s="7">
        <f t="shared" si="1"/>
        <v>8.2310874476000002</v>
      </c>
    </row>
    <row r="62" spans="1:4" x14ac:dyDescent="0.35">
      <c r="A62" s="4">
        <v>33</v>
      </c>
      <c r="B62" s="7">
        <v>0.33</v>
      </c>
      <c r="C62" s="7">
        <f>B62-B16</f>
        <v>0.27200000000000002</v>
      </c>
      <c r="D62" s="7">
        <f t="shared" si="1"/>
        <v>34.055784166400002</v>
      </c>
    </row>
    <row r="63" spans="1:4" x14ac:dyDescent="0.35">
      <c r="A63" s="4">
        <v>34</v>
      </c>
      <c r="B63" s="7">
        <v>0.13500000000000001</v>
      </c>
      <c r="C63" s="7">
        <f>B63-B16</f>
        <v>7.7000000000000013E-2</v>
      </c>
      <c r="D63" s="7">
        <f t="shared" si="1"/>
        <v>10.442801188400002</v>
      </c>
    </row>
    <row r="64" spans="1:4" x14ac:dyDescent="0.35">
      <c r="A64" s="4">
        <v>35</v>
      </c>
      <c r="B64" s="7">
        <v>0.23</v>
      </c>
      <c r="C64" s="7">
        <f>B64-B16</f>
        <v>0.17200000000000001</v>
      </c>
      <c r="D64" s="7">
        <f t="shared" si="1"/>
        <v>22.025985926400001</v>
      </c>
    </row>
    <row r="65" spans="1:4" x14ac:dyDescent="0.35">
      <c r="A65" s="4">
        <v>36</v>
      </c>
      <c r="B65" s="7">
        <v>0.52600000000000002</v>
      </c>
      <c r="C65" s="7">
        <f>B65-B16</f>
        <v>0.46800000000000003</v>
      </c>
      <c r="D65" s="7">
        <f t="shared" si="1"/>
        <v>57.149151750400009</v>
      </c>
    </row>
    <row r="66" spans="1:4" x14ac:dyDescent="0.35">
      <c r="A66" s="4">
        <v>37</v>
      </c>
      <c r="B66" s="7">
        <v>0.20899999999999999</v>
      </c>
      <c r="C66" s="7">
        <f>B66-B16</f>
        <v>0.151</v>
      </c>
      <c r="D66" s="7">
        <f t="shared" si="1"/>
        <v>19.478484519599998</v>
      </c>
    </row>
    <row r="67" spans="1:4" x14ac:dyDescent="0.35">
      <c r="A67" s="4">
        <v>38</v>
      </c>
      <c r="B67" s="7">
        <v>0.24399999999999999</v>
      </c>
      <c r="C67" s="7">
        <f>B67-B16</f>
        <v>0.186</v>
      </c>
      <c r="D67" s="7">
        <f t="shared" si="1"/>
        <v>23.720223601600001</v>
      </c>
    </row>
    <row r="68" spans="1:4" x14ac:dyDescent="0.35">
      <c r="A68" s="4">
        <v>39</v>
      </c>
      <c r="B68" s="7">
        <v>0.16700000000000001</v>
      </c>
      <c r="C68" s="7">
        <f>B68-B16</f>
        <v>0.10900000000000001</v>
      </c>
      <c r="D68" s="7">
        <f t="shared" si="1"/>
        <v>14.361360087600001</v>
      </c>
    </row>
    <row r="69" spans="1:4" x14ac:dyDescent="0.35">
      <c r="A69" s="4">
        <v>40</v>
      </c>
      <c r="B69" s="7">
        <v>0.27100000000000002</v>
      </c>
      <c r="C69" s="7">
        <f>B69-B16</f>
        <v>0.21300000000000002</v>
      </c>
      <c r="D69" s="7">
        <f t="shared" si="1"/>
        <v>26.978427012400005</v>
      </c>
    </row>
    <row r="70" spans="1:4" x14ac:dyDescent="0.35">
      <c r="A70" s="4">
        <v>41</v>
      </c>
      <c r="B70" s="7">
        <v>0.51300000000000001</v>
      </c>
      <c r="C70" s="7">
        <f>B70-B16</f>
        <v>0.45500000000000002</v>
      </c>
      <c r="D70" s="7">
        <f t="shared" si="1"/>
        <v>55.637338190000008</v>
      </c>
    </row>
    <row r="71" spans="1:4" x14ac:dyDescent="0.35">
      <c r="A71" s="4">
        <v>42</v>
      </c>
      <c r="B71" s="7">
        <v>8.1000000000000003E-2</v>
      </c>
      <c r="C71" s="7">
        <f>B71-B16</f>
        <v>2.3E-2</v>
      </c>
      <c r="D71" s="7">
        <f t="shared" si="1"/>
        <v>3.7914073483999999</v>
      </c>
    </row>
    <row r="72" spans="1:4" x14ac:dyDescent="0.35">
      <c r="A72" s="4">
        <v>43</v>
      </c>
      <c r="B72" s="7">
        <v>0.627</v>
      </c>
      <c r="C72" s="7">
        <f>B72-B16</f>
        <v>0.56899999999999995</v>
      </c>
      <c r="D72" s="7">
        <f t="shared" si="1"/>
        <v>68.798518535599996</v>
      </c>
    </row>
    <row r="73" spans="1:4" x14ac:dyDescent="0.35">
      <c r="A73" s="4">
        <v>44</v>
      </c>
      <c r="B73" s="7">
        <v>8.7999999999999995E-2</v>
      </c>
      <c r="C73" s="7">
        <f>B73-B16</f>
        <v>2.9999999999999992E-2</v>
      </c>
      <c r="D73" s="7">
        <f t="shared" si="1"/>
        <v>4.6563756399999985</v>
      </c>
    </row>
    <row r="74" spans="1:4" x14ac:dyDescent="0.35">
      <c r="A74" s="4">
        <v>45</v>
      </c>
      <c r="B74" s="7">
        <v>0.154</v>
      </c>
      <c r="C74" s="7">
        <f>B74-B16</f>
        <v>9.6000000000000002E-2</v>
      </c>
      <c r="D74" s="7">
        <f t="shared" si="1"/>
        <v>12.771510553600001</v>
      </c>
    </row>
    <row r="75" spans="1:4" x14ac:dyDescent="0.35">
      <c r="A75" s="4">
        <v>46</v>
      </c>
      <c r="B75" s="7">
        <v>0.111</v>
      </c>
      <c r="C75" s="7">
        <f>B75-B16</f>
        <v>5.2999999999999999E-2</v>
      </c>
      <c r="D75" s="7">
        <f t="shared" si="1"/>
        <v>7.4926456364000007</v>
      </c>
    </row>
    <row r="76" spans="1:4" x14ac:dyDescent="0.35">
      <c r="A76" s="4">
        <v>47</v>
      </c>
      <c r="B76" s="7">
        <v>0.224</v>
      </c>
      <c r="C76" s="7">
        <f>B76-B16</f>
        <v>0.16600000000000001</v>
      </c>
      <c r="D76" s="7">
        <f t="shared" si="1"/>
        <v>21.298880817600001</v>
      </c>
    </row>
    <row r="77" spans="1:4" x14ac:dyDescent="0.35">
      <c r="A77" s="4">
        <v>48</v>
      </c>
      <c r="B77" s="7">
        <v>6.8000000000000005E-2</v>
      </c>
      <c r="C77" s="7">
        <f>B77-B16</f>
        <v>1.0000000000000002E-2</v>
      </c>
      <c r="D77" s="7">
        <f t="shared" si="1"/>
        <v>2.1828639600000002</v>
      </c>
    </row>
    <row r="78" spans="1:4" x14ac:dyDescent="0.35">
      <c r="A78" s="4">
        <v>49</v>
      </c>
      <c r="B78" s="7">
        <v>6.8000000000000005E-2</v>
      </c>
      <c r="C78" s="7">
        <f>B78-B16</f>
        <v>1.0000000000000002E-2</v>
      </c>
      <c r="D78" s="7">
        <f t="shared" si="1"/>
        <v>2.1828639600000002</v>
      </c>
    </row>
    <row r="79" spans="1:4" x14ac:dyDescent="0.35">
      <c r="A79" s="4">
        <v>50</v>
      </c>
      <c r="B79" s="7">
        <v>8.2000000000000003E-2</v>
      </c>
      <c r="C79" s="7">
        <f>B79-B16</f>
        <v>2.4E-2</v>
      </c>
      <c r="D79" s="7">
        <f t="shared" si="1"/>
        <v>3.9150244096000004</v>
      </c>
    </row>
    <row r="80" spans="1:4" x14ac:dyDescent="0.35">
      <c r="A80" s="4">
        <v>51</v>
      </c>
      <c r="B80" s="7">
        <v>0.29599999999999999</v>
      </c>
      <c r="C80" s="7">
        <f>B80-B16</f>
        <v>0.23799999999999999</v>
      </c>
      <c r="D80" s="7">
        <f t="shared" si="1"/>
        <v>29.984413502399999</v>
      </c>
    </row>
    <row r="81" spans="1:4" x14ac:dyDescent="0.35">
      <c r="A81" s="4">
        <v>52</v>
      </c>
      <c r="B81" s="7">
        <v>0.108</v>
      </c>
      <c r="C81" s="7">
        <f>B81-B16</f>
        <v>4.9999999999999996E-2</v>
      </c>
      <c r="D81" s="7">
        <f t="shared" si="1"/>
        <v>7.1231989999999996</v>
      </c>
    </row>
    <row r="82" spans="1:4" x14ac:dyDescent="0.35">
      <c r="A82" s="4">
        <v>53</v>
      </c>
      <c r="B82" s="7">
        <v>0.17899999999999999</v>
      </c>
      <c r="C82" s="7">
        <f>B82-B16</f>
        <v>0.121</v>
      </c>
      <c r="D82" s="7">
        <f t="shared" si="1"/>
        <v>15.826405383599999</v>
      </c>
    </row>
    <row r="83" spans="1:4" x14ac:dyDescent="0.35">
      <c r="A83" s="4">
        <v>54</v>
      </c>
      <c r="B83" s="7">
        <v>7.1000000000000008E-2</v>
      </c>
      <c r="C83" s="7">
        <f>B83-B16</f>
        <v>1.3000000000000005E-2</v>
      </c>
      <c r="D83" s="7">
        <f t="shared" si="1"/>
        <v>2.5543170924000007</v>
      </c>
    </row>
    <row r="84" spans="1:4" x14ac:dyDescent="0.35">
      <c r="A84" s="4">
        <v>55</v>
      </c>
      <c r="B84" s="7">
        <v>8.2000000000000003E-2</v>
      </c>
      <c r="C84" s="7">
        <f>B84-B16</f>
        <v>2.4E-2</v>
      </c>
      <c r="D84" s="7">
        <f t="shared" si="1"/>
        <v>3.9150244096000004</v>
      </c>
    </row>
    <row r="85" spans="1:4" x14ac:dyDescent="0.35">
      <c r="A85" s="4">
        <v>56</v>
      </c>
      <c r="B85" s="7">
        <v>0.06</v>
      </c>
      <c r="C85" s="7">
        <f>B85-B16</f>
        <v>1.9999999999999948E-3</v>
      </c>
      <c r="D85" s="7">
        <f t="shared" si="1"/>
        <v>1.1915865583999994</v>
      </c>
    </row>
    <row r="86" spans="1:4" x14ac:dyDescent="0.35">
      <c r="A86" s="4">
        <v>57</v>
      </c>
      <c r="B86" s="7">
        <v>6.8000000000000005E-2</v>
      </c>
      <c r="C86" s="7">
        <f>B86-B16</f>
        <v>1.0000000000000002E-2</v>
      </c>
      <c r="D86" s="7">
        <f t="shared" si="1"/>
        <v>2.1828639600000002</v>
      </c>
    </row>
    <row r="87" spans="1:4" x14ac:dyDescent="0.35">
      <c r="A87" s="4">
        <v>58</v>
      </c>
      <c r="B87" s="7">
        <v>0.13</v>
      </c>
      <c r="C87" s="7">
        <f>B87-B16</f>
        <v>7.2000000000000008E-2</v>
      </c>
      <c r="D87" s="7">
        <f t="shared" si="1"/>
        <v>9.8289796864000021</v>
      </c>
    </row>
    <row r="88" spans="1:4" x14ac:dyDescent="0.35">
      <c r="A88" s="4">
        <v>59</v>
      </c>
      <c r="B88" s="7">
        <v>0.16400000000000001</v>
      </c>
      <c r="C88" s="7">
        <f>B88-B16</f>
        <v>0.10600000000000001</v>
      </c>
      <c r="D88" s="7">
        <f t="shared" si="1"/>
        <v>13.994722545600002</v>
      </c>
    </row>
    <row r="89" spans="1:4" x14ac:dyDescent="0.35">
      <c r="A89" s="4">
        <v>60</v>
      </c>
      <c r="B89" s="7">
        <v>0.11700000000000001</v>
      </c>
      <c r="C89" s="7">
        <f>B89-B16</f>
        <v>5.9000000000000004E-2</v>
      </c>
      <c r="D89" s="7">
        <f t="shared" si="1"/>
        <v>8.2310874476000002</v>
      </c>
    </row>
    <row r="90" spans="1:4" x14ac:dyDescent="0.35">
      <c r="A90" s="4">
        <v>61</v>
      </c>
      <c r="B90" s="7">
        <v>0.06</v>
      </c>
      <c r="C90" s="7">
        <f>B90-B16</f>
        <v>1.9999999999999948E-3</v>
      </c>
      <c r="D90" s="7">
        <f t="shared" si="1"/>
        <v>1.1915865583999994</v>
      </c>
    </row>
    <row r="91" spans="1:4" x14ac:dyDescent="0.35">
      <c r="A91" s="4">
        <v>62</v>
      </c>
      <c r="B91" s="7">
        <v>7.8E-2</v>
      </c>
      <c r="C91" s="7">
        <f>B91-B16</f>
        <v>1.9999999999999997E-2</v>
      </c>
      <c r="D91" s="7">
        <f t="shared" si="1"/>
        <v>3.4204558399999994</v>
      </c>
    </row>
    <row r="92" spans="1:4" x14ac:dyDescent="0.35">
      <c r="A92" s="4">
        <v>63</v>
      </c>
      <c r="B92" s="7">
        <v>7.8E-2</v>
      </c>
      <c r="C92" s="7">
        <f>B92-B16</f>
        <v>1.9999999999999997E-2</v>
      </c>
      <c r="D92" s="7">
        <f t="shared" si="1"/>
        <v>3.4204558399999994</v>
      </c>
    </row>
    <row r="93" spans="1:4" x14ac:dyDescent="0.35">
      <c r="A93" s="4">
        <v>64</v>
      </c>
      <c r="B93" s="7">
        <v>6.3E-2</v>
      </c>
      <c r="C93" s="7">
        <f>B93-B16</f>
        <v>4.9999999999999975E-3</v>
      </c>
      <c r="D93" s="7">
        <f t="shared" si="1"/>
        <v>1.5634409899999997</v>
      </c>
    </row>
    <row r="94" spans="1:4" x14ac:dyDescent="0.35">
      <c r="A94" s="4">
        <v>65</v>
      </c>
      <c r="B94" s="7">
        <v>0.121</v>
      </c>
      <c r="C94" s="7">
        <f>B94-B16</f>
        <v>6.3E-2</v>
      </c>
      <c r="D94" s="7">
        <f t="shared" ref="D94:D117" si="2">(-8.3604*C94*C94)+(124.01*C94)+(0.9436)</f>
        <v>8.7230475724000005</v>
      </c>
    </row>
    <row r="95" spans="1:4" x14ac:dyDescent="0.35">
      <c r="A95" s="4">
        <v>66</v>
      </c>
      <c r="B95" s="7">
        <v>8.8999999999999996E-2</v>
      </c>
      <c r="C95" s="7">
        <f>B95-B16</f>
        <v>3.0999999999999993E-2</v>
      </c>
      <c r="D95" s="7">
        <f t="shared" si="2"/>
        <v>4.7798756555999997</v>
      </c>
    </row>
    <row r="96" spans="1:4" x14ac:dyDescent="0.35">
      <c r="A96" s="4">
        <v>67</v>
      </c>
      <c r="B96" s="7">
        <v>0.18099999999999999</v>
      </c>
      <c r="C96" s="7">
        <f>B96-B16</f>
        <v>0.123</v>
      </c>
      <c r="D96" s="7">
        <f t="shared" si="2"/>
        <v>16.070345508400003</v>
      </c>
    </row>
    <row r="97" spans="1:4" x14ac:dyDescent="0.35">
      <c r="A97" s="4">
        <v>68</v>
      </c>
      <c r="B97" s="7">
        <v>0.19</v>
      </c>
      <c r="C97" s="7">
        <f>B97-B16</f>
        <v>0.13200000000000001</v>
      </c>
      <c r="D97" s="7">
        <f t="shared" si="2"/>
        <v>17.167248390400001</v>
      </c>
    </row>
    <row r="98" spans="1:4" x14ac:dyDescent="0.35">
      <c r="A98" s="4">
        <v>69</v>
      </c>
      <c r="B98" s="7">
        <v>0.47700000000000004</v>
      </c>
      <c r="C98" s="7">
        <f>B98-B16</f>
        <v>0.41900000000000004</v>
      </c>
      <c r="D98" s="7">
        <f t="shared" si="2"/>
        <v>51.436029815600008</v>
      </c>
    </row>
    <row r="99" spans="1:4" x14ac:dyDescent="0.35">
      <c r="A99" s="4">
        <v>70</v>
      </c>
      <c r="B99" s="7">
        <v>0.125</v>
      </c>
      <c r="C99" s="7">
        <f>B99-B16</f>
        <v>6.7000000000000004E-2</v>
      </c>
      <c r="D99" s="7">
        <f t="shared" si="2"/>
        <v>9.214740164400002</v>
      </c>
    </row>
    <row r="100" spans="1:4" x14ac:dyDescent="0.35">
      <c r="A100" s="4">
        <v>71</v>
      </c>
      <c r="B100" s="7">
        <v>0.111</v>
      </c>
      <c r="C100" s="7">
        <f>B100-B16</f>
        <v>5.2999999999999999E-2</v>
      </c>
      <c r="D100" s="7">
        <f t="shared" si="2"/>
        <v>7.4926456364000007</v>
      </c>
    </row>
    <row r="101" spans="1:4" x14ac:dyDescent="0.35">
      <c r="A101" s="4">
        <v>72</v>
      </c>
      <c r="B101" s="7">
        <v>0.17500000000000002</v>
      </c>
      <c r="C101" s="7">
        <f>B101-B16</f>
        <v>0.11700000000000002</v>
      </c>
      <c r="D101" s="7">
        <f t="shared" si="2"/>
        <v>15.338324484400003</v>
      </c>
    </row>
    <row r="102" spans="1:4" x14ac:dyDescent="0.35">
      <c r="A102" s="4">
        <v>73</v>
      </c>
      <c r="B102" s="7">
        <v>8.8999999999999996E-2</v>
      </c>
      <c r="C102" s="7">
        <f>B102-B16</f>
        <v>3.0999999999999993E-2</v>
      </c>
      <c r="D102" s="7">
        <f t="shared" si="2"/>
        <v>4.7798756555999997</v>
      </c>
    </row>
    <row r="103" spans="1:4" x14ac:dyDescent="0.35">
      <c r="A103" s="4">
        <v>74</v>
      </c>
      <c r="B103" s="7">
        <v>0.46300000000000002</v>
      </c>
      <c r="C103" s="7">
        <f>B103-B16</f>
        <v>0.40500000000000003</v>
      </c>
      <c r="D103" s="7">
        <f t="shared" si="2"/>
        <v>49.79633539000001</v>
      </c>
    </row>
    <row r="104" spans="1:4" x14ac:dyDescent="0.35">
      <c r="A104" s="4">
        <v>75</v>
      </c>
      <c r="B104" s="7">
        <v>0.499</v>
      </c>
      <c r="C104" s="7">
        <f>B104-B16</f>
        <v>0.441</v>
      </c>
      <c r="D104" s="7">
        <f t="shared" si="2"/>
        <v>54.006071047600003</v>
      </c>
    </row>
    <row r="105" spans="1:4" x14ac:dyDescent="0.35">
      <c r="A105" s="4">
        <v>76</v>
      </c>
      <c r="B105" s="7">
        <v>9.0999999999999998E-2</v>
      </c>
      <c r="C105" s="7">
        <f>B105-B16</f>
        <v>3.2999999999999995E-2</v>
      </c>
      <c r="D105" s="7">
        <f t="shared" si="2"/>
        <v>5.0268255243999995</v>
      </c>
    </row>
    <row r="106" spans="1:4" x14ac:dyDescent="0.35">
      <c r="A106" s="4">
        <v>77</v>
      </c>
      <c r="B106" s="7">
        <v>6.7000000000000004E-2</v>
      </c>
      <c r="C106" s="7">
        <f>B106-B16</f>
        <v>9.0000000000000011E-3</v>
      </c>
      <c r="D106" s="7">
        <f t="shared" si="2"/>
        <v>2.0590128076000003</v>
      </c>
    </row>
    <row r="107" spans="1:4" x14ac:dyDescent="0.35">
      <c r="A107" s="4">
        <v>78</v>
      </c>
      <c r="B107" s="7">
        <v>6.4000000000000001E-2</v>
      </c>
      <c r="C107" s="7">
        <f>B107-B16</f>
        <v>5.9999999999999984E-3</v>
      </c>
      <c r="D107" s="7">
        <f t="shared" si="2"/>
        <v>1.6873590255999997</v>
      </c>
    </row>
    <row r="108" spans="1:4" x14ac:dyDescent="0.35">
      <c r="A108" s="4">
        <v>79</v>
      </c>
      <c r="B108" s="7">
        <v>0.16</v>
      </c>
      <c r="C108" s="7">
        <f>B108-B16</f>
        <v>0.10200000000000001</v>
      </c>
      <c r="D108" s="7">
        <f t="shared" si="2"/>
        <v>13.505638398400002</v>
      </c>
    </row>
    <row r="109" spans="1:4" x14ac:dyDescent="0.35">
      <c r="A109" s="4">
        <v>80</v>
      </c>
      <c r="B109" s="7">
        <v>0.14899999999999999</v>
      </c>
      <c r="C109" s="7">
        <f>B109-B16</f>
        <v>9.0999999999999998E-2</v>
      </c>
      <c r="D109" s="7">
        <f t="shared" si="2"/>
        <v>12.1592775276</v>
      </c>
    </row>
    <row r="110" spans="1:4" x14ac:dyDescent="0.35">
      <c r="A110" s="4">
        <v>81</v>
      </c>
      <c r="B110" s="7">
        <v>6.6000000000000003E-2</v>
      </c>
      <c r="C110" s="7">
        <f>B110-B16</f>
        <v>8.0000000000000002E-3</v>
      </c>
      <c r="D110" s="7">
        <f t="shared" si="2"/>
        <v>1.9351449344</v>
      </c>
    </row>
    <row r="111" spans="1:4" x14ac:dyDescent="0.35">
      <c r="A111" s="4">
        <v>82</v>
      </c>
      <c r="B111" s="7">
        <v>6.4000000000000001E-2</v>
      </c>
      <c r="C111" s="7">
        <f>B111-B16</f>
        <v>5.9999999999999984E-3</v>
      </c>
      <c r="D111" s="7">
        <f t="shared" si="2"/>
        <v>1.6873590255999997</v>
      </c>
    </row>
    <row r="112" spans="1:4" x14ac:dyDescent="0.35">
      <c r="A112" s="4">
        <v>83</v>
      </c>
      <c r="B112" s="7">
        <v>7.4999999999999997E-2</v>
      </c>
      <c r="C112" s="7">
        <f>B112-B16</f>
        <v>1.6999999999999994E-2</v>
      </c>
      <c r="D112" s="7">
        <f t="shared" si="2"/>
        <v>3.0493538443999992</v>
      </c>
    </row>
    <row r="113" spans="1:4" x14ac:dyDescent="0.35">
      <c r="A113" s="4">
        <v>84</v>
      </c>
      <c r="B113" s="7">
        <v>6.9000000000000006E-2</v>
      </c>
      <c r="C113" s="7">
        <f>B113-B16</f>
        <v>1.1000000000000003E-2</v>
      </c>
      <c r="D113" s="7">
        <f t="shared" si="2"/>
        <v>2.3066983916000003</v>
      </c>
    </row>
    <row r="114" spans="1:4" x14ac:dyDescent="0.35">
      <c r="A114" s="4">
        <v>85</v>
      </c>
      <c r="B114" s="7">
        <v>0.25</v>
      </c>
      <c r="C114" s="7">
        <f>B114-B16</f>
        <v>0.192</v>
      </c>
      <c r="D114" s="7">
        <f t="shared" si="2"/>
        <v>24.445322214400001</v>
      </c>
    </row>
    <row r="115" spans="1:4" x14ac:dyDescent="0.35">
      <c r="A115" s="4">
        <v>86</v>
      </c>
      <c r="B115" s="7">
        <v>6.8000000000000005E-2</v>
      </c>
      <c r="C115" s="7">
        <f>B115-B16</f>
        <v>1.0000000000000002E-2</v>
      </c>
      <c r="D115" s="7">
        <f t="shared" si="2"/>
        <v>2.1828639600000002</v>
      </c>
    </row>
    <row r="116" spans="1:4" x14ac:dyDescent="0.35">
      <c r="A116" s="4">
        <v>87</v>
      </c>
      <c r="B116" s="7">
        <v>0.105</v>
      </c>
      <c r="C116" s="7">
        <f>B116-B16</f>
        <v>4.6999999999999993E-2</v>
      </c>
      <c r="D116" s="7">
        <f t="shared" si="2"/>
        <v>6.7536018763999994</v>
      </c>
    </row>
    <row r="117" spans="1:4" x14ac:dyDescent="0.35">
      <c r="A117" s="4">
        <v>88</v>
      </c>
      <c r="B117" s="7">
        <v>8.6000000000000007E-2</v>
      </c>
      <c r="C117" s="7">
        <f>B117-B16</f>
        <v>2.8000000000000004E-2</v>
      </c>
      <c r="D117" s="7">
        <f t="shared" si="2"/>
        <v>4.4093254464000005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19"/>
  <sheetViews>
    <sheetView topLeftCell="A16" workbookViewId="0">
      <selection activeCell="B40" sqref="B40"/>
    </sheetView>
  </sheetViews>
  <sheetFormatPr defaultRowHeight="14.5" x14ac:dyDescent="0.35"/>
  <sheetData>
    <row r="1" spans="1:12" x14ac:dyDescent="0.35">
      <c r="A1" t="s">
        <v>27</v>
      </c>
      <c r="B1">
        <v>0.121</v>
      </c>
      <c r="C1">
        <v>0.14599999999999999</v>
      </c>
      <c r="D1">
        <v>0.14400000000000002</v>
      </c>
      <c r="E1">
        <v>0.17500000000000002</v>
      </c>
      <c r="F1">
        <v>0.28400000000000003</v>
      </c>
      <c r="G1">
        <v>0.20200000000000001</v>
      </c>
      <c r="H1">
        <v>0.23100000000000001</v>
      </c>
      <c r="I1">
        <v>9.6000000000000002E-2</v>
      </c>
      <c r="J1">
        <v>0.16700000000000001</v>
      </c>
      <c r="K1">
        <v>0.115</v>
      </c>
      <c r="L1">
        <v>0.106</v>
      </c>
    </row>
    <row r="2" spans="1:12" x14ac:dyDescent="0.35">
      <c r="A2" s="1">
        <v>2.8170000000000002</v>
      </c>
      <c r="B2">
        <v>0.184</v>
      </c>
      <c r="C2">
        <v>0.113</v>
      </c>
      <c r="D2">
        <v>0.10200000000000001</v>
      </c>
      <c r="E2">
        <v>0.56100000000000005</v>
      </c>
      <c r="F2">
        <v>0.127</v>
      </c>
      <c r="G2">
        <v>0.10200000000000001</v>
      </c>
      <c r="H2">
        <v>0.125</v>
      </c>
      <c r="I2">
        <v>0.13500000000000001</v>
      </c>
      <c r="J2">
        <v>0.19600000000000001</v>
      </c>
      <c r="K2">
        <v>0.25800000000000001</v>
      </c>
      <c r="L2">
        <v>0.19400000000000001</v>
      </c>
    </row>
    <row r="3" spans="1:12" x14ac:dyDescent="0.35">
      <c r="A3" s="1">
        <v>1.8900000000000001</v>
      </c>
      <c r="B3">
        <v>0.13400000000000001</v>
      </c>
      <c r="C3">
        <v>0.126</v>
      </c>
      <c r="D3">
        <v>0.153</v>
      </c>
      <c r="E3">
        <v>0.161</v>
      </c>
      <c r="F3">
        <v>0.19500000000000001</v>
      </c>
      <c r="G3">
        <v>0.17300000000000001</v>
      </c>
      <c r="H3">
        <v>0.2</v>
      </c>
      <c r="I3">
        <v>0.10200000000000001</v>
      </c>
      <c r="J3">
        <v>0.19700000000000001</v>
      </c>
      <c r="K3">
        <v>0.153</v>
      </c>
      <c r="L3">
        <v>0.20100000000000001</v>
      </c>
    </row>
    <row r="4" spans="1:12" x14ac:dyDescent="0.35">
      <c r="A4" s="1">
        <v>1.0129999999999999</v>
      </c>
      <c r="B4">
        <v>0.17599999999999999</v>
      </c>
      <c r="C4">
        <v>0.105</v>
      </c>
      <c r="D4">
        <v>0.18099999999999999</v>
      </c>
      <c r="E4">
        <v>0.158</v>
      </c>
      <c r="F4">
        <v>0.22600000000000001</v>
      </c>
      <c r="G4">
        <v>0.19900000000000001</v>
      </c>
      <c r="H4">
        <v>0.157</v>
      </c>
      <c r="I4">
        <v>0.10400000000000001</v>
      </c>
      <c r="J4">
        <v>0.16700000000000001</v>
      </c>
      <c r="K4">
        <v>6.7000000000000004E-2</v>
      </c>
      <c r="L4">
        <v>0.1</v>
      </c>
    </row>
    <row r="5" spans="1:12" x14ac:dyDescent="0.35">
      <c r="A5" s="1">
        <v>0.76200000000000001</v>
      </c>
      <c r="B5">
        <v>0.16700000000000001</v>
      </c>
      <c r="C5">
        <v>0.182</v>
      </c>
      <c r="D5">
        <v>0.19400000000000001</v>
      </c>
      <c r="E5">
        <v>0.112</v>
      </c>
      <c r="F5">
        <v>0.09</v>
      </c>
      <c r="G5">
        <v>0.14000000000000001</v>
      </c>
      <c r="H5">
        <v>0.154</v>
      </c>
      <c r="I5">
        <v>0.188</v>
      </c>
      <c r="J5">
        <v>0.154</v>
      </c>
      <c r="K5">
        <v>0.189</v>
      </c>
      <c r="L5">
        <v>0.19600000000000001</v>
      </c>
    </row>
    <row r="6" spans="1:12" x14ac:dyDescent="0.35">
      <c r="A6" s="1">
        <v>0.436</v>
      </c>
      <c r="B6">
        <v>0.14300000000000002</v>
      </c>
      <c r="C6">
        <v>0.28200000000000003</v>
      </c>
      <c r="D6">
        <v>0.18</v>
      </c>
      <c r="E6">
        <v>0.41500000000000004</v>
      </c>
      <c r="F6">
        <v>0.126</v>
      </c>
      <c r="G6">
        <v>0.17299999999999999</v>
      </c>
      <c r="H6">
        <v>0.127</v>
      </c>
      <c r="I6">
        <v>0.122</v>
      </c>
      <c r="J6">
        <v>0.41100000000000003</v>
      </c>
      <c r="K6">
        <v>0.14300000000000002</v>
      </c>
      <c r="L6">
        <v>0.189</v>
      </c>
    </row>
    <row r="7" spans="1:12" x14ac:dyDescent="0.35">
      <c r="A7" s="1">
        <v>0.28100000000000003</v>
      </c>
      <c r="B7">
        <v>0.26100000000000001</v>
      </c>
      <c r="C7">
        <v>0.17399999999999999</v>
      </c>
      <c r="D7">
        <v>0.13600000000000001</v>
      </c>
      <c r="E7">
        <v>0.36099999999999999</v>
      </c>
      <c r="F7">
        <v>0.23600000000000002</v>
      </c>
      <c r="G7">
        <v>0.15</v>
      </c>
      <c r="H7">
        <v>0.10400000000000001</v>
      </c>
      <c r="I7">
        <v>0.16200000000000001</v>
      </c>
      <c r="J7">
        <v>0.17100000000000001</v>
      </c>
      <c r="K7">
        <v>0.152</v>
      </c>
      <c r="L7">
        <v>0.13300000000000001</v>
      </c>
    </row>
    <row r="8" spans="1:12" x14ac:dyDescent="0.35">
      <c r="A8" s="1">
        <v>7.0999999999999994E-2</v>
      </c>
      <c r="B8">
        <v>0.111</v>
      </c>
      <c r="C8">
        <v>0.13600000000000001</v>
      </c>
      <c r="D8">
        <v>0.182</v>
      </c>
      <c r="E8">
        <v>0.17199999999999999</v>
      </c>
      <c r="F8">
        <v>0.13800000000000001</v>
      </c>
      <c r="G8">
        <v>0.16600000000000001</v>
      </c>
      <c r="H8">
        <v>0.13800000000000001</v>
      </c>
      <c r="I8">
        <v>0.182</v>
      </c>
      <c r="J8">
        <v>0.13600000000000001</v>
      </c>
      <c r="K8">
        <v>0.123</v>
      </c>
      <c r="L8">
        <v>0.17599999999999999</v>
      </c>
    </row>
    <row r="9" spans="1:12" x14ac:dyDescent="0.35">
      <c r="A9" t="s">
        <v>28</v>
      </c>
    </row>
    <row r="12" spans="1:12" x14ac:dyDescent="0.35">
      <c r="B12" s="1" t="s">
        <v>29</v>
      </c>
      <c r="C12" s="1" t="s">
        <v>15</v>
      </c>
      <c r="D12" s="1" t="s">
        <v>16</v>
      </c>
      <c r="E12" s="1" t="s">
        <v>17</v>
      </c>
    </row>
    <row r="13" spans="1:12" x14ac:dyDescent="0.35">
      <c r="A13" t="s">
        <v>30</v>
      </c>
      <c r="B13" s="1">
        <v>2.8170000000000002</v>
      </c>
      <c r="C13" s="1">
        <f>B13-B19</f>
        <v>2.746</v>
      </c>
      <c r="D13" s="1">
        <v>250</v>
      </c>
      <c r="E13" s="1">
        <f>(19.46*C13*C13)+(36.809*C13)+(0.2489)</f>
        <v>248.06485536000002</v>
      </c>
    </row>
    <row r="14" spans="1:12" x14ac:dyDescent="0.35">
      <c r="A14" t="s">
        <v>31</v>
      </c>
      <c r="B14" s="1">
        <v>1.8900000000000001</v>
      </c>
      <c r="C14" s="1">
        <f>B14-B19</f>
        <v>1.8190000000000002</v>
      </c>
      <c r="D14" s="1">
        <v>125</v>
      </c>
      <c r="E14" s="1">
        <f t="shared" ref="E14:E19" si="0">(19.46*C14*C14)+(36.809*C14)+(0.2489)</f>
        <v>131.59296006</v>
      </c>
    </row>
    <row r="15" spans="1:12" x14ac:dyDescent="0.35">
      <c r="A15" t="s">
        <v>18</v>
      </c>
      <c r="B15" s="1">
        <v>1.0129999999999999</v>
      </c>
      <c r="C15" s="1">
        <f>B15-B19</f>
        <v>0.94199999999999995</v>
      </c>
      <c r="D15" s="1">
        <v>62.5</v>
      </c>
      <c r="E15" s="1">
        <f t="shared" si="0"/>
        <v>52.191081439999991</v>
      </c>
    </row>
    <row r="16" spans="1:12" x14ac:dyDescent="0.35">
      <c r="A16" t="s">
        <v>20</v>
      </c>
      <c r="B16" s="1">
        <v>0.76200000000000001</v>
      </c>
      <c r="C16" s="1">
        <f>B16-B19</f>
        <v>0.69100000000000006</v>
      </c>
      <c r="D16" s="1">
        <v>31.25</v>
      </c>
      <c r="E16" s="1">
        <f t="shared" si="0"/>
        <v>34.975699259999999</v>
      </c>
    </row>
    <row r="17" spans="1:13" x14ac:dyDescent="0.35">
      <c r="A17" t="s">
        <v>21</v>
      </c>
      <c r="B17" s="1">
        <v>0.436</v>
      </c>
      <c r="C17" s="1">
        <f>B17-B19</f>
        <v>0.36499999999999999</v>
      </c>
      <c r="D17" s="1">
        <v>15.63</v>
      </c>
      <c r="E17" s="1">
        <f t="shared" si="0"/>
        <v>16.276743499999998</v>
      </c>
    </row>
    <row r="18" spans="1:13" x14ac:dyDescent="0.35">
      <c r="A18" t="s">
        <v>22</v>
      </c>
      <c r="B18" s="1">
        <v>0.28100000000000003</v>
      </c>
      <c r="C18" s="1">
        <f>B18-B19</f>
        <v>0.21000000000000002</v>
      </c>
      <c r="D18" s="1">
        <v>7.81</v>
      </c>
      <c r="E18" s="1">
        <f t="shared" si="0"/>
        <v>8.8369760000000017</v>
      </c>
    </row>
    <row r="19" spans="1:13" x14ac:dyDescent="0.35">
      <c r="A19" t="s">
        <v>25</v>
      </c>
      <c r="B19" s="1">
        <v>7.0999999999999994E-2</v>
      </c>
      <c r="C19" s="1">
        <f>B19-B19</f>
        <v>0</v>
      </c>
      <c r="D19" s="1">
        <v>0</v>
      </c>
      <c r="E19" s="1">
        <f t="shared" si="0"/>
        <v>0.24890000000000001</v>
      </c>
    </row>
    <row r="20" spans="1:13" x14ac:dyDescent="0.35">
      <c r="E20" s="1"/>
    </row>
    <row r="21" spans="1:13" x14ac:dyDescent="0.35">
      <c r="E21" s="1"/>
    </row>
    <row r="22" spans="1:13" x14ac:dyDescent="0.35">
      <c r="E22" s="1"/>
    </row>
    <row r="23" spans="1:13" x14ac:dyDescent="0.35">
      <c r="E23" s="1"/>
    </row>
    <row r="24" spans="1:13" x14ac:dyDescent="0.35">
      <c r="E24" s="1"/>
    </row>
    <row r="25" spans="1:13" x14ac:dyDescent="0.35">
      <c r="E25" s="1"/>
    </row>
    <row r="26" spans="1:13" x14ac:dyDescent="0.35">
      <c r="E26" s="1"/>
    </row>
    <row r="27" spans="1:13" x14ac:dyDescent="0.35">
      <c r="E27" s="1"/>
      <c r="I27" s="10"/>
      <c r="J27" s="10" t="s">
        <v>32</v>
      </c>
      <c r="K27" s="10"/>
      <c r="L27" s="10"/>
      <c r="M27" s="10"/>
    </row>
    <row r="28" spans="1:13" x14ac:dyDescent="0.35">
      <c r="E28" s="1"/>
    </row>
    <row r="29" spans="1:13" x14ac:dyDescent="0.35">
      <c r="E29" s="1"/>
    </row>
    <row r="30" spans="1:13" x14ac:dyDescent="0.35">
      <c r="E30" s="1"/>
    </row>
    <row r="31" spans="1:13" x14ac:dyDescent="0.35">
      <c r="A31" s="6" t="s">
        <v>8</v>
      </c>
      <c r="B31" s="6" t="s">
        <v>14</v>
      </c>
      <c r="C31" s="6" t="s">
        <v>15</v>
      </c>
      <c r="D31" s="6" t="s">
        <v>17</v>
      </c>
      <c r="E31" s="1"/>
    </row>
    <row r="32" spans="1:13" x14ac:dyDescent="0.35">
      <c r="A32" s="4">
        <v>1</v>
      </c>
      <c r="B32" s="7">
        <v>0.121</v>
      </c>
      <c r="C32" s="7">
        <f>B32-B19</f>
        <v>0.05</v>
      </c>
      <c r="D32" s="7">
        <f t="shared" ref="D32:D95" si="1">(19.46*C32*C32)+(36.809*C32)+(0.2489)</f>
        <v>2.1379999999999999</v>
      </c>
    </row>
    <row r="33" spans="1:4" x14ac:dyDescent="0.35">
      <c r="A33" s="4">
        <v>2</v>
      </c>
      <c r="B33" s="7">
        <v>0.184</v>
      </c>
      <c r="C33" s="7">
        <f>B33-B19</f>
        <v>0.113</v>
      </c>
      <c r="D33" s="7">
        <f t="shared" si="1"/>
        <v>4.6568017399999997</v>
      </c>
    </row>
    <row r="34" spans="1:4" x14ac:dyDescent="0.35">
      <c r="A34" s="4">
        <v>3</v>
      </c>
      <c r="B34" s="7">
        <v>0.13400000000000001</v>
      </c>
      <c r="C34" s="7">
        <f>B34-B19</f>
        <v>6.3000000000000014E-2</v>
      </c>
      <c r="D34" s="7">
        <f t="shared" si="1"/>
        <v>2.6451037400000001</v>
      </c>
    </row>
    <row r="35" spans="1:4" x14ac:dyDescent="0.35">
      <c r="A35" s="4">
        <v>4</v>
      </c>
      <c r="B35" s="7">
        <v>0.17599999999999999</v>
      </c>
      <c r="C35" s="7">
        <f>B35-B19</f>
        <v>0.105</v>
      </c>
      <c r="D35" s="7">
        <f t="shared" si="1"/>
        <v>4.3283914999999995</v>
      </c>
    </row>
    <row r="36" spans="1:4" x14ac:dyDescent="0.35">
      <c r="A36" s="4">
        <v>5</v>
      </c>
      <c r="B36" s="7">
        <v>0.16700000000000001</v>
      </c>
      <c r="C36" s="7">
        <f>B36-B19</f>
        <v>9.6000000000000016E-2</v>
      </c>
      <c r="D36" s="7">
        <f t="shared" si="1"/>
        <v>3.9619073600000005</v>
      </c>
    </row>
    <row r="37" spans="1:4" x14ac:dyDescent="0.35">
      <c r="A37" s="4">
        <v>6</v>
      </c>
      <c r="B37" s="7">
        <v>0.14300000000000002</v>
      </c>
      <c r="C37" s="7">
        <f>B37-B19</f>
        <v>7.2000000000000022E-2</v>
      </c>
      <c r="D37" s="7">
        <f t="shared" si="1"/>
        <v>3.0000286400000009</v>
      </c>
    </row>
    <row r="38" spans="1:4" x14ac:dyDescent="0.35">
      <c r="A38" s="4">
        <v>7</v>
      </c>
      <c r="B38" s="7">
        <v>0.26100000000000001</v>
      </c>
      <c r="C38" s="7">
        <f>B38-B19</f>
        <v>0.19</v>
      </c>
      <c r="D38" s="7">
        <f t="shared" si="1"/>
        <v>7.9451159999999987</v>
      </c>
    </row>
    <row r="39" spans="1:4" x14ac:dyDescent="0.35">
      <c r="A39" s="4">
        <v>8</v>
      </c>
      <c r="B39" s="7">
        <v>0.111</v>
      </c>
      <c r="C39" s="7">
        <f>B39-B19</f>
        <v>4.0000000000000008E-2</v>
      </c>
      <c r="D39" s="7">
        <f t="shared" si="1"/>
        <v>1.7523960000000001</v>
      </c>
    </row>
    <row r="40" spans="1:4" x14ac:dyDescent="0.35">
      <c r="A40" s="4">
        <v>9</v>
      </c>
      <c r="B40" s="7">
        <v>0.14599999999999999</v>
      </c>
      <c r="C40" s="7">
        <f>B40-B19</f>
        <v>7.4999999999999997E-2</v>
      </c>
      <c r="D40" s="7">
        <f t="shared" si="1"/>
        <v>3.1190374999999992</v>
      </c>
    </row>
    <row r="41" spans="1:4" x14ac:dyDescent="0.35">
      <c r="A41" s="4">
        <v>10</v>
      </c>
      <c r="B41" s="7">
        <v>0.113</v>
      </c>
      <c r="C41" s="7">
        <f>B41-B19</f>
        <v>4.200000000000001E-2</v>
      </c>
      <c r="D41" s="7">
        <f t="shared" si="1"/>
        <v>1.8292054400000004</v>
      </c>
    </row>
    <row r="42" spans="1:4" x14ac:dyDescent="0.35">
      <c r="A42" s="4">
        <v>11</v>
      </c>
      <c r="B42" s="7">
        <v>0.126</v>
      </c>
      <c r="C42" s="7">
        <f>B42-B19</f>
        <v>5.5000000000000007E-2</v>
      </c>
      <c r="D42" s="7">
        <f t="shared" si="1"/>
        <v>2.3322615</v>
      </c>
    </row>
    <row r="43" spans="1:4" x14ac:dyDescent="0.35">
      <c r="A43" s="4">
        <v>12</v>
      </c>
      <c r="B43" s="7">
        <v>0.105</v>
      </c>
      <c r="C43" s="7">
        <f>B43-B19</f>
        <v>3.4000000000000002E-2</v>
      </c>
      <c r="D43" s="7">
        <f t="shared" si="1"/>
        <v>1.5229017599999999</v>
      </c>
    </row>
    <row r="44" spans="1:4" x14ac:dyDescent="0.35">
      <c r="A44" s="4">
        <v>13</v>
      </c>
      <c r="B44" s="7">
        <v>0.182</v>
      </c>
      <c r="C44" s="7">
        <f>B44-B19</f>
        <v>0.111</v>
      </c>
      <c r="D44" s="7">
        <f t="shared" si="1"/>
        <v>4.5744656599999995</v>
      </c>
    </row>
    <row r="45" spans="1:4" x14ac:dyDescent="0.35">
      <c r="A45" s="4">
        <v>14</v>
      </c>
      <c r="B45" s="7">
        <v>0.28200000000000003</v>
      </c>
      <c r="C45" s="7">
        <f>B45-B19</f>
        <v>0.21100000000000002</v>
      </c>
      <c r="D45" s="7">
        <f t="shared" si="1"/>
        <v>8.8819776600000004</v>
      </c>
    </row>
    <row r="46" spans="1:4" x14ac:dyDescent="0.35">
      <c r="A46" s="4">
        <v>15</v>
      </c>
      <c r="B46" s="7">
        <v>0.17399999999999999</v>
      </c>
      <c r="C46" s="7">
        <f>B46-B19</f>
        <v>0.10299999999999999</v>
      </c>
      <c r="D46" s="7">
        <f t="shared" si="1"/>
        <v>4.2466781399999993</v>
      </c>
    </row>
    <row r="47" spans="1:4" x14ac:dyDescent="0.35">
      <c r="A47" s="4">
        <v>16</v>
      </c>
      <c r="B47" s="7">
        <v>0.13600000000000001</v>
      </c>
      <c r="C47" s="7">
        <f>B47-B19</f>
        <v>6.5000000000000016E-2</v>
      </c>
      <c r="D47" s="7">
        <f t="shared" si="1"/>
        <v>2.7237035000000005</v>
      </c>
    </row>
    <row r="48" spans="1:4" x14ac:dyDescent="0.35">
      <c r="A48" s="4">
        <v>17</v>
      </c>
      <c r="B48" s="7">
        <v>0.14400000000000002</v>
      </c>
      <c r="C48" s="7">
        <f>B48-B19</f>
        <v>7.3000000000000023E-2</v>
      </c>
      <c r="D48" s="7">
        <f t="shared" si="1"/>
        <v>3.0396593400000005</v>
      </c>
    </row>
    <row r="49" spans="1:4" x14ac:dyDescent="0.35">
      <c r="A49" s="4">
        <v>18</v>
      </c>
      <c r="B49" s="7">
        <v>0.10200000000000001</v>
      </c>
      <c r="C49" s="7">
        <f>B49-B19</f>
        <v>3.1000000000000014E-2</v>
      </c>
      <c r="D49" s="7">
        <f t="shared" si="1"/>
        <v>1.4086800600000005</v>
      </c>
    </row>
    <row r="50" spans="1:4" x14ac:dyDescent="0.35">
      <c r="A50" s="4">
        <v>19</v>
      </c>
      <c r="B50" s="7">
        <v>0.153</v>
      </c>
      <c r="C50" s="7">
        <f>B50-B19</f>
        <v>8.2000000000000003E-2</v>
      </c>
      <c r="D50" s="7">
        <f t="shared" si="1"/>
        <v>3.3980870400000001</v>
      </c>
    </row>
    <row r="51" spans="1:4" x14ac:dyDescent="0.35">
      <c r="A51" s="4">
        <v>20</v>
      </c>
      <c r="B51" s="7">
        <v>0.18099999999999999</v>
      </c>
      <c r="C51" s="7">
        <f>B51-B19</f>
        <v>0.11</v>
      </c>
      <c r="D51" s="7">
        <f t="shared" si="1"/>
        <v>4.5333559999999995</v>
      </c>
    </row>
    <row r="52" spans="1:4" x14ac:dyDescent="0.35">
      <c r="A52" s="4">
        <v>21</v>
      </c>
      <c r="B52" s="7">
        <v>0.19400000000000001</v>
      </c>
      <c r="C52" s="7">
        <f>B52-B19</f>
        <v>0.12300000000000001</v>
      </c>
      <c r="D52" s="7">
        <f t="shared" si="1"/>
        <v>5.0708173399999996</v>
      </c>
    </row>
    <row r="53" spans="1:4" x14ac:dyDescent="0.35">
      <c r="A53" s="4">
        <v>22</v>
      </c>
      <c r="B53" s="7">
        <v>0.18</v>
      </c>
      <c r="C53" s="7">
        <f>B53-B19</f>
        <v>0.109</v>
      </c>
      <c r="D53" s="7">
        <f t="shared" si="1"/>
        <v>4.4922852600000001</v>
      </c>
    </row>
    <row r="54" spans="1:4" x14ac:dyDescent="0.35">
      <c r="A54" s="4">
        <v>23</v>
      </c>
      <c r="B54" s="7">
        <v>0.13600000000000001</v>
      </c>
      <c r="C54" s="7">
        <f>B54-B19</f>
        <v>6.5000000000000016E-2</v>
      </c>
      <c r="D54" s="7">
        <f t="shared" si="1"/>
        <v>2.7237035000000005</v>
      </c>
    </row>
    <row r="55" spans="1:4" x14ac:dyDescent="0.35">
      <c r="A55" s="4">
        <v>24</v>
      </c>
      <c r="B55" s="7">
        <v>0.182</v>
      </c>
      <c r="C55" s="7">
        <f>B55-B19</f>
        <v>0.111</v>
      </c>
      <c r="D55" s="7">
        <f t="shared" si="1"/>
        <v>4.5744656599999995</v>
      </c>
    </row>
    <row r="56" spans="1:4" x14ac:dyDescent="0.35">
      <c r="A56" s="4">
        <v>25</v>
      </c>
      <c r="B56" s="7">
        <v>0.17500000000000002</v>
      </c>
      <c r="C56" s="7">
        <f>B56-B19</f>
        <v>0.10400000000000002</v>
      </c>
      <c r="D56" s="7">
        <f t="shared" si="1"/>
        <v>4.2875153600000004</v>
      </c>
    </row>
    <row r="57" spans="1:4" x14ac:dyDescent="0.35">
      <c r="A57" s="4">
        <v>26</v>
      </c>
      <c r="B57" s="7">
        <v>0.56100000000000005</v>
      </c>
      <c r="C57" s="7">
        <f>B57-B19</f>
        <v>0.49000000000000005</v>
      </c>
      <c r="D57" s="7">
        <f t="shared" si="1"/>
        <v>22.957656</v>
      </c>
    </row>
    <row r="58" spans="1:4" x14ac:dyDescent="0.35">
      <c r="A58" s="4">
        <v>27</v>
      </c>
      <c r="B58" s="7">
        <v>0.161</v>
      </c>
      <c r="C58" s="7">
        <f>B58-B19</f>
        <v>9.0000000000000011E-2</v>
      </c>
      <c r="D58" s="7">
        <f t="shared" si="1"/>
        <v>3.7193360000000002</v>
      </c>
    </row>
    <row r="59" spans="1:4" x14ac:dyDescent="0.35">
      <c r="A59" s="4">
        <v>28</v>
      </c>
      <c r="B59" s="7">
        <v>0.158</v>
      </c>
      <c r="C59" s="7">
        <f>B59-B19</f>
        <v>8.7000000000000008E-2</v>
      </c>
      <c r="D59" s="7">
        <f t="shared" si="1"/>
        <v>3.5985757400000002</v>
      </c>
    </row>
    <row r="60" spans="1:4" x14ac:dyDescent="0.35">
      <c r="A60" s="4">
        <v>29</v>
      </c>
      <c r="B60" s="7">
        <v>0.112</v>
      </c>
      <c r="C60" s="7">
        <f>B60-B19</f>
        <v>4.1000000000000009E-2</v>
      </c>
      <c r="D60" s="7">
        <f t="shared" si="1"/>
        <v>1.7907812600000002</v>
      </c>
    </row>
    <row r="61" spans="1:4" x14ac:dyDescent="0.35">
      <c r="A61" s="4">
        <v>30</v>
      </c>
      <c r="B61" s="7">
        <v>0.41500000000000004</v>
      </c>
      <c r="C61" s="7">
        <f>B61-B19</f>
        <v>0.34400000000000003</v>
      </c>
      <c r="D61" s="7">
        <f t="shared" si="1"/>
        <v>15.214014560000001</v>
      </c>
    </row>
    <row r="62" spans="1:4" x14ac:dyDescent="0.35">
      <c r="A62" s="4">
        <v>31</v>
      </c>
      <c r="B62" s="7">
        <v>0.36099999999999999</v>
      </c>
      <c r="C62" s="7">
        <f>B62-B19</f>
        <v>0.28999999999999998</v>
      </c>
      <c r="D62" s="7">
        <f t="shared" si="1"/>
        <v>12.560095999999998</v>
      </c>
    </row>
    <row r="63" spans="1:4" x14ac:dyDescent="0.35">
      <c r="A63" s="4">
        <v>32</v>
      </c>
      <c r="B63" s="7">
        <v>0.17199999999999999</v>
      </c>
      <c r="C63" s="7">
        <f>B63-B19</f>
        <v>0.10099999999999999</v>
      </c>
      <c r="D63" s="7">
        <f t="shared" si="1"/>
        <v>4.1651204599999989</v>
      </c>
    </row>
    <row r="64" spans="1:4" x14ac:dyDescent="0.35">
      <c r="A64" s="4">
        <v>33</v>
      </c>
      <c r="B64" s="7">
        <v>0.28400000000000003</v>
      </c>
      <c r="C64" s="7">
        <f>B64-B19</f>
        <v>0.21300000000000002</v>
      </c>
      <c r="D64" s="7">
        <f t="shared" si="1"/>
        <v>8.9720977400000024</v>
      </c>
    </row>
    <row r="65" spans="1:4" x14ac:dyDescent="0.35">
      <c r="A65" s="4">
        <v>34</v>
      </c>
      <c r="B65" s="7">
        <v>0.127</v>
      </c>
      <c r="C65" s="7">
        <f>B65-B19</f>
        <v>5.6000000000000008E-2</v>
      </c>
      <c r="D65" s="7">
        <f t="shared" si="1"/>
        <v>2.3712305600000003</v>
      </c>
    </row>
    <row r="66" spans="1:4" x14ac:dyDescent="0.35">
      <c r="A66" s="4">
        <v>35</v>
      </c>
      <c r="B66" s="7">
        <v>0.19500000000000001</v>
      </c>
      <c r="C66" s="7">
        <f>B66-B19</f>
        <v>0.12400000000000001</v>
      </c>
      <c r="D66" s="7">
        <f t="shared" si="1"/>
        <v>5.1124329599999996</v>
      </c>
    </row>
    <row r="67" spans="1:4" x14ac:dyDescent="0.35">
      <c r="A67" s="4">
        <v>36</v>
      </c>
      <c r="B67" s="7">
        <v>0.22600000000000001</v>
      </c>
      <c r="C67" s="7">
        <f>B67-B19</f>
        <v>0.15500000000000003</v>
      </c>
      <c r="D67" s="7">
        <f t="shared" si="1"/>
        <v>6.4218215000000001</v>
      </c>
    </row>
    <row r="68" spans="1:4" x14ac:dyDescent="0.35">
      <c r="A68" s="4">
        <v>37</v>
      </c>
      <c r="B68" s="7">
        <v>0.09</v>
      </c>
      <c r="C68" s="7">
        <f>B68-B19</f>
        <v>1.9000000000000003E-2</v>
      </c>
      <c r="D68" s="7">
        <f t="shared" si="1"/>
        <v>0.95529606000000011</v>
      </c>
    </row>
    <row r="69" spans="1:4" x14ac:dyDescent="0.35">
      <c r="A69" s="4">
        <v>38</v>
      </c>
      <c r="B69" s="7">
        <v>0.126</v>
      </c>
      <c r="C69" s="7">
        <f>B69-B19</f>
        <v>5.5000000000000007E-2</v>
      </c>
      <c r="D69" s="7">
        <f t="shared" si="1"/>
        <v>2.3322615</v>
      </c>
    </row>
    <row r="70" spans="1:4" x14ac:dyDescent="0.35">
      <c r="A70" s="4">
        <v>39</v>
      </c>
      <c r="B70" s="7">
        <v>0.23600000000000002</v>
      </c>
      <c r="C70" s="7">
        <f>B70-B19</f>
        <v>0.16500000000000004</v>
      </c>
      <c r="D70" s="7">
        <f t="shared" si="1"/>
        <v>6.8521835000000006</v>
      </c>
    </row>
    <row r="71" spans="1:4" x14ac:dyDescent="0.35">
      <c r="A71" s="4">
        <v>40</v>
      </c>
      <c r="B71" s="7">
        <v>0.13800000000000001</v>
      </c>
      <c r="C71" s="7">
        <f>B71-B19</f>
        <v>6.7000000000000018E-2</v>
      </c>
      <c r="D71" s="7">
        <f t="shared" si="1"/>
        <v>2.8024589400000006</v>
      </c>
    </row>
    <row r="72" spans="1:4" x14ac:dyDescent="0.35">
      <c r="A72" s="4">
        <v>41</v>
      </c>
      <c r="B72" s="7">
        <v>0.20200000000000001</v>
      </c>
      <c r="C72" s="7">
        <f>B72-B19</f>
        <v>0.13100000000000001</v>
      </c>
      <c r="D72" s="7">
        <f t="shared" si="1"/>
        <v>5.4048320599999995</v>
      </c>
    </row>
    <row r="73" spans="1:4" x14ac:dyDescent="0.35">
      <c r="A73" s="4">
        <v>42</v>
      </c>
      <c r="B73" s="7">
        <v>0.10200000000000001</v>
      </c>
      <c r="C73" s="7">
        <f>B73-B19</f>
        <v>3.1000000000000014E-2</v>
      </c>
      <c r="D73" s="7">
        <f t="shared" si="1"/>
        <v>1.4086800600000005</v>
      </c>
    </row>
    <row r="74" spans="1:4" x14ac:dyDescent="0.35">
      <c r="A74" s="4">
        <v>43</v>
      </c>
      <c r="B74" s="7">
        <v>0.17300000000000001</v>
      </c>
      <c r="C74" s="7">
        <f>B74-B19</f>
        <v>0.10200000000000002</v>
      </c>
      <c r="D74" s="7">
        <f t="shared" si="1"/>
        <v>4.2058798400000006</v>
      </c>
    </row>
    <row r="75" spans="1:4" x14ac:dyDescent="0.35">
      <c r="A75" s="4">
        <v>44</v>
      </c>
      <c r="B75" s="7">
        <v>0.19900000000000001</v>
      </c>
      <c r="C75" s="7">
        <f>B75-B19</f>
        <v>0.128</v>
      </c>
      <c r="D75" s="7">
        <f t="shared" si="1"/>
        <v>5.2792846400000002</v>
      </c>
    </row>
    <row r="76" spans="1:4" x14ac:dyDescent="0.35">
      <c r="A76" s="4">
        <v>45</v>
      </c>
      <c r="B76" s="7">
        <v>0.14000000000000001</v>
      </c>
      <c r="C76" s="7">
        <f>B76-B19</f>
        <v>6.900000000000002E-2</v>
      </c>
      <c r="D76" s="7">
        <f t="shared" si="1"/>
        <v>2.881370060000001</v>
      </c>
    </row>
    <row r="77" spans="1:4" x14ac:dyDescent="0.35">
      <c r="A77" s="4">
        <v>46</v>
      </c>
      <c r="B77" s="7">
        <v>0.17299999999999999</v>
      </c>
      <c r="C77" s="7">
        <f>B77-B19</f>
        <v>0.10199999999999999</v>
      </c>
      <c r="D77" s="7">
        <f t="shared" si="1"/>
        <v>4.2058798399999997</v>
      </c>
    </row>
    <row r="78" spans="1:4" x14ac:dyDescent="0.35">
      <c r="A78" s="4">
        <v>47</v>
      </c>
      <c r="B78" s="7">
        <v>0.15</v>
      </c>
      <c r="C78" s="7">
        <f>B78-B19</f>
        <v>7.9000000000000001E-2</v>
      </c>
      <c r="D78" s="7">
        <f t="shared" si="1"/>
        <v>3.2782608599999996</v>
      </c>
    </row>
    <row r="79" spans="1:4" x14ac:dyDescent="0.35">
      <c r="A79" s="4">
        <v>48</v>
      </c>
      <c r="B79" s="7">
        <v>0.16600000000000001</v>
      </c>
      <c r="C79" s="7">
        <f>B79-B19</f>
        <v>9.5000000000000015E-2</v>
      </c>
      <c r="D79" s="7">
        <f t="shared" si="1"/>
        <v>3.9213815000000003</v>
      </c>
    </row>
    <row r="80" spans="1:4" x14ac:dyDescent="0.35">
      <c r="A80" s="4">
        <v>49</v>
      </c>
      <c r="B80" s="7">
        <v>0.23100000000000001</v>
      </c>
      <c r="C80" s="7">
        <f>B80-B19</f>
        <v>0.16000000000000003</v>
      </c>
      <c r="D80" s="7">
        <f t="shared" si="1"/>
        <v>6.6365160000000003</v>
      </c>
    </row>
    <row r="81" spans="1:4" x14ac:dyDescent="0.35">
      <c r="A81" s="4">
        <v>50</v>
      </c>
      <c r="B81" s="7">
        <v>0.125</v>
      </c>
      <c r="C81" s="7">
        <f>B81-B19</f>
        <v>5.4000000000000006E-2</v>
      </c>
      <c r="D81" s="7">
        <f t="shared" si="1"/>
        <v>2.2933313599999998</v>
      </c>
    </row>
    <row r="82" spans="1:4" x14ac:dyDescent="0.35">
      <c r="A82" s="4">
        <v>51</v>
      </c>
      <c r="B82" s="7">
        <v>0.2</v>
      </c>
      <c r="C82" s="7">
        <f>B82-B19</f>
        <v>0.129</v>
      </c>
      <c r="D82" s="7">
        <f t="shared" si="1"/>
        <v>5.3210948599999996</v>
      </c>
    </row>
    <row r="83" spans="1:4" x14ac:dyDescent="0.35">
      <c r="A83" s="4">
        <v>52</v>
      </c>
      <c r="B83" s="7">
        <v>0.157</v>
      </c>
      <c r="C83" s="7">
        <f>B83-B19</f>
        <v>8.6000000000000007E-2</v>
      </c>
      <c r="D83" s="7">
        <f t="shared" si="1"/>
        <v>3.5584001599999997</v>
      </c>
    </row>
    <row r="84" spans="1:4" x14ac:dyDescent="0.35">
      <c r="A84" s="4">
        <v>53</v>
      </c>
      <c r="B84" s="7">
        <v>0.154</v>
      </c>
      <c r="C84" s="7">
        <f>B84-B19</f>
        <v>8.3000000000000004E-2</v>
      </c>
      <c r="D84" s="7">
        <f t="shared" si="1"/>
        <v>3.4381069399999999</v>
      </c>
    </row>
    <row r="85" spans="1:4" x14ac:dyDescent="0.35">
      <c r="A85" s="4">
        <v>54</v>
      </c>
      <c r="B85" s="7">
        <v>0.127</v>
      </c>
      <c r="C85" s="7">
        <f>B85-B19</f>
        <v>5.6000000000000008E-2</v>
      </c>
      <c r="D85" s="7">
        <f t="shared" si="1"/>
        <v>2.3712305600000003</v>
      </c>
    </row>
    <row r="86" spans="1:4" x14ac:dyDescent="0.35">
      <c r="A86" s="4">
        <v>55</v>
      </c>
      <c r="B86" s="7">
        <v>0.10400000000000001</v>
      </c>
      <c r="C86" s="7">
        <f>B86-B19</f>
        <v>3.3000000000000015E-2</v>
      </c>
      <c r="D86" s="7">
        <f t="shared" si="1"/>
        <v>1.4847889400000005</v>
      </c>
    </row>
    <row r="87" spans="1:4" x14ac:dyDescent="0.35">
      <c r="A87" s="4">
        <v>56</v>
      </c>
      <c r="B87" s="7">
        <v>0.13800000000000001</v>
      </c>
      <c r="C87" s="7">
        <f>B87-B19</f>
        <v>6.7000000000000018E-2</v>
      </c>
      <c r="D87" s="7">
        <f t="shared" si="1"/>
        <v>2.8024589400000006</v>
      </c>
    </row>
    <row r="88" spans="1:4" x14ac:dyDescent="0.35">
      <c r="A88" s="4">
        <v>57</v>
      </c>
      <c r="B88" s="7">
        <v>9.6000000000000002E-2</v>
      </c>
      <c r="C88" s="7">
        <f>B88-B19</f>
        <v>2.5000000000000008E-2</v>
      </c>
      <c r="D88" s="7">
        <f t="shared" si="1"/>
        <v>1.1812875000000003</v>
      </c>
    </row>
    <row r="89" spans="1:4" x14ac:dyDescent="0.35">
      <c r="A89" s="4">
        <v>58</v>
      </c>
      <c r="B89" s="7">
        <v>0.13500000000000001</v>
      </c>
      <c r="C89" s="7">
        <f>B89-B19</f>
        <v>6.4000000000000015E-2</v>
      </c>
      <c r="D89" s="7">
        <f t="shared" si="1"/>
        <v>2.6843841600000005</v>
      </c>
    </row>
    <row r="90" spans="1:4" x14ac:dyDescent="0.35">
      <c r="A90" s="4">
        <v>59</v>
      </c>
      <c r="B90" s="7">
        <v>0.10200000000000001</v>
      </c>
      <c r="C90" s="7">
        <f>B90-B19</f>
        <v>3.1000000000000014E-2</v>
      </c>
      <c r="D90" s="7">
        <f t="shared" si="1"/>
        <v>1.4086800600000005</v>
      </c>
    </row>
    <row r="91" spans="1:4" x14ac:dyDescent="0.35">
      <c r="A91" s="4">
        <v>60</v>
      </c>
      <c r="B91" s="7">
        <v>0.10400000000000001</v>
      </c>
      <c r="C91" s="7">
        <f>B91-B19</f>
        <v>3.3000000000000015E-2</v>
      </c>
      <c r="D91" s="7">
        <f t="shared" si="1"/>
        <v>1.4847889400000005</v>
      </c>
    </row>
    <row r="92" spans="1:4" x14ac:dyDescent="0.35">
      <c r="A92" s="4">
        <v>61</v>
      </c>
      <c r="B92" s="7">
        <v>0.188</v>
      </c>
      <c r="C92" s="7">
        <f>B92-B19</f>
        <v>0.11700000000000001</v>
      </c>
      <c r="D92" s="7">
        <f t="shared" si="1"/>
        <v>4.8219409400000002</v>
      </c>
    </row>
    <row r="93" spans="1:4" x14ac:dyDescent="0.35">
      <c r="A93" s="4">
        <v>62</v>
      </c>
      <c r="B93" s="7">
        <v>0.122</v>
      </c>
      <c r="C93" s="7">
        <f>B93-B19</f>
        <v>5.1000000000000004E-2</v>
      </c>
      <c r="D93" s="7">
        <f t="shared" si="1"/>
        <v>2.1767744599999999</v>
      </c>
    </row>
    <row r="94" spans="1:4" x14ac:dyDescent="0.35">
      <c r="A94" s="4">
        <v>63</v>
      </c>
      <c r="B94" s="7">
        <v>0.16200000000000001</v>
      </c>
      <c r="C94" s="7">
        <f>B94-B19</f>
        <v>9.1000000000000011E-2</v>
      </c>
      <c r="D94" s="7">
        <f t="shared" si="1"/>
        <v>3.7596672600000001</v>
      </c>
    </row>
    <row r="95" spans="1:4" x14ac:dyDescent="0.35">
      <c r="A95" s="4">
        <v>64</v>
      </c>
      <c r="B95" s="7">
        <v>0.182</v>
      </c>
      <c r="C95" s="7">
        <f>B95-B19</f>
        <v>0.111</v>
      </c>
      <c r="D95" s="7">
        <f t="shared" si="1"/>
        <v>4.5744656599999995</v>
      </c>
    </row>
    <row r="96" spans="1:4" x14ac:dyDescent="0.35">
      <c r="A96" s="4">
        <v>65</v>
      </c>
      <c r="B96" s="7">
        <v>0.16700000000000001</v>
      </c>
      <c r="C96" s="7">
        <f>B96-B19</f>
        <v>9.6000000000000016E-2</v>
      </c>
      <c r="D96" s="7">
        <f t="shared" ref="D96:D119" si="2">(19.46*C96*C96)+(36.809*C96)+(0.2489)</f>
        <v>3.9619073600000005</v>
      </c>
    </row>
    <row r="97" spans="1:4" x14ac:dyDescent="0.35">
      <c r="A97" s="4">
        <v>66</v>
      </c>
      <c r="B97" s="7">
        <v>0.19600000000000001</v>
      </c>
      <c r="C97" s="7">
        <f>B97-B19</f>
        <v>0.125</v>
      </c>
      <c r="D97" s="7">
        <f t="shared" si="2"/>
        <v>5.1540874999999993</v>
      </c>
    </row>
    <row r="98" spans="1:4" x14ac:dyDescent="0.35">
      <c r="A98" s="4">
        <v>67</v>
      </c>
      <c r="B98" s="7">
        <v>0.19700000000000001</v>
      </c>
      <c r="C98" s="7">
        <f>B98-B19</f>
        <v>0.126</v>
      </c>
      <c r="D98" s="7">
        <f t="shared" si="2"/>
        <v>5.1957809599999996</v>
      </c>
    </row>
    <row r="99" spans="1:4" x14ac:dyDescent="0.35">
      <c r="A99" s="4">
        <v>68</v>
      </c>
      <c r="B99" s="7">
        <v>0.16700000000000001</v>
      </c>
      <c r="C99" s="7">
        <f>B99-B19</f>
        <v>9.6000000000000016E-2</v>
      </c>
      <c r="D99" s="7">
        <f t="shared" si="2"/>
        <v>3.9619073600000005</v>
      </c>
    </row>
    <row r="100" spans="1:4" x14ac:dyDescent="0.35">
      <c r="A100" s="4">
        <v>69</v>
      </c>
      <c r="B100" s="7">
        <v>0.154</v>
      </c>
      <c r="C100" s="7">
        <f>B100-B19</f>
        <v>8.3000000000000004E-2</v>
      </c>
      <c r="D100" s="7">
        <f t="shared" si="2"/>
        <v>3.4381069399999999</v>
      </c>
    </row>
    <row r="101" spans="1:4" x14ac:dyDescent="0.35">
      <c r="A101" s="4">
        <v>70</v>
      </c>
      <c r="B101" s="7">
        <v>0.41100000000000003</v>
      </c>
      <c r="C101" s="7">
        <f>B101-B19</f>
        <v>0.34</v>
      </c>
      <c r="D101" s="7">
        <f t="shared" si="2"/>
        <v>15.013536</v>
      </c>
    </row>
    <row r="102" spans="1:4" x14ac:dyDescent="0.35">
      <c r="A102" s="4">
        <v>71</v>
      </c>
      <c r="B102" s="7">
        <v>0.17100000000000001</v>
      </c>
      <c r="C102" s="7">
        <f>B102-B19</f>
        <v>0.10000000000000002</v>
      </c>
      <c r="D102" s="7">
        <f t="shared" si="2"/>
        <v>4.1244000000000005</v>
      </c>
    </row>
    <row r="103" spans="1:4" x14ac:dyDescent="0.35">
      <c r="A103" s="4">
        <v>72</v>
      </c>
      <c r="B103" s="7">
        <v>0.13600000000000001</v>
      </c>
      <c r="C103" s="7">
        <f>B103-B19</f>
        <v>6.5000000000000016E-2</v>
      </c>
      <c r="D103" s="7">
        <f t="shared" si="2"/>
        <v>2.7237035000000005</v>
      </c>
    </row>
    <row r="104" spans="1:4" x14ac:dyDescent="0.35">
      <c r="A104" s="4">
        <v>73</v>
      </c>
      <c r="B104" s="7">
        <v>0.115</v>
      </c>
      <c r="C104" s="7">
        <f>B104-B19</f>
        <v>4.4000000000000011E-2</v>
      </c>
      <c r="D104" s="7">
        <f t="shared" si="2"/>
        <v>1.9061705600000001</v>
      </c>
    </row>
    <row r="105" spans="1:4" x14ac:dyDescent="0.35">
      <c r="A105" s="4">
        <v>74</v>
      </c>
      <c r="B105" s="7">
        <v>0.25800000000000001</v>
      </c>
      <c r="C105" s="7">
        <f>B105-B19</f>
        <v>0.187</v>
      </c>
      <c r="D105" s="7">
        <f t="shared" si="2"/>
        <v>7.8126797399999992</v>
      </c>
    </row>
    <row r="106" spans="1:4" x14ac:dyDescent="0.35">
      <c r="A106" s="4">
        <v>75</v>
      </c>
      <c r="B106" s="7">
        <v>0.153</v>
      </c>
      <c r="C106" s="7">
        <f>B106-B19</f>
        <v>8.2000000000000003E-2</v>
      </c>
      <c r="D106" s="7">
        <f t="shared" si="2"/>
        <v>3.3980870400000001</v>
      </c>
    </row>
    <row r="107" spans="1:4" x14ac:dyDescent="0.35">
      <c r="A107" s="4">
        <v>76</v>
      </c>
      <c r="B107" s="7">
        <v>8.6999999999999994E-2</v>
      </c>
      <c r="C107" s="7">
        <f>B107-B19</f>
        <v>1.6E-2</v>
      </c>
      <c r="D107" s="7">
        <f t="shared" si="2"/>
        <v>0.84282575999999998</v>
      </c>
    </row>
    <row r="108" spans="1:4" x14ac:dyDescent="0.35">
      <c r="A108" s="4">
        <v>77</v>
      </c>
      <c r="B108" s="7">
        <v>0.189</v>
      </c>
      <c r="C108" s="7">
        <f>B108-B19</f>
        <v>0.11800000000000001</v>
      </c>
      <c r="D108" s="7">
        <f t="shared" si="2"/>
        <v>4.86332304</v>
      </c>
    </row>
    <row r="109" spans="1:4" x14ac:dyDescent="0.35">
      <c r="A109" s="4">
        <v>78</v>
      </c>
      <c r="B109" s="7">
        <v>0.14300000000000002</v>
      </c>
      <c r="C109" s="7">
        <f>B109-B19</f>
        <v>7.2000000000000022E-2</v>
      </c>
      <c r="D109" s="7">
        <f t="shared" si="2"/>
        <v>3.0000286400000009</v>
      </c>
    </row>
    <row r="110" spans="1:4" x14ac:dyDescent="0.35">
      <c r="A110" s="4">
        <v>79</v>
      </c>
      <c r="B110" s="7">
        <v>0.152</v>
      </c>
      <c r="C110" s="7">
        <f>B110-B19</f>
        <v>8.1000000000000003E-2</v>
      </c>
      <c r="D110" s="7">
        <f t="shared" si="2"/>
        <v>3.3581060599999999</v>
      </c>
    </row>
    <row r="111" spans="1:4" x14ac:dyDescent="0.35">
      <c r="A111" s="4">
        <v>80</v>
      </c>
      <c r="B111" s="7">
        <v>0.123</v>
      </c>
      <c r="C111" s="7">
        <f>B111-B19</f>
        <v>5.2000000000000005E-2</v>
      </c>
      <c r="D111" s="7">
        <f t="shared" si="2"/>
        <v>2.21558784</v>
      </c>
    </row>
    <row r="112" spans="1:4" x14ac:dyDescent="0.35">
      <c r="A112" s="4">
        <v>81</v>
      </c>
      <c r="B112" s="7">
        <v>0.106</v>
      </c>
      <c r="C112" s="7">
        <f>B112-B19</f>
        <v>3.5000000000000003E-2</v>
      </c>
      <c r="D112" s="7">
        <f t="shared" si="2"/>
        <v>1.5610535000000003</v>
      </c>
    </row>
    <row r="113" spans="1:4" x14ac:dyDescent="0.35">
      <c r="A113" s="4">
        <v>82</v>
      </c>
      <c r="B113" s="7">
        <v>0.19400000000000001</v>
      </c>
      <c r="C113" s="7">
        <f>B113-B19</f>
        <v>0.12300000000000001</v>
      </c>
      <c r="D113" s="7">
        <f t="shared" si="2"/>
        <v>5.0708173399999996</v>
      </c>
    </row>
    <row r="114" spans="1:4" x14ac:dyDescent="0.35">
      <c r="A114" s="4">
        <v>83</v>
      </c>
      <c r="B114" s="7">
        <v>0.20100000000000001</v>
      </c>
      <c r="C114" s="7">
        <f>B114-B19</f>
        <v>0.13</v>
      </c>
      <c r="D114" s="7">
        <f t="shared" si="2"/>
        <v>5.3629439999999997</v>
      </c>
    </row>
    <row r="115" spans="1:4" x14ac:dyDescent="0.35">
      <c r="A115" s="4">
        <v>84</v>
      </c>
      <c r="B115" s="7">
        <v>0.1</v>
      </c>
      <c r="C115" s="7">
        <f>B115-B19</f>
        <v>2.9000000000000012E-2</v>
      </c>
      <c r="D115" s="7">
        <f t="shared" si="2"/>
        <v>1.3327268600000006</v>
      </c>
    </row>
    <row r="116" spans="1:4" x14ac:dyDescent="0.35">
      <c r="A116" s="4">
        <v>85</v>
      </c>
      <c r="B116" s="7">
        <v>0.19600000000000001</v>
      </c>
      <c r="C116" s="7">
        <f>B116-B19</f>
        <v>0.125</v>
      </c>
      <c r="D116" s="7">
        <f t="shared" si="2"/>
        <v>5.1540874999999993</v>
      </c>
    </row>
    <row r="117" spans="1:4" x14ac:dyDescent="0.35">
      <c r="A117" s="4">
        <v>86</v>
      </c>
      <c r="B117" s="7">
        <v>0.189</v>
      </c>
      <c r="C117" s="7">
        <f>B117-B19</f>
        <v>0.11800000000000001</v>
      </c>
      <c r="D117" s="7">
        <f t="shared" si="2"/>
        <v>4.86332304</v>
      </c>
    </row>
    <row r="118" spans="1:4" x14ac:dyDescent="0.35">
      <c r="A118" s="4">
        <v>87</v>
      </c>
      <c r="B118" s="7">
        <v>0.13300000000000001</v>
      </c>
      <c r="C118" s="7">
        <f>B118-B19</f>
        <v>6.2000000000000013E-2</v>
      </c>
      <c r="D118" s="7">
        <f t="shared" si="2"/>
        <v>2.6058622400000004</v>
      </c>
    </row>
    <row r="119" spans="1:4" x14ac:dyDescent="0.35">
      <c r="A119" s="4">
        <v>88</v>
      </c>
      <c r="B119" s="7">
        <v>0.17599999999999999</v>
      </c>
      <c r="C119" s="7">
        <f>B119-B19</f>
        <v>0.105</v>
      </c>
      <c r="D119" s="7">
        <f t="shared" si="2"/>
        <v>4.3283914999999995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12</vt:i4>
      </vt:variant>
    </vt:vector>
  </HeadingPairs>
  <TitlesOfParts>
    <vt:vector size="12" baseType="lpstr">
      <vt:lpstr>Biyokimya</vt:lpstr>
      <vt:lpstr>NEFA</vt:lpstr>
      <vt:lpstr>MDA</vt:lpstr>
      <vt:lpstr>OxLDL</vt:lpstr>
      <vt:lpstr>TNF-a</vt:lpstr>
      <vt:lpstr>ADP</vt:lpstr>
      <vt:lpstr>IL-1B</vt:lpstr>
      <vt:lpstr>Leptin</vt:lpstr>
      <vt:lpstr>IL-6</vt:lpstr>
      <vt:lpstr>IL-8</vt:lpstr>
      <vt:lpstr>IL-10</vt:lpstr>
      <vt:lpstr>GSH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2020-12-02T07:31:26Z</dcterms:modified>
</cp:coreProperties>
</file>