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CRP-PLATE-1" sheetId="1" r:id="rId1"/>
    <sheet name="CRP-PLATE-2" sheetId="2" r:id="rId2"/>
    <sheet name="Phospholipase 2-PLATE-1" sheetId="3" r:id="rId3"/>
    <sheet name="Phospholipase 2-PLATE-2" sheetId="4" r:id="rId4"/>
    <sheet name="Apolipoprotein A1-PLATE-1" sheetId="5" r:id="rId5"/>
    <sheet name="Apolipoprotein A1-PLATE-2" sheetId="6" r:id="rId6"/>
    <sheet name="Homocysteine-PLATE-1" sheetId="7" r:id="rId7"/>
    <sheet name="Homocysteine-PLATE-2" sheetId="8" r:id="rId8"/>
    <sheet name="Apolipoprotein B-PLATE-1" sheetId="9" r:id="rId9"/>
    <sheet name="Apolipoprotein B-PLATE-2" sheetId="10" r:id="rId10"/>
    <sheet name="İMA" sheetId="12" r:id="rId11"/>
    <sheet name="Materyal-metod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0" l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35" i="10"/>
  <c r="E35" i="10" s="1"/>
  <c r="E19" i="10"/>
  <c r="E20" i="10"/>
  <c r="C21" i="10"/>
  <c r="E21" i="10" s="1"/>
  <c r="C20" i="10"/>
  <c r="C19" i="10"/>
  <c r="C18" i="10"/>
  <c r="E18" i="10" s="1"/>
  <c r="C17" i="10"/>
  <c r="E17" i="10" s="1"/>
  <c r="C16" i="10"/>
  <c r="E16" i="10" s="1"/>
  <c r="E81" i="9"/>
  <c r="E89" i="9"/>
  <c r="E97" i="9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34" i="9"/>
  <c r="E34" i="9" s="1"/>
  <c r="E19" i="9"/>
  <c r="E20" i="9"/>
  <c r="C21" i="9"/>
  <c r="E21" i="9" s="1"/>
  <c r="C20" i="9"/>
  <c r="C19" i="9"/>
  <c r="C18" i="9"/>
  <c r="E18" i="9" s="1"/>
  <c r="C17" i="9"/>
  <c r="E17" i="9" s="1"/>
  <c r="C16" i="9"/>
  <c r="E16" i="9" s="1"/>
  <c r="E80" i="8"/>
  <c r="E88" i="8"/>
  <c r="E96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33" i="8"/>
  <c r="E33" i="8" s="1"/>
  <c r="E20" i="8"/>
  <c r="C21" i="8"/>
  <c r="E21" i="8" s="1"/>
  <c r="C20" i="8"/>
  <c r="C19" i="8"/>
  <c r="E19" i="8" s="1"/>
  <c r="C18" i="8"/>
  <c r="E18" i="8" s="1"/>
  <c r="C17" i="8"/>
  <c r="E17" i="8" s="1"/>
  <c r="C16" i="8"/>
  <c r="E16" i="8" s="1"/>
  <c r="E73" i="7"/>
  <c r="E81" i="7"/>
  <c r="E89" i="7"/>
  <c r="E97" i="7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34" i="7"/>
  <c r="E34" i="7" s="1"/>
  <c r="E18" i="7"/>
  <c r="E19" i="7"/>
  <c r="C20" i="7"/>
  <c r="E20" i="7" s="1"/>
  <c r="C19" i="7"/>
  <c r="C18" i="7"/>
  <c r="C17" i="7"/>
  <c r="E17" i="7" s="1"/>
  <c r="C16" i="7"/>
  <c r="E16" i="7" s="1"/>
  <c r="C15" i="7"/>
  <c r="E15" i="7" s="1"/>
  <c r="E96" i="6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33" i="6"/>
  <c r="E33" i="6" s="1"/>
  <c r="E20" i="6"/>
  <c r="C21" i="6"/>
  <c r="E21" i="6" s="1"/>
  <c r="C20" i="6"/>
  <c r="C19" i="6"/>
  <c r="E19" i="6" s="1"/>
  <c r="C18" i="6"/>
  <c r="E18" i="6" s="1"/>
  <c r="C17" i="6"/>
  <c r="E17" i="6" s="1"/>
  <c r="C16" i="6"/>
  <c r="E16" i="6" s="1"/>
  <c r="E67" i="5"/>
  <c r="E99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34" i="5"/>
  <c r="E34" i="5" s="1"/>
  <c r="E18" i="5"/>
  <c r="E19" i="5"/>
  <c r="E20" i="5"/>
  <c r="E16" i="5"/>
  <c r="C21" i="5"/>
  <c r="E21" i="5" s="1"/>
  <c r="C20" i="5"/>
  <c r="C19" i="5"/>
  <c r="C18" i="5"/>
  <c r="C17" i="5"/>
  <c r="E17" i="5" s="1"/>
  <c r="C16" i="5"/>
  <c r="E72" i="4"/>
  <c r="E80" i="4"/>
  <c r="E88" i="4"/>
  <c r="E96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33" i="4"/>
  <c r="E33" i="4" s="1"/>
  <c r="E19" i="4"/>
  <c r="E20" i="4"/>
  <c r="C21" i="4"/>
  <c r="E21" i="4" s="1"/>
  <c r="C20" i="4"/>
  <c r="C19" i="4"/>
  <c r="C18" i="4"/>
  <c r="E18" i="4" s="1"/>
  <c r="C17" i="4"/>
  <c r="E17" i="4" s="1"/>
  <c r="C16" i="4"/>
  <c r="E16" i="4" s="1"/>
  <c r="E61" i="3"/>
  <c r="E66" i="3"/>
  <c r="E93" i="3"/>
  <c r="E98" i="3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D62" i="3"/>
  <c r="E62" i="3" s="1"/>
  <c r="D63" i="3"/>
  <c r="E63" i="3" s="1"/>
  <c r="D64" i="3"/>
  <c r="E64" i="3" s="1"/>
  <c r="D65" i="3"/>
  <c r="E65" i="3" s="1"/>
  <c r="D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D94" i="3"/>
  <c r="E94" i="3" s="1"/>
  <c r="D95" i="3"/>
  <c r="E95" i="3" s="1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34" i="3"/>
  <c r="E34" i="3" s="1"/>
  <c r="E19" i="3"/>
  <c r="E20" i="3"/>
  <c r="E21" i="3"/>
  <c r="C21" i="3"/>
  <c r="C20" i="3"/>
  <c r="C19" i="3"/>
  <c r="C18" i="3"/>
  <c r="E18" i="3" s="1"/>
  <c r="C17" i="3"/>
  <c r="E17" i="3" s="1"/>
  <c r="C16" i="3"/>
  <c r="E16" i="3" s="1"/>
  <c r="E32" i="1" l="1"/>
  <c r="E79" i="2" l="1"/>
  <c r="E87" i="2"/>
  <c r="E95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32" i="2"/>
  <c r="E32" i="2" s="1"/>
  <c r="E18" i="2"/>
  <c r="E19" i="2"/>
  <c r="C20" i="2"/>
  <c r="E20" i="2" s="1"/>
  <c r="C19" i="2"/>
  <c r="C18" i="2"/>
  <c r="C17" i="2"/>
  <c r="E17" i="2" s="1"/>
  <c r="C16" i="2"/>
  <c r="E16" i="2" s="1"/>
  <c r="C15" i="2"/>
  <c r="E15" i="2" s="1"/>
  <c r="E71" i="1"/>
  <c r="E79" i="1"/>
  <c r="E87" i="1"/>
  <c r="E95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32" i="1"/>
  <c r="E16" i="1"/>
  <c r="E17" i="1"/>
  <c r="C18" i="1"/>
  <c r="E18" i="1" s="1"/>
  <c r="C17" i="1"/>
  <c r="C16" i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<sst xmlns="http://schemas.openxmlformats.org/spreadsheetml/2006/main" count="1319" uniqueCount="250">
  <si>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</si>
  <si>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</si>
  <si>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</si>
  <si>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</si>
  <si>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</si>
  <si>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</si>
  <si>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</si>
  <si>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</si>
  <si>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</si>
  <si>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</si>
  <si>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</si>
  <si>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(mg/L)</t>
  </si>
  <si>
    <t>Numune</t>
  </si>
  <si>
    <t>absorbans</t>
  </si>
  <si>
    <t>result(mg/L)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</si>
  <si>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</si>
  <si>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</si>
  <si>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</si>
  <si>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</si>
  <si>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</si>
  <si>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</si>
  <si>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</si>
  <si>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</si>
  <si>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</si>
  <si>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</si>
  <si>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</si>
  <si>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</si>
  <si>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</si>
  <si>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</si>
  <si>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</si>
  <si>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</si>
  <si>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</si>
  <si>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</si>
  <si>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</si>
  <si>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</si>
  <si>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</si>
  <si>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</si>
  <si>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</si>
  <si>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</si>
  <si>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</si>
  <si>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</si>
  <si>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</si>
  <si>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</si>
  <si>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</si>
  <si>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</si>
  <si>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</si>
  <si>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KONTROL-32</t>
  </si>
  <si>
    <t>KONTROL-33</t>
  </si>
  <si>
    <t>KONTROL-34</t>
  </si>
  <si>
    <t>KONTROL-35</t>
  </si>
  <si>
    <t>KONTROL-36</t>
  </si>
  <si>
    <t>KONTROL-37</t>
  </si>
  <si>
    <t>KONTROL-38</t>
  </si>
  <si>
    <t>KONTROL-39</t>
  </si>
  <si>
    <t>KONTROL-40</t>
  </si>
  <si>
    <t>KONTROL-41</t>
  </si>
  <si>
    <t>KONTROL-42</t>
  </si>
  <si>
    <t>KONTROL-43</t>
  </si>
  <si>
    <t>KONTROL-44</t>
  </si>
  <si>
    <t>KONTROL-45</t>
  </si>
  <si>
    <t>KONTROL-46</t>
  </si>
  <si>
    <t>KONTROL-47</t>
  </si>
  <si>
    <t>KONTROL-48</t>
  </si>
  <si>
    <t>KONTROL-49</t>
  </si>
  <si>
    <t>KONTROL-50</t>
  </si>
  <si>
    <t>KONTROL-51</t>
  </si>
  <si>
    <t>KONTROL-52</t>
  </si>
  <si>
    <t>KONTROL-53</t>
  </si>
  <si>
    <t>KONTROL-54</t>
  </si>
  <si>
    <t>KONTROL-55</t>
  </si>
  <si>
    <t>KONTROL-56</t>
  </si>
  <si>
    <t>KONTROL-57</t>
  </si>
  <si>
    <t>KONTROL-58</t>
  </si>
  <si>
    <t>KONTROL-59</t>
  </si>
  <si>
    <t>KONTROL-60</t>
  </si>
  <si>
    <t>HASTA-1</t>
  </si>
  <si>
    <t>HASTA-2</t>
  </si>
  <si>
    <t>HASTA-3</t>
  </si>
  <si>
    <t>HASTA-4</t>
  </si>
  <si>
    <t>HASTA-5</t>
  </si>
  <si>
    <t>HASTA-6</t>
  </si>
  <si>
    <t>HASTA-7</t>
  </si>
  <si>
    <t>HASTA-8</t>
  </si>
  <si>
    <t>HASTA-9</t>
  </si>
  <si>
    <t>HASTA-10</t>
  </si>
  <si>
    <t>HASTA-11</t>
  </si>
  <si>
    <t>HASTA-12</t>
  </si>
  <si>
    <t>HASTA-13</t>
  </si>
  <si>
    <t>HASTA-14</t>
  </si>
  <si>
    <t>HASTA-15</t>
  </si>
  <si>
    <t>HASTA-16</t>
  </si>
  <si>
    <t>HASTA-17</t>
  </si>
  <si>
    <t>HASTA-18</t>
  </si>
  <si>
    <t>HASTA-19</t>
  </si>
  <si>
    <t>HASTA-20</t>
  </si>
  <si>
    <t>HASTA-21</t>
  </si>
  <si>
    <t>HASTA-22</t>
  </si>
  <si>
    <t>HASTA-23</t>
  </si>
  <si>
    <t>HASTA-24</t>
  </si>
  <si>
    <t>HASTA-25</t>
  </si>
  <si>
    <t>HASTA-26</t>
  </si>
  <si>
    <t>HASTA-27</t>
  </si>
  <si>
    <t>HASTA-28</t>
  </si>
  <si>
    <t>HASTA-29</t>
  </si>
  <si>
    <t>HASTA-30</t>
  </si>
  <si>
    <t>HASTA-31</t>
  </si>
  <si>
    <t>HASTA-32</t>
  </si>
  <si>
    <t>HASTA-33</t>
  </si>
  <si>
    <t>HASTA-34</t>
  </si>
  <si>
    <t>HASTA-35</t>
  </si>
  <si>
    <t>HASTA-36</t>
  </si>
  <si>
    <t>HASTA-37</t>
  </si>
  <si>
    <t>HASTA-38</t>
  </si>
  <si>
    <t>HASTA-39</t>
  </si>
  <si>
    <t>HASTA-40</t>
  </si>
  <si>
    <t>HASTA-41</t>
  </si>
  <si>
    <t>HASTA-42</t>
  </si>
  <si>
    <t>HASTA-43</t>
  </si>
  <si>
    <t>HASTA-44</t>
  </si>
  <si>
    <t>HASTA-45</t>
  </si>
  <si>
    <t>HASTA-46</t>
  </si>
  <si>
    <t>HASTA-47</t>
  </si>
  <si>
    <t>HASTA-48</t>
  </si>
  <si>
    <t>HASTA-49</t>
  </si>
  <si>
    <t>HASTA-50</t>
  </si>
  <si>
    <t>HASTA-51</t>
  </si>
  <si>
    <t>HASTA-52</t>
  </si>
  <si>
    <t>HASTA-53</t>
  </si>
  <si>
    <t>HASTA-54</t>
  </si>
  <si>
    <t>HASTA-55</t>
  </si>
  <si>
    <t>HASTA-56</t>
  </si>
  <si>
    <t>HASTA-57</t>
  </si>
  <si>
    <t>HASTA-58</t>
  </si>
  <si>
    <t>HASTA-59</t>
  </si>
  <si>
    <t>HASTA-60</t>
  </si>
  <si>
    <t>HASTA-61</t>
  </si>
  <si>
    <t>HASTA-62</t>
  </si>
  <si>
    <t>HASTA-63</t>
  </si>
  <si>
    <t>HASTA-64</t>
  </si>
  <si>
    <t>HASTA-65</t>
  </si>
  <si>
    <t>HASTA-66</t>
  </si>
  <si>
    <t>HASTA-67</t>
  </si>
  <si>
    <t>HASTA-68</t>
  </si>
  <si>
    <t>HASTA-69</t>
  </si>
  <si>
    <t>HASTA-70</t>
  </si>
  <si>
    <t>HASTA-71</t>
  </si>
  <si>
    <t>HASTA-72</t>
  </si>
  <si>
    <t>HASTA-73</t>
  </si>
  <si>
    <t>HASTA-74</t>
  </si>
  <si>
    <t>HASTA-75</t>
  </si>
  <si>
    <t>HASTA-76</t>
  </si>
  <si>
    <t>HASTA-77</t>
  </si>
  <si>
    <t>HASTA-78</t>
  </si>
  <si>
    <t>HASTA-79</t>
  </si>
  <si>
    <t>HASTA-80</t>
  </si>
  <si>
    <t>HASTA-81</t>
  </si>
  <si>
    <t>HASTA-82</t>
  </si>
  <si>
    <t>HASTA-83</t>
  </si>
  <si>
    <t>HASTA-84</t>
  </si>
  <si>
    <t>HASTA-85</t>
  </si>
  <si>
    <t>HASTA-86</t>
  </si>
  <si>
    <t>HASTA-87</t>
  </si>
  <si>
    <t>HASTA-88</t>
  </si>
  <si>
    <t>HASTA-89</t>
  </si>
  <si>
    <t>HASTA-90</t>
  </si>
  <si>
    <t>HASTA-91</t>
  </si>
  <si>
    <t>HASTA-92</t>
  </si>
  <si>
    <t>HASTA-93</t>
  </si>
  <si>
    <t>HASTA-94</t>
  </si>
  <si>
    <t>HASTA-95</t>
  </si>
  <si>
    <t>HASTA-96</t>
  </si>
  <si>
    <t>HASTA-97</t>
  </si>
  <si>
    <t>HASTA-98</t>
  </si>
  <si>
    <t>HASTA-99</t>
  </si>
  <si>
    <t>HASTA-100</t>
  </si>
  <si>
    <t>HASTA-101</t>
  </si>
  <si>
    <t>HASTA-102</t>
  </si>
  <si>
    <t>HASTA-103</t>
  </si>
  <si>
    <t>HASTA-104</t>
  </si>
  <si>
    <t>HASTA-105</t>
  </si>
  <si>
    <t>HASTA-106</t>
  </si>
  <si>
    <t>HASTA-107</t>
  </si>
  <si>
    <t>HASTA-108</t>
  </si>
  <si>
    <t>HASTA-109</t>
  </si>
  <si>
    <t>HASTA-110</t>
  </si>
  <si>
    <t>HASTA-111</t>
  </si>
  <si>
    <t>HASTA-112</t>
  </si>
  <si>
    <t>HASTA-113</t>
  </si>
  <si>
    <t>HASTA-114</t>
  </si>
  <si>
    <t>HASTA-115</t>
  </si>
  <si>
    <t>HASTA-116</t>
  </si>
  <si>
    <t>HASTA-117</t>
  </si>
  <si>
    <t>HASTA-118</t>
  </si>
  <si>
    <t>HASTA-119</t>
  </si>
  <si>
    <t>HASTA-120</t>
  </si>
  <si>
    <t>concentratıon (ng/ml)</t>
  </si>
  <si>
    <t>result(ng/ml)</t>
  </si>
  <si>
    <t>concentratıon (ug/ml)</t>
  </si>
  <si>
    <t>result(ug/ml)</t>
  </si>
  <si>
    <t>concentratıon (nmol/ml)</t>
  </si>
  <si>
    <t>result(nmol/ml)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</si>
  <si>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</si>
  <si>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</si>
  <si>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</si>
  <si>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</si>
  <si>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</si>
  <si>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</si>
  <si>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</si>
  <si>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</si>
  <si>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</si>
  <si>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Human</t>
  </si>
  <si>
    <t>C-Reactive Protein</t>
  </si>
  <si>
    <t>Phospholipase A2,Pancreas</t>
  </si>
  <si>
    <t>Apolipoprotein A1</t>
  </si>
  <si>
    <t>Homocysteine</t>
  </si>
  <si>
    <t>Apolipoprotein B</t>
  </si>
  <si>
    <t>E1798Hu</t>
  </si>
  <si>
    <t>E2530Hu</t>
  </si>
  <si>
    <t>E1535Hu</t>
  </si>
  <si>
    <t>E3292Hu</t>
  </si>
  <si>
    <t>E3029Hu</t>
  </si>
  <si>
    <t xml:space="preserve"> The reaction is terminated by addition of acidic stop solution and absorbance is measured at 450 nm. </t>
  </si>
  <si>
    <t>This kit is an Enzyme-Linked Immunosorbent Assay (ELISA). The plate has been pre-coated with Human CRP antibody. CRP present in the sample is added and binds to antibodies coated on the wells.</t>
  </si>
  <si>
    <t>And then biotinylated Human CRP Antibody is added and binds to CRP in the sample. Then Streptavidin-HRP is added and binds to the Biotinylated CRP antibody.</t>
  </si>
  <si>
    <t>After incubation unbound Streptavidin-HRP is washed away during a washing step. Substrate solution is then added and color develops in proportion to the amount of Human CRP.</t>
  </si>
  <si>
    <t>Human CRP Assay Principle</t>
  </si>
  <si>
    <t>This kit is an Enzyme-Linked Immunosorbent Assay (ELISA). The plate has been pre-coated with Human pPLA2 antibody. pPLA2 present in the sample is added and binds to antibodies coated on the wells.</t>
  </si>
  <si>
    <t>And then biotinylated Human pPLA2 Antibody is added and binds to pPLA2 in the sample. Then Streptavidin-HRP is added and binds to the Biotinylated pPLA2 antibody.</t>
  </si>
  <si>
    <t>After incubation unbound Streptavidin-HRP is washed away during a washing step. Substrate solution is then added and color develops in proportion to the amount of Human pPLA2.</t>
  </si>
  <si>
    <t>Human Phospholipase A2 Assay Principle</t>
  </si>
  <si>
    <t>This kit is an Enzyme-Linked Immunosorbent Assay (ELISA). The plate has been pre-coated with Human apo-A1 antibody. apo-A1 present in the sample is added and binds to antibodies coated on the wells.</t>
  </si>
  <si>
    <t>And then biotinylated Human apo-A1Antibody is added and binds to apo-A1 in the sample. Then Streptavidin-HRP is added and binds to the Biotinylated apo-A1 antibody.</t>
  </si>
  <si>
    <t>After incubation unbound Streptavidin-HRP is washed away during a washing step. Substrate solution is then added and color develops in proportion to the amount of Human apo-A1.</t>
  </si>
  <si>
    <t>Human Apolipoprotein A1 Assay Principle</t>
  </si>
  <si>
    <t>This kit is an Enzyme-Linked Immunosorbent Assay (ELISA). The plate has been pre-coated with Human apo-B antibody. apo-B present in the sample is added and binds to antibodies coated on the wells.</t>
  </si>
  <si>
    <t>And then biotinylated Human apo-B Antibody is added and binds to apo-B in the sample. Then Streptavidin-HRP is added and binds to the Biotinylated apo-B antibody.</t>
  </si>
  <si>
    <t>After incubation unbound Streptavidin-HRP is washed away during a washing step. Substrate solution is then added and color develops in proportion to the amount of Human apo-B.</t>
  </si>
  <si>
    <t>Human Apolipoprotein B Assay Principle</t>
  </si>
  <si>
    <t>This kit is an Enzyme-Linked Immunosorbent Assay (ELISA). The plate has been pre-coated with Human Hcy antibody. Hcy present in the sample is added and binds to antibodies coated on the wells.</t>
  </si>
  <si>
    <t>And then biotinylated Human Hcy Antibody is added and binds to Hcy in the sample. Then Streptavidin-HRP is added and binds to the Biotinylated Hcy antibody.</t>
  </si>
  <si>
    <t>After incubation unbound Streptavidin-HRP is washed away during a washing step. Substrate solution is then added and color develops in proportion to the amount of Human Hcy.</t>
  </si>
  <si>
    <t>Human Homocysteine Assay Principle</t>
  </si>
  <si>
    <t>Numune Adı</t>
  </si>
  <si>
    <t>IMA Abs (AU)</t>
  </si>
  <si>
    <t>IMA(Ischemia Modified Albumin)</t>
  </si>
  <si>
    <t>Universal</t>
  </si>
  <si>
    <t>REL ASSAY</t>
  </si>
  <si>
    <t>RL0307</t>
  </si>
  <si>
    <t>Kolorimetrik</t>
  </si>
  <si>
    <t>MINDRAY-BS400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</si>
</sst>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85279965004377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'CRP-PLATE-1'!$C$13:$C$18</c:f>
              <c:numCache>
                <c:formatCode>General</c:formatCode>
                <c:ptCount val="6"/>
                <c:pt idx="0">
                  <c:v>1.8559999999999999</c:v>
                </c:pt>
                <c:pt idx="1">
                  <c:v>1.0740000000000001</c:v>
                </c:pt>
                <c:pt idx="2">
                  <c:v>0.66800000000000004</c:v>
                </c:pt>
                <c:pt idx="3">
                  <c:v>0.36599999999999999</c:v>
                </c:pt>
                <c:pt idx="4">
                  <c:v>0.16799999999999998</c:v>
                </c:pt>
                <c:pt idx="5">
                  <c:v>0</c:v>
                </c:pt>
              </c:numCache>
            </c:numRef>
          </c:xVal>
          <c:yVal>
            <c:numRef>
              <c:f>'CRP-PLATE-1'!$D$13:$D$18</c:f>
              <c:numCache>
                <c:formatCode>General</c:formatCode>
                <c:ptCount val="6"/>
                <c:pt idx="0">
                  <c:v>3.2</c:v>
                </c:pt>
                <c:pt idx="1">
                  <c:v>1.6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B-4584-8AE0-95EC3183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2048"/>
        <c:axId val="338530080"/>
      </c:scatterChart>
      <c:valAx>
        <c:axId val="3385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8530080"/>
        <c:crosses val="autoZero"/>
        <c:crossBetween val="midCat"/>
      </c:valAx>
      <c:valAx>
        <c:axId val="33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85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45297462817148"/>
                  <c:y val="0.10256233595800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B-PLATE-2'!$C$16:$C$21</c:f>
              <c:numCache>
                <c:formatCode>General</c:formatCode>
                <c:ptCount val="6"/>
                <c:pt idx="0">
                  <c:v>1.1399999999999999</c:v>
                </c:pt>
                <c:pt idx="1">
                  <c:v>0.6130000000000001</c:v>
                </c:pt>
                <c:pt idx="2">
                  <c:v>0.43800000000000006</c:v>
                </c:pt>
                <c:pt idx="3">
                  <c:v>0.19700000000000004</c:v>
                </c:pt>
                <c:pt idx="4">
                  <c:v>0.11000000000000001</c:v>
                </c:pt>
                <c:pt idx="5">
                  <c:v>0</c:v>
                </c:pt>
              </c:numCache>
            </c:numRef>
          </c:xVal>
          <c:yVal>
            <c:numRef>
              <c:f>'Apolipoprotein B-PLATE-2'!$D$16:$D$21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9-4000-AE26-3794F7F2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5504"/>
        <c:axId val="470196816"/>
      </c:scatterChart>
      <c:valAx>
        <c:axId val="4701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196816"/>
        <c:crosses val="autoZero"/>
        <c:crossBetween val="midCat"/>
      </c:valAx>
      <c:valAx>
        <c:axId val="4701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1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767563429571303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'CRP-PLATE-2'!$C$15:$C$20</c:f>
              <c:numCache>
                <c:formatCode>General</c:formatCode>
                <c:ptCount val="6"/>
                <c:pt idx="0">
                  <c:v>1.6679999999999999</c:v>
                </c:pt>
                <c:pt idx="1">
                  <c:v>1.036</c:v>
                </c:pt>
                <c:pt idx="2">
                  <c:v>0.59699999999999998</c:v>
                </c:pt>
                <c:pt idx="3">
                  <c:v>0.25900000000000001</c:v>
                </c:pt>
                <c:pt idx="4">
                  <c:v>0.14299999999999999</c:v>
                </c:pt>
                <c:pt idx="5">
                  <c:v>0</c:v>
                </c:pt>
              </c:numCache>
            </c:numRef>
          </c:xVal>
          <c:yVal>
            <c:numRef>
              <c:f>'CRP-PLATE-2'!$D$15:$D$20</c:f>
              <c:numCache>
                <c:formatCode>General</c:formatCode>
                <c:ptCount val="6"/>
                <c:pt idx="0">
                  <c:v>3.2</c:v>
                </c:pt>
                <c:pt idx="1">
                  <c:v>1.6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D-44EF-8EE3-C9BD735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96384"/>
        <c:axId val="399803928"/>
      </c:scatterChart>
      <c:valAx>
        <c:axId val="3997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803928"/>
        <c:crosses val="autoZero"/>
        <c:crossBetween val="midCat"/>
      </c:valAx>
      <c:valAx>
        <c:axId val="3998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7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Phospholipase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2202537182852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'Phospholipase 2-PLATE-1'!$C$16:$C$21</c:f>
              <c:numCache>
                <c:formatCode>General</c:formatCode>
                <c:ptCount val="6"/>
                <c:pt idx="0">
                  <c:v>1.35</c:v>
                </c:pt>
                <c:pt idx="1">
                  <c:v>0.85400000000000009</c:v>
                </c:pt>
                <c:pt idx="2">
                  <c:v>0.46400000000000002</c:v>
                </c:pt>
                <c:pt idx="3">
                  <c:v>0.245</c:v>
                </c:pt>
                <c:pt idx="4">
                  <c:v>0.128</c:v>
                </c:pt>
                <c:pt idx="5">
                  <c:v>0</c:v>
                </c:pt>
              </c:numCache>
            </c:numRef>
          </c:xVal>
          <c:yVal>
            <c:numRef>
              <c:f>'Phospholipase 2-PLATE-1'!$D$16:$D$21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3B3-9FFC-622A601F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4584"/>
        <c:axId val="399805240"/>
      </c:scatterChart>
      <c:valAx>
        <c:axId val="39980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805240"/>
        <c:crosses val="autoZero"/>
        <c:crossBetween val="midCat"/>
      </c:valAx>
      <c:valAx>
        <c:axId val="3998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980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Phospholipase 2</a:t>
            </a:r>
            <a:endParaRPr lang="tr-T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027143482064739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'Phospholipase 2-PLATE-2'!$C$16:$C$21</c:f>
              <c:numCache>
                <c:formatCode>General</c:formatCode>
                <c:ptCount val="6"/>
                <c:pt idx="0">
                  <c:v>1.403</c:v>
                </c:pt>
                <c:pt idx="1">
                  <c:v>0.84800000000000009</c:v>
                </c:pt>
                <c:pt idx="2">
                  <c:v>0.49999999999999994</c:v>
                </c:pt>
                <c:pt idx="3">
                  <c:v>0.24199999999999999</c:v>
                </c:pt>
                <c:pt idx="4">
                  <c:v>0.13</c:v>
                </c:pt>
                <c:pt idx="5">
                  <c:v>0</c:v>
                </c:pt>
              </c:numCache>
            </c:numRef>
          </c:xVal>
          <c:yVal>
            <c:numRef>
              <c:f>'Phospholipase 2-PLATE-2'!$D$16:$D$21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1-494B-919C-DA6D93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34328"/>
        <c:axId val="340334656"/>
      </c:scatterChart>
      <c:valAx>
        <c:axId val="34033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0334656"/>
        <c:crosses val="autoZero"/>
        <c:crossBetween val="midCat"/>
      </c:valAx>
      <c:valAx>
        <c:axId val="3403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033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173272090988625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A1-PLATE-1'!$C$16:$C$21</c:f>
              <c:numCache>
                <c:formatCode>General</c:formatCode>
                <c:ptCount val="6"/>
                <c:pt idx="0">
                  <c:v>1.637</c:v>
                </c:pt>
                <c:pt idx="1">
                  <c:v>0.94200000000000006</c:v>
                </c:pt>
                <c:pt idx="2">
                  <c:v>0.65400000000000003</c:v>
                </c:pt>
                <c:pt idx="3">
                  <c:v>0.39100000000000001</c:v>
                </c:pt>
                <c:pt idx="4">
                  <c:v>0.24</c:v>
                </c:pt>
                <c:pt idx="5">
                  <c:v>0</c:v>
                </c:pt>
              </c:numCache>
            </c:numRef>
          </c:xVal>
          <c:yVal>
            <c:numRef>
              <c:f>'Apolipoprotein A1-PLATE-1'!$D$16:$D$21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6-4D3C-B5F0-8E5E64B4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30616"/>
        <c:axId val="567733568"/>
      </c:scatterChart>
      <c:valAx>
        <c:axId val="5677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7733568"/>
        <c:crosses val="autoZero"/>
        <c:crossBetween val="midCat"/>
      </c:valAx>
      <c:valAx>
        <c:axId val="5677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77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64282589676288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A1-PLATE-2'!$C$16:$C$21</c:f>
              <c:numCache>
                <c:formatCode>General</c:formatCode>
                <c:ptCount val="6"/>
                <c:pt idx="0">
                  <c:v>1.772</c:v>
                </c:pt>
                <c:pt idx="1">
                  <c:v>1.0879999999999999</c:v>
                </c:pt>
                <c:pt idx="2">
                  <c:v>0.60300000000000009</c:v>
                </c:pt>
                <c:pt idx="3">
                  <c:v>0.34299999999999997</c:v>
                </c:pt>
                <c:pt idx="4">
                  <c:v>0.21000000000000002</c:v>
                </c:pt>
                <c:pt idx="5">
                  <c:v>0</c:v>
                </c:pt>
              </c:numCache>
            </c:numRef>
          </c:xVal>
          <c:yVal>
            <c:numRef>
              <c:f>'Apolipoprotein A1-PLATE-2'!$D$16:$D$21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2EE-8584-F2216B3F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9792"/>
        <c:axId val="561588808"/>
      </c:scatterChart>
      <c:valAx>
        <c:axId val="5615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1588808"/>
        <c:crosses val="autoZero"/>
        <c:crossBetween val="midCat"/>
      </c:valAx>
      <c:valAx>
        <c:axId val="5615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15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Homocysteine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4286964129484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'Homocysteine-PLATE-1'!$C$15:$C$20</c:f>
              <c:numCache>
                <c:formatCode>General</c:formatCode>
                <c:ptCount val="6"/>
                <c:pt idx="0">
                  <c:v>1.9330000000000001</c:v>
                </c:pt>
                <c:pt idx="1">
                  <c:v>0.95700000000000007</c:v>
                </c:pt>
                <c:pt idx="2">
                  <c:v>0.54100000000000004</c:v>
                </c:pt>
                <c:pt idx="3">
                  <c:v>0.313</c:v>
                </c:pt>
                <c:pt idx="4">
                  <c:v>0.17899999999999999</c:v>
                </c:pt>
                <c:pt idx="5">
                  <c:v>0</c:v>
                </c:pt>
              </c:numCache>
            </c:numRef>
          </c:xVal>
          <c:yVal>
            <c:numRef>
              <c:f>'Homocysteine-PLATE-1'!$D$15:$D$20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B-4A22-9783-9DDCE43E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44592"/>
        <c:axId val="465547544"/>
      </c:scatterChart>
      <c:valAx>
        <c:axId val="4655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5547544"/>
        <c:crosses val="autoZero"/>
        <c:crossBetween val="midCat"/>
      </c:valAx>
      <c:valAx>
        <c:axId val="465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55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Homocysteine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87937445319335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'Homocysteine-PLATE-2'!$C$16:$C$21</c:f>
              <c:numCache>
                <c:formatCode>General</c:formatCode>
                <c:ptCount val="6"/>
                <c:pt idx="0">
                  <c:v>1.613</c:v>
                </c:pt>
                <c:pt idx="1">
                  <c:v>0.89200000000000002</c:v>
                </c:pt>
                <c:pt idx="2">
                  <c:v>0.48300000000000004</c:v>
                </c:pt>
                <c:pt idx="3">
                  <c:v>0.247</c:v>
                </c:pt>
                <c:pt idx="4">
                  <c:v>0.16100000000000003</c:v>
                </c:pt>
                <c:pt idx="5">
                  <c:v>0</c:v>
                </c:pt>
              </c:numCache>
            </c:numRef>
          </c:xVal>
          <c:yVal>
            <c:numRef>
              <c:f>'Homocysteine-PLATE-2'!$D$16:$D$21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4F50-AE5A-5C7772D2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42952"/>
        <c:axId val="471344920"/>
      </c:scatterChart>
      <c:valAx>
        <c:axId val="4713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344920"/>
        <c:crosses val="autoZero"/>
        <c:crossBetween val="midCat"/>
      </c:valAx>
      <c:valAx>
        <c:axId val="4713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3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Apolipoprotein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671500437445318"/>
                  <c:y val="0.13785505978419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'Apolipoprotein B-PLATE-1'!$C$16:$C$21</c:f>
              <c:numCache>
                <c:formatCode>General</c:formatCode>
                <c:ptCount val="6"/>
                <c:pt idx="0">
                  <c:v>1.202</c:v>
                </c:pt>
                <c:pt idx="1">
                  <c:v>0.754</c:v>
                </c:pt>
                <c:pt idx="2">
                  <c:v>0.40700000000000003</c:v>
                </c:pt>
                <c:pt idx="3">
                  <c:v>0.26600000000000001</c:v>
                </c:pt>
                <c:pt idx="4">
                  <c:v>0.124</c:v>
                </c:pt>
                <c:pt idx="5">
                  <c:v>0</c:v>
                </c:pt>
              </c:numCache>
            </c:numRef>
          </c:xVal>
          <c:yVal>
            <c:numRef>
              <c:f>'Apolipoprotein B-PLATE-1'!$D$16:$D$21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B5B-B60F-2AC096F9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16848"/>
        <c:axId val="403116192"/>
      </c:scatterChart>
      <c:valAx>
        <c:axId val="4031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3116192"/>
        <c:crosses val="autoZero"/>
        <c:crossBetween val="midCat"/>
      </c:valAx>
      <c:valAx>
        <c:axId val="4031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31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11</xdr:row>
      <xdr:rowOff>7620</xdr:rowOff>
    </xdr:from>
    <xdr:to>
      <xdr:col>14</xdr:col>
      <xdr:colOff>144780</xdr:colOff>
      <xdr:row>26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12</xdr:row>
      <xdr:rowOff>30480</xdr:rowOff>
    </xdr:from>
    <xdr:to>
      <xdr:col>13</xdr:col>
      <xdr:colOff>579120</xdr:colOff>
      <xdr:row>27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152400</xdr:rowOff>
    </xdr:from>
    <xdr:to>
      <xdr:col>5</xdr:col>
      <xdr:colOff>2354580</xdr:colOff>
      <xdr:row>51</xdr:row>
      <xdr:rowOff>55822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0"/>
          <a:ext cx="10058400" cy="77672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15240</xdr:rowOff>
    </xdr:from>
    <xdr:to>
      <xdr:col>5</xdr:col>
      <xdr:colOff>2354580</xdr:colOff>
      <xdr:row>92</xdr:row>
      <xdr:rowOff>177018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41180"/>
          <a:ext cx="10058400" cy="7659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11</xdr:row>
      <xdr:rowOff>0</xdr:rowOff>
    </xdr:from>
    <xdr:to>
      <xdr:col>15</xdr:col>
      <xdr:colOff>15240</xdr:colOff>
      <xdr:row>26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12</xdr:row>
      <xdr:rowOff>7620</xdr:rowOff>
    </xdr:from>
    <xdr:to>
      <xdr:col>15</xdr:col>
      <xdr:colOff>68580</xdr:colOff>
      <xdr:row>27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22860</xdr:rowOff>
    </xdr:from>
    <xdr:to>
      <xdr:col>14</xdr:col>
      <xdr:colOff>76200</xdr:colOff>
      <xdr:row>26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12</xdr:row>
      <xdr:rowOff>38100</xdr:rowOff>
    </xdr:from>
    <xdr:to>
      <xdr:col>14</xdr:col>
      <xdr:colOff>99060</xdr:colOff>
      <xdr:row>27</xdr:row>
      <xdr:rowOff>38100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12</xdr:row>
      <xdr:rowOff>30480</xdr:rowOff>
    </xdr:from>
    <xdr:to>
      <xdr:col>14</xdr:col>
      <xdr:colOff>53340</xdr:colOff>
      <xdr:row>27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11</xdr:row>
      <xdr:rowOff>7620</xdr:rowOff>
    </xdr:from>
    <xdr:to>
      <xdr:col>14</xdr:col>
      <xdr:colOff>91440</xdr:colOff>
      <xdr:row>26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11</xdr:row>
      <xdr:rowOff>0</xdr:rowOff>
    </xdr:from>
    <xdr:to>
      <xdr:col>14</xdr:col>
      <xdr:colOff>99060</xdr:colOff>
      <xdr:row>26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11</xdr:row>
      <xdr:rowOff>167640</xdr:rowOff>
    </xdr:from>
    <xdr:to>
      <xdr:col>14</xdr:col>
      <xdr:colOff>83820</xdr:colOff>
      <xdr:row>26</xdr:row>
      <xdr:rowOff>167640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workbookViewId="0">
      <selection activeCell="R10" sqref="R10"/>
    </sheetView>
  </sheetViews>
  <sheetFormatPr defaultRowHeight="14.4" x14ac:dyDescent="0.3"/>
  <cols>
    <col min="1" max="1" width="16.33203125" customWidth="1"/>
    <col min="2" max="2" width="10.88671875" customWidth="1"/>
    <col min="3" max="3" width="11.44140625" customWidth="1"/>
    <col min="4" max="4" width="12" customWidth="1"/>
    <col min="5" max="5" width="12.77734375" customWidth="1"/>
  </cols>
  <sheetData>
    <row r="2" spans="1:12" x14ac:dyDescent="0.3">
      <c r="A2" s="3">
        <v>1.9339999999999999</v>
      </c>
      <c r="B2" s="2">
        <v>1.583</v>
      </c>
      <c r="C2" s="2">
        <v>2.585</v>
      </c>
      <c r="D2" s="2">
        <v>1.044</v>
      </c>
      <c r="E2" s="2">
        <v>0.58899999999999997</v>
      </c>
      <c r="F2" s="2">
        <v>0.65300000000000002</v>
      </c>
      <c r="G2" s="2">
        <v>0.50700000000000001</v>
      </c>
      <c r="H2" s="2">
        <v>1.506</v>
      </c>
      <c r="I2" s="2">
        <v>0.52</v>
      </c>
      <c r="J2" s="2">
        <v>0.47700000000000004</v>
      </c>
      <c r="K2" s="2">
        <v>0.52800000000000002</v>
      </c>
      <c r="L2" s="2">
        <v>0.66500000000000004</v>
      </c>
    </row>
    <row r="3" spans="1:12" x14ac:dyDescent="0.3">
      <c r="A3" s="3">
        <v>1.1520000000000001</v>
      </c>
      <c r="B3" s="2">
        <v>0.46600000000000003</v>
      </c>
      <c r="C3" s="2">
        <v>1.5230000000000001</v>
      </c>
      <c r="D3" s="2">
        <v>0.79100000000000004</v>
      </c>
      <c r="E3" s="2">
        <v>1.0070000000000001</v>
      </c>
      <c r="F3" s="2">
        <v>2.8140000000000001</v>
      </c>
      <c r="G3" s="2">
        <v>0.41500000000000004</v>
      </c>
      <c r="H3" s="2">
        <v>2.6890000000000001</v>
      </c>
      <c r="I3" s="2">
        <v>0.54600000000000004</v>
      </c>
      <c r="J3" s="2">
        <v>0.47800000000000004</v>
      </c>
      <c r="K3" s="2">
        <v>0.51700000000000002</v>
      </c>
      <c r="L3" s="2">
        <v>2.7789999999999999</v>
      </c>
    </row>
    <row r="4" spans="1:12" x14ac:dyDescent="0.3">
      <c r="A4" s="3">
        <v>0.746</v>
      </c>
      <c r="B4" s="2">
        <v>0.54100000000000004</v>
      </c>
      <c r="C4" s="2">
        <v>1.81</v>
      </c>
      <c r="D4" s="2">
        <v>2.6390000000000002</v>
      </c>
      <c r="E4" s="2">
        <v>2.36</v>
      </c>
      <c r="F4" s="2">
        <v>2.6379999999999999</v>
      </c>
      <c r="G4" s="2">
        <v>0.42799999999999999</v>
      </c>
      <c r="H4" s="2">
        <v>2.2469999999999999</v>
      </c>
      <c r="I4" s="2">
        <v>0.52100000000000002</v>
      </c>
      <c r="J4" s="2">
        <v>0.47900000000000004</v>
      </c>
      <c r="K4" s="2">
        <v>0.39500000000000002</v>
      </c>
      <c r="L4" s="2">
        <v>0.69200000000000006</v>
      </c>
    </row>
    <row r="5" spans="1:12" x14ac:dyDescent="0.3">
      <c r="A5" s="3">
        <v>0.44400000000000001</v>
      </c>
      <c r="B5" s="2">
        <v>0.48799999999999999</v>
      </c>
      <c r="C5" s="2">
        <v>2.2189999999999999</v>
      </c>
      <c r="D5" s="2">
        <v>1.585</v>
      </c>
      <c r="E5" s="2">
        <v>0.88400000000000001</v>
      </c>
      <c r="F5" s="2">
        <v>1.536</v>
      </c>
      <c r="G5" s="2">
        <v>0.59699999999999998</v>
      </c>
      <c r="H5" s="2">
        <v>2.4319999999999999</v>
      </c>
      <c r="I5" s="2">
        <v>0.54300000000000004</v>
      </c>
      <c r="J5" s="2">
        <v>0.14400000000000002</v>
      </c>
      <c r="K5" s="2">
        <v>2.6</v>
      </c>
      <c r="L5" s="2">
        <v>0.6</v>
      </c>
    </row>
    <row r="6" spans="1:12" x14ac:dyDescent="0.3">
      <c r="A6" s="3">
        <v>0.246</v>
      </c>
      <c r="B6" s="2">
        <v>2.0779999999999998</v>
      </c>
      <c r="C6" s="2">
        <v>0.51</v>
      </c>
      <c r="D6" s="2">
        <v>2.9620000000000002</v>
      </c>
      <c r="E6" s="2">
        <v>0.64700000000000002</v>
      </c>
      <c r="F6" s="2">
        <v>0.94500000000000006</v>
      </c>
      <c r="G6" s="2">
        <v>1.673</v>
      </c>
      <c r="H6" s="2">
        <v>2.5830000000000002</v>
      </c>
      <c r="I6" s="2">
        <v>0.48899999999999999</v>
      </c>
      <c r="J6" s="2">
        <v>0.90100000000000002</v>
      </c>
      <c r="K6" s="2">
        <v>1.754</v>
      </c>
      <c r="L6" s="2">
        <v>1.9490000000000001</v>
      </c>
    </row>
    <row r="7" spans="1:12" x14ac:dyDescent="0.3">
      <c r="A7" s="5">
        <v>7.8E-2</v>
      </c>
      <c r="B7" s="2">
        <v>0.63100000000000001</v>
      </c>
      <c r="C7" s="2">
        <v>0.59799999999999998</v>
      </c>
      <c r="D7" s="2">
        <v>0.379</v>
      </c>
      <c r="E7" s="2">
        <v>1.7910000000000001</v>
      </c>
      <c r="F7" s="2">
        <v>1.726</v>
      </c>
      <c r="G7" s="2">
        <v>1.99</v>
      </c>
      <c r="H7" s="2">
        <v>0.47800000000000004</v>
      </c>
      <c r="I7" s="2">
        <v>0.39600000000000002</v>
      </c>
      <c r="J7" s="2">
        <v>0.39600000000000002</v>
      </c>
      <c r="K7" s="2">
        <v>0.55400000000000005</v>
      </c>
      <c r="L7" s="2">
        <v>0.748</v>
      </c>
    </row>
    <row r="8" spans="1:12" x14ac:dyDescent="0.3">
      <c r="A8" s="2">
        <v>1.139</v>
      </c>
      <c r="B8" s="2">
        <v>2.5649999999999999</v>
      </c>
      <c r="C8" s="2">
        <v>2.835</v>
      </c>
      <c r="D8" s="2">
        <v>2.3660000000000001</v>
      </c>
      <c r="E8" s="2">
        <v>0.97799999999999998</v>
      </c>
      <c r="F8" s="2">
        <v>0.53400000000000003</v>
      </c>
      <c r="G8" s="2">
        <v>1.774</v>
      </c>
      <c r="H8" s="2">
        <v>2.0920000000000001</v>
      </c>
      <c r="I8" s="2">
        <v>0.50900000000000001</v>
      </c>
      <c r="J8" s="2">
        <v>0.42399999999999999</v>
      </c>
      <c r="K8" s="2">
        <v>0.48</v>
      </c>
      <c r="L8" s="2">
        <v>2.4700000000000002</v>
      </c>
    </row>
    <row r="9" spans="1:12" x14ac:dyDescent="0.3">
      <c r="A9" s="2">
        <v>0.57999999999999996</v>
      </c>
      <c r="B9" s="2">
        <v>0.54800000000000004</v>
      </c>
      <c r="C9" s="2">
        <v>1.1440000000000001</v>
      </c>
      <c r="D9" s="2">
        <v>1.704</v>
      </c>
      <c r="E9" s="2">
        <v>0.68300000000000005</v>
      </c>
      <c r="F9" s="2">
        <v>0.41699999999999998</v>
      </c>
      <c r="G9" s="2">
        <v>0.443</v>
      </c>
      <c r="H9" s="2">
        <v>2.1739999999999999</v>
      </c>
      <c r="I9" s="2">
        <v>0.5</v>
      </c>
      <c r="J9" s="2">
        <v>0.51200000000000001</v>
      </c>
      <c r="K9" s="2">
        <v>0.71299999999999997</v>
      </c>
      <c r="L9" s="2">
        <v>0.443</v>
      </c>
    </row>
    <row r="12" spans="1:12" x14ac:dyDescent="0.3">
      <c r="A12" t="s">
        <v>0</v>
      </c>
      <c r="B12" s="7" t="s">
        <v>7</v>
      </c>
      <c r="C12" s="7" t="s">
        <v>8</v>
      </c>
      <c r="D12" s="7" t="s">
        <v>9</v>
      </c>
      <c r="E12" s="7" t="s">
        <v>10</v>
      </c>
    </row>
    <row r="13" spans="1:12" x14ac:dyDescent="0.3">
      <c r="A13" t="s">
        <v>1</v>
      </c>
      <c r="B13" s="3">
        <v>1.9339999999999999</v>
      </c>
      <c r="C13" s="1">
        <f>B13-B18</f>
        <v>1.8559999999999999</v>
      </c>
      <c r="D13" s="1">
        <v>3.2</v>
      </c>
      <c r="E13" s="8">
        <f>(0.3737*C13*C13)+(1.0412*C13)-(0.008)</f>
        <v>3.2117650431999993</v>
      </c>
    </row>
    <row r="14" spans="1:12" x14ac:dyDescent="0.3">
      <c r="A14" t="s">
        <v>2</v>
      </c>
      <c r="B14" s="3">
        <v>1.1520000000000001</v>
      </c>
      <c r="C14" s="1">
        <f>B14-B18</f>
        <v>1.0740000000000001</v>
      </c>
      <c r="D14" s="1">
        <v>1.6</v>
      </c>
      <c r="E14" s="8">
        <f t="shared" ref="E14:E18" si="0">(0.3737*C14*C14)+(1.0412*C14)-(0.008)</f>
        <v>1.5413027812</v>
      </c>
    </row>
    <row r="15" spans="1:12" x14ac:dyDescent="0.3">
      <c r="A15" t="s">
        <v>3</v>
      </c>
      <c r="B15" s="3">
        <v>0.746</v>
      </c>
      <c r="C15" s="1">
        <f>B15-B18</f>
        <v>0.66800000000000004</v>
      </c>
      <c r="D15" s="1">
        <v>0.8</v>
      </c>
      <c r="E15" s="8">
        <f t="shared" si="0"/>
        <v>0.85427550880000003</v>
      </c>
    </row>
    <row r="16" spans="1:12" x14ac:dyDescent="0.3">
      <c r="A16" t="s">
        <v>4</v>
      </c>
      <c r="B16" s="3">
        <v>0.44400000000000001</v>
      </c>
      <c r="C16" s="1">
        <f>B16-B18</f>
        <v>0.36599999999999999</v>
      </c>
      <c r="D16" s="1">
        <v>0.4</v>
      </c>
      <c r="E16" s="8">
        <f t="shared" si="0"/>
        <v>0.42313855719999993</v>
      </c>
    </row>
    <row r="17" spans="1:12" x14ac:dyDescent="0.3">
      <c r="A17" t="s">
        <v>5</v>
      </c>
      <c r="B17" s="3">
        <v>0.246</v>
      </c>
      <c r="C17" s="1">
        <f>B17-B18</f>
        <v>0.16799999999999998</v>
      </c>
      <c r="D17" s="1">
        <v>0.2</v>
      </c>
      <c r="E17" s="8">
        <f t="shared" si="0"/>
        <v>0.17746890879999994</v>
      </c>
    </row>
    <row r="18" spans="1:12" x14ac:dyDescent="0.3">
      <c r="A18" t="s">
        <v>6</v>
      </c>
      <c r="B18" s="5">
        <v>7.8E-2</v>
      </c>
      <c r="C18" s="1">
        <f>B18-B18</f>
        <v>0</v>
      </c>
      <c r="D18" s="1">
        <v>0</v>
      </c>
      <c r="E18" s="8">
        <f t="shared" si="0"/>
        <v>-8.0000000000000002E-3</v>
      </c>
    </row>
    <row r="27" spans="1:12" x14ac:dyDescent="0.3">
      <c r="H27" s="6"/>
      <c r="J27" s="6" t="s">
        <v>11</v>
      </c>
      <c r="K27" s="6"/>
      <c r="L27" s="6"/>
    </row>
    <row r="31" spans="1:12" x14ac:dyDescent="0.3">
      <c r="A31" s="10" t="s">
        <v>12</v>
      </c>
      <c r="B31" s="2" t="s">
        <v>13</v>
      </c>
      <c r="C31" s="4" t="s">
        <v>6</v>
      </c>
      <c r="D31" s="1" t="s">
        <v>8</v>
      </c>
      <c r="E31" s="9" t="s">
        <v>14</v>
      </c>
    </row>
    <row r="32" spans="1:12" x14ac:dyDescent="0.3">
      <c r="A32" s="10" t="s">
        <v>15</v>
      </c>
      <c r="B32" s="2">
        <v>1.139</v>
      </c>
      <c r="C32" s="5">
        <v>7.8E-2</v>
      </c>
      <c r="D32" s="1">
        <f t="shared" ref="D32:D63" si="1">(B32-C32)</f>
        <v>1.0609999999999999</v>
      </c>
      <c r="E32" s="8">
        <f t="shared" ref="E32:E63" si="2">(0.3737*D32*D32)+(1.0412*D32)-(0.008)</f>
        <v>1.5173951376999997</v>
      </c>
    </row>
    <row r="33" spans="1:5" x14ac:dyDescent="0.3">
      <c r="A33" s="10" t="s">
        <v>16</v>
      </c>
      <c r="B33" s="2">
        <v>0.57999999999999996</v>
      </c>
      <c r="C33" s="5">
        <v>7.8E-2</v>
      </c>
      <c r="D33" s="1">
        <f t="shared" si="1"/>
        <v>0.502</v>
      </c>
      <c r="E33" s="8">
        <f t="shared" si="2"/>
        <v>0.60885629480000003</v>
      </c>
    </row>
    <row r="34" spans="1:5" x14ac:dyDescent="0.3">
      <c r="A34" s="10" t="s">
        <v>17</v>
      </c>
      <c r="B34" s="2">
        <v>1.583</v>
      </c>
      <c r="C34" s="5">
        <v>7.8E-2</v>
      </c>
      <c r="D34" s="1">
        <f t="shared" si="1"/>
        <v>1.5049999999999999</v>
      </c>
      <c r="E34" s="8">
        <f t="shared" si="2"/>
        <v>2.4054458424999994</v>
      </c>
    </row>
    <row r="35" spans="1:5" x14ac:dyDescent="0.3">
      <c r="A35" s="10" t="s">
        <v>18</v>
      </c>
      <c r="B35" s="2">
        <v>0.46600000000000003</v>
      </c>
      <c r="C35" s="5">
        <v>7.8E-2</v>
      </c>
      <c r="D35" s="1">
        <f t="shared" si="1"/>
        <v>0.38800000000000001</v>
      </c>
      <c r="E35" s="8">
        <f t="shared" si="2"/>
        <v>0.45224389279999999</v>
      </c>
    </row>
    <row r="36" spans="1:5" x14ac:dyDescent="0.3">
      <c r="A36" s="10" t="s">
        <v>19</v>
      </c>
      <c r="B36" s="2">
        <v>0.54100000000000004</v>
      </c>
      <c r="C36" s="5">
        <v>7.8E-2</v>
      </c>
      <c r="D36" s="1">
        <f t="shared" si="1"/>
        <v>0.46300000000000002</v>
      </c>
      <c r="E36" s="8">
        <f t="shared" si="2"/>
        <v>0.55418529529999994</v>
      </c>
    </row>
    <row r="37" spans="1:5" x14ac:dyDescent="0.3">
      <c r="A37" s="10" t="s">
        <v>20</v>
      </c>
      <c r="B37" s="2">
        <v>0.48799999999999999</v>
      </c>
      <c r="C37" s="5">
        <v>7.8E-2</v>
      </c>
      <c r="D37" s="1">
        <f t="shared" si="1"/>
        <v>0.41</v>
      </c>
      <c r="E37" s="8">
        <f t="shared" si="2"/>
        <v>0.48171096999999991</v>
      </c>
    </row>
    <row r="38" spans="1:5" x14ac:dyDescent="0.3">
      <c r="A38" s="10" t="s">
        <v>21</v>
      </c>
      <c r="B38" s="2">
        <v>2.0779999999999998</v>
      </c>
      <c r="C38" s="5">
        <v>7.8E-2</v>
      </c>
      <c r="D38" s="1">
        <f t="shared" si="1"/>
        <v>1.9999999999999998</v>
      </c>
      <c r="E38" s="8">
        <f t="shared" si="2"/>
        <v>3.5691999999999986</v>
      </c>
    </row>
    <row r="39" spans="1:5" x14ac:dyDescent="0.3">
      <c r="A39" s="10" t="s">
        <v>22</v>
      </c>
      <c r="B39" s="2">
        <v>0.63100000000000001</v>
      </c>
      <c r="C39" s="5">
        <v>7.8E-2</v>
      </c>
      <c r="D39" s="1">
        <f t="shared" si="1"/>
        <v>0.55300000000000005</v>
      </c>
      <c r="E39" s="8">
        <f t="shared" si="2"/>
        <v>0.68206442329999994</v>
      </c>
    </row>
    <row r="40" spans="1:5" x14ac:dyDescent="0.3">
      <c r="A40" s="10" t="s">
        <v>23</v>
      </c>
      <c r="B40" s="2">
        <v>2.5649999999999999</v>
      </c>
      <c r="C40" s="5">
        <v>7.8E-2</v>
      </c>
      <c r="D40" s="1">
        <f t="shared" si="1"/>
        <v>2.4870000000000001</v>
      </c>
      <c r="E40" s="8">
        <f t="shared" si="2"/>
        <v>4.8928620552999993</v>
      </c>
    </row>
    <row r="41" spans="1:5" x14ac:dyDescent="0.3">
      <c r="A41" s="10" t="s">
        <v>24</v>
      </c>
      <c r="B41" s="2">
        <v>0.54800000000000004</v>
      </c>
      <c r="C41" s="5">
        <v>7.8E-2</v>
      </c>
      <c r="D41" s="1">
        <f t="shared" si="1"/>
        <v>0.47000000000000003</v>
      </c>
      <c r="E41" s="8">
        <f t="shared" si="2"/>
        <v>0.56391433000000002</v>
      </c>
    </row>
    <row r="42" spans="1:5" x14ac:dyDescent="0.3">
      <c r="A42" s="10" t="s">
        <v>25</v>
      </c>
      <c r="B42" s="2">
        <v>2.585</v>
      </c>
      <c r="C42" s="5">
        <v>7.8E-2</v>
      </c>
      <c r="D42" s="1">
        <f t="shared" si="1"/>
        <v>2.5070000000000001</v>
      </c>
      <c r="E42" s="8">
        <f t="shared" si="2"/>
        <v>4.9510112113</v>
      </c>
    </row>
    <row r="43" spans="1:5" x14ac:dyDescent="0.3">
      <c r="A43" s="10" t="s">
        <v>26</v>
      </c>
      <c r="B43" s="2">
        <v>1.5230000000000001</v>
      </c>
      <c r="C43" s="5">
        <v>7.8E-2</v>
      </c>
      <c r="D43" s="1">
        <f t="shared" si="1"/>
        <v>1.4450000000000001</v>
      </c>
      <c r="E43" s="8">
        <f t="shared" si="2"/>
        <v>2.2768289424999999</v>
      </c>
    </row>
    <row r="44" spans="1:5" x14ac:dyDescent="0.3">
      <c r="A44" s="10" t="s">
        <v>27</v>
      </c>
      <c r="B44" s="2">
        <v>1.81</v>
      </c>
      <c r="C44" s="5">
        <v>7.8E-2</v>
      </c>
      <c r="D44" s="1">
        <f t="shared" si="1"/>
        <v>1.732</v>
      </c>
      <c r="E44" s="8">
        <f t="shared" si="2"/>
        <v>2.9163926287999997</v>
      </c>
    </row>
    <row r="45" spans="1:5" x14ac:dyDescent="0.3">
      <c r="A45" s="10" t="s">
        <v>28</v>
      </c>
      <c r="B45" s="2">
        <v>2.2189999999999999</v>
      </c>
      <c r="C45" s="5">
        <v>7.8E-2</v>
      </c>
      <c r="D45" s="1">
        <f t="shared" si="1"/>
        <v>2.141</v>
      </c>
      <c r="E45" s="8">
        <f t="shared" si="2"/>
        <v>3.9342055296999998</v>
      </c>
    </row>
    <row r="46" spans="1:5" x14ac:dyDescent="0.3">
      <c r="A46" s="10" t="s">
        <v>29</v>
      </c>
      <c r="B46" s="2">
        <v>0.51</v>
      </c>
      <c r="C46" s="5">
        <v>7.8E-2</v>
      </c>
      <c r="D46" s="1">
        <f t="shared" si="1"/>
        <v>0.432</v>
      </c>
      <c r="E46" s="8">
        <f t="shared" si="2"/>
        <v>0.51153978879999995</v>
      </c>
    </row>
    <row r="47" spans="1:5" x14ac:dyDescent="0.3">
      <c r="A47" s="10" t="s">
        <v>30</v>
      </c>
      <c r="B47" s="2">
        <v>0.59799999999999998</v>
      </c>
      <c r="C47" s="5">
        <v>7.8E-2</v>
      </c>
      <c r="D47" s="1">
        <f t="shared" si="1"/>
        <v>0.52</v>
      </c>
      <c r="E47" s="8">
        <f t="shared" si="2"/>
        <v>0.63447248000000001</v>
      </c>
    </row>
    <row r="48" spans="1:5" x14ac:dyDescent="0.3">
      <c r="A48" s="10" t="s">
        <v>31</v>
      </c>
      <c r="B48" s="2">
        <v>2.835</v>
      </c>
      <c r="C48" s="5">
        <v>7.8E-2</v>
      </c>
      <c r="D48" s="1">
        <f t="shared" si="1"/>
        <v>2.7570000000000001</v>
      </c>
      <c r="E48" s="8">
        <f t="shared" si="2"/>
        <v>5.7031004113000003</v>
      </c>
    </row>
    <row r="49" spans="1:5" x14ac:dyDescent="0.3">
      <c r="A49" s="10" t="s">
        <v>32</v>
      </c>
      <c r="B49" s="2">
        <v>1.1440000000000001</v>
      </c>
      <c r="C49" s="5">
        <v>7.8E-2</v>
      </c>
      <c r="D49" s="1">
        <f t="shared" si="1"/>
        <v>1.0660000000000001</v>
      </c>
      <c r="E49" s="8">
        <f t="shared" si="2"/>
        <v>1.5265754372</v>
      </c>
    </row>
    <row r="50" spans="1:5" x14ac:dyDescent="0.3">
      <c r="A50" s="10" t="s">
        <v>33</v>
      </c>
      <c r="B50" s="2">
        <v>1.044</v>
      </c>
      <c r="C50" s="5">
        <v>7.8E-2</v>
      </c>
      <c r="D50" s="1">
        <f t="shared" si="1"/>
        <v>0.96600000000000008</v>
      </c>
      <c r="E50" s="8">
        <f t="shared" si="2"/>
        <v>1.3465195971999999</v>
      </c>
    </row>
    <row r="51" spans="1:5" x14ac:dyDescent="0.3">
      <c r="A51" s="10" t="s">
        <v>34</v>
      </c>
      <c r="B51" s="2">
        <v>0.79100000000000004</v>
      </c>
      <c r="C51" s="5">
        <v>7.8E-2</v>
      </c>
      <c r="D51" s="1">
        <f t="shared" si="1"/>
        <v>0.71300000000000008</v>
      </c>
      <c r="E51" s="8">
        <f t="shared" si="2"/>
        <v>0.92435309530000009</v>
      </c>
    </row>
    <row r="52" spans="1:5" x14ac:dyDescent="0.3">
      <c r="A52" s="10" t="s">
        <v>35</v>
      </c>
      <c r="B52" s="2">
        <v>2.6390000000000002</v>
      </c>
      <c r="C52" s="5">
        <v>7.8E-2</v>
      </c>
      <c r="D52" s="1">
        <f t="shared" si="1"/>
        <v>2.5610000000000004</v>
      </c>
      <c r="E52" s="8">
        <f t="shared" si="2"/>
        <v>5.1095072377000008</v>
      </c>
    </row>
    <row r="53" spans="1:5" x14ac:dyDescent="0.3">
      <c r="A53" s="10" t="s">
        <v>36</v>
      </c>
      <c r="B53" s="2">
        <v>1.585</v>
      </c>
      <c r="C53" s="5">
        <v>7.8E-2</v>
      </c>
      <c r="D53" s="1">
        <f t="shared" si="1"/>
        <v>1.5069999999999999</v>
      </c>
      <c r="E53" s="8">
        <f t="shared" si="2"/>
        <v>2.4097794112999997</v>
      </c>
    </row>
    <row r="54" spans="1:5" x14ac:dyDescent="0.3">
      <c r="A54" s="10" t="s">
        <v>37</v>
      </c>
      <c r="B54" s="2">
        <v>2.9620000000000002</v>
      </c>
      <c r="C54" s="5">
        <v>7.8E-2</v>
      </c>
      <c r="D54" s="1">
        <f t="shared" si="1"/>
        <v>2.8840000000000003</v>
      </c>
      <c r="E54" s="8">
        <f t="shared" si="2"/>
        <v>6.1030541072000011</v>
      </c>
    </row>
    <row r="55" spans="1:5" x14ac:dyDescent="0.3">
      <c r="A55" s="10" t="s">
        <v>38</v>
      </c>
      <c r="B55" s="2">
        <v>0.379</v>
      </c>
      <c r="C55" s="5">
        <v>7.8E-2</v>
      </c>
      <c r="D55" s="1">
        <f t="shared" si="1"/>
        <v>0.30099999999999999</v>
      </c>
      <c r="E55" s="8">
        <f t="shared" si="2"/>
        <v>0.33925879369999989</v>
      </c>
    </row>
    <row r="56" spans="1:5" x14ac:dyDescent="0.3">
      <c r="A56" s="10" t="s">
        <v>39</v>
      </c>
      <c r="B56" s="2">
        <v>2.3660000000000001</v>
      </c>
      <c r="C56" s="5">
        <v>7.8E-2</v>
      </c>
      <c r="D56" s="1">
        <f t="shared" si="1"/>
        <v>2.2880000000000003</v>
      </c>
      <c r="E56" s="8">
        <f t="shared" si="2"/>
        <v>4.3305641728000008</v>
      </c>
    </row>
    <row r="57" spans="1:5" x14ac:dyDescent="0.3">
      <c r="A57" s="10" t="s">
        <v>40</v>
      </c>
      <c r="B57" s="2">
        <v>1.704</v>
      </c>
      <c r="C57" s="5">
        <v>7.8E-2</v>
      </c>
      <c r="D57" s="1">
        <f t="shared" si="1"/>
        <v>1.6259999999999999</v>
      </c>
      <c r="E57" s="8">
        <f t="shared" si="2"/>
        <v>2.6730076611999998</v>
      </c>
    </row>
    <row r="58" spans="1:5" x14ac:dyDescent="0.3">
      <c r="A58" s="10" t="s">
        <v>41</v>
      </c>
      <c r="B58" s="2">
        <v>0.58899999999999997</v>
      </c>
      <c r="C58" s="5">
        <v>7.8E-2</v>
      </c>
      <c r="D58" s="1">
        <f t="shared" si="1"/>
        <v>0.51100000000000001</v>
      </c>
      <c r="E58" s="8">
        <f t="shared" si="2"/>
        <v>0.62163411769999999</v>
      </c>
    </row>
    <row r="59" spans="1:5" x14ac:dyDescent="0.3">
      <c r="A59" s="10" t="s">
        <v>42</v>
      </c>
      <c r="B59" s="2">
        <v>1.0070000000000001</v>
      </c>
      <c r="C59" s="5">
        <v>7.8E-2</v>
      </c>
      <c r="D59" s="1">
        <f t="shared" si="1"/>
        <v>0.92900000000000016</v>
      </c>
      <c r="E59" s="8">
        <f t="shared" si="2"/>
        <v>1.2817932217000001</v>
      </c>
    </row>
    <row r="60" spans="1:5" x14ac:dyDescent="0.3">
      <c r="A60" s="10" t="s">
        <v>43</v>
      </c>
      <c r="B60" s="2">
        <v>2.36</v>
      </c>
      <c r="C60" s="5">
        <v>7.8E-2</v>
      </c>
      <c r="D60" s="1">
        <f t="shared" si="1"/>
        <v>2.282</v>
      </c>
      <c r="E60" s="8">
        <f t="shared" si="2"/>
        <v>4.3140701188000001</v>
      </c>
    </row>
    <row r="61" spans="1:5" x14ac:dyDescent="0.3">
      <c r="A61" s="10" t="s">
        <v>44</v>
      </c>
      <c r="B61" s="2">
        <v>0.88400000000000001</v>
      </c>
      <c r="C61" s="5">
        <v>7.8E-2</v>
      </c>
      <c r="D61" s="1">
        <f t="shared" si="1"/>
        <v>0.80600000000000005</v>
      </c>
      <c r="E61" s="8">
        <f t="shared" si="2"/>
        <v>1.0739761731999999</v>
      </c>
    </row>
    <row r="62" spans="1:5" x14ac:dyDescent="0.3">
      <c r="A62" s="10" t="s">
        <v>45</v>
      </c>
      <c r="B62" s="2">
        <v>0.64700000000000002</v>
      </c>
      <c r="C62" s="5">
        <v>7.8E-2</v>
      </c>
      <c r="D62" s="1">
        <f t="shared" si="1"/>
        <v>0.56900000000000006</v>
      </c>
      <c r="E62" s="8">
        <f t="shared" si="2"/>
        <v>0.70543228570000005</v>
      </c>
    </row>
    <row r="63" spans="1:5" x14ac:dyDescent="0.3">
      <c r="A63" s="10" t="s">
        <v>46</v>
      </c>
      <c r="B63" s="2">
        <v>1.7910000000000001</v>
      </c>
      <c r="C63" s="5">
        <v>7.8E-2</v>
      </c>
      <c r="D63" s="1">
        <f t="shared" si="1"/>
        <v>1.7130000000000001</v>
      </c>
      <c r="E63" s="8">
        <f t="shared" si="2"/>
        <v>2.8721492952999998</v>
      </c>
    </row>
    <row r="64" spans="1:5" x14ac:dyDescent="0.3">
      <c r="A64" s="10" t="s">
        <v>47</v>
      </c>
      <c r="B64" s="2">
        <v>0.97799999999999998</v>
      </c>
      <c r="C64" s="5">
        <v>7.8E-2</v>
      </c>
      <c r="D64" s="1">
        <f t="shared" ref="D64:D95" si="3">(B64-C64)</f>
        <v>0.9</v>
      </c>
      <c r="E64" s="8">
        <f t="shared" ref="E64:E95" si="4">(0.3737*D64*D64)+(1.0412*D64)-(0.008)</f>
        <v>1.2317769999999999</v>
      </c>
    </row>
    <row r="65" spans="1:5" x14ac:dyDescent="0.3">
      <c r="A65" s="10" t="s">
        <v>48</v>
      </c>
      <c r="B65" s="2">
        <v>0.68300000000000005</v>
      </c>
      <c r="C65" s="5">
        <v>7.8E-2</v>
      </c>
      <c r="D65" s="1">
        <f t="shared" si="3"/>
        <v>0.60500000000000009</v>
      </c>
      <c r="E65" s="8">
        <f t="shared" si="4"/>
        <v>0.7587095425</v>
      </c>
    </row>
    <row r="66" spans="1:5" x14ac:dyDescent="0.3">
      <c r="A66" s="10" t="s">
        <v>49</v>
      </c>
      <c r="B66" s="2">
        <v>0.65300000000000002</v>
      </c>
      <c r="C66" s="5">
        <v>7.8E-2</v>
      </c>
      <c r="D66" s="1">
        <f t="shared" si="3"/>
        <v>0.57500000000000007</v>
      </c>
      <c r="E66" s="8">
        <f t="shared" si="4"/>
        <v>0.71424456250000001</v>
      </c>
    </row>
    <row r="67" spans="1:5" x14ac:dyDescent="0.3">
      <c r="A67" s="10" t="s">
        <v>50</v>
      </c>
      <c r="B67" s="2">
        <v>2.8140000000000001</v>
      </c>
      <c r="C67" s="5">
        <v>7.8E-2</v>
      </c>
      <c r="D67" s="1">
        <f t="shared" si="3"/>
        <v>2.7360000000000002</v>
      </c>
      <c r="E67" s="8">
        <f t="shared" si="4"/>
        <v>5.6381277952</v>
      </c>
    </row>
    <row r="68" spans="1:5" x14ac:dyDescent="0.3">
      <c r="A68" s="10" t="s">
        <v>51</v>
      </c>
      <c r="B68" s="2">
        <v>2.6379999999999999</v>
      </c>
      <c r="C68" s="5">
        <v>7.8E-2</v>
      </c>
      <c r="D68" s="1">
        <f t="shared" si="3"/>
        <v>2.56</v>
      </c>
      <c r="E68" s="8">
        <f t="shared" si="4"/>
        <v>5.1065523199999996</v>
      </c>
    </row>
    <row r="69" spans="1:5" x14ac:dyDescent="0.3">
      <c r="A69" s="10" t="s">
        <v>52</v>
      </c>
      <c r="B69" s="2">
        <v>1.536</v>
      </c>
      <c r="C69" s="5">
        <v>7.8E-2</v>
      </c>
      <c r="D69" s="1">
        <f t="shared" si="3"/>
        <v>1.458</v>
      </c>
      <c r="E69" s="8">
        <f t="shared" si="4"/>
        <v>2.3044676067999998</v>
      </c>
    </row>
    <row r="70" spans="1:5" x14ac:dyDescent="0.3">
      <c r="A70" s="10" t="s">
        <v>53</v>
      </c>
      <c r="B70" s="2">
        <v>0.94500000000000006</v>
      </c>
      <c r="C70" s="5">
        <v>7.8E-2</v>
      </c>
      <c r="D70" s="1">
        <f t="shared" si="3"/>
        <v>0.8670000000000001</v>
      </c>
      <c r="E70" s="8">
        <f t="shared" si="4"/>
        <v>1.1756265793</v>
      </c>
    </row>
    <row r="71" spans="1:5" x14ac:dyDescent="0.3">
      <c r="A71" s="10" t="s">
        <v>54</v>
      </c>
      <c r="B71" s="2">
        <v>1.726</v>
      </c>
      <c r="C71" s="5">
        <v>7.8E-2</v>
      </c>
      <c r="D71" s="1">
        <f t="shared" si="3"/>
        <v>1.6479999999999999</v>
      </c>
      <c r="E71" s="8">
        <f t="shared" si="4"/>
        <v>2.7228309247999993</v>
      </c>
    </row>
    <row r="72" spans="1:5" x14ac:dyDescent="0.3">
      <c r="A72" s="10" t="s">
        <v>55</v>
      </c>
      <c r="B72" s="2">
        <v>0.53400000000000003</v>
      </c>
      <c r="C72" s="5">
        <v>7.8E-2</v>
      </c>
      <c r="D72" s="1">
        <f t="shared" si="3"/>
        <v>0.45600000000000002</v>
      </c>
      <c r="E72" s="8">
        <f t="shared" si="4"/>
        <v>0.5444928832</v>
      </c>
    </row>
    <row r="73" spans="1:5" x14ac:dyDescent="0.3">
      <c r="A73" s="10" t="s">
        <v>56</v>
      </c>
      <c r="B73" s="2">
        <v>0.41699999999999998</v>
      </c>
      <c r="C73" s="5">
        <v>7.8E-2</v>
      </c>
      <c r="D73" s="1">
        <f t="shared" si="3"/>
        <v>0.33899999999999997</v>
      </c>
      <c r="E73" s="8">
        <f t="shared" si="4"/>
        <v>0.38791277769999988</v>
      </c>
    </row>
    <row r="74" spans="1:5" x14ac:dyDescent="0.3">
      <c r="A74" s="10" t="s">
        <v>57</v>
      </c>
      <c r="B74" s="2">
        <v>0.50700000000000001</v>
      </c>
      <c r="C74" s="5">
        <v>7.8E-2</v>
      </c>
      <c r="D74" s="1">
        <f t="shared" si="3"/>
        <v>0.42899999999999999</v>
      </c>
      <c r="E74" s="8">
        <f t="shared" si="4"/>
        <v>0.50745092169999995</v>
      </c>
    </row>
    <row r="75" spans="1:5" x14ac:dyDescent="0.3">
      <c r="A75" s="10" t="s">
        <v>58</v>
      </c>
      <c r="B75" s="2">
        <v>0.41500000000000004</v>
      </c>
      <c r="C75" s="5">
        <v>7.8E-2</v>
      </c>
      <c r="D75" s="1">
        <f t="shared" si="3"/>
        <v>0.33700000000000002</v>
      </c>
      <c r="E75" s="8">
        <f t="shared" si="4"/>
        <v>0.38532513529999995</v>
      </c>
    </row>
    <row r="76" spans="1:5" x14ac:dyDescent="0.3">
      <c r="A76" s="10" t="s">
        <v>59</v>
      </c>
      <c r="B76" s="2">
        <v>0.42799999999999999</v>
      </c>
      <c r="C76" s="5">
        <v>7.8E-2</v>
      </c>
      <c r="D76" s="1">
        <f t="shared" si="3"/>
        <v>0.35</v>
      </c>
      <c r="E76" s="8">
        <f t="shared" si="4"/>
        <v>0.40219824999999998</v>
      </c>
    </row>
    <row r="77" spans="1:5" x14ac:dyDescent="0.3">
      <c r="A77" s="10" t="s">
        <v>60</v>
      </c>
      <c r="B77" s="2">
        <v>0.59699999999999998</v>
      </c>
      <c r="C77" s="5">
        <v>7.8E-2</v>
      </c>
      <c r="D77" s="1">
        <f t="shared" si="3"/>
        <v>0.51900000000000002</v>
      </c>
      <c r="E77" s="8">
        <f t="shared" si="4"/>
        <v>0.63304300569999994</v>
      </c>
    </row>
    <row r="78" spans="1:5" x14ac:dyDescent="0.3">
      <c r="A78" s="10" t="s">
        <v>61</v>
      </c>
      <c r="B78" s="2">
        <v>1.673</v>
      </c>
      <c r="C78" s="5">
        <v>7.8E-2</v>
      </c>
      <c r="D78" s="1">
        <f t="shared" si="3"/>
        <v>1.595</v>
      </c>
      <c r="E78" s="8">
        <f t="shared" si="4"/>
        <v>2.6034161424999995</v>
      </c>
    </row>
    <row r="79" spans="1:5" x14ac:dyDescent="0.3">
      <c r="A79" s="10" t="s">
        <v>62</v>
      </c>
      <c r="B79" s="2">
        <v>1.99</v>
      </c>
      <c r="C79" s="5">
        <v>7.8E-2</v>
      </c>
      <c r="D79" s="1">
        <f t="shared" si="3"/>
        <v>1.9119999999999999</v>
      </c>
      <c r="E79" s="8">
        <f t="shared" si="4"/>
        <v>3.3489259327999994</v>
      </c>
    </row>
    <row r="80" spans="1:5" x14ac:dyDescent="0.3">
      <c r="A80" s="10" t="s">
        <v>63</v>
      </c>
      <c r="B80" s="2">
        <v>1.774</v>
      </c>
      <c r="C80" s="5">
        <v>7.8E-2</v>
      </c>
      <c r="D80" s="1">
        <f t="shared" si="3"/>
        <v>1.696</v>
      </c>
      <c r="E80" s="8">
        <f t="shared" si="4"/>
        <v>2.8327918591999994</v>
      </c>
    </row>
    <row r="81" spans="1:5" x14ac:dyDescent="0.3">
      <c r="A81" s="10" t="s">
        <v>64</v>
      </c>
      <c r="B81" s="2">
        <v>0.443</v>
      </c>
      <c r="C81" s="5">
        <v>7.8E-2</v>
      </c>
      <c r="D81" s="1">
        <f t="shared" si="3"/>
        <v>0.36499999999999999</v>
      </c>
      <c r="E81" s="8">
        <f t="shared" si="4"/>
        <v>0.42182418249999992</v>
      </c>
    </row>
    <row r="82" spans="1:5" x14ac:dyDescent="0.3">
      <c r="A82" s="10" t="s">
        <v>65</v>
      </c>
      <c r="B82" s="2">
        <v>1.506</v>
      </c>
      <c r="C82" s="5">
        <v>7.8E-2</v>
      </c>
      <c r="D82" s="1">
        <f t="shared" si="3"/>
        <v>1.4279999999999999</v>
      </c>
      <c r="E82" s="8">
        <f t="shared" si="4"/>
        <v>2.2408766607999997</v>
      </c>
    </row>
    <row r="83" spans="1:5" x14ac:dyDescent="0.3">
      <c r="A83" s="10" t="s">
        <v>66</v>
      </c>
      <c r="B83" s="2">
        <v>2.6890000000000001</v>
      </c>
      <c r="C83" s="5">
        <v>7.8E-2</v>
      </c>
      <c r="D83" s="1">
        <f t="shared" si="3"/>
        <v>2.6110000000000002</v>
      </c>
      <c r="E83" s="8">
        <f t="shared" si="4"/>
        <v>5.2582060576999998</v>
      </c>
    </row>
    <row r="84" spans="1:5" x14ac:dyDescent="0.3">
      <c r="A84" s="10" t="s">
        <v>67</v>
      </c>
      <c r="B84" s="2">
        <v>2.2469999999999999</v>
      </c>
      <c r="C84" s="5">
        <v>7.8E-2</v>
      </c>
      <c r="D84" s="1">
        <f t="shared" si="3"/>
        <v>2.169</v>
      </c>
      <c r="E84" s="8">
        <f t="shared" si="4"/>
        <v>4.0084572456999998</v>
      </c>
    </row>
    <row r="85" spans="1:5" x14ac:dyDescent="0.3">
      <c r="A85" s="10" t="s">
        <v>68</v>
      </c>
      <c r="B85" s="2">
        <v>2.4319999999999999</v>
      </c>
      <c r="C85" s="5">
        <v>7.8E-2</v>
      </c>
      <c r="D85" s="1">
        <f t="shared" si="3"/>
        <v>2.3540000000000001</v>
      </c>
      <c r="E85" s="8">
        <f t="shared" si="4"/>
        <v>4.5137745891999996</v>
      </c>
    </row>
    <row r="86" spans="1:5" x14ac:dyDescent="0.3">
      <c r="A86" s="10" t="s">
        <v>69</v>
      </c>
      <c r="B86" s="2">
        <v>2.5830000000000002</v>
      </c>
      <c r="C86" s="5">
        <v>7.8E-2</v>
      </c>
      <c r="D86" s="1">
        <f t="shared" si="3"/>
        <v>2.5050000000000003</v>
      </c>
      <c r="E86" s="8">
        <f t="shared" si="4"/>
        <v>4.9451828425000004</v>
      </c>
    </row>
    <row r="87" spans="1:5" x14ac:dyDescent="0.3">
      <c r="A87" s="10" t="s">
        <v>70</v>
      </c>
      <c r="B87" s="2">
        <v>0.47800000000000004</v>
      </c>
      <c r="C87" s="5">
        <v>7.8E-2</v>
      </c>
      <c r="D87" s="1">
        <f t="shared" si="3"/>
        <v>0.4</v>
      </c>
      <c r="E87" s="8">
        <f t="shared" si="4"/>
        <v>0.46827199999999997</v>
      </c>
    </row>
    <row r="88" spans="1:5" x14ac:dyDescent="0.3">
      <c r="A88" s="10" t="s">
        <v>71</v>
      </c>
      <c r="B88" s="2">
        <v>2.0920000000000001</v>
      </c>
      <c r="C88" s="5">
        <v>7.8E-2</v>
      </c>
      <c r="D88" s="1">
        <f t="shared" si="3"/>
        <v>2.0140000000000002</v>
      </c>
      <c r="E88" s="8">
        <f t="shared" si="4"/>
        <v>3.6047772452000002</v>
      </c>
    </row>
    <row r="89" spans="1:5" x14ac:dyDescent="0.3">
      <c r="A89" s="10" t="s">
        <v>72</v>
      </c>
      <c r="B89" s="2">
        <v>2.1739999999999999</v>
      </c>
      <c r="C89" s="5">
        <v>7.8E-2</v>
      </c>
      <c r="D89" s="1">
        <f t="shared" si="3"/>
        <v>2.0960000000000001</v>
      </c>
      <c r="E89" s="8">
        <f t="shared" si="4"/>
        <v>3.8161000191999999</v>
      </c>
    </row>
    <row r="90" spans="1:5" x14ac:dyDescent="0.3">
      <c r="A90" s="10" t="s">
        <v>73</v>
      </c>
      <c r="B90" s="2">
        <v>0.52</v>
      </c>
      <c r="C90" s="5">
        <v>7.8E-2</v>
      </c>
      <c r="D90" s="1">
        <f t="shared" si="3"/>
        <v>0.442</v>
      </c>
      <c r="E90" s="8">
        <f t="shared" si="4"/>
        <v>0.5252179267999999</v>
      </c>
    </row>
    <row r="91" spans="1:5" x14ac:dyDescent="0.3">
      <c r="A91" s="10" t="s">
        <v>74</v>
      </c>
      <c r="B91" s="2">
        <v>0.54600000000000004</v>
      </c>
      <c r="C91" s="5">
        <v>7.8E-2</v>
      </c>
      <c r="D91" s="1">
        <f t="shared" si="3"/>
        <v>0.46800000000000003</v>
      </c>
      <c r="E91" s="8">
        <f t="shared" si="4"/>
        <v>0.56113086879999996</v>
      </c>
    </row>
    <row r="92" spans="1:5" x14ac:dyDescent="0.3">
      <c r="A92" s="10" t="s">
        <v>75</v>
      </c>
      <c r="B92" s="2">
        <v>0.52100000000000002</v>
      </c>
      <c r="C92" s="5">
        <v>7.8E-2</v>
      </c>
      <c r="D92" s="1">
        <f t="shared" si="3"/>
        <v>0.443</v>
      </c>
      <c r="E92" s="8">
        <f t="shared" si="4"/>
        <v>0.52658985130000002</v>
      </c>
    </row>
    <row r="93" spans="1:5" x14ac:dyDescent="0.3">
      <c r="A93" s="10" t="s">
        <v>76</v>
      </c>
      <c r="B93" s="2">
        <v>0.54300000000000004</v>
      </c>
      <c r="C93" s="5">
        <v>7.8E-2</v>
      </c>
      <c r="D93" s="1">
        <f t="shared" si="3"/>
        <v>0.46500000000000002</v>
      </c>
      <c r="E93" s="8">
        <f t="shared" si="4"/>
        <v>0.55696128249999999</v>
      </c>
    </row>
    <row r="94" spans="1:5" x14ac:dyDescent="0.3">
      <c r="A94" s="10" t="s">
        <v>77</v>
      </c>
      <c r="B94" s="2">
        <v>0.48899999999999999</v>
      </c>
      <c r="C94" s="5">
        <v>7.8E-2</v>
      </c>
      <c r="D94" s="1">
        <f t="shared" si="3"/>
        <v>0.41099999999999998</v>
      </c>
      <c r="E94" s="8">
        <f t="shared" si="4"/>
        <v>0.48305897769999995</v>
      </c>
    </row>
    <row r="95" spans="1:5" x14ac:dyDescent="0.3">
      <c r="A95" s="10" t="s">
        <v>78</v>
      </c>
      <c r="B95" s="2">
        <v>0.39600000000000002</v>
      </c>
      <c r="C95" s="5">
        <v>7.8E-2</v>
      </c>
      <c r="D95" s="1">
        <f t="shared" si="3"/>
        <v>0.318</v>
      </c>
      <c r="E95" s="8">
        <f t="shared" si="4"/>
        <v>0.36089163879999997</v>
      </c>
    </row>
    <row r="96" spans="1:5" x14ac:dyDescent="0.3">
      <c r="A96" s="10" t="s">
        <v>79</v>
      </c>
      <c r="B96" s="2">
        <v>0.50900000000000001</v>
      </c>
      <c r="C96" s="5">
        <v>7.8E-2</v>
      </c>
      <c r="D96" s="1">
        <f t="shared" ref="D96:D127" si="5">(B96-C96)</f>
        <v>0.43099999999999999</v>
      </c>
      <c r="E96" s="8">
        <f t="shared" ref="E96:E127" si="6">(0.3737*D96*D96)+(1.0412*D96)-(0.008)</f>
        <v>0.51017608569999995</v>
      </c>
    </row>
    <row r="97" spans="1:5" x14ac:dyDescent="0.3">
      <c r="A97" s="10" t="s">
        <v>80</v>
      </c>
      <c r="B97" s="2">
        <v>0.5</v>
      </c>
      <c r="C97" s="5">
        <v>7.8E-2</v>
      </c>
      <c r="D97" s="1">
        <f t="shared" si="5"/>
        <v>0.42199999999999999</v>
      </c>
      <c r="E97" s="8">
        <f t="shared" si="6"/>
        <v>0.49793639079999996</v>
      </c>
    </row>
    <row r="98" spans="1:5" x14ac:dyDescent="0.3">
      <c r="A98" s="10" t="s">
        <v>81</v>
      </c>
      <c r="B98" s="2">
        <v>0.47700000000000004</v>
      </c>
      <c r="C98" s="5">
        <v>7.8E-2</v>
      </c>
      <c r="D98" s="1">
        <f t="shared" si="5"/>
        <v>0.39900000000000002</v>
      </c>
      <c r="E98" s="8">
        <f t="shared" si="6"/>
        <v>0.46693221369999999</v>
      </c>
    </row>
    <row r="99" spans="1:5" x14ac:dyDescent="0.3">
      <c r="A99" s="10" t="s">
        <v>82</v>
      </c>
      <c r="B99" s="2">
        <v>0.47800000000000004</v>
      </c>
      <c r="C99" s="5">
        <v>7.8E-2</v>
      </c>
      <c r="D99" s="1">
        <f t="shared" si="5"/>
        <v>0.4</v>
      </c>
      <c r="E99" s="8">
        <f t="shared" si="6"/>
        <v>0.46827199999999997</v>
      </c>
    </row>
    <row r="100" spans="1:5" x14ac:dyDescent="0.3">
      <c r="A100" s="10" t="s">
        <v>83</v>
      </c>
      <c r="B100" s="2">
        <v>0.47900000000000004</v>
      </c>
      <c r="C100" s="5">
        <v>7.8E-2</v>
      </c>
      <c r="D100" s="1">
        <f t="shared" si="5"/>
        <v>0.40100000000000002</v>
      </c>
      <c r="E100" s="8">
        <f t="shared" si="6"/>
        <v>0.4696125337</v>
      </c>
    </row>
    <row r="101" spans="1:5" x14ac:dyDescent="0.3">
      <c r="A101" s="10" t="s">
        <v>84</v>
      </c>
      <c r="B101" s="2">
        <v>0.14400000000000002</v>
      </c>
      <c r="C101" s="5">
        <v>7.8E-2</v>
      </c>
      <c r="D101" s="1">
        <f t="shared" si="5"/>
        <v>6.6000000000000017E-2</v>
      </c>
      <c r="E101" s="8">
        <f t="shared" si="6"/>
        <v>6.2347037200000004E-2</v>
      </c>
    </row>
    <row r="102" spans="1:5" x14ac:dyDescent="0.3">
      <c r="A102" s="10" t="s">
        <v>85</v>
      </c>
      <c r="B102" s="2">
        <v>0.90100000000000002</v>
      </c>
      <c r="C102" s="5">
        <v>7.8E-2</v>
      </c>
      <c r="D102" s="1">
        <f t="shared" si="5"/>
        <v>0.82300000000000006</v>
      </c>
      <c r="E102" s="8">
        <f t="shared" si="6"/>
        <v>1.1020254473</v>
      </c>
    </row>
    <row r="103" spans="1:5" x14ac:dyDescent="0.3">
      <c r="A103" s="10" t="s">
        <v>86</v>
      </c>
      <c r="B103" s="2">
        <v>0.39600000000000002</v>
      </c>
      <c r="C103" s="5">
        <v>7.8E-2</v>
      </c>
      <c r="D103" s="1">
        <f t="shared" si="5"/>
        <v>0.318</v>
      </c>
      <c r="E103" s="8">
        <f t="shared" si="6"/>
        <v>0.36089163879999997</v>
      </c>
    </row>
    <row r="104" spans="1:5" x14ac:dyDescent="0.3">
      <c r="A104" s="10" t="s">
        <v>87</v>
      </c>
      <c r="B104" s="2">
        <v>0.42399999999999999</v>
      </c>
      <c r="C104" s="5">
        <v>7.8E-2</v>
      </c>
      <c r="D104" s="1">
        <f t="shared" si="5"/>
        <v>0.34599999999999997</v>
      </c>
      <c r="E104" s="8">
        <f t="shared" si="6"/>
        <v>0.39699306919999994</v>
      </c>
    </row>
    <row r="105" spans="1:5" x14ac:dyDescent="0.3">
      <c r="A105" s="10" t="s">
        <v>88</v>
      </c>
      <c r="B105" s="2">
        <v>0.51200000000000001</v>
      </c>
      <c r="C105" s="5">
        <v>7.8E-2</v>
      </c>
      <c r="D105" s="1">
        <f t="shared" si="5"/>
        <v>0.434</v>
      </c>
      <c r="E105" s="8">
        <f t="shared" si="6"/>
        <v>0.51426943719999996</v>
      </c>
    </row>
    <row r="106" spans="1:5" x14ac:dyDescent="0.3">
      <c r="A106" s="10" t="s">
        <v>89</v>
      </c>
      <c r="B106" s="2">
        <v>0.52800000000000002</v>
      </c>
      <c r="C106" s="5">
        <v>7.8E-2</v>
      </c>
      <c r="D106" s="1">
        <f t="shared" si="5"/>
        <v>0.45</v>
      </c>
      <c r="E106" s="8">
        <f t="shared" si="6"/>
        <v>0.53621425</v>
      </c>
    </row>
    <row r="107" spans="1:5" x14ac:dyDescent="0.3">
      <c r="A107" s="10" t="s">
        <v>90</v>
      </c>
      <c r="B107" s="2">
        <v>0.51700000000000002</v>
      </c>
      <c r="C107" s="5">
        <v>7.8E-2</v>
      </c>
      <c r="D107" s="1">
        <f t="shared" si="5"/>
        <v>0.439</v>
      </c>
      <c r="E107" s="8">
        <f t="shared" si="6"/>
        <v>0.52110663769999999</v>
      </c>
    </row>
    <row r="108" spans="1:5" x14ac:dyDescent="0.3">
      <c r="A108" s="10" t="s">
        <v>91</v>
      </c>
      <c r="B108" s="2">
        <v>0.39500000000000002</v>
      </c>
      <c r="C108" s="5">
        <v>7.8E-2</v>
      </c>
      <c r="D108" s="1">
        <f t="shared" si="5"/>
        <v>0.317</v>
      </c>
      <c r="E108" s="8">
        <f t="shared" si="6"/>
        <v>0.35961313929999994</v>
      </c>
    </row>
    <row r="109" spans="1:5" x14ac:dyDescent="0.3">
      <c r="A109" s="10" t="s">
        <v>92</v>
      </c>
      <c r="B109" s="2">
        <v>2.6</v>
      </c>
      <c r="C109" s="5">
        <v>7.8E-2</v>
      </c>
      <c r="D109" s="1">
        <f t="shared" si="5"/>
        <v>2.5220000000000002</v>
      </c>
      <c r="E109" s="8">
        <f t="shared" si="6"/>
        <v>4.9948192707999999</v>
      </c>
    </row>
    <row r="110" spans="1:5" x14ac:dyDescent="0.3">
      <c r="A110" s="10" t="s">
        <v>93</v>
      </c>
      <c r="B110" s="2">
        <v>1.754</v>
      </c>
      <c r="C110" s="5">
        <v>7.8E-2</v>
      </c>
      <c r="D110" s="1">
        <f t="shared" si="5"/>
        <v>1.6759999999999999</v>
      </c>
      <c r="E110" s="8">
        <f t="shared" si="6"/>
        <v>2.7867655311999995</v>
      </c>
    </row>
    <row r="111" spans="1:5" x14ac:dyDescent="0.3">
      <c r="A111" s="10" t="s">
        <v>94</v>
      </c>
      <c r="B111" s="2">
        <v>0.55400000000000005</v>
      </c>
      <c r="C111" s="5">
        <v>7.8E-2</v>
      </c>
      <c r="D111" s="1">
        <f t="shared" si="5"/>
        <v>0.47600000000000003</v>
      </c>
      <c r="E111" s="8">
        <f t="shared" si="6"/>
        <v>0.57228265119999999</v>
      </c>
    </row>
    <row r="112" spans="1:5" x14ac:dyDescent="0.3">
      <c r="A112" s="10" t="s">
        <v>95</v>
      </c>
      <c r="B112" s="2">
        <v>0.48</v>
      </c>
      <c r="C112" s="5">
        <v>7.8E-2</v>
      </c>
      <c r="D112" s="1">
        <f t="shared" si="5"/>
        <v>0.40199999999999997</v>
      </c>
      <c r="E112" s="8">
        <f t="shared" si="6"/>
        <v>0.47095381479999993</v>
      </c>
    </row>
    <row r="113" spans="1:5" x14ac:dyDescent="0.3">
      <c r="A113" s="10" t="s">
        <v>96</v>
      </c>
      <c r="B113" s="2">
        <v>0.71299999999999997</v>
      </c>
      <c r="C113" s="5">
        <v>7.8E-2</v>
      </c>
      <c r="D113" s="1">
        <f t="shared" si="5"/>
        <v>0.63500000000000001</v>
      </c>
      <c r="E113" s="8">
        <f t="shared" si="6"/>
        <v>0.80384718249999987</v>
      </c>
    </row>
    <row r="114" spans="1:5" x14ac:dyDescent="0.3">
      <c r="A114" s="10" t="s">
        <v>97</v>
      </c>
      <c r="B114" s="2">
        <v>0.66500000000000004</v>
      </c>
      <c r="C114" s="5">
        <v>7.8E-2</v>
      </c>
      <c r="D114" s="1">
        <f t="shared" si="5"/>
        <v>0.58700000000000008</v>
      </c>
      <c r="E114" s="8">
        <f t="shared" si="6"/>
        <v>0.73194983530000013</v>
      </c>
    </row>
    <row r="115" spans="1:5" x14ac:dyDescent="0.3">
      <c r="A115" s="10" t="s">
        <v>98</v>
      </c>
      <c r="B115" s="2">
        <v>2.7789999999999999</v>
      </c>
      <c r="C115" s="5">
        <v>7.8E-2</v>
      </c>
      <c r="D115" s="1">
        <f t="shared" si="5"/>
        <v>2.7010000000000001</v>
      </c>
      <c r="E115" s="8">
        <f t="shared" si="6"/>
        <v>5.5305725536999999</v>
      </c>
    </row>
    <row r="116" spans="1:5" x14ac:dyDescent="0.3">
      <c r="A116" s="10" t="s">
        <v>99</v>
      </c>
      <c r="B116" s="2">
        <v>0.69200000000000006</v>
      </c>
      <c r="C116" s="5">
        <v>7.8E-2</v>
      </c>
      <c r="D116" s="1">
        <f t="shared" si="5"/>
        <v>0.6140000000000001</v>
      </c>
      <c r="E116" s="8">
        <f t="shared" si="6"/>
        <v>0.77218020519999997</v>
      </c>
    </row>
    <row r="117" spans="1:5" x14ac:dyDescent="0.3">
      <c r="A117" s="10" t="s">
        <v>100</v>
      </c>
      <c r="B117" s="2">
        <v>0.6</v>
      </c>
      <c r="C117" s="5">
        <v>7.8E-2</v>
      </c>
      <c r="D117" s="1">
        <f t="shared" si="5"/>
        <v>0.52200000000000002</v>
      </c>
      <c r="E117" s="8">
        <f t="shared" si="6"/>
        <v>0.63733367079999992</v>
      </c>
    </row>
    <row r="118" spans="1:5" x14ac:dyDescent="0.3">
      <c r="A118" s="10" t="s">
        <v>101</v>
      </c>
      <c r="B118" s="2">
        <v>1.9490000000000001</v>
      </c>
      <c r="C118" s="5">
        <v>7.8E-2</v>
      </c>
      <c r="D118" s="1">
        <f t="shared" si="5"/>
        <v>1.871</v>
      </c>
      <c r="E118" s="8">
        <f t="shared" si="6"/>
        <v>3.2482747416999995</v>
      </c>
    </row>
    <row r="119" spans="1:5" x14ac:dyDescent="0.3">
      <c r="A119" s="10" t="s">
        <v>102</v>
      </c>
      <c r="B119" s="2">
        <v>0.748</v>
      </c>
      <c r="C119" s="5">
        <v>7.8E-2</v>
      </c>
      <c r="D119" s="1">
        <f t="shared" si="5"/>
        <v>0.67</v>
      </c>
      <c r="E119" s="8">
        <f t="shared" si="6"/>
        <v>0.85735793000000005</v>
      </c>
    </row>
    <row r="120" spans="1:5" x14ac:dyDescent="0.3">
      <c r="A120" s="10" t="s">
        <v>103</v>
      </c>
      <c r="B120" s="2">
        <v>2.4700000000000002</v>
      </c>
      <c r="C120" s="5">
        <v>7.8E-2</v>
      </c>
      <c r="D120" s="1">
        <f t="shared" si="5"/>
        <v>2.3920000000000003</v>
      </c>
      <c r="E120" s="8">
        <f t="shared" si="6"/>
        <v>4.6207362368</v>
      </c>
    </row>
    <row r="121" spans="1:5" x14ac:dyDescent="0.3">
      <c r="A121" s="10" t="s">
        <v>104</v>
      </c>
      <c r="B121" s="2">
        <v>0.443</v>
      </c>
      <c r="C121" s="5">
        <v>7.8E-2</v>
      </c>
      <c r="D121" s="1">
        <f t="shared" si="5"/>
        <v>0.36499999999999999</v>
      </c>
      <c r="E121" s="8">
        <f t="shared" si="6"/>
        <v>0.42182418249999992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workbookViewId="0">
      <selection activeCell="T8" sqref="T8"/>
    </sheetView>
  </sheetViews>
  <sheetFormatPr defaultRowHeight="14.4" x14ac:dyDescent="0.3"/>
  <cols>
    <col min="1" max="1" width="13" customWidth="1"/>
    <col min="2" max="2" width="11.77734375" customWidth="1"/>
    <col min="3" max="3" width="10.21875" customWidth="1"/>
    <col min="4" max="4" width="11.21875" customWidth="1"/>
    <col min="5" max="5" width="14.109375" customWidth="1"/>
  </cols>
  <sheetData>
    <row r="2" spans="1:12" x14ac:dyDescent="0.3">
      <c r="A2" s="3">
        <v>1.228</v>
      </c>
      <c r="B2" s="2">
        <v>0.26700000000000002</v>
      </c>
      <c r="C2" s="2">
        <v>0.32100000000000001</v>
      </c>
      <c r="D2" s="2">
        <v>0.26900000000000002</v>
      </c>
      <c r="E2" s="2">
        <v>0.47400000000000003</v>
      </c>
      <c r="F2" s="2">
        <v>0.26800000000000002</v>
      </c>
      <c r="G2" s="2">
        <v>1.137</v>
      </c>
      <c r="H2" s="2">
        <v>0.35499999999999998</v>
      </c>
      <c r="I2" s="2">
        <v>0.27900000000000003</v>
      </c>
      <c r="J2" s="2">
        <v>0.28800000000000003</v>
      </c>
      <c r="K2" s="2">
        <v>0.28899999999999998</v>
      </c>
      <c r="L2" s="2">
        <v>0.28899999999999998</v>
      </c>
    </row>
    <row r="3" spans="1:12" x14ac:dyDescent="0.3">
      <c r="A3" s="3">
        <v>0.70100000000000007</v>
      </c>
      <c r="B3" s="2">
        <v>0.32900000000000001</v>
      </c>
      <c r="C3" s="2">
        <v>0.30499999999999999</v>
      </c>
      <c r="D3" s="2">
        <v>0.309</v>
      </c>
      <c r="E3" s="2">
        <v>0.504</v>
      </c>
      <c r="F3" s="2">
        <v>0.26800000000000002</v>
      </c>
      <c r="G3" s="2">
        <v>0.39600000000000002</v>
      </c>
      <c r="H3" s="2">
        <v>0.25600000000000001</v>
      </c>
      <c r="I3" s="2">
        <v>0.27300000000000002</v>
      </c>
      <c r="J3" s="2">
        <v>1.3220000000000001</v>
      </c>
      <c r="K3" s="2">
        <v>0.31</v>
      </c>
      <c r="L3" s="2">
        <v>0.35199999999999998</v>
      </c>
    </row>
    <row r="4" spans="1:12" x14ac:dyDescent="0.3">
      <c r="A4" s="3">
        <v>0.52600000000000002</v>
      </c>
      <c r="B4" s="2">
        <v>0.34500000000000003</v>
      </c>
      <c r="C4" s="2">
        <v>0.625</v>
      </c>
      <c r="D4" s="2">
        <v>0.16500000000000001</v>
      </c>
      <c r="E4" s="2">
        <v>0.32600000000000001</v>
      </c>
      <c r="F4" s="2">
        <v>0.23600000000000002</v>
      </c>
      <c r="G4" s="2">
        <v>0.29499999999999998</v>
      </c>
      <c r="H4" s="2">
        <v>0.27</v>
      </c>
      <c r="I4" s="2">
        <v>0.34400000000000003</v>
      </c>
      <c r="J4" s="2">
        <v>1.1100000000000001</v>
      </c>
      <c r="K4" s="2">
        <v>0.33900000000000002</v>
      </c>
      <c r="L4" s="2">
        <v>0.311</v>
      </c>
    </row>
    <row r="5" spans="1:12" x14ac:dyDescent="0.3">
      <c r="A5" s="3">
        <v>0.28500000000000003</v>
      </c>
      <c r="B5" s="2">
        <v>0.246</v>
      </c>
      <c r="C5" s="2">
        <v>0.27500000000000002</v>
      </c>
      <c r="D5" s="2">
        <v>0.32400000000000001</v>
      </c>
      <c r="E5" s="2">
        <v>0.25700000000000001</v>
      </c>
      <c r="F5" s="2">
        <v>0.23600000000000002</v>
      </c>
      <c r="G5" s="2">
        <v>0.42299999999999999</v>
      </c>
      <c r="H5" s="2">
        <v>0.23600000000000002</v>
      </c>
      <c r="I5" s="2">
        <v>0.27400000000000002</v>
      </c>
      <c r="J5" s="2">
        <v>0.65500000000000003</v>
      </c>
      <c r="K5" s="2">
        <v>0.317</v>
      </c>
      <c r="L5" s="2">
        <v>0.20300000000000001</v>
      </c>
    </row>
    <row r="6" spans="1:12" x14ac:dyDescent="0.3">
      <c r="A6" s="3">
        <v>0.19800000000000001</v>
      </c>
      <c r="B6" s="2">
        <v>0.28000000000000003</v>
      </c>
      <c r="C6" s="2">
        <v>0.27300000000000002</v>
      </c>
      <c r="D6" s="2">
        <v>0.497</v>
      </c>
      <c r="E6" s="2">
        <v>0.28400000000000003</v>
      </c>
      <c r="F6" s="2">
        <v>0.252</v>
      </c>
      <c r="G6" s="2">
        <v>0.58099999999999996</v>
      </c>
      <c r="H6" s="2">
        <v>0.28000000000000003</v>
      </c>
      <c r="I6" s="2">
        <v>0.52400000000000002</v>
      </c>
      <c r="J6" s="2">
        <v>0.68300000000000005</v>
      </c>
      <c r="K6" s="2">
        <v>0.33800000000000002</v>
      </c>
      <c r="L6" s="2">
        <v>0.29499999999999998</v>
      </c>
    </row>
    <row r="7" spans="1:12" x14ac:dyDescent="0.3">
      <c r="A7" s="5">
        <v>8.7999999999999995E-2</v>
      </c>
      <c r="B7" s="2">
        <v>0.14599999999999999</v>
      </c>
      <c r="C7" s="2">
        <v>1.3320000000000001</v>
      </c>
      <c r="D7" s="2">
        <v>1.099</v>
      </c>
      <c r="E7" s="2">
        <v>0.251</v>
      </c>
      <c r="F7" s="2">
        <v>1.0880000000000001</v>
      </c>
      <c r="G7" s="2">
        <v>0.40600000000000003</v>
      </c>
      <c r="H7" s="2">
        <v>0.252</v>
      </c>
      <c r="I7" s="2">
        <v>0.29499999999999998</v>
      </c>
      <c r="J7" s="2">
        <v>0.375</v>
      </c>
      <c r="K7" s="2">
        <v>0.432</v>
      </c>
      <c r="L7" s="2">
        <v>0.35100000000000003</v>
      </c>
    </row>
    <row r="8" spans="1:12" x14ac:dyDescent="0.3">
      <c r="A8" s="2">
        <v>0.26300000000000001</v>
      </c>
      <c r="B8" s="2">
        <v>0.23300000000000001</v>
      </c>
      <c r="C8" s="2">
        <v>0.36499999999999999</v>
      </c>
      <c r="D8" s="2">
        <v>0.309</v>
      </c>
      <c r="E8" s="2">
        <v>0.27400000000000002</v>
      </c>
      <c r="F8" s="2">
        <v>0.33600000000000002</v>
      </c>
      <c r="G8" s="2">
        <v>0.29799999999999999</v>
      </c>
      <c r="H8" s="2">
        <v>0.26600000000000001</v>
      </c>
      <c r="I8" s="2">
        <v>0.27600000000000002</v>
      </c>
      <c r="J8" s="2">
        <v>0.38800000000000001</v>
      </c>
      <c r="K8" s="2">
        <v>0.32700000000000001</v>
      </c>
      <c r="L8" s="2">
        <v>0.308</v>
      </c>
    </row>
    <row r="9" spans="1:12" x14ac:dyDescent="0.3">
      <c r="A9" s="2">
        <v>0.16700000000000001</v>
      </c>
      <c r="B9" s="2">
        <v>0.746</v>
      </c>
      <c r="C9" s="2">
        <v>0.249</v>
      </c>
      <c r="D9" s="2">
        <v>0.28500000000000003</v>
      </c>
      <c r="E9" s="2">
        <v>0.442</v>
      </c>
      <c r="F9" s="2">
        <v>0.27600000000000002</v>
      </c>
      <c r="G9" s="2">
        <v>0.26400000000000001</v>
      </c>
      <c r="H9" s="2">
        <v>0.218</v>
      </c>
      <c r="I9" s="2">
        <v>0.245</v>
      </c>
      <c r="J9" s="2">
        <v>0.35499999999999998</v>
      </c>
      <c r="K9" s="2">
        <v>0.25600000000000001</v>
      </c>
      <c r="L9" s="2">
        <v>0.25700000000000001</v>
      </c>
    </row>
    <row r="15" spans="1:12" x14ac:dyDescent="0.3">
      <c r="A15" s="19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9" t="s">
        <v>1</v>
      </c>
      <c r="B16" s="3">
        <v>1.228</v>
      </c>
      <c r="C16" s="1">
        <f>B16-B21</f>
        <v>1.1399999999999999</v>
      </c>
      <c r="D16" s="1">
        <v>120</v>
      </c>
      <c r="E16" s="8">
        <f>(31.481*C16*C16)+(70.631*C16)-(0.7201)</f>
        <v>120.7119476</v>
      </c>
    </row>
    <row r="17" spans="1:12" x14ac:dyDescent="0.3">
      <c r="A17" s="19" t="s">
        <v>2</v>
      </c>
      <c r="B17" s="3">
        <v>0.70100000000000007</v>
      </c>
      <c r="C17" s="1">
        <f>B17-B21</f>
        <v>0.6130000000000001</v>
      </c>
      <c r="D17" s="1">
        <v>60</v>
      </c>
      <c r="E17" s="8">
        <f t="shared" ref="E17:E21" si="0">(31.481*C17*C17)+(70.631*C17)-(0.7201)</f>
        <v>54.406286889000008</v>
      </c>
    </row>
    <row r="18" spans="1:12" x14ac:dyDescent="0.3">
      <c r="A18" s="19" t="s">
        <v>3</v>
      </c>
      <c r="B18" s="3">
        <v>0.52600000000000002</v>
      </c>
      <c r="C18" s="1">
        <f>B18-B21</f>
        <v>0.43800000000000006</v>
      </c>
      <c r="D18" s="1">
        <v>30</v>
      </c>
      <c r="E18" s="8">
        <f t="shared" si="0"/>
        <v>36.255718964000003</v>
      </c>
    </row>
    <row r="19" spans="1:12" x14ac:dyDescent="0.3">
      <c r="A19" s="19" t="s">
        <v>4</v>
      </c>
      <c r="B19" s="3">
        <v>0.28500000000000003</v>
      </c>
      <c r="C19" s="1">
        <f>B19-B21</f>
        <v>0.19700000000000004</v>
      </c>
      <c r="D19" s="1">
        <v>15</v>
      </c>
      <c r="E19" s="8">
        <f t="shared" si="0"/>
        <v>14.415953129000004</v>
      </c>
    </row>
    <row r="20" spans="1:12" x14ac:dyDescent="0.3">
      <c r="A20" s="19" t="s">
        <v>5</v>
      </c>
      <c r="B20" s="3">
        <v>0.19800000000000001</v>
      </c>
      <c r="C20" s="1">
        <f>B20-B21</f>
        <v>0.11000000000000001</v>
      </c>
      <c r="D20" s="1">
        <v>7.5</v>
      </c>
      <c r="E20" s="8">
        <f t="shared" si="0"/>
        <v>7.4302301000000011</v>
      </c>
    </row>
    <row r="21" spans="1:12" x14ac:dyDescent="0.3">
      <c r="A21" s="19" t="s">
        <v>6</v>
      </c>
      <c r="B21" s="5">
        <v>8.7999999999999995E-2</v>
      </c>
      <c r="C21" s="1">
        <f>B21-B21</f>
        <v>0</v>
      </c>
      <c r="D21" s="1">
        <v>0</v>
      </c>
      <c r="E21" s="8">
        <f t="shared" si="0"/>
        <v>-0.72009999999999996</v>
      </c>
    </row>
    <row r="28" spans="1:12" x14ac:dyDescent="0.3">
      <c r="H28" s="19"/>
      <c r="J28" s="6" t="s">
        <v>197</v>
      </c>
      <c r="K28" s="6"/>
      <c r="L28" s="6"/>
    </row>
    <row r="34" spans="1:5" x14ac:dyDescent="0.3">
      <c r="A34" s="10" t="s">
        <v>12</v>
      </c>
      <c r="B34" s="2" t="s">
        <v>13</v>
      </c>
      <c r="C34" s="4" t="s">
        <v>6</v>
      </c>
      <c r="D34" s="1" t="s">
        <v>8</v>
      </c>
      <c r="E34" s="9" t="s">
        <v>198</v>
      </c>
    </row>
    <row r="35" spans="1:5" x14ac:dyDescent="0.3">
      <c r="A35" s="10" t="s">
        <v>105</v>
      </c>
      <c r="B35" s="2">
        <v>0.26300000000000001</v>
      </c>
      <c r="C35" s="5">
        <v>8.7999999999999995E-2</v>
      </c>
      <c r="D35" s="1">
        <f t="shared" ref="D35:D66" si="1">(B35-C35)</f>
        <v>0.17500000000000002</v>
      </c>
      <c r="E35" s="8">
        <f t="shared" ref="E35:E66" si="2">(31.481*D35*D35)+(70.631*D35)-(0.7201)</f>
        <v>12.604430625000001</v>
      </c>
    </row>
    <row r="36" spans="1:5" x14ac:dyDescent="0.3">
      <c r="A36" s="10" t="s">
        <v>106</v>
      </c>
      <c r="B36" s="2">
        <v>0.16700000000000001</v>
      </c>
      <c r="C36" s="5">
        <v>8.7999999999999995E-2</v>
      </c>
      <c r="D36" s="1">
        <f t="shared" si="1"/>
        <v>7.9000000000000015E-2</v>
      </c>
      <c r="E36" s="8">
        <f t="shared" si="2"/>
        <v>5.0562219210000006</v>
      </c>
    </row>
    <row r="37" spans="1:5" x14ac:dyDescent="0.3">
      <c r="A37" s="10" t="s">
        <v>107</v>
      </c>
      <c r="B37" s="2">
        <v>0.26700000000000002</v>
      </c>
      <c r="C37" s="5">
        <v>8.7999999999999995E-2</v>
      </c>
      <c r="D37" s="1">
        <f t="shared" si="1"/>
        <v>0.17900000000000002</v>
      </c>
      <c r="E37" s="8">
        <f t="shared" si="2"/>
        <v>12.931531721000001</v>
      </c>
    </row>
    <row r="38" spans="1:5" x14ac:dyDescent="0.3">
      <c r="A38" s="10" t="s">
        <v>108</v>
      </c>
      <c r="B38" s="2">
        <v>0.32900000000000001</v>
      </c>
      <c r="C38" s="5">
        <v>8.7999999999999995E-2</v>
      </c>
      <c r="D38" s="1">
        <f t="shared" si="1"/>
        <v>0.24100000000000002</v>
      </c>
      <c r="E38" s="8">
        <f t="shared" si="2"/>
        <v>18.130418961000004</v>
      </c>
    </row>
    <row r="39" spans="1:5" x14ac:dyDescent="0.3">
      <c r="A39" s="10" t="s">
        <v>109</v>
      </c>
      <c r="B39" s="2">
        <v>0.34500000000000003</v>
      </c>
      <c r="C39" s="5">
        <v>8.7999999999999995E-2</v>
      </c>
      <c r="D39" s="1">
        <f t="shared" si="1"/>
        <v>0.25700000000000001</v>
      </c>
      <c r="E39" s="8">
        <f t="shared" si="2"/>
        <v>19.511355569000003</v>
      </c>
    </row>
    <row r="40" spans="1:5" x14ac:dyDescent="0.3">
      <c r="A40" s="10" t="s">
        <v>110</v>
      </c>
      <c r="B40" s="2">
        <v>0.246</v>
      </c>
      <c r="C40" s="5">
        <v>8.7999999999999995E-2</v>
      </c>
      <c r="D40" s="1">
        <f t="shared" si="1"/>
        <v>0.158</v>
      </c>
      <c r="E40" s="8">
        <f t="shared" si="2"/>
        <v>11.225489683999999</v>
      </c>
    </row>
    <row r="41" spans="1:5" x14ac:dyDescent="0.3">
      <c r="A41" s="10" t="s">
        <v>111</v>
      </c>
      <c r="B41" s="2">
        <v>0.28000000000000003</v>
      </c>
      <c r="C41" s="5">
        <v>8.7999999999999995E-2</v>
      </c>
      <c r="D41" s="1">
        <f t="shared" si="1"/>
        <v>0.19200000000000003</v>
      </c>
      <c r="E41" s="8">
        <f t="shared" si="2"/>
        <v>14.001567584000002</v>
      </c>
    </row>
    <row r="42" spans="1:5" x14ac:dyDescent="0.3">
      <c r="A42" s="10" t="s">
        <v>112</v>
      </c>
      <c r="B42" s="2">
        <v>0.14599999999999999</v>
      </c>
      <c r="C42" s="5">
        <v>8.7999999999999995E-2</v>
      </c>
      <c r="D42" s="1">
        <f t="shared" si="1"/>
        <v>5.7999999999999996E-2</v>
      </c>
      <c r="E42" s="8">
        <f t="shared" si="2"/>
        <v>3.4824000839999996</v>
      </c>
    </row>
    <row r="43" spans="1:5" x14ac:dyDescent="0.3">
      <c r="A43" s="10" t="s">
        <v>113</v>
      </c>
      <c r="B43" s="2">
        <v>0.23300000000000001</v>
      </c>
      <c r="C43" s="5">
        <v>8.7999999999999995E-2</v>
      </c>
      <c r="D43" s="1">
        <f t="shared" si="1"/>
        <v>0.14500000000000002</v>
      </c>
      <c r="E43" s="8">
        <f t="shared" si="2"/>
        <v>10.183283025</v>
      </c>
    </row>
    <row r="44" spans="1:5" x14ac:dyDescent="0.3">
      <c r="A44" s="10" t="s">
        <v>114</v>
      </c>
      <c r="B44" s="2">
        <v>0.746</v>
      </c>
      <c r="C44" s="5">
        <v>8.7999999999999995E-2</v>
      </c>
      <c r="D44" s="1">
        <f t="shared" si="1"/>
        <v>0.65800000000000003</v>
      </c>
      <c r="E44" s="8">
        <f t="shared" si="2"/>
        <v>59.385237684000003</v>
      </c>
    </row>
    <row r="45" spans="1:5" x14ac:dyDescent="0.3">
      <c r="A45" s="10" t="s">
        <v>115</v>
      </c>
      <c r="B45" s="2">
        <v>0.32100000000000001</v>
      </c>
      <c r="C45" s="5">
        <v>8.7999999999999995E-2</v>
      </c>
      <c r="D45" s="1">
        <f t="shared" si="1"/>
        <v>0.23300000000000001</v>
      </c>
      <c r="E45" s="8">
        <f t="shared" si="2"/>
        <v>17.445995009000001</v>
      </c>
    </row>
    <row r="46" spans="1:5" x14ac:dyDescent="0.3">
      <c r="A46" s="10" t="s">
        <v>116</v>
      </c>
      <c r="B46" s="2">
        <v>0.30499999999999999</v>
      </c>
      <c r="C46" s="5">
        <v>8.7999999999999995E-2</v>
      </c>
      <c r="D46" s="1">
        <f t="shared" si="1"/>
        <v>0.217</v>
      </c>
      <c r="E46" s="8">
        <f t="shared" si="2"/>
        <v>16.089235809000002</v>
      </c>
    </row>
    <row r="47" spans="1:5" x14ac:dyDescent="0.3">
      <c r="A47" s="10" t="s">
        <v>117</v>
      </c>
      <c r="B47" s="2">
        <v>0.625</v>
      </c>
      <c r="C47" s="5">
        <v>8.7999999999999995E-2</v>
      </c>
      <c r="D47" s="1">
        <f t="shared" si="1"/>
        <v>0.53700000000000003</v>
      </c>
      <c r="E47" s="8">
        <f t="shared" si="2"/>
        <v>46.286891489000006</v>
      </c>
    </row>
    <row r="48" spans="1:5" x14ac:dyDescent="0.3">
      <c r="A48" s="10" t="s">
        <v>118</v>
      </c>
      <c r="B48" s="2">
        <v>0.27500000000000002</v>
      </c>
      <c r="C48" s="5">
        <v>8.7999999999999995E-2</v>
      </c>
      <c r="D48" s="1">
        <f t="shared" si="1"/>
        <v>0.18700000000000003</v>
      </c>
      <c r="E48" s="8">
        <f t="shared" si="2"/>
        <v>13.588756089000002</v>
      </c>
    </row>
    <row r="49" spans="1:5" x14ac:dyDescent="0.3">
      <c r="A49" s="10" t="s">
        <v>119</v>
      </c>
      <c r="B49" s="2">
        <v>0.27300000000000002</v>
      </c>
      <c r="C49" s="5">
        <v>8.7999999999999995E-2</v>
      </c>
      <c r="D49" s="1">
        <f t="shared" si="1"/>
        <v>0.18500000000000003</v>
      </c>
      <c r="E49" s="8">
        <f t="shared" si="2"/>
        <v>13.424072225000002</v>
      </c>
    </row>
    <row r="50" spans="1:5" x14ac:dyDescent="0.3">
      <c r="A50" s="10" t="s">
        <v>120</v>
      </c>
      <c r="B50" s="2">
        <v>1.3320000000000001</v>
      </c>
      <c r="C50" s="5">
        <v>8.7999999999999995E-2</v>
      </c>
      <c r="D50" s="1">
        <f t="shared" si="1"/>
        <v>1.244</v>
      </c>
      <c r="E50" s="8">
        <f t="shared" si="2"/>
        <v>135.86284481600001</v>
      </c>
    </row>
    <row r="51" spans="1:5" x14ac:dyDescent="0.3">
      <c r="A51" s="10" t="s">
        <v>121</v>
      </c>
      <c r="B51" s="2">
        <v>0.36499999999999999</v>
      </c>
      <c r="C51" s="5">
        <v>8.7999999999999995E-2</v>
      </c>
      <c r="D51" s="1">
        <f t="shared" si="1"/>
        <v>0.27700000000000002</v>
      </c>
      <c r="E51" s="8">
        <f t="shared" si="2"/>
        <v>21.260192649000004</v>
      </c>
    </row>
    <row r="52" spans="1:5" x14ac:dyDescent="0.3">
      <c r="A52" s="10" t="s">
        <v>122</v>
      </c>
      <c r="B52" s="2">
        <v>0.249</v>
      </c>
      <c r="C52" s="5">
        <v>8.7999999999999995E-2</v>
      </c>
      <c r="D52" s="1">
        <f t="shared" si="1"/>
        <v>0.161</v>
      </c>
      <c r="E52" s="8">
        <f t="shared" si="2"/>
        <v>11.467510001000001</v>
      </c>
    </row>
    <row r="53" spans="1:5" x14ac:dyDescent="0.3">
      <c r="A53" s="10" t="s">
        <v>123</v>
      </c>
      <c r="B53" s="2">
        <v>0.26900000000000002</v>
      </c>
      <c r="C53" s="5">
        <v>8.7999999999999995E-2</v>
      </c>
      <c r="D53" s="1">
        <f t="shared" si="1"/>
        <v>0.18100000000000002</v>
      </c>
      <c r="E53" s="8">
        <f t="shared" si="2"/>
        <v>13.095460041000001</v>
      </c>
    </row>
    <row r="54" spans="1:5" x14ac:dyDescent="0.3">
      <c r="A54" s="10" t="s">
        <v>124</v>
      </c>
      <c r="B54" s="2">
        <v>0.309</v>
      </c>
      <c r="C54" s="5">
        <v>8.7999999999999995E-2</v>
      </c>
      <c r="D54" s="1">
        <f t="shared" si="1"/>
        <v>0.221</v>
      </c>
      <c r="E54" s="8">
        <f t="shared" si="2"/>
        <v>16.426914521</v>
      </c>
    </row>
    <row r="55" spans="1:5" x14ac:dyDescent="0.3">
      <c r="A55" s="10" t="s">
        <v>125</v>
      </c>
      <c r="B55" s="2">
        <v>0.16500000000000001</v>
      </c>
      <c r="C55" s="5">
        <v>8.7999999999999995E-2</v>
      </c>
      <c r="D55" s="1">
        <f t="shared" si="1"/>
        <v>7.7000000000000013E-2</v>
      </c>
      <c r="E55" s="8">
        <f t="shared" si="2"/>
        <v>4.9051378490000008</v>
      </c>
    </row>
    <row r="56" spans="1:5" x14ac:dyDescent="0.3">
      <c r="A56" s="10" t="s">
        <v>126</v>
      </c>
      <c r="B56" s="2">
        <v>0.32400000000000001</v>
      </c>
      <c r="C56" s="5">
        <v>8.7999999999999995E-2</v>
      </c>
      <c r="D56" s="1">
        <f t="shared" si="1"/>
        <v>0.23600000000000002</v>
      </c>
      <c r="E56" s="8">
        <f t="shared" si="2"/>
        <v>17.702181776</v>
      </c>
    </row>
    <row r="57" spans="1:5" x14ac:dyDescent="0.3">
      <c r="A57" s="10" t="s">
        <v>127</v>
      </c>
      <c r="B57" s="2">
        <v>0.497</v>
      </c>
      <c r="C57" s="5">
        <v>8.7999999999999995E-2</v>
      </c>
      <c r="D57" s="1">
        <f t="shared" si="1"/>
        <v>0.40900000000000003</v>
      </c>
      <c r="E57" s="8">
        <f t="shared" si="2"/>
        <v>33.434152161</v>
      </c>
    </row>
    <row r="58" spans="1:5" x14ac:dyDescent="0.3">
      <c r="A58" s="10" t="s">
        <v>128</v>
      </c>
      <c r="B58" s="2">
        <v>1.099</v>
      </c>
      <c r="C58" s="5">
        <v>8.7999999999999995E-2</v>
      </c>
      <c r="D58" s="1">
        <f t="shared" si="1"/>
        <v>1.0109999999999999</v>
      </c>
      <c r="E58" s="8">
        <f t="shared" si="2"/>
        <v>102.865232201</v>
      </c>
    </row>
    <row r="59" spans="1:5" x14ac:dyDescent="0.3">
      <c r="A59" s="10" t="s">
        <v>129</v>
      </c>
      <c r="B59" s="2">
        <v>0.309</v>
      </c>
      <c r="C59" s="5">
        <v>8.7999999999999995E-2</v>
      </c>
      <c r="D59" s="1">
        <f t="shared" si="1"/>
        <v>0.221</v>
      </c>
      <c r="E59" s="8">
        <f t="shared" si="2"/>
        <v>16.426914521</v>
      </c>
    </row>
    <row r="60" spans="1:5" x14ac:dyDescent="0.3">
      <c r="A60" s="10" t="s">
        <v>130</v>
      </c>
      <c r="B60" s="2">
        <v>0.28500000000000003</v>
      </c>
      <c r="C60" s="5">
        <v>8.7999999999999995E-2</v>
      </c>
      <c r="D60" s="1">
        <f t="shared" si="1"/>
        <v>0.19700000000000004</v>
      </c>
      <c r="E60" s="8">
        <f t="shared" si="2"/>
        <v>14.415953129000004</v>
      </c>
    </row>
    <row r="61" spans="1:5" x14ac:dyDescent="0.3">
      <c r="A61" s="10" t="s">
        <v>131</v>
      </c>
      <c r="B61" s="2">
        <v>0.47400000000000003</v>
      </c>
      <c r="C61" s="5">
        <v>8.7999999999999995E-2</v>
      </c>
      <c r="D61" s="1">
        <f t="shared" si="1"/>
        <v>0.38600000000000001</v>
      </c>
      <c r="E61" s="8">
        <f t="shared" si="2"/>
        <v>31.234009076000003</v>
      </c>
    </row>
    <row r="62" spans="1:5" x14ac:dyDescent="0.3">
      <c r="A62" s="10" t="s">
        <v>132</v>
      </c>
      <c r="B62" s="2">
        <v>0.504</v>
      </c>
      <c r="C62" s="5">
        <v>8.7999999999999995E-2</v>
      </c>
      <c r="D62" s="1">
        <f t="shared" si="1"/>
        <v>0.41600000000000004</v>
      </c>
      <c r="E62" s="8">
        <f t="shared" si="2"/>
        <v>34.110371936</v>
      </c>
    </row>
    <row r="63" spans="1:5" x14ac:dyDescent="0.3">
      <c r="A63" s="10" t="s">
        <v>133</v>
      </c>
      <c r="B63" s="2">
        <v>0.32600000000000001</v>
      </c>
      <c r="C63" s="5">
        <v>8.7999999999999995E-2</v>
      </c>
      <c r="D63" s="1">
        <f t="shared" si="1"/>
        <v>0.23800000000000002</v>
      </c>
      <c r="E63" s="8">
        <f t="shared" si="2"/>
        <v>17.873287764000001</v>
      </c>
    </row>
    <row r="64" spans="1:5" x14ac:dyDescent="0.3">
      <c r="A64" s="10" t="s">
        <v>134</v>
      </c>
      <c r="B64" s="2">
        <v>0.25700000000000001</v>
      </c>
      <c r="C64" s="5">
        <v>8.7999999999999995E-2</v>
      </c>
      <c r="D64" s="1">
        <f t="shared" si="1"/>
        <v>0.16900000000000001</v>
      </c>
      <c r="E64" s="8">
        <f t="shared" si="2"/>
        <v>12.115667841</v>
      </c>
    </row>
    <row r="65" spans="1:5" x14ac:dyDescent="0.3">
      <c r="A65" s="10" t="s">
        <v>135</v>
      </c>
      <c r="B65" s="2">
        <v>0.28400000000000003</v>
      </c>
      <c r="C65" s="5">
        <v>8.7999999999999995E-2</v>
      </c>
      <c r="D65" s="1">
        <f t="shared" si="1"/>
        <v>0.19600000000000004</v>
      </c>
      <c r="E65" s="8">
        <f t="shared" si="2"/>
        <v>14.332950096000003</v>
      </c>
    </row>
    <row r="66" spans="1:5" x14ac:dyDescent="0.3">
      <c r="A66" s="10" t="s">
        <v>136</v>
      </c>
      <c r="B66" s="2">
        <v>0.251</v>
      </c>
      <c r="C66" s="5">
        <v>8.7999999999999995E-2</v>
      </c>
      <c r="D66" s="1">
        <f t="shared" si="1"/>
        <v>0.16300000000000001</v>
      </c>
      <c r="E66" s="8">
        <f t="shared" si="2"/>
        <v>11.629171689</v>
      </c>
    </row>
    <row r="67" spans="1:5" x14ac:dyDescent="0.3">
      <c r="A67" s="10" t="s">
        <v>137</v>
      </c>
      <c r="B67" s="2">
        <v>0.27400000000000002</v>
      </c>
      <c r="C67" s="5">
        <v>8.7999999999999995E-2</v>
      </c>
      <c r="D67" s="1">
        <f t="shared" ref="D67:D98" si="3">(B67-C67)</f>
        <v>0.18600000000000003</v>
      </c>
      <c r="E67" s="8">
        <f t="shared" ref="E67:E98" si="4">(31.481*D67*D67)+(70.631*D67)-(0.7201)</f>
        <v>13.506382676000001</v>
      </c>
    </row>
    <row r="68" spans="1:5" x14ac:dyDescent="0.3">
      <c r="A68" s="10" t="s">
        <v>138</v>
      </c>
      <c r="B68" s="2">
        <v>0.442</v>
      </c>
      <c r="C68" s="5">
        <v>8.7999999999999995E-2</v>
      </c>
      <c r="D68" s="1">
        <f t="shared" si="3"/>
        <v>0.35399999999999998</v>
      </c>
      <c r="E68" s="8">
        <f t="shared" si="4"/>
        <v>28.228346995999999</v>
      </c>
    </row>
    <row r="69" spans="1:5" x14ac:dyDescent="0.3">
      <c r="A69" s="10" t="s">
        <v>139</v>
      </c>
      <c r="B69" s="2">
        <v>0.26800000000000002</v>
      </c>
      <c r="C69" s="5">
        <v>8.7999999999999995E-2</v>
      </c>
      <c r="D69" s="1">
        <f t="shared" si="3"/>
        <v>0.18000000000000002</v>
      </c>
      <c r="E69" s="8">
        <f t="shared" si="4"/>
        <v>13.013464400000002</v>
      </c>
    </row>
    <row r="70" spans="1:5" x14ac:dyDescent="0.3">
      <c r="A70" s="10" t="s">
        <v>140</v>
      </c>
      <c r="B70" s="2">
        <v>0.26800000000000002</v>
      </c>
      <c r="C70" s="5">
        <v>8.7999999999999995E-2</v>
      </c>
      <c r="D70" s="1">
        <f t="shared" si="3"/>
        <v>0.18000000000000002</v>
      </c>
      <c r="E70" s="8">
        <f t="shared" si="4"/>
        <v>13.013464400000002</v>
      </c>
    </row>
    <row r="71" spans="1:5" x14ac:dyDescent="0.3">
      <c r="A71" s="10" t="s">
        <v>141</v>
      </c>
      <c r="B71" s="2">
        <v>0.23600000000000002</v>
      </c>
      <c r="C71" s="5">
        <v>8.7999999999999995E-2</v>
      </c>
      <c r="D71" s="1">
        <f t="shared" si="3"/>
        <v>0.14800000000000002</v>
      </c>
      <c r="E71" s="8">
        <f t="shared" si="4"/>
        <v>10.422847824000002</v>
      </c>
    </row>
    <row r="72" spans="1:5" x14ac:dyDescent="0.3">
      <c r="A72" s="10" t="s">
        <v>142</v>
      </c>
      <c r="B72" s="2">
        <v>0.23600000000000002</v>
      </c>
      <c r="C72" s="5">
        <v>8.7999999999999995E-2</v>
      </c>
      <c r="D72" s="1">
        <f t="shared" si="3"/>
        <v>0.14800000000000002</v>
      </c>
      <c r="E72" s="8">
        <f t="shared" si="4"/>
        <v>10.422847824000002</v>
      </c>
    </row>
    <row r="73" spans="1:5" x14ac:dyDescent="0.3">
      <c r="A73" s="10" t="s">
        <v>143</v>
      </c>
      <c r="B73" s="2">
        <v>0.252</v>
      </c>
      <c r="C73" s="5">
        <v>8.7999999999999995E-2</v>
      </c>
      <c r="D73" s="1">
        <f t="shared" si="3"/>
        <v>0.16400000000000001</v>
      </c>
      <c r="E73" s="8">
        <f t="shared" si="4"/>
        <v>11.710096976000001</v>
      </c>
    </row>
    <row r="74" spans="1:5" x14ac:dyDescent="0.3">
      <c r="A74" s="10" t="s">
        <v>144</v>
      </c>
      <c r="B74" s="2">
        <v>1.0880000000000001</v>
      </c>
      <c r="C74" s="5">
        <v>8.7999999999999995E-2</v>
      </c>
      <c r="D74" s="1">
        <f t="shared" si="3"/>
        <v>1</v>
      </c>
      <c r="E74" s="8">
        <f t="shared" si="4"/>
        <v>101.39189999999999</v>
      </c>
    </row>
    <row r="75" spans="1:5" x14ac:dyDescent="0.3">
      <c r="A75" s="10" t="s">
        <v>145</v>
      </c>
      <c r="B75" s="2">
        <v>0.33600000000000002</v>
      </c>
      <c r="C75" s="5">
        <v>8.7999999999999995E-2</v>
      </c>
      <c r="D75" s="1">
        <f t="shared" si="3"/>
        <v>0.24800000000000003</v>
      </c>
      <c r="E75" s="8">
        <f t="shared" si="4"/>
        <v>18.732595424000003</v>
      </c>
    </row>
    <row r="76" spans="1:5" x14ac:dyDescent="0.3">
      <c r="A76" s="10" t="s">
        <v>146</v>
      </c>
      <c r="B76" s="2">
        <v>0.27600000000000002</v>
      </c>
      <c r="C76" s="5">
        <v>8.7999999999999995E-2</v>
      </c>
      <c r="D76" s="1">
        <f t="shared" si="3"/>
        <v>0.18800000000000003</v>
      </c>
      <c r="E76" s="8">
        <f t="shared" si="4"/>
        <v>13.671192464000001</v>
      </c>
    </row>
    <row r="77" spans="1:5" x14ac:dyDescent="0.3">
      <c r="A77" s="10" t="s">
        <v>147</v>
      </c>
      <c r="B77" s="2">
        <v>1.137</v>
      </c>
      <c r="C77" s="5">
        <v>8.7999999999999995E-2</v>
      </c>
      <c r="D77" s="1">
        <f t="shared" si="3"/>
        <v>1.0489999999999999</v>
      </c>
      <c r="E77" s="8">
        <f t="shared" si="4"/>
        <v>108.01354288099998</v>
      </c>
    </row>
    <row r="78" spans="1:5" x14ac:dyDescent="0.3">
      <c r="A78" s="10" t="s">
        <v>148</v>
      </c>
      <c r="B78" s="2">
        <v>0.39600000000000002</v>
      </c>
      <c r="C78" s="5">
        <v>8.7999999999999995E-2</v>
      </c>
      <c r="D78" s="1">
        <f t="shared" si="3"/>
        <v>0.30800000000000005</v>
      </c>
      <c r="E78" s="8">
        <f t="shared" si="4"/>
        <v>24.020661584000006</v>
      </c>
    </row>
    <row r="79" spans="1:5" x14ac:dyDescent="0.3">
      <c r="A79" s="10" t="s">
        <v>149</v>
      </c>
      <c r="B79" s="2">
        <v>0.29499999999999998</v>
      </c>
      <c r="C79" s="5">
        <v>8.7999999999999995E-2</v>
      </c>
      <c r="D79" s="1">
        <f t="shared" si="3"/>
        <v>0.20699999999999999</v>
      </c>
      <c r="E79" s="8">
        <f t="shared" si="4"/>
        <v>15.249446368999999</v>
      </c>
    </row>
    <row r="80" spans="1:5" x14ac:dyDescent="0.3">
      <c r="A80" s="10" t="s">
        <v>150</v>
      </c>
      <c r="B80" s="2">
        <v>0.42299999999999999</v>
      </c>
      <c r="C80" s="5">
        <v>8.7999999999999995E-2</v>
      </c>
      <c r="D80" s="1">
        <f t="shared" si="3"/>
        <v>0.33499999999999996</v>
      </c>
      <c r="E80" s="8">
        <f t="shared" si="4"/>
        <v>26.474240224999999</v>
      </c>
    </row>
    <row r="81" spans="1:5" x14ac:dyDescent="0.3">
      <c r="A81" s="10" t="s">
        <v>151</v>
      </c>
      <c r="B81" s="2">
        <v>0.58099999999999996</v>
      </c>
      <c r="C81" s="5">
        <v>8.7999999999999995E-2</v>
      </c>
      <c r="D81" s="1">
        <f t="shared" si="3"/>
        <v>0.49299999999999999</v>
      </c>
      <c r="E81" s="8">
        <f t="shared" si="4"/>
        <v>41.752408568999996</v>
      </c>
    </row>
    <row r="82" spans="1:5" x14ac:dyDescent="0.3">
      <c r="A82" s="10" t="s">
        <v>152</v>
      </c>
      <c r="B82" s="2">
        <v>0.40600000000000003</v>
      </c>
      <c r="C82" s="5">
        <v>8.7999999999999995E-2</v>
      </c>
      <c r="D82" s="1">
        <f t="shared" si="3"/>
        <v>0.31800000000000006</v>
      </c>
      <c r="E82" s="8">
        <f t="shared" si="4"/>
        <v>24.924042644000007</v>
      </c>
    </row>
    <row r="83" spans="1:5" x14ac:dyDescent="0.3">
      <c r="A83" s="10" t="s">
        <v>153</v>
      </c>
      <c r="B83" s="2">
        <v>0.29799999999999999</v>
      </c>
      <c r="C83" s="5">
        <v>8.7999999999999995E-2</v>
      </c>
      <c r="D83" s="1">
        <f t="shared" si="3"/>
        <v>0.21</v>
      </c>
      <c r="E83" s="8">
        <f t="shared" si="4"/>
        <v>15.500722099999999</v>
      </c>
    </row>
    <row r="84" spans="1:5" x14ac:dyDescent="0.3">
      <c r="A84" s="10" t="s">
        <v>154</v>
      </c>
      <c r="B84" s="2">
        <v>0.26400000000000001</v>
      </c>
      <c r="C84" s="5">
        <v>8.7999999999999995E-2</v>
      </c>
      <c r="D84" s="1">
        <f t="shared" si="3"/>
        <v>0.17600000000000002</v>
      </c>
      <c r="E84" s="8">
        <f t="shared" si="4"/>
        <v>12.686111456000001</v>
      </c>
    </row>
    <row r="85" spans="1:5" x14ac:dyDescent="0.3">
      <c r="A85" s="10" t="s">
        <v>155</v>
      </c>
      <c r="B85" s="2">
        <v>0.35499999999999998</v>
      </c>
      <c r="C85" s="5">
        <v>8.7999999999999995E-2</v>
      </c>
      <c r="D85" s="1">
        <f t="shared" si="3"/>
        <v>0.26700000000000002</v>
      </c>
      <c r="E85" s="8">
        <f t="shared" si="4"/>
        <v>20.382626009000003</v>
      </c>
    </row>
    <row r="86" spans="1:5" x14ac:dyDescent="0.3">
      <c r="A86" s="10" t="s">
        <v>156</v>
      </c>
      <c r="B86" s="2">
        <v>0.25600000000000001</v>
      </c>
      <c r="C86" s="5">
        <v>8.7999999999999995E-2</v>
      </c>
      <c r="D86" s="1">
        <f t="shared" si="3"/>
        <v>0.16800000000000001</v>
      </c>
      <c r="E86" s="8">
        <f t="shared" si="4"/>
        <v>12.034427744</v>
      </c>
    </row>
    <row r="87" spans="1:5" x14ac:dyDescent="0.3">
      <c r="A87" s="10" t="s">
        <v>157</v>
      </c>
      <c r="B87" s="2">
        <v>0.27</v>
      </c>
      <c r="C87" s="5">
        <v>8.7999999999999995E-2</v>
      </c>
      <c r="D87" s="1">
        <f t="shared" si="3"/>
        <v>0.18200000000000002</v>
      </c>
      <c r="E87" s="8">
        <f t="shared" si="4"/>
        <v>13.177518644000001</v>
      </c>
    </row>
    <row r="88" spans="1:5" x14ac:dyDescent="0.3">
      <c r="A88" s="10" t="s">
        <v>158</v>
      </c>
      <c r="B88" s="2">
        <v>0.23600000000000002</v>
      </c>
      <c r="C88" s="5">
        <v>8.7999999999999995E-2</v>
      </c>
      <c r="D88" s="1">
        <f t="shared" si="3"/>
        <v>0.14800000000000002</v>
      </c>
      <c r="E88" s="8">
        <f t="shared" si="4"/>
        <v>10.422847824000002</v>
      </c>
    </row>
    <row r="89" spans="1:5" x14ac:dyDescent="0.3">
      <c r="A89" s="10" t="s">
        <v>159</v>
      </c>
      <c r="B89" s="2">
        <v>0.28000000000000003</v>
      </c>
      <c r="C89" s="5">
        <v>8.7999999999999995E-2</v>
      </c>
      <c r="D89" s="1">
        <f t="shared" si="3"/>
        <v>0.19200000000000003</v>
      </c>
      <c r="E89" s="8">
        <f t="shared" si="4"/>
        <v>14.001567584000002</v>
      </c>
    </row>
    <row r="90" spans="1:5" x14ac:dyDescent="0.3">
      <c r="A90" s="10" t="s">
        <v>160</v>
      </c>
      <c r="B90" s="2">
        <v>0.252</v>
      </c>
      <c r="C90" s="5">
        <v>8.7999999999999995E-2</v>
      </c>
      <c r="D90" s="1">
        <f t="shared" si="3"/>
        <v>0.16400000000000001</v>
      </c>
      <c r="E90" s="8">
        <f t="shared" si="4"/>
        <v>11.710096976000001</v>
      </c>
    </row>
    <row r="91" spans="1:5" x14ac:dyDescent="0.3">
      <c r="A91" s="10" t="s">
        <v>161</v>
      </c>
      <c r="B91" s="2">
        <v>0.26600000000000001</v>
      </c>
      <c r="C91" s="5">
        <v>8.7999999999999995E-2</v>
      </c>
      <c r="D91" s="1">
        <f t="shared" si="3"/>
        <v>0.17800000000000002</v>
      </c>
      <c r="E91" s="8">
        <f t="shared" si="4"/>
        <v>12.849662004000001</v>
      </c>
    </row>
    <row r="92" spans="1:5" x14ac:dyDescent="0.3">
      <c r="A92" s="10" t="s">
        <v>162</v>
      </c>
      <c r="B92" s="2">
        <v>0.218</v>
      </c>
      <c r="C92" s="5">
        <v>8.7999999999999995E-2</v>
      </c>
      <c r="D92" s="1">
        <f t="shared" si="3"/>
        <v>0.13</v>
      </c>
      <c r="E92" s="8">
        <f t="shared" si="4"/>
        <v>8.9939589000000009</v>
      </c>
    </row>
    <row r="93" spans="1:5" x14ac:dyDescent="0.3">
      <c r="A93" s="10" t="s">
        <v>163</v>
      </c>
      <c r="B93" s="2">
        <v>0.27900000000000003</v>
      </c>
      <c r="C93" s="5">
        <v>8.7999999999999995E-2</v>
      </c>
      <c r="D93" s="1">
        <f t="shared" si="3"/>
        <v>0.19100000000000003</v>
      </c>
      <c r="E93" s="8">
        <f t="shared" si="4"/>
        <v>13.918879361000004</v>
      </c>
    </row>
    <row r="94" spans="1:5" x14ac:dyDescent="0.3">
      <c r="A94" s="10" t="s">
        <v>164</v>
      </c>
      <c r="B94" s="2">
        <v>0.27300000000000002</v>
      </c>
      <c r="C94" s="5">
        <v>8.7999999999999995E-2</v>
      </c>
      <c r="D94" s="1">
        <f t="shared" si="3"/>
        <v>0.18500000000000003</v>
      </c>
      <c r="E94" s="8">
        <f t="shared" si="4"/>
        <v>13.424072225000002</v>
      </c>
    </row>
    <row r="95" spans="1:5" x14ac:dyDescent="0.3">
      <c r="A95" s="10" t="s">
        <v>165</v>
      </c>
      <c r="B95" s="2">
        <v>0.34400000000000003</v>
      </c>
      <c r="C95" s="5">
        <v>8.7999999999999995E-2</v>
      </c>
      <c r="D95" s="1">
        <f t="shared" si="3"/>
        <v>0.25600000000000001</v>
      </c>
      <c r="E95" s="8">
        <f t="shared" si="4"/>
        <v>19.424574816</v>
      </c>
    </row>
    <row r="96" spans="1:5" x14ac:dyDescent="0.3">
      <c r="A96" s="10" t="s">
        <v>166</v>
      </c>
      <c r="B96" s="2">
        <v>0.27400000000000002</v>
      </c>
      <c r="C96" s="5">
        <v>8.7999999999999995E-2</v>
      </c>
      <c r="D96" s="1">
        <f t="shared" si="3"/>
        <v>0.18600000000000003</v>
      </c>
      <c r="E96" s="8">
        <f t="shared" si="4"/>
        <v>13.506382676000001</v>
      </c>
    </row>
    <row r="97" spans="1:5" x14ac:dyDescent="0.3">
      <c r="A97" s="10" t="s">
        <v>167</v>
      </c>
      <c r="B97" s="2">
        <v>0.52400000000000002</v>
      </c>
      <c r="C97" s="5">
        <v>8.7999999999999995E-2</v>
      </c>
      <c r="D97" s="1">
        <f t="shared" si="3"/>
        <v>0.43600000000000005</v>
      </c>
      <c r="E97" s="8">
        <f t="shared" si="4"/>
        <v>36.059428176000004</v>
      </c>
    </row>
    <row r="98" spans="1:5" x14ac:dyDescent="0.3">
      <c r="A98" s="10" t="s">
        <v>168</v>
      </c>
      <c r="B98" s="2">
        <v>0.29499999999999998</v>
      </c>
      <c r="C98" s="5">
        <v>8.7999999999999995E-2</v>
      </c>
      <c r="D98" s="1">
        <f t="shared" si="3"/>
        <v>0.20699999999999999</v>
      </c>
      <c r="E98" s="8">
        <f t="shared" si="4"/>
        <v>15.249446368999999</v>
      </c>
    </row>
    <row r="99" spans="1:5" x14ac:dyDescent="0.3">
      <c r="A99" s="10" t="s">
        <v>169</v>
      </c>
      <c r="B99" s="2">
        <v>0.27600000000000002</v>
      </c>
      <c r="C99" s="5">
        <v>8.7999999999999995E-2</v>
      </c>
      <c r="D99" s="1">
        <f t="shared" ref="D99:D130" si="5">(B99-C99)</f>
        <v>0.18800000000000003</v>
      </c>
      <c r="E99" s="8">
        <f t="shared" ref="E99:E130" si="6">(31.481*D99*D99)+(70.631*D99)-(0.7201)</f>
        <v>13.671192464000001</v>
      </c>
    </row>
    <row r="100" spans="1:5" x14ac:dyDescent="0.3">
      <c r="A100" s="10" t="s">
        <v>170</v>
      </c>
      <c r="B100" s="2">
        <v>0.245</v>
      </c>
      <c r="C100" s="5">
        <v>8.7999999999999995E-2</v>
      </c>
      <c r="D100" s="1">
        <f t="shared" si="5"/>
        <v>0.157</v>
      </c>
      <c r="E100" s="8">
        <f t="shared" si="6"/>
        <v>11.144942169</v>
      </c>
    </row>
    <row r="101" spans="1:5" x14ac:dyDescent="0.3">
      <c r="A101" s="10" t="s">
        <v>171</v>
      </c>
      <c r="B101" s="2">
        <v>0.28800000000000003</v>
      </c>
      <c r="C101" s="5">
        <v>8.7999999999999995E-2</v>
      </c>
      <c r="D101" s="1">
        <f t="shared" si="5"/>
        <v>0.20000000000000004</v>
      </c>
      <c r="E101" s="8">
        <f t="shared" si="6"/>
        <v>14.665340000000002</v>
      </c>
    </row>
    <row r="102" spans="1:5" x14ac:dyDescent="0.3">
      <c r="A102" s="10" t="s">
        <v>172</v>
      </c>
      <c r="B102" s="2">
        <v>1.3220000000000001</v>
      </c>
      <c r="C102" s="5">
        <v>8.7999999999999995E-2</v>
      </c>
      <c r="D102" s="1">
        <f t="shared" si="5"/>
        <v>1.234</v>
      </c>
      <c r="E102" s="8">
        <f t="shared" si="6"/>
        <v>134.376435636</v>
      </c>
    </row>
    <row r="103" spans="1:5" x14ac:dyDescent="0.3">
      <c r="A103" s="10" t="s">
        <v>173</v>
      </c>
      <c r="B103" s="2">
        <v>1.1100000000000001</v>
      </c>
      <c r="C103" s="5">
        <v>8.7999999999999995E-2</v>
      </c>
      <c r="D103" s="1">
        <f t="shared" si="5"/>
        <v>1.022</v>
      </c>
      <c r="E103" s="8">
        <f t="shared" si="6"/>
        <v>104.34618280399999</v>
      </c>
    </row>
    <row r="104" spans="1:5" x14ac:dyDescent="0.3">
      <c r="A104" s="10" t="s">
        <v>174</v>
      </c>
      <c r="B104" s="2">
        <v>0.65500000000000003</v>
      </c>
      <c r="C104" s="5">
        <v>8.7999999999999995E-2</v>
      </c>
      <c r="D104" s="1">
        <f t="shared" si="5"/>
        <v>0.56700000000000006</v>
      </c>
      <c r="E104" s="8">
        <f t="shared" si="6"/>
        <v>49.448472209000002</v>
      </c>
    </row>
    <row r="105" spans="1:5" x14ac:dyDescent="0.3">
      <c r="A105" s="10" t="s">
        <v>175</v>
      </c>
      <c r="B105" s="2">
        <v>0.68300000000000005</v>
      </c>
      <c r="C105" s="5">
        <v>8.7999999999999995E-2</v>
      </c>
      <c r="D105" s="1">
        <f t="shared" si="5"/>
        <v>0.59500000000000008</v>
      </c>
      <c r="E105" s="8">
        <f t="shared" si="6"/>
        <v>52.450406025000007</v>
      </c>
    </row>
    <row r="106" spans="1:5" x14ac:dyDescent="0.3">
      <c r="A106" s="10" t="s">
        <v>176</v>
      </c>
      <c r="B106" s="2">
        <v>0.375</v>
      </c>
      <c r="C106" s="5">
        <v>8.7999999999999995E-2</v>
      </c>
      <c r="D106" s="1">
        <f t="shared" si="5"/>
        <v>0.28700000000000003</v>
      </c>
      <c r="E106" s="8">
        <f t="shared" si="6"/>
        <v>22.144055489000003</v>
      </c>
    </row>
    <row r="107" spans="1:5" x14ac:dyDescent="0.3">
      <c r="A107" s="10" t="s">
        <v>177</v>
      </c>
      <c r="B107" s="2">
        <v>0.38800000000000001</v>
      </c>
      <c r="C107" s="5">
        <v>8.7999999999999995E-2</v>
      </c>
      <c r="D107" s="1">
        <f t="shared" si="5"/>
        <v>0.30000000000000004</v>
      </c>
      <c r="E107" s="8">
        <f t="shared" si="6"/>
        <v>23.302490000000006</v>
      </c>
    </row>
    <row r="108" spans="1:5" x14ac:dyDescent="0.3">
      <c r="A108" s="10" t="s">
        <v>178</v>
      </c>
      <c r="B108" s="2">
        <v>0.35499999999999998</v>
      </c>
      <c r="C108" s="5">
        <v>8.7999999999999995E-2</v>
      </c>
      <c r="D108" s="1">
        <f t="shared" si="5"/>
        <v>0.26700000000000002</v>
      </c>
      <c r="E108" s="8">
        <f t="shared" si="6"/>
        <v>20.382626009000003</v>
      </c>
    </row>
    <row r="109" spans="1:5" x14ac:dyDescent="0.3">
      <c r="A109" s="10" t="s">
        <v>179</v>
      </c>
      <c r="B109" s="2">
        <v>0.28899999999999998</v>
      </c>
      <c r="C109" s="5">
        <v>8.7999999999999995E-2</v>
      </c>
      <c r="D109" s="1">
        <f t="shared" si="5"/>
        <v>0.20099999999999998</v>
      </c>
      <c r="E109" s="8">
        <f t="shared" si="6"/>
        <v>14.748594880999999</v>
      </c>
    </row>
    <row r="110" spans="1:5" x14ac:dyDescent="0.3">
      <c r="A110" s="10" t="s">
        <v>180</v>
      </c>
      <c r="B110" s="2">
        <v>0.31</v>
      </c>
      <c r="C110" s="5">
        <v>8.7999999999999995E-2</v>
      </c>
      <c r="D110" s="1">
        <f t="shared" si="5"/>
        <v>0.222</v>
      </c>
      <c r="E110" s="8">
        <f t="shared" si="6"/>
        <v>16.511491604000003</v>
      </c>
    </row>
    <row r="111" spans="1:5" x14ac:dyDescent="0.3">
      <c r="A111" s="10" t="s">
        <v>181</v>
      </c>
      <c r="B111" s="2">
        <v>0.33900000000000002</v>
      </c>
      <c r="C111" s="5">
        <v>8.7999999999999995E-2</v>
      </c>
      <c r="D111" s="1">
        <f t="shared" si="5"/>
        <v>0.251</v>
      </c>
      <c r="E111" s="8">
        <f t="shared" si="6"/>
        <v>18.991615481</v>
      </c>
    </row>
    <row r="112" spans="1:5" x14ac:dyDescent="0.3">
      <c r="A112" s="10" t="s">
        <v>182</v>
      </c>
      <c r="B112" s="2">
        <v>0.317</v>
      </c>
      <c r="C112" s="5">
        <v>8.7999999999999995E-2</v>
      </c>
      <c r="D112" s="1">
        <f t="shared" si="5"/>
        <v>0.22900000000000001</v>
      </c>
      <c r="E112" s="8">
        <f t="shared" si="6"/>
        <v>17.105294121000004</v>
      </c>
    </row>
    <row r="113" spans="1:5" x14ac:dyDescent="0.3">
      <c r="A113" s="10" t="s">
        <v>183</v>
      </c>
      <c r="B113" s="2">
        <v>0.33800000000000002</v>
      </c>
      <c r="C113" s="5">
        <v>8.7999999999999995E-2</v>
      </c>
      <c r="D113" s="1">
        <f t="shared" si="5"/>
        <v>0.25</v>
      </c>
      <c r="E113" s="8">
        <f t="shared" si="6"/>
        <v>18.905212500000001</v>
      </c>
    </row>
    <row r="114" spans="1:5" x14ac:dyDescent="0.3">
      <c r="A114" s="10" t="s">
        <v>184</v>
      </c>
      <c r="B114" s="2">
        <v>0.432</v>
      </c>
      <c r="C114" s="5">
        <v>8.7999999999999995E-2</v>
      </c>
      <c r="D114" s="1">
        <f t="shared" si="5"/>
        <v>0.34399999999999997</v>
      </c>
      <c r="E114" s="8">
        <f t="shared" si="6"/>
        <v>27.302299615999999</v>
      </c>
    </row>
    <row r="115" spans="1:5" x14ac:dyDescent="0.3">
      <c r="A115" s="10" t="s">
        <v>185</v>
      </c>
      <c r="B115" s="2">
        <v>0.32700000000000001</v>
      </c>
      <c r="C115" s="5">
        <v>8.7999999999999995E-2</v>
      </c>
      <c r="D115" s="1">
        <f t="shared" si="5"/>
        <v>0.23900000000000002</v>
      </c>
      <c r="E115" s="8">
        <f t="shared" si="6"/>
        <v>17.958935201000006</v>
      </c>
    </row>
    <row r="116" spans="1:5" x14ac:dyDescent="0.3">
      <c r="A116" s="10" t="s">
        <v>186</v>
      </c>
      <c r="B116" s="2">
        <v>0.25600000000000001</v>
      </c>
      <c r="C116" s="5">
        <v>8.7999999999999995E-2</v>
      </c>
      <c r="D116" s="1">
        <f t="shared" si="5"/>
        <v>0.16800000000000001</v>
      </c>
      <c r="E116" s="8">
        <f t="shared" si="6"/>
        <v>12.034427744</v>
      </c>
    </row>
    <row r="117" spans="1:5" x14ac:dyDescent="0.3">
      <c r="A117" s="10" t="s">
        <v>187</v>
      </c>
      <c r="B117" s="2">
        <v>0.28899999999999998</v>
      </c>
      <c r="C117" s="5">
        <v>8.7999999999999995E-2</v>
      </c>
      <c r="D117" s="1">
        <f t="shared" si="5"/>
        <v>0.20099999999999998</v>
      </c>
      <c r="E117" s="8">
        <f t="shared" si="6"/>
        <v>14.748594880999999</v>
      </c>
    </row>
    <row r="118" spans="1:5" x14ac:dyDescent="0.3">
      <c r="A118" s="10" t="s">
        <v>188</v>
      </c>
      <c r="B118" s="2">
        <v>0.35199999999999998</v>
      </c>
      <c r="C118" s="5">
        <v>8.7999999999999995E-2</v>
      </c>
      <c r="D118" s="1">
        <f t="shared" si="5"/>
        <v>0.26400000000000001</v>
      </c>
      <c r="E118" s="8">
        <f t="shared" si="6"/>
        <v>20.120583776000004</v>
      </c>
    </row>
    <row r="119" spans="1:5" x14ac:dyDescent="0.3">
      <c r="A119" s="10" t="s">
        <v>189</v>
      </c>
      <c r="B119" s="2">
        <v>0.311</v>
      </c>
      <c r="C119" s="5">
        <v>8.7999999999999995E-2</v>
      </c>
      <c r="D119" s="1">
        <f t="shared" si="5"/>
        <v>0.223</v>
      </c>
      <c r="E119" s="8">
        <f t="shared" si="6"/>
        <v>16.596131649000004</v>
      </c>
    </row>
    <row r="120" spans="1:5" x14ac:dyDescent="0.3">
      <c r="A120" s="10" t="s">
        <v>190</v>
      </c>
      <c r="B120" s="2">
        <v>0.20300000000000001</v>
      </c>
      <c r="C120" s="5">
        <v>8.7999999999999995E-2</v>
      </c>
      <c r="D120" s="1">
        <f t="shared" si="5"/>
        <v>0.11500000000000002</v>
      </c>
      <c r="E120" s="8">
        <f t="shared" si="6"/>
        <v>7.8188012250000014</v>
      </c>
    </row>
    <row r="121" spans="1:5" x14ac:dyDescent="0.3">
      <c r="A121" s="10" t="s">
        <v>191</v>
      </c>
      <c r="B121" s="2">
        <v>0.29499999999999998</v>
      </c>
      <c r="C121" s="5">
        <v>8.7999999999999995E-2</v>
      </c>
      <c r="D121" s="1">
        <f t="shared" si="5"/>
        <v>0.20699999999999999</v>
      </c>
      <c r="E121" s="8">
        <f t="shared" si="6"/>
        <v>15.249446368999999</v>
      </c>
    </row>
    <row r="122" spans="1:5" x14ac:dyDescent="0.3">
      <c r="A122" s="10" t="s">
        <v>192</v>
      </c>
      <c r="B122" s="2">
        <v>0.35100000000000003</v>
      </c>
      <c r="C122" s="5">
        <v>8.7999999999999995E-2</v>
      </c>
      <c r="D122" s="1">
        <f t="shared" si="5"/>
        <v>0.26300000000000001</v>
      </c>
      <c r="E122" s="8">
        <f t="shared" si="6"/>
        <v>20.033362289000003</v>
      </c>
    </row>
    <row r="123" spans="1:5" x14ac:dyDescent="0.3">
      <c r="A123" s="10" t="s">
        <v>193</v>
      </c>
      <c r="B123" s="2">
        <v>0.308</v>
      </c>
      <c r="C123" s="5">
        <v>8.7999999999999995E-2</v>
      </c>
      <c r="D123" s="1">
        <f t="shared" si="5"/>
        <v>0.22</v>
      </c>
      <c r="E123" s="8">
        <f t="shared" si="6"/>
        <v>16.342400400000002</v>
      </c>
    </row>
    <row r="124" spans="1:5" x14ac:dyDescent="0.3">
      <c r="A124" s="10" t="s">
        <v>194</v>
      </c>
      <c r="B124" s="2">
        <v>0.25700000000000001</v>
      </c>
      <c r="C124" s="5">
        <v>8.7999999999999995E-2</v>
      </c>
      <c r="D124" s="1">
        <f t="shared" si="5"/>
        <v>0.16900000000000001</v>
      </c>
      <c r="E124" s="8">
        <f t="shared" si="6"/>
        <v>12.115667841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J18" sqref="J18"/>
    </sheetView>
  </sheetViews>
  <sheetFormatPr defaultRowHeight="14.4" x14ac:dyDescent="0.3"/>
  <cols>
    <col min="1" max="1" width="18" customWidth="1"/>
    <col min="2" max="2" width="16.6640625" customWidth="1"/>
  </cols>
  <sheetData>
    <row r="1" spans="1:2" x14ac:dyDescent="0.3">
      <c r="A1" s="7" t="s">
        <v>242</v>
      </c>
      <c r="B1" s="7" t="s">
        <v>243</v>
      </c>
    </row>
    <row r="2" spans="1:2" x14ac:dyDescent="0.3">
      <c r="A2" s="10" t="s">
        <v>15</v>
      </c>
      <c r="B2" s="25">
        <v>0.92</v>
      </c>
    </row>
    <row r="3" spans="1:2" x14ac:dyDescent="0.3">
      <c r="A3" s="10" t="s">
        <v>16</v>
      </c>
      <c r="B3" s="25">
        <v>0.98</v>
      </c>
    </row>
    <row r="4" spans="1:2" x14ac:dyDescent="0.3">
      <c r="A4" s="10" t="s">
        <v>17</v>
      </c>
      <c r="B4" s="25">
        <v>0.14000000000000001</v>
      </c>
    </row>
    <row r="5" spans="1:2" x14ac:dyDescent="0.3">
      <c r="A5" s="10" t="s">
        <v>18</v>
      </c>
      <c r="B5" s="25">
        <v>1.1399999999999999</v>
      </c>
    </row>
    <row r="6" spans="1:2" x14ac:dyDescent="0.3">
      <c r="A6" s="10" t="s">
        <v>19</v>
      </c>
      <c r="B6" s="25">
        <v>0.78</v>
      </c>
    </row>
    <row r="7" spans="1:2" x14ac:dyDescent="0.3">
      <c r="A7" s="10" t="s">
        <v>20</v>
      </c>
      <c r="B7" s="25">
        <v>1.42</v>
      </c>
    </row>
    <row r="8" spans="1:2" x14ac:dyDescent="0.3">
      <c r="A8" s="10" t="s">
        <v>21</v>
      </c>
      <c r="B8" s="25">
        <v>1.05</v>
      </c>
    </row>
    <row r="9" spans="1:2" x14ac:dyDescent="0.3">
      <c r="A9" s="10" t="s">
        <v>22</v>
      </c>
      <c r="B9" s="25">
        <v>0.42</v>
      </c>
    </row>
    <row r="10" spans="1:2" x14ac:dyDescent="0.3">
      <c r="A10" s="10" t="s">
        <v>23</v>
      </c>
      <c r="B10" s="25">
        <v>0.73</v>
      </c>
    </row>
    <row r="11" spans="1:2" x14ac:dyDescent="0.3">
      <c r="A11" s="10" t="s">
        <v>24</v>
      </c>
      <c r="B11" s="25">
        <v>0.12</v>
      </c>
    </row>
    <row r="12" spans="1:2" x14ac:dyDescent="0.3">
      <c r="A12" s="10" t="s">
        <v>25</v>
      </c>
      <c r="B12" s="25">
        <v>0.1</v>
      </c>
    </row>
    <row r="13" spans="1:2" x14ac:dyDescent="0.3">
      <c r="A13" s="10" t="s">
        <v>26</v>
      </c>
      <c r="B13" s="25">
        <v>0.37</v>
      </c>
    </row>
    <row r="14" spans="1:2" x14ac:dyDescent="0.3">
      <c r="A14" s="10" t="s">
        <v>27</v>
      </c>
      <c r="B14" s="25">
        <v>0.23</v>
      </c>
    </row>
    <row r="15" spans="1:2" x14ac:dyDescent="0.3">
      <c r="A15" s="10" t="s">
        <v>28</v>
      </c>
      <c r="B15" s="25">
        <v>0.43</v>
      </c>
    </row>
    <row r="16" spans="1:2" x14ac:dyDescent="0.3">
      <c r="A16" s="10" t="s">
        <v>29</v>
      </c>
      <c r="B16" s="25">
        <v>1.2</v>
      </c>
    </row>
    <row r="17" spans="1:2" x14ac:dyDescent="0.3">
      <c r="A17" s="10" t="s">
        <v>30</v>
      </c>
      <c r="B17" s="25">
        <v>0.15</v>
      </c>
    </row>
    <row r="18" spans="1:2" x14ac:dyDescent="0.3">
      <c r="A18" s="10" t="s">
        <v>31</v>
      </c>
      <c r="B18" s="25">
        <v>0.68</v>
      </c>
    </row>
    <row r="19" spans="1:2" x14ac:dyDescent="0.3">
      <c r="A19" s="10" t="s">
        <v>32</v>
      </c>
      <c r="B19" s="25">
        <v>0.14000000000000001</v>
      </c>
    </row>
    <row r="20" spans="1:2" x14ac:dyDescent="0.3">
      <c r="A20" s="10" t="s">
        <v>33</v>
      </c>
      <c r="B20" s="25">
        <v>0.81</v>
      </c>
    </row>
    <row r="21" spans="1:2" x14ac:dyDescent="0.3">
      <c r="A21" s="10" t="s">
        <v>34</v>
      </c>
      <c r="B21" s="25">
        <v>0.74</v>
      </c>
    </row>
    <row r="22" spans="1:2" x14ac:dyDescent="0.3">
      <c r="A22" s="10" t="s">
        <v>35</v>
      </c>
      <c r="B22" s="25">
        <v>0.6</v>
      </c>
    </row>
    <row r="23" spans="1:2" x14ac:dyDescent="0.3">
      <c r="A23" s="10" t="s">
        <v>36</v>
      </c>
      <c r="B23" s="25">
        <v>0.88</v>
      </c>
    </row>
    <row r="24" spans="1:2" x14ac:dyDescent="0.3">
      <c r="A24" s="10" t="s">
        <v>37</v>
      </c>
      <c r="B24" s="25">
        <v>0.47</v>
      </c>
    </row>
    <row r="25" spans="1:2" x14ac:dyDescent="0.3">
      <c r="A25" s="10" t="s">
        <v>38</v>
      </c>
      <c r="B25" s="25">
        <v>0.43</v>
      </c>
    </row>
    <row r="26" spans="1:2" x14ac:dyDescent="0.3">
      <c r="A26" s="10" t="s">
        <v>39</v>
      </c>
      <c r="B26" s="25">
        <v>0.12</v>
      </c>
    </row>
    <row r="27" spans="1:2" x14ac:dyDescent="0.3">
      <c r="A27" s="10" t="s">
        <v>40</v>
      </c>
      <c r="B27" s="25">
        <v>0.59</v>
      </c>
    </row>
    <row r="28" spans="1:2" x14ac:dyDescent="0.3">
      <c r="A28" s="10" t="s">
        <v>41</v>
      </c>
      <c r="B28" s="25">
        <v>0.77</v>
      </c>
    </row>
    <row r="29" spans="1:2" x14ac:dyDescent="0.3">
      <c r="A29" s="10" t="s">
        <v>42</v>
      </c>
      <c r="B29" s="25">
        <v>0.96</v>
      </c>
    </row>
    <row r="30" spans="1:2" x14ac:dyDescent="0.3">
      <c r="A30" s="10" t="s">
        <v>43</v>
      </c>
      <c r="B30" s="25">
        <v>0.38</v>
      </c>
    </row>
    <row r="31" spans="1:2" x14ac:dyDescent="0.3">
      <c r="A31" s="10" t="s">
        <v>44</v>
      </c>
      <c r="B31" s="25">
        <v>0.63</v>
      </c>
    </row>
    <row r="32" spans="1:2" x14ac:dyDescent="0.3">
      <c r="A32" s="10" t="s">
        <v>45</v>
      </c>
      <c r="B32" s="25">
        <v>0.78</v>
      </c>
    </row>
    <row r="33" spans="1:2" x14ac:dyDescent="0.3">
      <c r="A33" s="10" t="s">
        <v>46</v>
      </c>
      <c r="B33" s="25">
        <v>0.72</v>
      </c>
    </row>
    <row r="34" spans="1:2" x14ac:dyDescent="0.3">
      <c r="A34" s="10" t="s">
        <v>47</v>
      </c>
      <c r="B34" s="25">
        <v>1.02</v>
      </c>
    </row>
    <row r="35" spans="1:2" x14ac:dyDescent="0.3">
      <c r="A35" s="10" t="s">
        <v>48</v>
      </c>
      <c r="B35" s="25">
        <v>0.24</v>
      </c>
    </row>
    <row r="36" spans="1:2" x14ac:dyDescent="0.3">
      <c r="A36" s="10" t="s">
        <v>49</v>
      </c>
      <c r="B36" s="25">
        <v>1.01</v>
      </c>
    </row>
    <row r="37" spans="1:2" x14ac:dyDescent="0.3">
      <c r="A37" s="10" t="s">
        <v>50</v>
      </c>
      <c r="B37" s="25">
        <v>1.36</v>
      </c>
    </row>
    <row r="38" spans="1:2" x14ac:dyDescent="0.3">
      <c r="A38" s="10" t="s">
        <v>51</v>
      </c>
      <c r="B38" s="25">
        <v>0.8</v>
      </c>
    </row>
    <row r="39" spans="1:2" x14ac:dyDescent="0.3">
      <c r="A39" s="10" t="s">
        <v>52</v>
      </c>
      <c r="B39" s="25">
        <v>0.32</v>
      </c>
    </row>
    <row r="40" spans="1:2" x14ac:dyDescent="0.3">
      <c r="A40" s="10" t="s">
        <v>53</v>
      </c>
      <c r="B40" s="25">
        <v>0.3</v>
      </c>
    </row>
    <row r="41" spans="1:2" x14ac:dyDescent="0.3">
      <c r="A41" s="10" t="s">
        <v>54</v>
      </c>
      <c r="B41" s="25">
        <v>1.22</v>
      </c>
    </row>
    <row r="42" spans="1:2" x14ac:dyDescent="0.3">
      <c r="A42" s="10" t="s">
        <v>55</v>
      </c>
      <c r="B42" s="25">
        <v>0.91</v>
      </c>
    </row>
    <row r="43" spans="1:2" x14ac:dyDescent="0.3">
      <c r="A43" s="10" t="s">
        <v>56</v>
      </c>
      <c r="B43" s="25">
        <v>1.04</v>
      </c>
    </row>
    <row r="44" spans="1:2" x14ac:dyDescent="0.3">
      <c r="A44" s="10" t="s">
        <v>57</v>
      </c>
      <c r="B44" s="25">
        <v>1.24</v>
      </c>
    </row>
    <row r="45" spans="1:2" x14ac:dyDescent="0.3">
      <c r="A45" s="10" t="s">
        <v>58</v>
      </c>
      <c r="B45" s="25">
        <v>0.78</v>
      </c>
    </row>
    <row r="46" spans="1:2" x14ac:dyDescent="0.3">
      <c r="A46" s="10" t="s">
        <v>59</v>
      </c>
      <c r="B46" s="25">
        <v>1.2</v>
      </c>
    </row>
    <row r="47" spans="1:2" x14ac:dyDescent="0.3">
      <c r="A47" s="10" t="s">
        <v>60</v>
      </c>
      <c r="B47" s="25">
        <v>0.3</v>
      </c>
    </row>
    <row r="48" spans="1:2" x14ac:dyDescent="0.3">
      <c r="A48" s="10" t="s">
        <v>61</v>
      </c>
      <c r="B48" s="25">
        <v>0.48</v>
      </c>
    </row>
    <row r="49" spans="1:2" x14ac:dyDescent="0.3">
      <c r="A49" s="10" t="s">
        <v>62</v>
      </c>
      <c r="B49" s="25">
        <v>0.44</v>
      </c>
    </row>
    <row r="50" spans="1:2" x14ac:dyDescent="0.3">
      <c r="A50" s="10" t="s">
        <v>63</v>
      </c>
      <c r="B50" s="25">
        <v>0.18</v>
      </c>
    </row>
    <row r="51" spans="1:2" x14ac:dyDescent="0.3">
      <c r="A51" s="10" t="s">
        <v>64</v>
      </c>
      <c r="B51" s="25">
        <v>0.19</v>
      </c>
    </row>
    <row r="52" spans="1:2" x14ac:dyDescent="0.3">
      <c r="A52" s="10" t="s">
        <v>65</v>
      </c>
      <c r="B52" s="25">
        <v>0.64</v>
      </c>
    </row>
    <row r="53" spans="1:2" x14ac:dyDescent="0.3">
      <c r="A53" s="10" t="s">
        <v>66</v>
      </c>
      <c r="B53" s="25">
        <v>1.23</v>
      </c>
    </row>
    <row r="54" spans="1:2" x14ac:dyDescent="0.3">
      <c r="A54" s="10" t="s">
        <v>67</v>
      </c>
      <c r="B54" s="25">
        <v>0.65</v>
      </c>
    </row>
    <row r="55" spans="1:2" x14ac:dyDescent="0.3">
      <c r="A55" s="10" t="s">
        <v>68</v>
      </c>
      <c r="B55" s="25">
        <v>0.67</v>
      </c>
    </row>
    <row r="56" spans="1:2" x14ac:dyDescent="0.3">
      <c r="A56" s="10" t="s">
        <v>69</v>
      </c>
      <c r="B56" s="25">
        <v>0.11</v>
      </c>
    </row>
    <row r="57" spans="1:2" x14ac:dyDescent="0.3">
      <c r="A57" s="10" t="s">
        <v>70</v>
      </c>
      <c r="B57" s="25">
        <v>0.62</v>
      </c>
    </row>
    <row r="58" spans="1:2" x14ac:dyDescent="0.3">
      <c r="A58" s="10" t="s">
        <v>71</v>
      </c>
      <c r="B58" s="25">
        <v>0.69</v>
      </c>
    </row>
    <row r="59" spans="1:2" x14ac:dyDescent="0.3">
      <c r="A59" s="10" t="s">
        <v>72</v>
      </c>
      <c r="B59" s="25">
        <v>1.1200000000000001</v>
      </c>
    </row>
    <row r="60" spans="1:2" x14ac:dyDescent="0.3">
      <c r="A60" s="10" t="s">
        <v>73</v>
      </c>
      <c r="B60" s="25">
        <v>0.68</v>
      </c>
    </row>
    <row r="61" spans="1:2" x14ac:dyDescent="0.3">
      <c r="A61" s="10" t="s">
        <v>74</v>
      </c>
      <c r="B61" s="25">
        <v>0.79</v>
      </c>
    </row>
    <row r="62" spans="1:2" x14ac:dyDescent="0.3">
      <c r="A62" s="10" t="s">
        <v>75</v>
      </c>
      <c r="B62" s="25">
        <v>1.28</v>
      </c>
    </row>
    <row r="63" spans="1:2" x14ac:dyDescent="0.3">
      <c r="A63" s="10" t="s">
        <v>76</v>
      </c>
      <c r="B63" s="25">
        <v>0.98</v>
      </c>
    </row>
    <row r="64" spans="1:2" x14ac:dyDescent="0.3">
      <c r="A64" s="10" t="s">
        <v>77</v>
      </c>
      <c r="B64" s="25">
        <v>0.84</v>
      </c>
    </row>
    <row r="65" spans="1:2" x14ac:dyDescent="0.3">
      <c r="A65" s="10" t="s">
        <v>78</v>
      </c>
      <c r="B65" s="25">
        <v>0.36</v>
      </c>
    </row>
    <row r="66" spans="1:2" x14ac:dyDescent="0.3">
      <c r="A66" s="10" t="s">
        <v>79</v>
      </c>
      <c r="B66" s="25">
        <v>0.5</v>
      </c>
    </row>
    <row r="67" spans="1:2" x14ac:dyDescent="0.3">
      <c r="A67" s="10" t="s">
        <v>80</v>
      </c>
      <c r="B67" s="25">
        <v>1.1100000000000001</v>
      </c>
    </row>
    <row r="68" spans="1:2" x14ac:dyDescent="0.3">
      <c r="A68" s="10" t="s">
        <v>81</v>
      </c>
      <c r="B68" s="25">
        <v>0.77</v>
      </c>
    </row>
    <row r="69" spans="1:2" x14ac:dyDescent="0.3">
      <c r="A69" s="10" t="s">
        <v>82</v>
      </c>
      <c r="B69" s="25">
        <v>1.38</v>
      </c>
    </row>
    <row r="70" spans="1:2" x14ac:dyDescent="0.3">
      <c r="A70" s="10" t="s">
        <v>83</v>
      </c>
      <c r="B70" s="25">
        <v>0.85</v>
      </c>
    </row>
    <row r="71" spans="1:2" x14ac:dyDescent="0.3">
      <c r="A71" s="10" t="s">
        <v>84</v>
      </c>
      <c r="B71" s="25">
        <v>0.47</v>
      </c>
    </row>
    <row r="72" spans="1:2" x14ac:dyDescent="0.3">
      <c r="A72" s="10" t="s">
        <v>85</v>
      </c>
      <c r="B72" s="25">
        <v>1.24</v>
      </c>
    </row>
    <row r="73" spans="1:2" x14ac:dyDescent="0.3">
      <c r="A73" s="10" t="s">
        <v>86</v>
      </c>
      <c r="B73" s="25">
        <v>0.86</v>
      </c>
    </row>
    <row r="74" spans="1:2" x14ac:dyDescent="0.3">
      <c r="A74" s="10" t="s">
        <v>87</v>
      </c>
      <c r="B74" s="25">
        <v>0.13</v>
      </c>
    </row>
    <row r="75" spans="1:2" x14ac:dyDescent="0.3">
      <c r="A75" s="10" t="s">
        <v>88</v>
      </c>
      <c r="B75" s="25">
        <v>1.36</v>
      </c>
    </row>
    <row r="76" spans="1:2" x14ac:dyDescent="0.3">
      <c r="A76" s="10" t="s">
        <v>89</v>
      </c>
      <c r="B76" s="25">
        <v>1.28</v>
      </c>
    </row>
    <row r="77" spans="1:2" x14ac:dyDescent="0.3">
      <c r="A77" s="10" t="s">
        <v>90</v>
      </c>
      <c r="B77" s="25">
        <v>0.87</v>
      </c>
    </row>
    <row r="78" spans="1:2" x14ac:dyDescent="0.3">
      <c r="A78" s="10" t="s">
        <v>91</v>
      </c>
      <c r="B78" s="25">
        <v>1.06</v>
      </c>
    </row>
    <row r="79" spans="1:2" x14ac:dyDescent="0.3">
      <c r="A79" s="10" t="s">
        <v>92</v>
      </c>
      <c r="B79" s="25">
        <v>1.32</v>
      </c>
    </row>
    <row r="80" spans="1:2" x14ac:dyDescent="0.3">
      <c r="A80" s="10" t="s">
        <v>93</v>
      </c>
      <c r="B80" s="25">
        <v>0.96</v>
      </c>
    </row>
    <row r="81" spans="1:2" x14ac:dyDescent="0.3">
      <c r="A81" s="10" t="s">
        <v>94</v>
      </c>
      <c r="B81" s="25">
        <v>0.61</v>
      </c>
    </row>
    <row r="82" spans="1:2" x14ac:dyDescent="0.3">
      <c r="A82" s="10" t="s">
        <v>95</v>
      </c>
      <c r="B82" s="25">
        <v>0.16</v>
      </c>
    </row>
    <row r="83" spans="1:2" x14ac:dyDescent="0.3">
      <c r="A83" s="10" t="s">
        <v>96</v>
      </c>
      <c r="B83" s="25">
        <v>1.21</v>
      </c>
    </row>
    <row r="84" spans="1:2" x14ac:dyDescent="0.3">
      <c r="A84" s="10" t="s">
        <v>97</v>
      </c>
      <c r="B84" s="25">
        <v>1.1100000000000001</v>
      </c>
    </row>
    <row r="85" spans="1:2" x14ac:dyDescent="0.3">
      <c r="A85" s="10" t="s">
        <v>98</v>
      </c>
      <c r="B85" s="25">
        <v>0.84</v>
      </c>
    </row>
    <row r="86" spans="1:2" x14ac:dyDescent="0.3">
      <c r="A86" s="10" t="s">
        <v>99</v>
      </c>
      <c r="B86" s="25">
        <v>0.92</v>
      </c>
    </row>
    <row r="87" spans="1:2" x14ac:dyDescent="0.3">
      <c r="A87" s="10" t="s">
        <v>100</v>
      </c>
      <c r="B87" s="25">
        <v>0.93</v>
      </c>
    </row>
    <row r="88" spans="1:2" x14ac:dyDescent="0.3">
      <c r="A88" s="10" t="s">
        <v>101</v>
      </c>
      <c r="B88" s="25">
        <v>1.04</v>
      </c>
    </row>
    <row r="89" spans="1:2" x14ac:dyDescent="0.3">
      <c r="A89" s="10" t="s">
        <v>102</v>
      </c>
      <c r="B89" s="25">
        <v>0.7</v>
      </c>
    </row>
    <row r="90" spans="1:2" x14ac:dyDescent="0.3">
      <c r="A90" s="10" t="s">
        <v>103</v>
      </c>
      <c r="B90" s="25">
        <v>0.94</v>
      </c>
    </row>
    <row r="91" spans="1:2" x14ac:dyDescent="0.3">
      <c r="A91" s="10" t="s">
        <v>104</v>
      </c>
      <c r="B91" s="25">
        <v>0.95</v>
      </c>
    </row>
    <row r="92" spans="1:2" x14ac:dyDescent="0.3">
      <c r="A92" s="10" t="s">
        <v>105</v>
      </c>
      <c r="B92" s="25">
        <v>1.35</v>
      </c>
    </row>
    <row r="93" spans="1:2" x14ac:dyDescent="0.3">
      <c r="A93" s="10" t="s">
        <v>106</v>
      </c>
      <c r="B93" s="25">
        <v>0.35</v>
      </c>
    </row>
    <row r="94" spans="1:2" x14ac:dyDescent="0.3">
      <c r="A94" s="10" t="s">
        <v>107</v>
      </c>
      <c r="B94" s="25">
        <v>0.99</v>
      </c>
    </row>
    <row r="95" spans="1:2" x14ac:dyDescent="0.3">
      <c r="A95" s="10" t="s">
        <v>108</v>
      </c>
      <c r="B95" s="25">
        <v>1.38</v>
      </c>
    </row>
    <row r="96" spans="1:2" x14ac:dyDescent="0.3">
      <c r="A96" s="10" t="s">
        <v>109</v>
      </c>
      <c r="B96" s="25">
        <v>1.43</v>
      </c>
    </row>
    <row r="97" spans="1:2" x14ac:dyDescent="0.3">
      <c r="A97" s="10" t="s">
        <v>110</v>
      </c>
      <c r="B97" s="25">
        <v>0.24</v>
      </c>
    </row>
    <row r="98" spans="1:2" x14ac:dyDescent="0.3">
      <c r="A98" s="10" t="s">
        <v>111</v>
      </c>
      <c r="B98" s="25">
        <v>1.02</v>
      </c>
    </row>
    <row r="99" spans="1:2" x14ac:dyDescent="0.3">
      <c r="A99" s="10" t="s">
        <v>112</v>
      </c>
      <c r="B99" s="25">
        <v>0.62</v>
      </c>
    </row>
    <row r="100" spans="1:2" x14ac:dyDescent="0.3">
      <c r="A100" s="10" t="s">
        <v>113</v>
      </c>
      <c r="B100" s="25">
        <v>0.9</v>
      </c>
    </row>
    <row r="101" spans="1:2" x14ac:dyDescent="0.3">
      <c r="A101" s="10" t="s">
        <v>114</v>
      </c>
      <c r="B101" s="25">
        <v>0.83</v>
      </c>
    </row>
    <row r="102" spans="1:2" x14ac:dyDescent="0.3">
      <c r="A102" s="10" t="s">
        <v>115</v>
      </c>
      <c r="B102" s="25">
        <v>0.63</v>
      </c>
    </row>
    <row r="103" spans="1:2" x14ac:dyDescent="0.3">
      <c r="A103" s="10" t="s">
        <v>116</v>
      </c>
      <c r="B103" s="25">
        <v>0.1</v>
      </c>
    </row>
    <row r="104" spans="1:2" x14ac:dyDescent="0.3">
      <c r="A104" s="10" t="s">
        <v>117</v>
      </c>
      <c r="B104" s="25">
        <v>0.8</v>
      </c>
    </row>
    <row r="105" spans="1:2" x14ac:dyDescent="0.3">
      <c r="A105" s="10" t="s">
        <v>118</v>
      </c>
      <c r="B105" s="25">
        <v>1.02</v>
      </c>
    </row>
    <row r="106" spans="1:2" x14ac:dyDescent="0.3">
      <c r="A106" s="10" t="s">
        <v>119</v>
      </c>
      <c r="B106" s="25">
        <v>0.72</v>
      </c>
    </row>
    <row r="107" spans="1:2" x14ac:dyDescent="0.3">
      <c r="A107" s="10" t="s">
        <v>120</v>
      </c>
      <c r="B107" s="25">
        <v>0.52</v>
      </c>
    </row>
    <row r="108" spans="1:2" x14ac:dyDescent="0.3">
      <c r="A108" s="10" t="s">
        <v>121</v>
      </c>
      <c r="B108" s="25">
        <v>0.9</v>
      </c>
    </row>
    <row r="109" spans="1:2" x14ac:dyDescent="0.3">
      <c r="A109" s="10" t="s">
        <v>122</v>
      </c>
      <c r="B109" s="25">
        <v>1.17</v>
      </c>
    </row>
    <row r="110" spans="1:2" x14ac:dyDescent="0.3">
      <c r="A110" s="10" t="s">
        <v>123</v>
      </c>
      <c r="B110" s="25">
        <v>0.17</v>
      </c>
    </row>
    <row r="111" spans="1:2" x14ac:dyDescent="0.3">
      <c r="A111" s="10" t="s">
        <v>124</v>
      </c>
      <c r="B111" s="25">
        <v>1.22</v>
      </c>
    </row>
    <row r="112" spans="1:2" x14ac:dyDescent="0.3">
      <c r="A112" s="10" t="s">
        <v>125</v>
      </c>
      <c r="B112" s="25">
        <v>0.61</v>
      </c>
    </row>
    <row r="113" spans="1:2" x14ac:dyDescent="0.3">
      <c r="A113" s="10" t="s">
        <v>126</v>
      </c>
      <c r="B113" s="25">
        <v>1.1399999999999999</v>
      </c>
    </row>
    <row r="114" spans="1:2" x14ac:dyDescent="0.3">
      <c r="A114" s="10" t="s">
        <v>127</v>
      </c>
      <c r="B114" s="25">
        <v>0.69</v>
      </c>
    </row>
    <row r="115" spans="1:2" x14ac:dyDescent="0.3">
      <c r="A115" s="10" t="s">
        <v>128</v>
      </c>
      <c r="B115" s="25">
        <v>1.39</v>
      </c>
    </row>
    <row r="116" spans="1:2" x14ac:dyDescent="0.3">
      <c r="A116" s="10" t="s">
        <v>129</v>
      </c>
      <c r="B116" s="25">
        <v>1.01</v>
      </c>
    </row>
    <row r="117" spans="1:2" x14ac:dyDescent="0.3">
      <c r="A117" s="10" t="s">
        <v>130</v>
      </c>
      <c r="B117" s="25">
        <v>1.19</v>
      </c>
    </row>
    <row r="118" spans="1:2" x14ac:dyDescent="0.3">
      <c r="A118" s="10" t="s">
        <v>131</v>
      </c>
      <c r="B118" s="25">
        <v>1.41</v>
      </c>
    </row>
    <row r="119" spans="1:2" x14ac:dyDescent="0.3">
      <c r="A119" s="10" t="s">
        <v>132</v>
      </c>
      <c r="B119" s="25">
        <v>0.66</v>
      </c>
    </row>
    <row r="120" spans="1:2" x14ac:dyDescent="0.3">
      <c r="A120" s="10" t="s">
        <v>133</v>
      </c>
      <c r="B120" s="25">
        <v>1.04</v>
      </c>
    </row>
    <row r="121" spans="1:2" x14ac:dyDescent="0.3">
      <c r="A121" s="10" t="s">
        <v>134</v>
      </c>
      <c r="B121" s="25">
        <v>0.65</v>
      </c>
    </row>
    <row r="122" spans="1:2" x14ac:dyDescent="0.3">
      <c r="A122" s="10" t="s">
        <v>135</v>
      </c>
      <c r="B122" s="25">
        <v>1.1499999999999999</v>
      </c>
    </row>
    <row r="123" spans="1:2" x14ac:dyDescent="0.3">
      <c r="A123" s="10" t="s">
        <v>136</v>
      </c>
      <c r="B123" s="25">
        <v>0.12</v>
      </c>
    </row>
    <row r="124" spans="1:2" x14ac:dyDescent="0.3">
      <c r="A124" s="10" t="s">
        <v>137</v>
      </c>
      <c r="B124" s="25">
        <v>0.87</v>
      </c>
    </row>
    <row r="125" spans="1:2" x14ac:dyDescent="0.3">
      <c r="A125" s="10" t="s">
        <v>138</v>
      </c>
      <c r="B125" s="25">
        <v>0.37</v>
      </c>
    </row>
    <row r="126" spans="1:2" x14ac:dyDescent="0.3">
      <c r="A126" s="10" t="s">
        <v>139</v>
      </c>
      <c r="B126" s="25">
        <v>1.02</v>
      </c>
    </row>
    <row r="127" spans="1:2" x14ac:dyDescent="0.3">
      <c r="A127" s="10" t="s">
        <v>140</v>
      </c>
      <c r="B127" s="25">
        <v>1.31</v>
      </c>
    </row>
    <row r="128" spans="1:2" x14ac:dyDescent="0.3">
      <c r="A128" s="10" t="s">
        <v>141</v>
      </c>
      <c r="B128" s="25">
        <v>0.66</v>
      </c>
    </row>
    <row r="129" spans="1:2" x14ac:dyDescent="0.3">
      <c r="A129" s="10" t="s">
        <v>142</v>
      </c>
      <c r="B129" s="25">
        <v>0.83</v>
      </c>
    </row>
    <row r="130" spans="1:2" x14ac:dyDescent="0.3">
      <c r="A130" s="10" t="s">
        <v>143</v>
      </c>
      <c r="B130" s="25">
        <v>1.05</v>
      </c>
    </row>
    <row r="131" spans="1:2" x14ac:dyDescent="0.3">
      <c r="A131" s="10" t="s">
        <v>144</v>
      </c>
      <c r="B131" s="25">
        <v>1.22</v>
      </c>
    </row>
    <row r="132" spans="1:2" x14ac:dyDescent="0.3">
      <c r="A132" s="10" t="s">
        <v>145</v>
      </c>
      <c r="B132" s="25">
        <v>0.45</v>
      </c>
    </row>
    <row r="133" spans="1:2" x14ac:dyDescent="0.3">
      <c r="A133" s="10" t="s">
        <v>146</v>
      </c>
      <c r="B133" s="25">
        <v>1.0900000000000001</v>
      </c>
    </row>
    <row r="134" spans="1:2" x14ac:dyDescent="0.3">
      <c r="A134" s="10" t="s">
        <v>147</v>
      </c>
      <c r="B134" s="25">
        <v>0.86</v>
      </c>
    </row>
    <row r="135" spans="1:2" x14ac:dyDescent="0.3">
      <c r="A135" s="10" t="s">
        <v>148</v>
      </c>
      <c r="B135" s="25">
        <v>0.96</v>
      </c>
    </row>
    <row r="136" spans="1:2" x14ac:dyDescent="0.3">
      <c r="A136" s="10" t="s">
        <v>149</v>
      </c>
      <c r="B136" s="25">
        <v>0.61</v>
      </c>
    </row>
    <row r="137" spans="1:2" x14ac:dyDescent="0.3">
      <c r="A137" s="10" t="s">
        <v>150</v>
      </c>
      <c r="B137" s="25">
        <v>1.05</v>
      </c>
    </row>
    <row r="138" spans="1:2" x14ac:dyDescent="0.3">
      <c r="A138" s="10" t="s">
        <v>151</v>
      </c>
      <c r="B138" s="25">
        <v>1.29</v>
      </c>
    </row>
    <row r="139" spans="1:2" x14ac:dyDescent="0.3">
      <c r="A139" s="10" t="s">
        <v>152</v>
      </c>
      <c r="B139" s="25">
        <v>0.35</v>
      </c>
    </row>
    <row r="140" spans="1:2" x14ac:dyDescent="0.3">
      <c r="A140" s="10" t="s">
        <v>153</v>
      </c>
      <c r="B140" s="25">
        <v>0.64</v>
      </c>
    </row>
    <row r="141" spans="1:2" x14ac:dyDescent="0.3">
      <c r="A141" s="10" t="s">
        <v>154</v>
      </c>
      <c r="B141" s="25">
        <v>0.13</v>
      </c>
    </row>
    <row r="142" spans="1:2" x14ac:dyDescent="0.3">
      <c r="A142" s="10" t="s">
        <v>155</v>
      </c>
      <c r="B142" s="25">
        <v>0.5</v>
      </c>
    </row>
    <row r="143" spans="1:2" x14ac:dyDescent="0.3">
      <c r="A143" s="10" t="s">
        <v>156</v>
      </c>
      <c r="B143" s="25">
        <v>0.23</v>
      </c>
    </row>
    <row r="144" spans="1:2" x14ac:dyDescent="0.3">
      <c r="A144" s="10" t="s">
        <v>157</v>
      </c>
      <c r="B144" s="25">
        <v>0.82</v>
      </c>
    </row>
    <row r="145" spans="1:2" x14ac:dyDescent="0.3">
      <c r="A145" s="10" t="s">
        <v>158</v>
      </c>
      <c r="B145" s="25">
        <v>0.57999999999999996</v>
      </c>
    </row>
    <row r="146" spans="1:2" x14ac:dyDescent="0.3">
      <c r="A146" s="10" t="s">
        <v>159</v>
      </c>
      <c r="B146" s="25">
        <v>0.31</v>
      </c>
    </row>
    <row r="147" spans="1:2" x14ac:dyDescent="0.3">
      <c r="A147" s="10" t="s">
        <v>160</v>
      </c>
      <c r="B147" s="25">
        <v>0.46</v>
      </c>
    </row>
    <row r="148" spans="1:2" x14ac:dyDescent="0.3">
      <c r="A148" s="10" t="s">
        <v>161</v>
      </c>
      <c r="B148" s="25">
        <v>0.42</v>
      </c>
    </row>
    <row r="149" spans="1:2" x14ac:dyDescent="0.3">
      <c r="A149" s="10" t="s">
        <v>162</v>
      </c>
      <c r="B149" s="25">
        <v>1.08</v>
      </c>
    </row>
    <row r="150" spans="1:2" x14ac:dyDescent="0.3">
      <c r="A150" s="10" t="s">
        <v>163</v>
      </c>
      <c r="B150" s="25">
        <v>1.18</v>
      </c>
    </row>
    <row r="151" spans="1:2" x14ac:dyDescent="0.3">
      <c r="A151" s="10" t="s">
        <v>164</v>
      </c>
      <c r="B151" s="25">
        <v>1.07</v>
      </c>
    </row>
    <row r="152" spans="1:2" x14ac:dyDescent="0.3">
      <c r="A152" s="10" t="s">
        <v>165</v>
      </c>
      <c r="B152" s="25">
        <v>0.14000000000000001</v>
      </c>
    </row>
    <row r="153" spans="1:2" x14ac:dyDescent="0.3">
      <c r="A153" s="10" t="s">
        <v>166</v>
      </c>
      <c r="B153" s="25">
        <v>0.16</v>
      </c>
    </row>
    <row r="154" spans="1:2" x14ac:dyDescent="0.3">
      <c r="A154" s="10" t="s">
        <v>167</v>
      </c>
      <c r="B154" s="25">
        <v>0.3</v>
      </c>
    </row>
    <row r="155" spans="1:2" x14ac:dyDescent="0.3">
      <c r="A155" s="10" t="s">
        <v>168</v>
      </c>
      <c r="B155" s="25">
        <v>1</v>
      </c>
    </row>
    <row r="156" spans="1:2" x14ac:dyDescent="0.3">
      <c r="A156" s="10" t="s">
        <v>169</v>
      </c>
      <c r="B156" s="25">
        <v>0.93</v>
      </c>
    </row>
    <row r="157" spans="1:2" x14ac:dyDescent="0.3">
      <c r="A157" s="10" t="s">
        <v>170</v>
      </c>
      <c r="B157" s="25">
        <v>0.33</v>
      </c>
    </row>
    <row r="158" spans="1:2" x14ac:dyDescent="0.3">
      <c r="A158" s="10" t="s">
        <v>171</v>
      </c>
      <c r="B158" s="25">
        <v>0.91</v>
      </c>
    </row>
    <row r="159" spans="1:2" x14ac:dyDescent="0.3">
      <c r="A159" s="10" t="s">
        <v>172</v>
      </c>
      <c r="B159" s="25">
        <v>0.97</v>
      </c>
    </row>
    <row r="160" spans="1:2" x14ac:dyDescent="0.3">
      <c r="A160" s="10" t="s">
        <v>173</v>
      </c>
      <c r="B160" s="25">
        <v>0.32</v>
      </c>
    </row>
    <row r="161" spans="1:2" x14ac:dyDescent="0.3">
      <c r="A161" s="10" t="s">
        <v>174</v>
      </c>
      <c r="B161" s="25">
        <v>0.6</v>
      </c>
    </row>
    <row r="162" spans="1:2" x14ac:dyDescent="0.3">
      <c r="A162" s="10" t="s">
        <v>175</v>
      </c>
      <c r="B162" s="25">
        <v>0.83</v>
      </c>
    </row>
    <row r="163" spans="1:2" x14ac:dyDescent="0.3">
      <c r="A163" s="10" t="s">
        <v>176</v>
      </c>
      <c r="B163" s="25">
        <v>0.57999999999999996</v>
      </c>
    </row>
    <row r="164" spans="1:2" x14ac:dyDescent="0.3">
      <c r="A164" s="10" t="s">
        <v>177</v>
      </c>
      <c r="B164" s="25">
        <v>0.43</v>
      </c>
    </row>
    <row r="165" spans="1:2" x14ac:dyDescent="0.3">
      <c r="A165" s="10" t="s">
        <v>178</v>
      </c>
      <c r="B165" s="25">
        <v>0.65</v>
      </c>
    </row>
    <row r="166" spans="1:2" x14ac:dyDescent="0.3">
      <c r="A166" s="10" t="s">
        <v>179</v>
      </c>
      <c r="B166" s="25">
        <v>0.99</v>
      </c>
    </row>
    <row r="167" spans="1:2" x14ac:dyDescent="0.3">
      <c r="A167" s="10" t="s">
        <v>180</v>
      </c>
      <c r="B167" s="25">
        <v>0.96</v>
      </c>
    </row>
    <row r="168" spans="1:2" x14ac:dyDescent="0.3">
      <c r="A168" s="10" t="s">
        <v>181</v>
      </c>
      <c r="B168" s="25">
        <v>0.27</v>
      </c>
    </row>
    <row r="169" spans="1:2" x14ac:dyDescent="0.3">
      <c r="A169" s="10" t="s">
        <v>182</v>
      </c>
      <c r="B169" s="25">
        <v>0.86</v>
      </c>
    </row>
    <row r="170" spans="1:2" x14ac:dyDescent="0.3">
      <c r="A170" s="10" t="s">
        <v>183</v>
      </c>
      <c r="B170" s="25">
        <v>1</v>
      </c>
    </row>
    <row r="171" spans="1:2" x14ac:dyDescent="0.3">
      <c r="A171" s="10" t="s">
        <v>184</v>
      </c>
      <c r="B171" s="25">
        <v>0.1</v>
      </c>
    </row>
    <row r="172" spans="1:2" x14ac:dyDescent="0.3">
      <c r="A172" s="10" t="s">
        <v>185</v>
      </c>
      <c r="B172" s="25">
        <v>0.25</v>
      </c>
    </row>
    <row r="173" spans="1:2" x14ac:dyDescent="0.3">
      <c r="A173" s="10" t="s">
        <v>186</v>
      </c>
      <c r="B173" s="25">
        <v>0.87</v>
      </c>
    </row>
    <row r="174" spans="1:2" x14ac:dyDescent="0.3">
      <c r="A174" s="10" t="s">
        <v>187</v>
      </c>
      <c r="B174" s="25">
        <v>0.17</v>
      </c>
    </row>
    <row r="175" spans="1:2" x14ac:dyDescent="0.3">
      <c r="A175" s="10" t="s">
        <v>188</v>
      </c>
      <c r="B175" s="25">
        <v>1.19</v>
      </c>
    </row>
    <row r="176" spans="1:2" x14ac:dyDescent="0.3">
      <c r="A176" s="10" t="s">
        <v>189</v>
      </c>
      <c r="B176" s="25">
        <v>0.98</v>
      </c>
    </row>
    <row r="177" spans="1:2" x14ac:dyDescent="0.3">
      <c r="A177" s="10" t="s">
        <v>190</v>
      </c>
      <c r="B177" s="25">
        <v>1.02</v>
      </c>
    </row>
    <row r="178" spans="1:2" x14ac:dyDescent="0.3">
      <c r="A178" s="10" t="s">
        <v>191</v>
      </c>
      <c r="B178" s="25">
        <v>0.63</v>
      </c>
    </row>
    <row r="179" spans="1:2" x14ac:dyDescent="0.3">
      <c r="A179" s="10" t="s">
        <v>192</v>
      </c>
      <c r="B179" s="25">
        <v>0.64</v>
      </c>
    </row>
    <row r="180" spans="1:2" x14ac:dyDescent="0.3">
      <c r="A180" s="10" t="s">
        <v>193</v>
      </c>
      <c r="B180" s="25">
        <v>0.22</v>
      </c>
    </row>
    <row r="181" spans="1:2" x14ac:dyDescent="0.3">
      <c r="A181" s="10" t="s">
        <v>194</v>
      </c>
      <c r="B181" s="25">
        <v>0.31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F14" sqref="F14"/>
    </sheetView>
  </sheetViews>
  <sheetFormatPr defaultRowHeight="14.4" x14ac:dyDescent="0.3"/>
  <cols>
    <col min="1" max="1" width="41.44140625" customWidth="1"/>
    <col min="2" max="2" width="16.33203125" customWidth="1"/>
    <col min="3" max="3" width="16.6640625" customWidth="1"/>
    <col min="4" max="4" width="20.44140625" customWidth="1"/>
    <col min="5" max="5" width="17.44140625" customWidth="1"/>
    <col min="6" max="6" width="71.6640625" customWidth="1"/>
  </cols>
  <sheetData>
    <row r="1" spans="1:6" ht="15.6" thickTop="1" thickBot="1" x14ac:dyDescent="0.35">
      <c r="A1" s="20" t="s">
        <v>201</v>
      </c>
      <c r="B1" s="20" t="s">
        <v>202</v>
      </c>
      <c r="C1" s="20" t="s">
        <v>203</v>
      </c>
      <c r="D1" s="20" t="s">
        <v>204</v>
      </c>
      <c r="E1" s="20" t="s">
        <v>205</v>
      </c>
      <c r="F1" s="20" t="s">
        <v>206</v>
      </c>
    </row>
    <row r="2" spans="1:6" ht="15.6" thickTop="1" thickBot="1" x14ac:dyDescent="0.35">
      <c r="A2" s="23" t="s">
        <v>211</v>
      </c>
      <c r="B2" s="21" t="s">
        <v>210</v>
      </c>
      <c r="C2" s="22" t="s">
        <v>207</v>
      </c>
      <c r="D2" s="22" t="s">
        <v>216</v>
      </c>
      <c r="E2" s="22" t="s">
        <v>208</v>
      </c>
      <c r="F2" s="22" t="s">
        <v>209</v>
      </c>
    </row>
    <row r="3" spans="1:6" ht="15.6" thickTop="1" thickBot="1" x14ac:dyDescent="0.35">
      <c r="A3" s="23" t="s">
        <v>212</v>
      </c>
      <c r="B3" s="21" t="s">
        <v>210</v>
      </c>
      <c r="C3" s="22" t="s">
        <v>207</v>
      </c>
      <c r="D3" s="22" t="s">
        <v>217</v>
      </c>
      <c r="E3" s="22" t="s">
        <v>208</v>
      </c>
      <c r="F3" s="22" t="s">
        <v>209</v>
      </c>
    </row>
    <row r="4" spans="1:6" ht="15.6" thickTop="1" thickBot="1" x14ac:dyDescent="0.35">
      <c r="A4" s="23" t="s">
        <v>213</v>
      </c>
      <c r="B4" s="21" t="s">
        <v>210</v>
      </c>
      <c r="C4" s="22" t="s">
        <v>207</v>
      </c>
      <c r="D4" s="22" t="s">
        <v>218</v>
      </c>
      <c r="E4" s="22" t="s">
        <v>208</v>
      </c>
      <c r="F4" s="22" t="s">
        <v>209</v>
      </c>
    </row>
    <row r="5" spans="1:6" ht="15.6" thickTop="1" thickBot="1" x14ac:dyDescent="0.35">
      <c r="A5" s="23" t="s">
        <v>214</v>
      </c>
      <c r="B5" s="21" t="s">
        <v>210</v>
      </c>
      <c r="C5" s="22" t="s">
        <v>207</v>
      </c>
      <c r="D5" s="22" t="s">
        <v>219</v>
      </c>
      <c r="E5" s="22" t="s">
        <v>208</v>
      </c>
      <c r="F5" s="22" t="s">
        <v>209</v>
      </c>
    </row>
    <row r="6" spans="1:6" ht="15.6" thickTop="1" thickBot="1" x14ac:dyDescent="0.35">
      <c r="A6" s="23" t="s">
        <v>215</v>
      </c>
      <c r="B6" s="21" t="s">
        <v>210</v>
      </c>
      <c r="C6" s="22" t="s">
        <v>207</v>
      </c>
      <c r="D6" s="22" t="s">
        <v>220</v>
      </c>
      <c r="E6" s="22" t="s">
        <v>208</v>
      </c>
      <c r="F6" s="22" t="s">
        <v>209</v>
      </c>
    </row>
    <row r="7" spans="1:6" ht="15.6" thickTop="1" thickBot="1" x14ac:dyDescent="0.35">
      <c r="A7" s="23" t="s">
        <v>244</v>
      </c>
      <c r="B7" s="21" t="s">
        <v>245</v>
      </c>
      <c r="C7" s="22" t="s">
        <v>246</v>
      </c>
      <c r="D7" s="22" t="s">
        <v>247</v>
      </c>
      <c r="E7" s="26" t="s">
        <v>248</v>
      </c>
      <c r="F7" s="22" t="s">
        <v>249</v>
      </c>
    </row>
    <row r="8" spans="1:6" ht="15" thickTop="1" x14ac:dyDescent="0.3"/>
    <row r="96" spans="1:6" x14ac:dyDescent="0.3">
      <c r="A96" s="24" t="s">
        <v>225</v>
      </c>
      <c r="B96" s="19"/>
      <c r="C96" s="19"/>
      <c r="D96" s="19"/>
      <c r="E96" s="19"/>
      <c r="F96" s="19"/>
    </row>
    <row r="97" spans="1:6" x14ac:dyDescent="0.3">
      <c r="A97" s="19" t="s">
        <v>222</v>
      </c>
      <c r="B97" s="19"/>
      <c r="C97" s="19"/>
      <c r="D97" s="19"/>
      <c r="E97" s="19"/>
      <c r="F97" s="19"/>
    </row>
    <row r="98" spans="1:6" x14ac:dyDescent="0.3">
      <c r="A98" s="19" t="s">
        <v>223</v>
      </c>
      <c r="B98" s="19"/>
      <c r="C98" s="19"/>
      <c r="D98" s="19"/>
      <c r="E98" s="19"/>
      <c r="F98" s="19"/>
    </row>
    <row r="99" spans="1:6" x14ac:dyDescent="0.3">
      <c r="A99" s="19" t="s">
        <v>224</v>
      </c>
      <c r="B99" s="19"/>
      <c r="C99" s="19"/>
      <c r="D99" s="19"/>
      <c r="E99" s="19"/>
      <c r="F99" s="19"/>
    </row>
    <row r="100" spans="1:6" x14ac:dyDescent="0.3">
      <c r="A100" s="19" t="s">
        <v>221</v>
      </c>
      <c r="B100" s="19"/>
      <c r="C100" s="19"/>
      <c r="D100" s="19"/>
      <c r="E100" s="19"/>
      <c r="F100" s="19"/>
    </row>
    <row r="104" spans="1:6" x14ac:dyDescent="0.3">
      <c r="A104" s="24" t="s">
        <v>229</v>
      </c>
      <c r="B104" s="19"/>
      <c r="C104" s="19"/>
      <c r="D104" s="19"/>
      <c r="E104" s="19"/>
      <c r="F104" s="19"/>
    </row>
    <row r="105" spans="1:6" x14ac:dyDescent="0.3">
      <c r="A105" s="19" t="s">
        <v>226</v>
      </c>
      <c r="B105" s="19"/>
      <c r="C105" s="19"/>
      <c r="D105" s="19"/>
      <c r="E105" s="19"/>
      <c r="F105" s="19"/>
    </row>
    <row r="106" spans="1:6" x14ac:dyDescent="0.3">
      <c r="A106" s="19" t="s">
        <v>227</v>
      </c>
      <c r="B106" s="19"/>
      <c r="C106" s="19"/>
      <c r="D106" s="19"/>
      <c r="E106" s="19"/>
      <c r="F106" s="19"/>
    </row>
    <row r="107" spans="1:6" x14ac:dyDescent="0.3">
      <c r="A107" s="19" t="s">
        <v>228</v>
      </c>
      <c r="B107" s="19"/>
      <c r="C107" s="19"/>
      <c r="D107" s="19"/>
      <c r="E107" s="19"/>
      <c r="F107" s="19"/>
    </row>
    <row r="108" spans="1:6" x14ac:dyDescent="0.3">
      <c r="A108" s="19" t="s">
        <v>221</v>
      </c>
      <c r="B108" s="19"/>
      <c r="C108" s="19"/>
      <c r="D108" s="19"/>
      <c r="E108" s="19"/>
      <c r="F108" s="19"/>
    </row>
    <row r="112" spans="1:6" x14ac:dyDescent="0.3">
      <c r="A112" s="24" t="s">
        <v>233</v>
      </c>
      <c r="B112" s="19"/>
      <c r="C112" s="19"/>
      <c r="D112" s="19"/>
      <c r="E112" s="19"/>
      <c r="F112" s="19"/>
    </row>
    <row r="113" spans="1:6" x14ac:dyDescent="0.3">
      <c r="A113" s="19" t="s">
        <v>230</v>
      </c>
      <c r="B113" s="19"/>
      <c r="C113" s="19"/>
      <c r="D113" s="19"/>
      <c r="E113" s="19"/>
      <c r="F113" s="19"/>
    </row>
    <row r="114" spans="1:6" x14ac:dyDescent="0.3">
      <c r="A114" s="19" t="s">
        <v>231</v>
      </c>
      <c r="B114" s="19"/>
      <c r="C114" s="19"/>
      <c r="D114" s="19"/>
      <c r="E114" s="19"/>
      <c r="F114" s="19"/>
    </row>
    <row r="115" spans="1:6" x14ac:dyDescent="0.3">
      <c r="A115" s="19" t="s">
        <v>232</v>
      </c>
      <c r="B115" s="19"/>
      <c r="C115" s="19"/>
      <c r="D115" s="19"/>
      <c r="E115" s="19"/>
      <c r="F115" s="19"/>
    </row>
    <row r="116" spans="1:6" x14ac:dyDescent="0.3">
      <c r="A116" s="19" t="s">
        <v>221</v>
      </c>
      <c r="B116" s="19"/>
      <c r="C116" s="19"/>
      <c r="D116" s="19"/>
      <c r="E116" s="19"/>
      <c r="F116" s="19"/>
    </row>
    <row r="120" spans="1:6" x14ac:dyDescent="0.3">
      <c r="A120" s="24" t="s">
        <v>237</v>
      </c>
      <c r="B120" s="19"/>
      <c r="C120" s="19"/>
      <c r="D120" s="19"/>
      <c r="E120" s="19"/>
      <c r="F120" s="19"/>
    </row>
    <row r="121" spans="1:6" x14ac:dyDescent="0.3">
      <c r="A121" s="19" t="s">
        <v>234</v>
      </c>
      <c r="B121" s="19"/>
      <c r="C121" s="19"/>
      <c r="D121" s="19"/>
      <c r="E121" s="19"/>
      <c r="F121" s="19"/>
    </row>
    <row r="122" spans="1:6" x14ac:dyDescent="0.3">
      <c r="A122" s="19" t="s">
        <v>235</v>
      </c>
      <c r="B122" s="19"/>
      <c r="C122" s="19"/>
      <c r="D122" s="19"/>
      <c r="E122" s="19"/>
      <c r="F122" s="19"/>
    </row>
    <row r="123" spans="1:6" x14ac:dyDescent="0.3">
      <c r="A123" s="19" t="s">
        <v>236</v>
      </c>
      <c r="B123" s="19"/>
      <c r="C123" s="19"/>
      <c r="D123" s="19"/>
      <c r="E123" s="19"/>
      <c r="F123" s="19"/>
    </row>
    <row r="124" spans="1:6" x14ac:dyDescent="0.3">
      <c r="A124" s="19" t="s">
        <v>221</v>
      </c>
      <c r="B124" s="19"/>
      <c r="C124" s="19"/>
      <c r="D124" s="19"/>
      <c r="E124" s="19"/>
      <c r="F124" s="19"/>
    </row>
    <row r="128" spans="1:6" x14ac:dyDescent="0.3">
      <c r="A128" s="24" t="s">
        <v>241</v>
      </c>
      <c r="B128" s="19"/>
      <c r="C128" s="19"/>
      <c r="D128" s="19"/>
      <c r="E128" s="19"/>
      <c r="F128" s="19"/>
    </row>
    <row r="129" spans="1:6" x14ac:dyDescent="0.3">
      <c r="A129" s="19" t="s">
        <v>238</v>
      </c>
      <c r="B129" s="19"/>
      <c r="C129" s="19"/>
      <c r="D129" s="19"/>
      <c r="E129" s="19"/>
      <c r="F129" s="19"/>
    </row>
    <row r="130" spans="1:6" x14ac:dyDescent="0.3">
      <c r="A130" s="19" t="s">
        <v>239</v>
      </c>
      <c r="B130" s="19"/>
      <c r="C130" s="19"/>
      <c r="D130" s="19"/>
      <c r="E130" s="19"/>
      <c r="F130" s="19"/>
    </row>
    <row r="131" spans="1:6" x14ac:dyDescent="0.3">
      <c r="A131" s="19" t="s">
        <v>240</v>
      </c>
      <c r="B131" s="19"/>
      <c r="C131" s="19"/>
      <c r="D131" s="19"/>
      <c r="E131" s="19"/>
      <c r="F131" s="19"/>
    </row>
    <row r="132" spans="1:6" x14ac:dyDescent="0.3">
      <c r="A132" s="19" t="s">
        <v>221</v>
      </c>
      <c r="B132" s="19"/>
      <c r="C132" s="19"/>
      <c r="D132" s="19"/>
      <c r="E132" s="19"/>
      <c r="F132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1"/>
  <sheetViews>
    <sheetView zoomScale="99" zoomScaleNormal="99" workbookViewId="0">
      <selection activeCell="S15" sqref="S15"/>
    </sheetView>
  </sheetViews>
  <sheetFormatPr defaultRowHeight="14.4" x14ac:dyDescent="0.3"/>
  <cols>
    <col min="1" max="1" width="17.6640625" customWidth="1"/>
    <col min="2" max="2" width="12" customWidth="1"/>
    <col min="3" max="3" width="13.21875" customWidth="1"/>
    <col min="4" max="4" width="10.77734375" customWidth="1"/>
    <col min="5" max="5" width="14.6640625" customWidth="1"/>
  </cols>
  <sheetData>
    <row r="2" spans="1:12" x14ac:dyDescent="0.3">
      <c r="A2" s="3">
        <v>1.736</v>
      </c>
      <c r="B2" s="2">
        <v>0.35399999999999998</v>
      </c>
      <c r="C2" s="2">
        <v>0.41899999999999998</v>
      </c>
      <c r="D2" s="2">
        <v>0.45900000000000002</v>
      </c>
      <c r="E2" s="2">
        <v>0.83599999999999997</v>
      </c>
      <c r="F2" s="2">
        <v>0.39900000000000002</v>
      </c>
      <c r="G2" s="2">
        <v>1.821</v>
      </c>
      <c r="H2" s="2">
        <v>0.622</v>
      </c>
      <c r="I2" s="2">
        <v>0.36899999999999999</v>
      </c>
      <c r="J2" s="2">
        <v>0.28700000000000003</v>
      </c>
      <c r="K2" s="2">
        <v>0.30399999999999999</v>
      </c>
      <c r="L2" s="2">
        <v>0.32</v>
      </c>
    </row>
    <row r="3" spans="1:12" x14ac:dyDescent="0.3">
      <c r="A3" s="3">
        <v>1.1040000000000001</v>
      </c>
      <c r="B3" s="2">
        <v>0.40200000000000002</v>
      </c>
      <c r="C3" s="2">
        <v>0.40700000000000003</v>
      </c>
      <c r="D3" s="2">
        <v>0.48</v>
      </c>
      <c r="E3" s="2">
        <v>0.68500000000000005</v>
      </c>
      <c r="F3" s="2">
        <v>0.34900000000000003</v>
      </c>
      <c r="G3" s="2">
        <v>0.64700000000000002</v>
      </c>
      <c r="H3" s="2">
        <v>0.36399999999999999</v>
      </c>
      <c r="I3" s="2">
        <v>0.32100000000000001</v>
      </c>
      <c r="J3" s="2">
        <v>1.325</v>
      </c>
      <c r="K3" s="2">
        <v>0.32800000000000001</v>
      </c>
      <c r="L3" s="2">
        <v>0.36599999999999999</v>
      </c>
    </row>
    <row r="4" spans="1:12" x14ac:dyDescent="0.3">
      <c r="A4" s="3">
        <v>0.66500000000000004</v>
      </c>
      <c r="B4" s="2">
        <v>0.49199999999999999</v>
      </c>
      <c r="C4" s="2">
        <v>0.86399999999999999</v>
      </c>
      <c r="D4" s="2">
        <v>0.20899999999999999</v>
      </c>
      <c r="E4" s="2">
        <v>0.46</v>
      </c>
      <c r="F4" s="2">
        <v>0.30399999999999999</v>
      </c>
      <c r="G4" s="2">
        <v>0.44400000000000001</v>
      </c>
      <c r="H4" s="2">
        <v>0.373</v>
      </c>
      <c r="I4" s="2">
        <v>0.39600000000000002</v>
      </c>
      <c r="J4" s="2">
        <v>0.82800000000000007</v>
      </c>
      <c r="K4" s="2">
        <v>0.376</v>
      </c>
      <c r="L4" s="2">
        <v>0.34800000000000003</v>
      </c>
    </row>
    <row r="5" spans="1:12" x14ac:dyDescent="0.3">
      <c r="A5" s="3">
        <v>0.32700000000000001</v>
      </c>
      <c r="B5" s="2">
        <v>0.378</v>
      </c>
      <c r="C5" s="2">
        <v>0.4</v>
      </c>
      <c r="D5" s="2">
        <v>0.39500000000000002</v>
      </c>
      <c r="E5" s="2">
        <v>0.32600000000000001</v>
      </c>
      <c r="F5" s="2">
        <v>0.308</v>
      </c>
      <c r="G5" s="2">
        <v>0.55400000000000005</v>
      </c>
      <c r="H5" s="2">
        <v>0.30499999999999999</v>
      </c>
      <c r="I5" s="2">
        <v>0.26900000000000002</v>
      </c>
      <c r="J5" s="2">
        <v>0.36299999999999999</v>
      </c>
      <c r="K5" s="2">
        <v>0.28899999999999998</v>
      </c>
      <c r="L5" s="2">
        <v>0.17899999999999999</v>
      </c>
    </row>
    <row r="6" spans="1:12" x14ac:dyDescent="0.3">
      <c r="A6" s="3">
        <v>0.21099999999999999</v>
      </c>
      <c r="B6" s="2">
        <v>0.44</v>
      </c>
      <c r="C6" s="2">
        <v>0.35499999999999998</v>
      </c>
      <c r="D6" s="2">
        <v>0.85199999999999998</v>
      </c>
      <c r="E6" s="2">
        <v>0.36599999999999999</v>
      </c>
      <c r="F6" s="2">
        <v>0.36699999999999999</v>
      </c>
      <c r="G6" s="2">
        <v>0.90200000000000002</v>
      </c>
      <c r="H6" s="2">
        <v>0.37</v>
      </c>
      <c r="I6" s="2">
        <v>0.52</v>
      </c>
      <c r="J6" s="2">
        <v>0.439</v>
      </c>
      <c r="K6" s="2">
        <v>0.47300000000000003</v>
      </c>
      <c r="L6" s="2">
        <v>0.39100000000000001</v>
      </c>
    </row>
    <row r="7" spans="1:12" x14ac:dyDescent="0.3">
      <c r="A7" s="5">
        <v>6.8000000000000005E-2</v>
      </c>
      <c r="B7" s="2">
        <v>0.21299999999999999</v>
      </c>
      <c r="C7" s="2">
        <v>2.0420000000000003</v>
      </c>
      <c r="D7" s="2">
        <v>1.605</v>
      </c>
      <c r="E7" s="2">
        <v>0.34900000000000003</v>
      </c>
      <c r="F7" s="2">
        <v>1.794</v>
      </c>
      <c r="G7" s="2">
        <v>0.56300000000000006</v>
      </c>
      <c r="H7" s="2">
        <v>0.32900000000000001</v>
      </c>
      <c r="I7" s="2">
        <v>0.36</v>
      </c>
      <c r="J7" s="2">
        <v>0.36799999999999999</v>
      </c>
      <c r="K7" s="2">
        <v>0.49099999999999999</v>
      </c>
      <c r="L7" s="2">
        <v>0.45800000000000002</v>
      </c>
    </row>
    <row r="8" spans="1:12" x14ac:dyDescent="0.3">
      <c r="A8" s="2">
        <v>0.43</v>
      </c>
      <c r="B8" s="2">
        <v>0.373</v>
      </c>
      <c r="C8" s="2">
        <v>0.48199999999999998</v>
      </c>
      <c r="D8" s="2">
        <v>0.42799999999999999</v>
      </c>
      <c r="E8" s="2">
        <v>0.35799999999999998</v>
      </c>
      <c r="F8" s="2">
        <v>0.45</v>
      </c>
      <c r="G8" s="2">
        <v>0.35899999999999999</v>
      </c>
      <c r="H8" s="2">
        <v>0.309</v>
      </c>
      <c r="I8" s="2">
        <v>0.33400000000000002</v>
      </c>
      <c r="J8" s="2">
        <v>0.36299999999999999</v>
      </c>
      <c r="K8" s="2">
        <v>0.35699999999999998</v>
      </c>
      <c r="L8" s="2">
        <v>0.33</v>
      </c>
    </row>
    <row r="9" spans="1:12" x14ac:dyDescent="0.3">
      <c r="A9" s="2">
        <v>0.219</v>
      </c>
      <c r="B9" s="2">
        <v>1.0329999999999999</v>
      </c>
      <c r="C9" s="2">
        <v>0.29599999999999999</v>
      </c>
      <c r="D9" s="2">
        <v>0.379</v>
      </c>
      <c r="E9" s="2">
        <v>0.56900000000000006</v>
      </c>
      <c r="F9" s="2">
        <v>0.42</v>
      </c>
      <c r="G9" s="2">
        <v>0.41899999999999998</v>
      </c>
      <c r="H9" s="2">
        <v>0.33500000000000002</v>
      </c>
      <c r="I9" s="2">
        <v>0.433</v>
      </c>
      <c r="J9" s="2">
        <v>0.44600000000000001</v>
      </c>
      <c r="K9" s="2">
        <v>0.36499999999999999</v>
      </c>
      <c r="L9" s="2">
        <v>0.28800000000000003</v>
      </c>
    </row>
    <row r="14" spans="1:12" x14ac:dyDescent="0.3">
      <c r="A14" s="11" t="s">
        <v>0</v>
      </c>
      <c r="B14" s="7" t="s">
        <v>7</v>
      </c>
      <c r="C14" s="7" t="s">
        <v>8</v>
      </c>
      <c r="D14" s="7" t="s">
        <v>9</v>
      </c>
      <c r="E14" s="7" t="s">
        <v>10</v>
      </c>
    </row>
    <row r="15" spans="1:12" x14ac:dyDescent="0.3">
      <c r="A15" s="11" t="s">
        <v>1</v>
      </c>
      <c r="B15" s="3">
        <v>1.736</v>
      </c>
      <c r="C15" s="1">
        <f>B15-B20</f>
        <v>1.6679999999999999</v>
      </c>
      <c r="D15" s="1">
        <v>3.2</v>
      </c>
      <c r="E15" s="8">
        <f>(0.5622*C15*C15)+(0.9459*C15)+(0.0467)</f>
        <v>3.1886275327999996</v>
      </c>
    </row>
    <row r="16" spans="1:12" x14ac:dyDescent="0.3">
      <c r="A16" s="11" t="s">
        <v>2</v>
      </c>
      <c r="B16" s="3">
        <v>1.1040000000000001</v>
      </c>
      <c r="C16" s="1">
        <f>B16-B20</f>
        <v>1.036</v>
      </c>
      <c r="D16" s="1">
        <v>1.6</v>
      </c>
      <c r="E16" s="8">
        <f t="shared" ref="E16:E20" si="0">(0.5622*C16*C16)+(0.9459*C16)+(0.0467)</f>
        <v>1.6300594112</v>
      </c>
    </row>
    <row r="17" spans="1:13" x14ac:dyDescent="0.3">
      <c r="A17" s="11" t="s">
        <v>3</v>
      </c>
      <c r="B17" s="3">
        <v>0.66500000000000004</v>
      </c>
      <c r="C17" s="1">
        <f>B17-B20</f>
        <v>0.59699999999999998</v>
      </c>
      <c r="D17" s="1">
        <v>0.8</v>
      </c>
      <c r="E17" s="8">
        <f t="shared" si="0"/>
        <v>0.8117754398</v>
      </c>
    </row>
    <row r="18" spans="1:13" x14ac:dyDescent="0.3">
      <c r="A18" s="11" t="s">
        <v>4</v>
      </c>
      <c r="B18" s="3">
        <v>0.32700000000000001</v>
      </c>
      <c r="C18" s="1">
        <f>B18-B20</f>
        <v>0.25900000000000001</v>
      </c>
      <c r="D18" s="1">
        <v>0.4</v>
      </c>
      <c r="E18" s="8">
        <f t="shared" si="0"/>
        <v>0.3294010382</v>
      </c>
    </row>
    <row r="19" spans="1:13" x14ac:dyDescent="0.3">
      <c r="A19" s="11" t="s">
        <v>5</v>
      </c>
      <c r="B19" s="3">
        <v>0.21099999999999999</v>
      </c>
      <c r="C19" s="1">
        <f>B19-B20</f>
        <v>0.14299999999999999</v>
      </c>
      <c r="D19" s="1">
        <v>0.2</v>
      </c>
      <c r="E19" s="8">
        <f t="shared" si="0"/>
        <v>0.19346012779999996</v>
      </c>
    </row>
    <row r="20" spans="1:13" x14ac:dyDescent="0.3">
      <c r="A20" s="11" t="s">
        <v>6</v>
      </c>
      <c r="B20" s="5">
        <v>6.8000000000000005E-2</v>
      </c>
      <c r="C20" s="1">
        <f>B20-B20</f>
        <v>0</v>
      </c>
      <c r="D20" s="1">
        <v>0</v>
      </c>
      <c r="E20" s="8">
        <f t="shared" si="0"/>
        <v>4.6699999999999998E-2</v>
      </c>
    </row>
    <row r="27" spans="1:13" x14ac:dyDescent="0.3">
      <c r="I27" s="11"/>
      <c r="K27" s="6" t="s">
        <v>11</v>
      </c>
      <c r="L27" s="6"/>
      <c r="M27" s="6"/>
    </row>
    <row r="31" spans="1:13" x14ac:dyDescent="0.3">
      <c r="A31" s="10" t="s">
        <v>12</v>
      </c>
      <c r="B31" s="2" t="s">
        <v>13</v>
      </c>
      <c r="C31" s="4" t="s">
        <v>6</v>
      </c>
      <c r="D31" s="1" t="s">
        <v>8</v>
      </c>
      <c r="E31" s="9" t="s">
        <v>14</v>
      </c>
    </row>
    <row r="32" spans="1:13" x14ac:dyDescent="0.3">
      <c r="A32" s="10" t="s">
        <v>105</v>
      </c>
      <c r="B32" s="2">
        <v>0.43</v>
      </c>
      <c r="C32" s="5">
        <v>6.8000000000000005E-2</v>
      </c>
      <c r="D32" s="1">
        <f t="shared" ref="D32:D63" si="1">(B32-C32)</f>
        <v>0.36199999999999999</v>
      </c>
      <c r="E32" s="8">
        <f t="shared" ref="E32:E63" si="2">(0.5622*D32*D32)+(0.9459*D32)+(0.0467)</f>
        <v>0.46278873680000004</v>
      </c>
    </row>
    <row r="33" spans="1:5" x14ac:dyDescent="0.3">
      <c r="A33" s="10" t="s">
        <v>106</v>
      </c>
      <c r="B33" s="2">
        <v>0.219</v>
      </c>
      <c r="C33" s="5">
        <v>6.8000000000000005E-2</v>
      </c>
      <c r="D33" s="1">
        <f t="shared" si="1"/>
        <v>0.151</v>
      </c>
      <c r="E33" s="8">
        <f t="shared" si="2"/>
        <v>0.20234962219999997</v>
      </c>
    </row>
    <row r="34" spans="1:5" x14ac:dyDescent="0.3">
      <c r="A34" s="10" t="s">
        <v>107</v>
      </c>
      <c r="B34" s="2">
        <v>0.35399999999999998</v>
      </c>
      <c r="C34" s="5">
        <v>6.8000000000000005E-2</v>
      </c>
      <c r="D34" s="1">
        <f t="shared" si="1"/>
        <v>0.28599999999999998</v>
      </c>
      <c r="E34" s="8">
        <f t="shared" si="2"/>
        <v>0.36321311119999999</v>
      </c>
    </row>
    <row r="35" spans="1:5" x14ac:dyDescent="0.3">
      <c r="A35" s="10" t="s">
        <v>108</v>
      </c>
      <c r="B35" s="2">
        <v>0.40200000000000002</v>
      </c>
      <c r="C35" s="5">
        <v>6.8000000000000005E-2</v>
      </c>
      <c r="D35" s="1">
        <f t="shared" si="1"/>
        <v>0.33400000000000002</v>
      </c>
      <c r="E35" s="8">
        <f t="shared" si="2"/>
        <v>0.42534738320000004</v>
      </c>
    </row>
    <row r="36" spans="1:5" x14ac:dyDescent="0.3">
      <c r="A36" s="10" t="s">
        <v>109</v>
      </c>
      <c r="B36" s="2">
        <v>0.49199999999999999</v>
      </c>
      <c r="C36" s="5">
        <v>6.8000000000000005E-2</v>
      </c>
      <c r="D36" s="1">
        <f t="shared" si="1"/>
        <v>0.42399999999999999</v>
      </c>
      <c r="E36" s="8">
        <f t="shared" si="2"/>
        <v>0.54883166719999998</v>
      </c>
    </row>
    <row r="37" spans="1:5" x14ac:dyDescent="0.3">
      <c r="A37" s="10" t="s">
        <v>110</v>
      </c>
      <c r="B37" s="2">
        <v>0.378</v>
      </c>
      <c r="C37" s="5">
        <v>6.8000000000000005E-2</v>
      </c>
      <c r="D37" s="1">
        <f t="shared" si="1"/>
        <v>0.31</v>
      </c>
      <c r="E37" s="8">
        <f t="shared" si="2"/>
        <v>0.39395641999999997</v>
      </c>
    </row>
    <row r="38" spans="1:5" x14ac:dyDescent="0.3">
      <c r="A38" s="10" t="s">
        <v>111</v>
      </c>
      <c r="B38" s="2">
        <v>0.44</v>
      </c>
      <c r="C38" s="5">
        <v>6.8000000000000005E-2</v>
      </c>
      <c r="D38" s="1">
        <f t="shared" si="1"/>
        <v>0.372</v>
      </c>
      <c r="E38" s="8">
        <f t="shared" si="2"/>
        <v>0.47637428479999999</v>
      </c>
    </row>
    <row r="39" spans="1:5" x14ac:dyDescent="0.3">
      <c r="A39" s="10" t="s">
        <v>112</v>
      </c>
      <c r="B39" s="2">
        <v>0.21299999999999999</v>
      </c>
      <c r="C39" s="5">
        <v>6.8000000000000005E-2</v>
      </c>
      <c r="D39" s="1">
        <f t="shared" si="1"/>
        <v>0.14499999999999999</v>
      </c>
      <c r="E39" s="8">
        <f t="shared" si="2"/>
        <v>0.19567575499999998</v>
      </c>
    </row>
    <row r="40" spans="1:5" x14ac:dyDescent="0.3">
      <c r="A40" s="10" t="s">
        <v>113</v>
      </c>
      <c r="B40" s="2">
        <v>0.373</v>
      </c>
      <c r="C40" s="5">
        <v>6.8000000000000005E-2</v>
      </c>
      <c r="D40" s="1">
        <f t="shared" si="1"/>
        <v>0.30499999999999999</v>
      </c>
      <c r="E40" s="8">
        <f t="shared" si="2"/>
        <v>0.38749815500000001</v>
      </c>
    </row>
    <row r="41" spans="1:5" x14ac:dyDescent="0.3">
      <c r="A41" s="10" t="s">
        <v>114</v>
      </c>
      <c r="B41" s="2">
        <v>1.0329999999999999</v>
      </c>
      <c r="C41" s="5">
        <v>6.8000000000000005E-2</v>
      </c>
      <c r="D41" s="1">
        <f t="shared" si="1"/>
        <v>0.96499999999999986</v>
      </c>
      <c r="E41" s="8">
        <f t="shared" si="2"/>
        <v>1.4830281949999997</v>
      </c>
    </row>
    <row r="42" spans="1:5" x14ac:dyDescent="0.3">
      <c r="A42" s="10" t="s">
        <v>115</v>
      </c>
      <c r="B42" s="2">
        <v>0.41899999999999998</v>
      </c>
      <c r="C42" s="5">
        <v>6.8000000000000005E-2</v>
      </c>
      <c r="D42" s="1">
        <f t="shared" si="1"/>
        <v>0.35099999999999998</v>
      </c>
      <c r="E42" s="8">
        <f t="shared" si="2"/>
        <v>0.44797450219999996</v>
      </c>
    </row>
    <row r="43" spans="1:5" x14ac:dyDescent="0.3">
      <c r="A43" s="10" t="s">
        <v>116</v>
      </c>
      <c r="B43" s="2">
        <v>0.40700000000000003</v>
      </c>
      <c r="C43" s="5">
        <v>6.8000000000000005E-2</v>
      </c>
      <c r="D43" s="1">
        <f t="shared" si="1"/>
        <v>0.33900000000000002</v>
      </c>
      <c r="E43" s="8">
        <f t="shared" si="2"/>
        <v>0.43196868620000001</v>
      </c>
    </row>
    <row r="44" spans="1:5" x14ac:dyDescent="0.3">
      <c r="A44" s="10" t="s">
        <v>117</v>
      </c>
      <c r="B44" s="2">
        <v>0.86399999999999999</v>
      </c>
      <c r="C44" s="5">
        <v>6.8000000000000005E-2</v>
      </c>
      <c r="D44" s="1">
        <f t="shared" si="1"/>
        <v>0.79600000000000004</v>
      </c>
      <c r="E44" s="8">
        <f t="shared" si="2"/>
        <v>1.1558553152000002</v>
      </c>
    </row>
    <row r="45" spans="1:5" x14ac:dyDescent="0.3">
      <c r="A45" s="10" t="s">
        <v>118</v>
      </c>
      <c r="B45" s="2">
        <v>0.4</v>
      </c>
      <c r="C45" s="5">
        <v>6.8000000000000005E-2</v>
      </c>
      <c r="D45" s="1">
        <f t="shared" si="1"/>
        <v>0.33200000000000002</v>
      </c>
      <c r="E45" s="8">
        <f t="shared" si="2"/>
        <v>0.42270673280000004</v>
      </c>
    </row>
    <row r="46" spans="1:5" x14ac:dyDescent="0.3">
      <c r="A46" s="10" t="s">
        <v>119</v>
      </c>
      <c r="B46" s="2">
        <v>0.35499999999999998</v>
      </c>
      <c r="C46" s="5">
        <v>6.8000000000000005E-2</v>
      </c>
      <c r="D46" s="1">
        <f t="shared" si="1"/>
        <v>0.28699999999999998</v>
      </c>
      <c r="E46" s="8">
        <f t="shared" si="2"/>
        <v>0.36448115180000001</v>
      </c>
    </row>
    <row r="47" spans="1:5" x14ac:dyDescent="0.3">
      <c r="A47" s="10" t="s">
        <v>120</v>
      </c>
      <c r="B47" s="2">
        <v>2.0420000000000003</v>
      </c>
      <c r="C47" s="5">
        <v>6.8000000000000005E-2</v>
      </c>
      <c r="D47" s="1">
        <f t="shared" si="1"/>
        <v>1.9740000000000002</v>
      </c>
      <c r="E47" s="8">
        <f t="shared" si="2"/>
        <v>4.104617847200001</v>
      </c>
    </row>
    <row r="48" spans="1:5" x14ac:dyDescent="0.3">
      <c r="A48" s="10" t="s">
        <v>121</v>
      </c>
      <c r="B48" s="2">
        <v>0.48199999999999998</v>
      </c>
      <c r="C48" s="5">
        <v>6.8000000000000005E-2</v>
      </c>
      <c r="D48" s="1">
        <f t="shared" si="1"/>
        <v>0.41399999999999998</v>
      </c>
      <c r="E48" s="8">
        <f t="shared" si="2"/>
        <v>0.53466143119999998</v>
      </c>
    </row>
    <row r="49" spans="1:5" x14ac:dyDescent="0.3">
      <c r="A49" s="10" t="s">
        <v>122</v>
      </c>
      <c r="B49" s="2">
        <v>0.29599999999999999</v>
      </c>
      <c r="C49" s="5">
        <v>6.8000000000000005E-2</v>
      </c>
      <c r="D49" s="1">
        <f t="shared" si="1"/>
        <v>0.22799999999999998</v>
      </c>
      <c r="E49" s="8">
        <f t="shared" si="2"/>
        <v>0.29159060479999999</v>
      </c>
    </row>
    <row r="50" spans="1:5" x14ac:dyDescent="0.3">
      <c r="A50" s="10" t="s">
        <v>123</v>
      </c>
      <c r="B50" s="2">
        <v>0.45900000000000002</v>
      </c>
      <c r="C50" s="5">
        <v>6.8000000000000005E-2</v>
      </c>
      <c r="D50" s="1">
        <f t="shared" si="1"/>
        <v>0.39100000000000001</v>
      </c>
      <c r="E50" s="8">
        <f t="shared" si="2"/>
        <v>0.50249659819999992</v>
      </c>
    </row>
    <row r="51" spans="1:5" x14ac:dyDescent="0.3">
      <c r="A51" s="10" t="s">
        <v>124</v>
      </c>
      <c r="B51" s="2">
        <v>0.48</v>
      </c>
      <c r="C51" s="5">
        <v>6.8000000000000005E-2</v>
      </c>
      <c r="D51" s="1">
        <f t="shared" si="1"/>
        <v>0.41199999999999998</v>
      </c>
      <c r="E51" s="8">
        <f t="shared" si="2"/>
        <v>0.53184087679999992</v>
      </c>
    </row>
    <row r="52" spans="1:5" x14ac:dyDescent="0.3">
      <c r="A52" s="10" t="s">
        <v>125</v>
      </c>
      <c r="B52" s="2">
        <v>0.20899999999999999</v>
      </c>
      <c r="C52" s="5">
        <v>6.8000000000000005E-2</v>
      </c>
      <c r="D52" s="1">
        <f t="shared" si="1"/>
        <v>0.14099999999999999</v>
      </c>
      <c r="E52" s="8">
        <f t="shared" si="2"/>
        <v>0.19124899819999999</v>
      </c>
    </row>
    <row r="53" spans="1:5" x14ac:dyDescent="0.3">
      <c r="A53" s="10" t="s">
        <v>126</v>
      </c>
      <c r="B53" s="2">
        <v>0.39500000000000002</v>
      </c>
      <c r="C53" s="5">
        <v>6.8000000000000005E-2</v>
      </c>
      <c r="D53" s="1">
        <f t="shared" si="1"/>
        <v>0.32700000000000001</v>
      </c>
      <c r="E53" s="8">
        <f t="shared" si="2"/>
        <v>0.41612478380000001</v>
      </c>
    </row>
    <row r="54" spans="1:5" x14ac:dyDescent="0.3">
      <c r="A54" s="10" t="s">
        <v>127</v>
      </c>
      <c r="B54" s="2">
        <v>0.85199999999999998</v>
      </c>
      <c r="C54" s="5">
        <v>6.8000000000000005E-2</v>
      </c>
      <c r="D54" s="1">
        <f t="shared" si="1"/>
        <v>0.78400000000000003</v>
      </c>
      <c r="E54" s="8">
        <f t="shared" si="2"/>
        <v>1.1338452031999999</v>
      </c>
    </row>
    <row r="55" spans="1:5" x14ac:dyDescent="0.3">
      <c r="A55" s="10" t="s">
        <v>128</v>
      </c>
      <c r="B55" s="2">
        <v>1.605</v>
      </c>
      <c r="C55" s="5">
        <v>6.8000000000000005E-2</v>
      </c>
      <c r="D55" s="1">
        <f t="shared" si="1"/>
        <v>1.5369999999999999</v>
      </c>
      <c r="E55" s="8">
        <f t="shared" si="2"/>
        <v>2.8286721517999998</v>
      </c>
    </row>
    <row r="56" spans="1:5" x14ac:dyDescent="0.3">
      <c r="A56" s="10" t="s">
        <v>129</v>
      </c>
      <c r="B56" s="2">
        <v>0.42799999999999999</v>
      </c>
      <c r="C56" s="5">
        <v>6.8000000000000005E-2</v>
      </c>
      <c r="D56" s="1">
        <f t="shared" si="1"/>
        <v>0.36</v>
      </c>
      <c r="E56" s="8">
        <f t="shared" si="2"/>
        <v>0.46008512000000001</v>
      </c>
    </row>
    <row r="57" spans="1:5" x14ac:dyDescent="0.3">
      <c r="A57" s="10" t="s">
        <v>130</v>
      </c>
      <c r="B57" s="2">
        <v>0.379</v>
      </c>
      <c r="C57" s="5">
        <v>6.8000000000000005E-2</v>
      </c>
      <c r="D57" s="1">
        <f t="shared" si="1"/>
        <v>0.311</v>
      </c>
      <c r="E57" s="8">
        <f t="shared" si="2"/>
        <v>0.39525144619999997</v>
      </c>
    </row>
    <row r="58" spans="1:5" x14ac:dyDescent="0.3">
      <c r="A58" s="10" t="s">
        <v>131</v>
      </c>
      <c r="B58" s="2">
        <v>0.83599999999999997</v>
      </c>
      <c r="C58" s="5">
        <v>6.8000000000000005E-2</v>
      </c>
      <c r="D58" s="1">
        <f t="shared" si="1"/>
        <v>0.76800000000000002</v>
      </c>
      <c r="E58" s="8">
        <f t="shared" si="2"/>
        <v>1.1047502527999999</v>
      </c>
    </row>
    <row r="59" spans="1:5" x14ac:dyDescent="0.3">
      <c r="A59" s="10" t="s">
        <v>132</v>
      </c>
      <c r="B59" s="2">
        <v>0.68500000000000005</v>
      </c>
      <c r="C59" s="5">
        <v>6.8000000000000005E-2</v>
      </c>
      <c r="D59" s="1">
        <f t="shared" si="1"/>
        <v>0.61699999999999999</v>
      </c>
      <c r="E59" s="8">
        <f t="shared" si="2"/>
        <v>0.84434365579999993</v>
      </c>
    </row>
    <row r="60" spans="1:5" x14ac:dyDescent="0.3">
      <c r="A60" s="10" t="s">
        <v>133</v>
      </c>
      <c r="B60" s="2">
        <v>0.46</v>
      </c>
      <c r="C60" s="5">
        <v>6.8000000000000005E-2</v>
      </c>
      <c r="D60" s="1">
        <f t="shared" si="1"/>
        <v>0.39200000000000002</v>
      </c>
      <c r="E60" s="8">
        <f t="shared" si="2"/>
        <v>0.50388270079999997</v>
      </c>
    </row>
    <row r="61" spans="1:5" x14ac:dyDescent="0.3">
      <c r="A61" s="10" t="s">
        <v>134</v>
      </c>
      <c r="B61" s="2">
        <v>0.32600000000000001</v>
      </c>
      <c r="C61" s="5">
        <v>6.8000000000000005E-2</v>
      </c>
      <c r="D61" s="1">
        <f t="shared" si="1"/>
        <v>0.25800000000000001</v>
      </c>
      <c r="E61" s="8">
        <f t="shared" si="2"/>
        <v>0.32816448079999999</v>
      </c>
    </row>
    <row r="62" spans="1:5" x14ac:dyDescent="0.3">
      <c r="A62" s="10" t="s">
        <v>135</v>
      </c>
      <c r="B62" s="2">
        <v>0.36599999999999999</v>
      </c>
      <c r="C62" s="5">
        <v>6.8000000000000005E-2</v>
      </c>
      <c r="D62" s="1">
        <f t="shared" si="1"/>
        <v>0.29799999999999999</v>
      </c>
      <c r="E62" s="8">
        <f t="shared" si="2"/>
        <v>0.37850380880000001</v>
      </c>
    </row>
    <row r="63" spans="1:5" x14ac:dyDescent="0.3">
      <c r="A63" s="10" t="s">
        <v>136</v>
      </c>
      <c r="B63" s="2">
        <v>0.34900000000000003</v>
      </c>
      <c r="C63" s="5">
        <v>6.8000000000000005E-2</v>
      </c>
      <c r="D63" s="1">
        <f t="shared" si="1"/>
        <v>0.28100000000000003</v>
      </c>
      <c r="E63" s="8">
        <f t="shared" si="2"/>
        <v>0.35688977420000007</v>
      </c>
    </row>
    <row r="64" spans="1:5" x14ac:dyDescent="0.3">
      <c r="A64" s="10" t="s">
        <v>137</v>
      </c>
      <c r="B64" s="2">
        <v>0.35799999999999998</v>
      </c>
      <c r="C64" s="5">
        <v>6.8000000000000005E-2</v>
      </c>
      <c r="D64" s="1">
        <f t="shared" ref="D64:D95" si="3">(B64-C64)</f>
        <v>0.28999999999999998</v>
      </c>
      <c r="E64" s="8">
        <f t="shared" ref="E64:E95" si="4">(0.5622*D64*D64)+(0.9459*D64)+(0.0467)</f>
        <v>0.36829202</v>
      </c>
    </row>
    <row r="65" spans="1:5" x14ac:dyDescent="0.3">
      <c r="A65" s="10" t="s">
        <v>138</v>
      </c>
      <c r="B65" s="2">
        <v>0.56900000000000006</v>
      </c>
      <c r="C65" s="5">
        <v>6.8000000000000005E-2</v>
      </c>
      <c r="D65" s="1">
        <f t="shared" si="3"/>
        <v>0.50100000000000011</v>
      </c>
      <c r="E65" s="8">
        <f t="shared" si="4"/>
        <v>0.66170866220000013</v>
      </c>
    </row>
    <row r="66" spans="1:5" x14ac:dyDescent="0.3">
      <c r="A66" s="10" t="s">
        <v>139</v>
      </c>
      <c r="B66" s="2">
        <v>0.39900000000000002</v>
      </c>
      <c r="C66" s="5">
        <v>6.8000000000000005E-2</v>
      </c>
      <c r="D66" s="1">
        <f t="shared" si="3"/>
        <v>0.33100000000000002</v>
      </c>
      <c r="E66" s="8">
        <f t="shared" si="4"/>
        <v>0.42138809420000006</v>
      </c>
    </row>
    <row r="67" spans="1:5" x14ac:dyDescent="0.3">
      <c r="A67" s="10" t="s">
        <v>140</v>
      </c>
      <c r="B67" s="2">
        <v>0.34900000000000003</v>
      </c>
      <c r="C67" s="5">
        <v>6.8000000000000005E-2</v>
      </c>
      <c r="D67" s="1">
        <f t="shared" si="3"/>
        <v>0.28100000000000003</v>
      </c>
      <c r="E67" s="8">
        <f t="shared" si="4"/>
        <v>0.35688977420000007</v>
      </c>
    </row>
    <row r="68" spans="1:5" x14ac:dyDescent="0.3">
      <c r="A68" s="10" t="s">
        <v>141</v>
      </c>
      <c r="B68" s="2">
        <v>0.30399999999999999</v>
      </c>
      <c r="C68" s="5">
        <v>6.8000000000000005E-2</v>
      </c>
      <c r="D68" s="1">
        <f t="shared" si="3"/>
        <v>0.23599999999999999</v>
      </c>
      <c r="E68" s="8">
        <f t="shared" si="4"/>
        <v>0.30124469119999997</v>
      </c>
    </row>
    <row r="69" spans="1:5" x14ac:dyDescent="0.3">
      <c r="A69" s="10" t="s">
        <v>142</v>
      </c>
      <c r="B69" s="2">
        <v>0.308</v>
      </c>
      <c r="C69" s="5">
        <v>6.8000000000000005E-2</v>
      </c>
      <c r="D69" s="1">
        <f t="shared" si="3"/>
        <v>0.24</v>
      </c>
      <c r="E69" s="8">
        <f t="shared" si="4"/>
        <v>0.30609871999999999</v>
      </c>
    </row>
    <row r="70" spans="1:5" x14ac:dyDescent="0.3">
      <c r="A70" s="10" t="s">
        <v>143</v>
      </c>
      <c r="B70" s="2">
        <v>0.36699999999999999</v>
      </c>
      <c r="C70" s="5">
        <v>6.8000000000000005E-2</v>
      </c>
      <c r="D70" s="1">
        <f t="shared" si="3"/>
        <v>0.29899999999999999</v>
      </c>
      <c r="E70" s="8">
        <f t="shared" si="4"/>
        <v>0.37978534219999999</v>
      </c>
    </row>
    <row r="71" spans="1:5" x14ac:dyDescent="0.3">
      <c r="A71" s="10" t="s">
        <v>144</v>
      </c>
      <c r="B71" s="2">
        <v>1.794</v>
      </c>
      <c r="C71" s="5">
        <v>6.8000000000000005E-2</v>
      </c>
      <c r="D71" s="1">
        <f t="shared" si="3"/>
        <v>1.726</v>
      </c>
      <c r="E71" s="8">
        <f t="shared" si="4"/>
        <v>3.3541599272</v>
      </c>
    </row>
    <row r="72" spans="1:5" x14ac:dyDescent="0.3">
      <c r="A72" s="10" t="s">
        <v>145</v>
      </c>
      <c r="B72" s="2">
        <v>0.45</v>
      </c>
      <c r="C72" s="5">
        <v>6.8000000000000005E-2</v>
      </c>
      <c r="D72" s="1">
        <f t="shared" si="3"/>
        <v>0.38200000000000001</v>
      </c>
      <c r="E72" s="8">
        <f t="shared" si="4"/>
        <v>0.49007227280000004</v>
      </c>
    </row>
    <row r="73" spans="1:5" x14ac:dyDescent="0.3">
      <c r="A73" s="10" t="s">
        <v>146</v>
      </c>
      <c r="B73" s="2">
        <v>0.42</v>
      </c>
      <c r="C73" s="5">
        <v>6.8000000000000005E-2</v>
      </c>
      <c r="D73" s="1">
        <f t="shared" si="3"/>
        <v>0.35199999999999998</v>
      </c>
      <c r="E73" s="8">
        <f t="shared" si="4"/>
        <v>0.44931562879999992</v>
      </c>
    </row>
    <row r="74" spans="1:5" x14ac:dyDescent="0.3">
      <c r="A74" s="10" t="s">
        <v>147</v>
      </c>
      <c r="B74" s="2">
        <v>1.821</v>
      </c>
      <c r="C74" s="5">
        <v>6.8000000000000005E-2</v>
      </c>
      <c r="D74" s="1">
        <f t="shared" si="3"/>
        <v>1.7529999999999999</v>
      </c>
      <c r="E74" s="8">
        <f t="shared" si="4"/>
        <v>3.4325083597999995</v>
      </c>
    </row>
    <row r="75" spans="1:5" x14ac:dyDescent="0.3">
      <c r="A75" s="10" t="s">
        <v>148</v>
      </c>
      <c r="B75" s="2">
        <v>0.64700000000000002</v>
      </c>
      <c r="C75" s="5">
        <v>6.8000000000000005E-2</v>
      </c>
      <c r="D75" s="1">
        <f t="shared" si="3"/>
        <v>0.57899999999999996</v>
      </c>
      <c r="E75" s="8">
        <f t="shared" si="4"/>
        <v>0.78284859019999986</v>
      </c>
    </row>
    <row r="76" spans="1:5" x14ac:dyDescent="0.3">
      <c r="A76" s="10" t="s">
        <v>149</v>
      </c>
      <c r="B76" s="2">
        <v>0.44400000000000001</v>
      </c>
      <c r="C76" s="5">
        <v>6.8000000000000005E-2</v>
      </c>
      <c r="D76" s="1">
        <f t="shared" si="3"/>
        <v>0.376</v>
      </c>
      <c r="E76" s="8">
        <f t="shared" si="4"/>
        <v>0.48183998720000004</v>
      </c>
    </row>
    <row r="77" spans="1:5" x14ac:dyDescent="0.3">
      <c r="A77" s="10" t="s">
        <v>150</v>
      </c>
      <c r="B77" s="2">
        <v>0.55400000000000005</v>
      </c>
      <c r="C77" s="5">
        <v>6.8000000000000005E-2</v>
      </c>
      <c r="D77" s="1">
        <f t="shared" si="3"/>
        <v>0.48600000000000004</v>
      </c>
      <c r="E77" s="8">
        <f t="shared" si="4"/>
        <v>0.63919679120000006</v>
      </c>
    </row>
    <row r="78" spans="1:5" x14ac:dyDescent="0.3">
      <c r="A78" s="10" t="s">
        <v>151</v>
      </c>
      <c r="B78" s="2">
        <v>0.90200000000000002</v>
      </c>
      <c r="C78" s="5">
        <v>6.8000000000000005E-2</v>
      </c>
      <c r="D78" s="1">
        <f t="shared" si="3"/>
        <v>0.83400000000000007</v>
      </c>
      <c r="E78" s="8">
        <f t="shared" si="4"/>
        <v>1.2266221832000002</v>
      </c>
    </row>
    <row r="79" spans="1:5" x14ac:dyDescent="0.3">
      <c r="A79" s="10" t="s">
        <v>152</v>
      </c>
      <c r="B79" s="2">
        <v>0.56300000000000006</v>
      </c>
      <c r="C79" s="5">
        <v>6.8000000000000005E-2</v>
      </c>
      <c r="D79" s="1">
        <f t="shared" si="3"/>
        <v>0.49500000000000005</v>
      </c>
      <c r="E79" s="8">
        <f t="shared" si="4"/>
        <v>0.65267355500000002</v>
      </c>
    </row>
    <row r="80" spans="1:5" x14ac:dyDescent="0.3">
      <c r="A80" s="10" t="s">
        <v>153</v>
      </c>
      <c r="B80" s="2">
        <v>0.35899999999999999</v>
      </c>
      <c r="C80" s="5">
        <v>6.8000000000000005E-2</v>
      </c>
      <c r="D80" s="1">
        <f t="shared" si="3"/>
        <v>0.29099999999999998</v>
      </c>
      <c r="E80" s="8">
        <f t="shared" si="4"/>
        <v>0.3695645582</v>
      </c>
    </row>
    <row r="81" spans="1:5" x14ac:dyDescent="0.3">
      <c r="A81" s="10" t="s">
        <v>154</v>
      </c>
      <c r="B81" s="2">
        <v>0.41899999999999998</v>
      </c>
      <c r="C81" s="5">
        <v>6.8000000000000005E-2</v>
      </c>
      <c r="D81" s="1">
        <f t="shared" si="3"/>
        <v>0.35099999999999998</v>
      </c>
      <c r="E81" s="8">
        <f t="shared" si="4"/>
        <v>0.44797450219999996</v>
      </c>
    </row>
    <row r="82" spans="1:5" x14ac:dyDescent="0.3">
      <c r="A82" s="10" t="s">
        <v>155</v>
      </c>
      <c r="B82" s="2">
        <v>0.622</v>
      </c>
      <c r="C82" s="5">
        <v>6.8000000000000005E-2</v>
      </c>
      <c r="D82" s="1">
        <f t="shared" si="3"/>
        <v>0.55400000000000005</v>
      </c>
      <c r="E82" s="8">
        <f t="shared" si="4"/>
        <v>0.74327677520000002</v>
      </c>
    </row>
    <row r="83" spans="1:5" x14ac:dyDescent="0.3">
      <c r="A83" s="10" t="s">
        <v>156</v>
      </c>
      <c r="B83" s="2">
        <v>0.36399999999999999</v>
      </c>
      <c r="C83" s="5">
        <v>6.8000000000000005E-2</v>
      </c>
      <c r="D83" s="1">
        <f t="shared" si="3"/>
        <v>0.29599999999999999</v>
      </c>
      <c r="E83" s="8">
        <f t="shared" si="4"/>
        <v>0.37594411519999998</v>
      </c>
    </row>
    <row r="84" spans="1:5" x14ac:dyDescent="0.3">
      <c r="A84" s="10" t="s">
        <v>157</v>
      </c>
      <c r="B84" s="2">
        <v>0.373</v>
      </c>
      <c r="C84" s="5">
        <v>6.8000000000000005E-2</v>
      </c>
      <c r="D84" s="1">
        <f t="shared" si="3"/>
        <v>0.30499999999999999</v>
      </c>
      <c r="E84" s="8">
        <f t="shared" si="4"/>
        <v>0.38749815500000001</v>
      </c>
    </row>
    <row r="85" spans="1:5" x14ac:dyDescent="0.3">
      <c r="A85" s="10" t="s">
        <v>158</v>
      </c>
      <c r="B85" s="2">
        <v>0.30499999999999999</v>
      </c>
      <c r="C85" s="5">
        <v>6.8000000000000005E-2</v>
      </c>
      <c r="D85" s="1">
        <f t="shared" si="3"/>
        <v>0.23699999999999999</v>
      </c>
      <c r="E85" s="8">
        <f t="shared" si="4"/>
        <v>0.30245651179999999</v>
      </c>
    </row>
    <row r="86" spans="1:5" x14ac:dyDescent="0.3">
      <c r="A86" s="10" t="s">
        <v>159</v>
      </c>
      <c r="B86" s="2">
        <v>0.37</v>
      </c>
      <c r="C86" s="5">
        <v>6.8000000000000005E-2</v>
      </c>
      <c r="D86" s="1">
        <f t="shared" si="3"/>
        <v>0.30199999999999999</v>
      </c>
      <c r="E86" s="8">
        <f t="shared" si="4"/>
        <v>0.38363668879999996</v>
      </c>
    </row>
    <row r="87" spans="1:5" x14ac:dyDescent="0.3">
      <c r="A87" s="10" t="s">
        <v>160</v>
      </c>
      <c r="B87" s="2">
        <v>0.32900000000000001</v>
      </c>
      <c r="C87" s="5">
        <v>6.8000000000000005E-2</v>
      </c>
      <c r="D87" s="1">
        <f t="shared" si="3"/>
        <v>0.26100000000000001</v>
      </c>
      <c r="E87" s="8">
        <f t="shared" si="4"/>
        <v>0.33187752620000005</v>
      </c>
    </row>
    <row r="88" spans="1:5" x14ac:dyDescent="0.3">
      <c r="A88" s="10" t="s">
        <v>161</v>
      </c>
      <c r="B88" s="2">
        <v>0.309</v>
      </c>
      <c r="C88" s="5">
        <v>6.8000000000000005E-2</v>
      </c>
      <c r="D88" s="1">
        <f t="shared" si="3"/>
        <v>0.24099999999999999</v>
      </c>
      <c r="E88" s="8">
        <f t="shared" si="4"/>
        <v>0.3073150382</v>
      </c>
    </row>
    <row r="89" spans="1:5" x14ac:dyDescent="0.3">
      <c r="A89" s="10" t="s">
        <v>162</v>
      </c>
      <c r="B89" s="2">
        <v>0.33500000000000002</v>
      </c>
      <c r="C89" s="5">
        <v>6.8000000000000005E-2</v>
      </c>
      <c r="D89" s="1">
        <f t="shared" si="3"/>
        <v>0.26700000000000002</v>
      </c>
      <c r="E89" s="8">
        <f t="shared" si="4"/>
        <v>0.33933397580000002</v>
      </c>
    </row>
    <row r="90" spans="1:5" x14ac:dyDescent="0.3">
      <c r="A90" s="10" t="s">
        <v>163</v>
      </c>
      <c r="B90" s="2">
        <v>0.36899999999999999</v>
      </c>
      <c r="C90" s="5">
        <v>6.8000000000000005E-2</v>
      </c>
      <c r="D90" s="1">
        <f t="shared" si="3"/>
        <v>0.30099999999999999</v>
      </c>
      <c r="E90" s="8">
        <f t="shared" si="4"/>
        <v>0.38235178219999999</v>
      </c>
    </row>
    <row r="91" spans="1:5" x14ac:dyDescent="0.3">
      <c r="A91" s="10" t="s">
        <v>164</v>
      </c>
      <c r="B91" s="2">
        <v>0.32100000000000001</v>
      </c>
      <c r="C91" s="5">
        <v>6.8000000000000005E-2</v>
      </c>
      <c r="D91" s="1">
        <f t="shared" si="3"/>
        <v>0.253</v>
      </c>
      <c r="E91" s="8">
        <f t="shared" si="4"/>
        <v>0.32199855980000003</v>
      </c>
    </row>
    <row r="92" spans="1:5" x14ac:dyDescent="0.3">
      <c r="A92" s="10" t="s">
        <v>165</v>
      </c>
      <c r="B92" s="2">
        <v>0.39600000000000002</v>
      </c>
      <c r="C92" s="5">
        <v>6.8000000000000005E-2</v>
      </c>
      <c r="D92" s="1">
        <f t="shared" si="3"/>
        <v>0.32800000000000001</v>
      </c>
      <c r="E92" s="8">
        <f t="shared" si="4"/>
        <v>0.41743892480000006</v>
      </c>
    </row>
    <row r="93" spans="1:5" x14ac:dyDescent="0.3">
      <c r="A93" s="10" t="s">
        <v>166</v>
      </c>
      <c r="B93" s="2">
        <v>0.26900000000000002</v>
      </c>
      <c r="C93" s="5">
        <v>6.8000000000000005E-2</v>
      </c>
      <c r="D93" s="1">
        <f t="shared" si="3"/>
        <v>0.20100000000000001</v>
      </c>
      <c r="E93" s="8">
        <f t="shared" si="4"/>
        <v>0.25953934220000002</v>
      </c>
    </row>
    <row r="94" spans="1:5" x14ac:dyDescent="0.3">
      <c r="A94" s="10" t="s">
        <v>167</v>
      </c>
      <c r="B94" s="2">
        <v>0.52</v>
      </c>
      <c r="C94" s="5">
        <v>6.8000000000000005E-2</v>
      </c>
      <c r="D94" s="1">
        <f t="shared" si="3"/>
        <v>0.45200000000000001</v>
      </c>
      <c r="E94" s="8">
        <f t="shared" si="4"/>
        <v>0.58910650880000004</v>
      </c>
    </row>
    <row r="95" spans="1:5" x14ac:dyDescent="0.3">
      <c r="A95" s="10" t="s">
        <v>168</v>
      </c>
      <c r="B95" s="2">
        <v>0.36</v>
      </c>
      <c r="C95" s="5">
        <v>6.8000000000000005E-2</v>
      </c>
      <c r="D95" s="1">
        <f t="shared" si="3"/>
        <v>0.29199999999999998</v>
      </c>
      <c r="E95" s="8">
        <f t="shared" si="4"/>
        <v>0.37083822080000001</v>
      </c>
    </row>
    <row r="96" spans="1:5" x14ac:dyDescent="0.3">
      <c r="A96" s="10" t="s">
        <v>169</v>
      </c>
      <c r="B96" s="2">
        <v>0.33400000000000002</v>
      </c>
      <c r="C96" s="5">
        <v>6.8000000000000005E-2</v>
      </c>
      <c r="D96" s="1">
        <f t="shared" ref="D96:D127" si="5">(B96-C96)</f>
        <v>0.26600000000000001</v>
      </c>
      <c r="E96" s="8">
        <f t="shared" ref="E96:E127" si="6">(0.5622*D96*D96)+(0.9459*D96)+(0.0467)</f>
        <v>0.33808842319999999</v>
      </c>
    </row>
    <row r="97" spans="1:5" x14ac:dyDescent="0.3">
      <c r="A97" s="10" t="s">
        <v>170</v>
      </c>
      <c r="B97" s="2">
        <v>0.433</v>
      </c>
      <c r="C97" s="5">
        <v>6.8000000000000005E-2</v>
      </c>
      <c r="D97" s="1">
        <f t="shared" si="5"/>
        <v>0.36499999999999999</v>
      </c>
      <c r="E97" s="8">
        <f t="shared" si="6"/>
        <v>0.46685259500000004</v>
      </c>
    </row>
    <row r="98" spans="1:5" x14ac:dyDescent="0.3">
      <c r="A98" s="10" t="s">
        <v>171</v>
      </c>
      <c r="B98" s="2">
        <v>0.28700000000000003</v>
      </c>
      <c r="C98" s="5">
        <v>6.8000000000000005E-2</v>
      </c>
      <c r="D98" s="1">
        <f t="shared" si="5"/>
        <v>0.21900000000000003</v>
      </c>
      <c r="E98" s="8">
        <f t="shared" si="6"/>
        <v>0.28081577420000003</v>
      </c>
    </row>
    <row r="99" spans="1:5" x14ac:dyDescent="0.3">
      <c r="A99" s="10" t="s">
        <v>172</v>
      </c>
      <c r="B99" s="2">
        <v>1.325</v>
      </c>
      <c r="C99" s="5">
        <v>6.8000000000000005E-2</v>
      </c>
      <c r="D99" s="1">
        <f t="shared" si="5"/>
        <v>1.2569999999999999</v>
      </c>
      <c r="E99" s="8">
        <f t="shared" si="6"/>
        <v>2.1239998478</v>
      </c>
    </row>
    <row r="100" spans="1:5" x14ac:dyDescent="0.3">
      <c r="A100" s="10" t="s">
        <v>173</v>
      </c>
      <c r="B100" s="2">
        <v>0.82800000000000007</v>
      </c>
      <c r="C100" s="5">
        <v>6.8000000000000005E-2</v>
      </c>
      <c r="D100" s="1">
        <f t="shared" si="5"/>
        <v>0.76</v>
      </c>
      <c r="E100" s="8">
        <f t="shared" si="6"/>
        <v>1.09031072</v>
      </c>
    </row>
    <row r="101" spans="1:5" x14ac:dyDescent="0.3">
      <c r="A101" s="10" t="s">
        <v>174</v>
      </c>
      <c r="B101" s="2">
        <v>0.36299999999999999</v>
      </c>
      <c r="C101" s="5">
        <v>6.8000000000000005E-2</v>
      </c>
      <c r="D101" s="1">
        <f t="shared" si="5"/>
        <v>0.29499999999999998</v>
      </c>
      <c r="E101" s="8">
        <f t="shared" si="6"/>
        <v>0.37466595499999999</v>
      </c>
    </row>
    <row r="102" spans="1:5" x14ac:dyDescent="0.3">
      <c r="A102" s="10" t="s">
        <v>175</v>
      </c>
      <c r="B102" s="2">
        <v>0.439</v>
      </c>
      <c r="C102" s="5">
        <v>6.8000000000000005E-2</v>
      </c>
      <c r="D102" s="1">
        <f t="shared" si="5"/>
        <v>0.371</v>
      </c>
      <c r="E102" s="8">
        <f t="shared" si="6"/>
        <v>0.47501067020000004</v>
      </c>
    </row>
    <row r="103" spans="1:5" x14ac:dyDescent="0.3">
      <c r="A103" s="10" t="s">
        <v>176</v>
      </c>
      <c r="B103" s="2">
        <v>0.36799999999999999</v>
      </c>
      <c r="C103" s="5">
        <v>6.8000000000000005E-2</v>
      </c>
      <c r="D103" s="1">
        <f t="shared" si="5"/>
        <v>0.3</v>
      </c>
      <c r="E103" s="8">
        <f t="shared" si="6"/>
        <v>0.38106799999999996</v>
      </c>
    </row>
    <row r="104" spans="1:5" x14ac:dyDescent="0.3">
      <c r="A104" s="10" t="s">
        <v>177</v>
      </c>
      <c r="B104" s="2">
        <v>0.36299999999999999</v>
      </c>
      <c r="C104" s="5">
        <v>6.8000000000000005E-2</v>
      </c>
      <c r="D104" s="1">
        <f t="shared" si="5"/>
        <v>0.29499999999999998</v>
      </c>
      <c r="E104" s="8">
        <f t="shared" si="6"/>
        <v>0.37466595499999999</v>
      </c>
    </row>
    <row r="105" spans="1:5" x14ac:dyDescent="0.3">
      <c r="A105" s="10" t="s">
        <v>178</v>
      </c>
      <c r="B105" s="2">
        <v>0.44600000000000001</v>
      </c>
      <c r="C105" s="5">
        <v>6.8000000000000005E-2</v>
      </c>
      <c r="D105" s="1">
        <f t="shared" si="5"/>
        <v>0.378</v>
      </c>
      <c r="E105" s="8">
        <f t="shared" si="6"/>
        <v>0.48457958480000002</v>
      </c>
    </row>
    <row r="106" spans="1:5" x14ac:dyDescent="0.3">
      <c r="A106" s="10" t="s">
        <v>179</v>
      </c>
      <c r="B106" s="2">
        <v>0.30399999999999999</v>
      </c>
      <c r="C106" s="5">
        <v>6.8000000000000005E-2</v>
      </c>
      <c r="D106" s="1">
        <f t="shared" si="5"/>
        <v>0.23599999999999999</v>
      </c>
      <c r="E106" s="8">
        <f t="shared" si="6"/>
        <v>0.30124469119999997</v>
      </c>
    </row>
    <row r="107" spans="1:5" x14ac:dyDescent="0.3">
      <c r="A107" s="10" t="s">
        <v>180</v>
      </c>
      <c r="B107" s="2">
        <v>0.32800000000000001</v>
      </c>
      <c r="C107" s="5">
        <v>6.8000000000000005E-2</v>
      </c>
      <c r="D107" s="1">
        <f t="shared" si="5"/>
        <v>0.26</v>
      </c>
      <c r="E107" s="8">
        <f t="shared" si="6"/>
        <v>0.33063872</v>
      </c>
    </row>
    <row r="108" spans="1:5" x14ac:dyDescent="0.3">
      <c r="A108" s="10" t="s">
        <v>181</v>
      </c>
      <c r="B108" s="2">
        <v>0.376</v>
      </c>
      <c r="C108" s="5">
        <v>6.8000000000000005E-2</v>
      </c>
      <c r="D108" s="1">
        <f t="shared" si="5"/>
        <v>0.308</v>
      </c>
      <c r="E108" s="8">
        <f t="shared" si="6"/>
        <v>0.39136974079999998</v>
      </c>
    </row>
    <row r="109" spans="1:5" x14ac:dyDescent="0.3">
      <c r="A109" s="10" t="s">
        <v>182</v>
      </c>
      <c r="B109" s="2">
        <v>0.28899999999999998</v>
      </c>
      <c r="C109" s="5">
        <v>6.8000000000000005E-2</v>
      </c>
      <c r="D109" s="1">
        <f t="shared" si="5"/>
        <v>0.22099999999999997</v>
      </c>
      <c r="E109" s="8">
        <f t="shared" si="6"/>
        <v>0.28320231019999997</v>
      </c>
    </row>
    <row r="110" spans="1:5" x14ac:dyDescent="0.3">
      <c r="A110" s="10" t="s">
        <v>183</v>
      </c>
      <c r="B110" s="2">
        <v>0.47300000000000003</v>
      </c>
      <c r="C110" s="5">
        <v>6.8000000000000005E-2</v>
      </c>
      <c r="D110" s="1">
        <f t="shared" si="5"/>
        <v>0.40500000000000003</v>
      </c>
      <c r="E110" s="8">
        <f t="shared" si="6"/>
        <v>0.52200435499999998</v>
      </c>
    </row>
    <row r="111" spans="1:5" x14ac:dyDescent="0.3">
      <c r="A111" s="10" t="s">
        <v>184</v>
      </c>
      <c r="B111" s="2">
        <v>0.49099999999999999</v>
      </c>
      <c r="C111" s="5">
        <v>6.8000000000000005E-2</v>
      </c>
      <c r="D111" s="1">
        <f t="shared" si="5"/>
        <v>0.42299999999999999</v>
      </c>
      <c r="E111" s="8">
        <f t="shared" si="6"/>
        <v>0.54740958379999993</v>
      </c>
    </row>
    <row r="112" spans="1:5" x14ac:dyDescent="0.3">
      <c r="A112" s="10" t="s">
        <v>185</v>
      </c>
      <c r="B112" s="2">
        <v>0.35699999999999998</v>
      </c>
      <c r="C112" s="5">
        <v>6.8000000000000005E-2</v>
      </c>
      <c r="D112" s="1">
        <f t="shared" si="5"/>
        <v>0.28899999999999998</v>
      </c>
      <c r="E112" s="8">
        <f t="shared" si="6"/>
        <v>0.36702060619999999</v>
      </c>
    </row>
    <row r="113" spans="1:5" x14ac:dyDescent="0.3">
      <c r="A113" s="10" t="s">
        <v>186</v>
      </c>
      <c r="B113" s="2">
        <v>0.36499999999999999</v>
      </c>
      <c r="C113" s="5">
        <v>6.8000000000000005E-2</v>
      </c>
      <c r="D113" s="1">
        <f t="shared" si="5"/>
        <v>0.29699999999999999</v>
      </c>
      <c r="E113" s="8">
        <f t="shared" si="6"/>
        <v>0.37722339979999997</v>
      </c>
    </row>
    <row r="114" spans="1:5" x14ac:dyDescent="0.3">
      <c r="A114" s="10" t="s">
        <v>187</v>
      </c>
      <c r="B114" s="2">
        <v>0.32</v>
      </c>
      <c r="C114" s="5">
        <v>6.8000000000000005E-2</v>
      </c>
      <c r="D114" s="1">
        <f t="shared" si="5"/>
        <v>0.252</v>
      </c>
      <c r="E114" s="8">
        <f t="shared" si="6"/>
        <v>0.3207687488</v>
      </c>
    </row>
    <row r="115" spans="1:5" x14ac:dyDescent="0.3">
      <c r="A115" s="10" t="s">
        <v>188</v>
      </c>
      <c r="B115" s="2">
        <v>0.36599999999999999</v>
      </c>
      <c r="C115" s="5">
        <v>6.8000000000000005E-2</v>
      </c>
      <c r="D115" s="1">
        <f t="shared" si="5"/>
        <v>0.29799999999999999</v>
      </c>
      <c r="E115" s="8">
        <f t="shared" si="6"/>
        <v>0.37850380880000001</v>
      </c>
    </row>
    <row r="116" spans="1:5" x14ac:dyDescent="0.3">
      <c r="A116" s="10" t="s">
        <v>189</v>
      </c>
      <c r="B116" s="2">
        <v>0.34800000000000003</v>
      </c>
      <c r="C116" s="5">
        <v>6.8000000000000005E-2</v>
      </c>
      <c r="D116" s="1">
        <f t="shared" si="5"/>
        <v>0.28000000000000003</v>
      </c>
      <c r="E116" s="8">
        <f t="shared" si="6"/>
        <v>0.35562848000000008</v>
      </c>
    </row>
    <row r="117" spans="1:5" x14ac:dyDescent="0.3">
      <c r="A117" s="10" t="s">
        <v>190</v>
      </c>
      <c r="B117" s="2">
        <v>0.17899999999999999</v>
      </c>
      <c r="C117" s="5">
        <v>6.8000000000000005E-2</v>
      </c>
      <c r="D117" s="1">
        <f t="shared" si="5"/>
        <v>0.11099999999999999</v>
      </c>
      <c r="E117" s="8">
        <f t="shared" si="6"/>
        <v>0.15862176619999999</v>
      </c>
    </row>
    <row r="118" spans="1:5" x14ac:dyDescent="0.3">
      <c r="A118" s="10" t="s">
        <v>191</v>
      </c>
      <c r="B118" s="2">
        <v>0.39100000000000001</v>
      </c>
      <c r="C118" s="5">
        <v>6.8000000000000005E-2</v>
      </c>
      <c r="D118" s="1">
        <f t="shared" si="5"/>
        <v>0.32300000000000001</v>
      </c>
      <c r="E118" s="8">
        <f t="shared" si="6"/>
        <v>0.41087946380000001</v>
      </c>
    </row>
    <row r="119" spans="1:5" x14ac:dyDescent="0.3">
      <c r="A119" s="10" t="s">
        <v>192</v>
      </c>
      <c r="B119" s="2">
        <v>0.45800000000000002</v>
      </c>
      <c r="C119" s="5">
        <v>6.8000000000000005E-2</v>
      </c>
      <c r="D119" s="1">
        <f t="shared" si="5"/>
        <v>0.39</v>
      </c>
      <c r="E119" s="8">
        <f t="shared" si="6"/>
        <v>0.50111161999999998</v>
      </c>
    </row>
    <row r="120" spans="1:5" x14ac:dyDescent="0.3">
      <c r="A120" s="10" t="s">
        <v>193</v>
      </c>
      <c r="B120" s="2">
        <v>0.33</v>
      </c>
      <c r="C120" s="5">
        <v>6.8000000000000005E-2</v>
      </c>
      <c r="D120" s="1">
        <f t="shared" si="5"/>
        <v>0.26200000000000001</v>
      </c>
      <c r="E120" s="8">
        <f t="shared" si="6"/>
        <v>0.33311745680000004</v>
      </c>
    </row>
    <row r="121" spans="1:5" x14ac:dyDescent="0.3">
      <c r="A121" s="10" t="s">
        <v>194</v>
      </c>
      <c r="B121" s="2">
        <v>0.28800000000000003</v>
      </c>
      <c r="C121" s="5">
        <v>6.8000000000000005E-2</v>
      </c>
      <c r="D121" s="1">
        <f t="shared" si="5"/>
        <v>0.22000000000000003</v>
      </c>
      <c r="E121" s="8">
        <f t="shared" si="6"/>
        <v>0.28200848000000006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workbookViewId="0">
      <selection activeCell="S8" sqref="S8"/>
    </sheetView>
  </sheetViews>
  <sheetFormatPr defaultRowHeight="14.4" x14ac:dyDescent="0.3"/>
  <cols>
    <col min="1" max="1" width="16.33203125" customWidth="1"/>
    <col min="2" max="2" width="11.88671875" customWidth="1"/>
    <col min="3" max="3" width="12.77734375" customWidth="1"/>
    <col min="4" max="4" width="11.77734375" customWidth="1"/>
    <col min="5" max="5" width="14.33203125" customWidth="1"/>
  </cols>
  <sheetData>
    <row r="2" spans="1:12" x14ac:dyDescent="0.3">
      <c r="A2" s="3">
        <v>1.431</v>
      </c>
      <c r="B2" s="2">
        <v>0.75800000000000001</v>
      </c>
      <c r="C2" s="2">
        <v>1.51</v>
      </c>
      <c r="D2" s="2">
        <v>0.63</v>
      </c>
      <c r="E2" s="2">
        <v>0.45500000000000002</v>
      </c>
      <c r="F2" s="2">
        <v>0.50700000000000001</v>
      </c>
      <c r="G2" s="2">
        <v>0.35599999999999998</v>
      </c>
      <c r="H2" s="2">
        <v>1.1380000000000001</v>
      </c>
      <c r="I2" s="2">
        <v>0.54</v>
      </c>
      <c r="J2" s="2">
        <v>0.40800000000000003</v>
      </c>
      <c r="K2" s="2">
        <v>0.53100000000000003</v>
      </c>
      <c r="L2" s="2">
        <v>0.64700000000000002</v>
      </c>
    </row>
    <row r="3" spans="1:12" x14ac:dyDescent="0.3">
      <c r="A3" s="3">
        <v>0.93500000000000005</v>
      </c>
      <c r="B3" s="2">
        <v>0.309</v>
      </c>
      <c r="C3" s="2">
        <v>1.0860000000000001</v>
      </c>
      <c r="D3" s="2">
        <v>0.56500000000000006</v>
      </c>
      <c r="E3" s="2">
        <v>0.76900000000000002</v>
      </c>
      <c r="F3" s="2">
        <v>2.08</v>
      </c>
      <c r="G3" s="2">
        <v>0.38</v>
      </c>
      <c r="H3" s="2">
        <v>2.4470000000000001</v>
      </c>
      <c r="I3" s="2">
        <v>0.54500000000000004</v>
      </c>
      <c r="J3" s="2">
        <v>0.41000000000000003</v>
      </c>
      <c r="K3" s="2">
        <v>0.45300000000000001</v>
      </c>
      <c r="L3" s="2">
        <v>2.6259999999999999</v>
      </c>
    </row>
    <row r="4" spans="1:12" x14ac:dyDescent="0.3">
      <c r="A4" s="3">
        <v>0.54500000000000004</v>
      </c>
      <c r="B4" s="2">
        <v>0.371</v>
      </c>
      <c r="C4" s="2">
        <v>1.0880000000000001</v>
      </c>
      <c r="D4" s="2">
        <v>2.0449999999999999</v>
      </c>
      <c r="E4" s="2">
        <v>2.2120000000000002</v>
      </c>
      <c r="F4" s="2">
        <v>2.173</v>
      </c>
      <c r="G4" s="2">
        <v>0.36299999999999999</v>
      </c>
      <c r="H4" s="2">
        <v>1.746</v>
      </c>
      <c r="I4" s="2">
        <v>0.46800000000000003</v>
      </c>
      <c r="J4" s="2">
        <v>0.42099999999999999</v>
      </c>
      <c r="K4" s="2">
        <v>0.42199999999999999</v>
      </c>
      <c r="L4" s="2">
        <v>0.66800000000000004</v>
      </c>
    </row>
    <row r="5" spans="1:12" x14ac:dyDescent="0.3">
      <c r="A5" s="3">
        <v>0.32600000000000001</v>
      </c>
      <c r="B5" s="2">
        <v>0.32800000000000001</v>
      </c>
      <c r="C5" s="2">
        <v>1.5409999999999999</v>
      </c>
      <c r="D5" s="2">
        <v>0.98499999999999999</v>
      </c>
      <c r="E5" s="2">
        <v>0.64600000000000002</v>
      </c>
      <c r="F5" s="2">
        <v>1.123</v>
      </c>
      <c r="G5" s="2">
        <v>0.46100000000000002</v>
      </c>
      <c r="H5" s="2">
        <v>1.8109999999999999</v>
      </c>
      <c r="I5" s="2">
        <v>0.42899999999999999</v>
      </c>
      <c r="J5" s="2">
        <v>0.11800000000000001</v>
      </c>
      <c r="K5" s="2">
        <v>2.2560000000000002</v>
      </c>
      <c r="L5" s="2">
        <v>0.48</v>
      </c>
    </row>
    <row r="6" spans="1:12" x14ac:dyDescent="0.3">
      <c r="A6" s="3">
        <v>0.20899999999999999</v>
      </c>
      <c r="B6" s="2">
        <v>1.5620000000000001</v>
      </c>
      <c r="C6" s="2">
        <v>0.42</v>
      </c>
      <c r="D6" s="2">
        <v>2.3719999999999999</v>
      </c>
      <c r="E6" s="2">
        <v>0.48599999999999999</v>
      </c>
      <c r="F6" s="2">
        <v>0.751</v>
      </c>
      <c r="G6" s="2">
        <v>1.173</v>
      </c>
      <c r="H6" s="2">
        <v>2.0539999999999998</v>
      </c>
      <c r="I6" s="2">
        <v>0.40500000000000003</v>
      </c>
      <c r="J6" s="2">
        <v>0.68100000000000005</v>
      </c>
      <c r="K6" s="2">
        <v>1.605</v>
      </c>
      <c r="L6" s="2">
        <v>2.0699999999999998</v>
      </c>
    </row>
    <row r="7" spans="1:12" x14ac:dyDescent="0.3">
      <c r="A7" s="5">
        <v>8.1000000000000003E-2</v>
      </c>
      <c r="B7" s="2">
        <v>0.371</v>
      </c>
      <c r="C7" s="2">
        <v>0.39600000000000002</v>
      </c>
      <c r="D7" s="2">
        <v>0.29599999999999999</v>
      </c>
      <c r="E7" s="2">
        <v>0.99399999999999999</v>
      </c>
      <c r="F7" s="2">
        <v>1.0050000000000001</v>
      </c>
      <c r="G7" s="2">
        <v>1.2210000000000001</v>
      </c>
      <c r="H7" s="2">
        <v>0.38200000000000001</v>
      </c>
      <c r="I7" s="2">
        <v>0.315</v>
      </c>
      <c r="J7" s="2">
        <v>0.33300000000000002</v>
      </c>
      <c r="K7" s="2">
        <v>0.40400000000000003</v>
      </c>
      <c r="L7" s="2">
        <v>0.75</v>
      </c>
    </row>
    <row r="8" spans="1:12" x14ac:dyDescent="0.3">
      <c r="A8" s="2">
        <v>0.64700000000000002</v>
      </c>
      <c r="B8" s="2">
        <v>1.6480000000000001</v>
      </c>
      <c r="C8" s="2">
        <v>2.298</v>
      </c>
      <c r="D8" s="2">
        <v>1.496</v>
      </c>
      <c r="E8" s="2">
        <v>0.68700000000000006</v>
      </c>
      <c r="F8" s="2">
        <v>0.36599999999999999</v>
      </c>
      <c r="G8" s="2">
        <v>1.077</v>
      </c>
      <c r="H8" s="2">
        <v>1.8840000000000001</v>
      </c>
      <c r="I8" s="2">
        <v>0.34100000000000003</v>
      </c>
      <c r="J8" s="2">
        <v>0.29699999999999999</v>
      </c>
      <c r="K8" s="2">
        <v>0.38400000000000001</v>
      </c>
      <c r="L8" s="2">
        <v>2.4550000000000001</v>
      </c>
    </row>
    <row r="9" spans="1:12" x14ac:dyDescent="0.3">
      <c r="A9" s="2">
        <v>0.3</v>
      </c>
      <c r="B9" s="2">
        <v>0.41200000000000003</v>
      </c>
      <c r="C9" s="2">
        <v>0.69500000000000006</v>
      </c>
      <c r="D9" s="2">
        <v>0.72899999999999998</v>
      </c>
      <c r="E9" s="2">
        <v>0.41600000000000004</v>
      </c>
      <c r="F9" s="2">
        <v>0.28600000000000003</v>
      </c>
      <c r="G9" s="2">
        <v>9.8000000000000004E-2</v>
      </c>
      <c r="H9" s="2">
        <v>1.46</v>
      </c>
      <c r="I9" s="2">
        <v>0.29499999999999998</v>
      </c>
      <c r="J9" s="2">
        <v>0.28400000000000003</v>
      </c>
      <c r="K9" s="2">
        <v>0.42899999999999999</v>
      </c>
      <c r="L9" s="2">
        <v>0.22600000000000001</v>
      </c>
    </row>
    <row r="15" spans="1:12" x14ac:dyDescent="0.3">
      <c r="A15" s="12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2" t="s">
        <v>1</v>
      </c>
      <c r="B16" s="3">
        <v>1.431</v>
      </c>
      <c r="C16" s="1">
        <f>B16-B21</f>
        <v>1.35</v>
      </c>
      <c r="D16" s="1">
        <v>80</v>
      </c>
      <c r="E16" s="8">
        <f>(21.579*C16*C16)+(29.195*C16)+(0.8095)</f>
        <v>79.550477500000014</v>
      </c>
    </row>
    <row r="17" spans="1:13" x14ac:dyDescent="0.3">
      <c r="A17" s="12" t="s">
        <v>2</v>
      </c>
      <c r="B17" s="3">
        <v>0.93500000000000005</v>
      </c>
      <c r="C17" s="1">
        <f>B17-B21</f>
        <v>0.85400000000000009</v>
      </c>
      <c r="D17" s="1">
        <v>40</v>
      </c>
      <c r="E17" s="8">
        <f t="shared" ref="E17:E21" si="0">(21.579*C17*C17)+(29.195*C17)+(0.8095)</f>
        <v>41.47993996400001</v>
      </c>
    </row>
    <row r="18" spans="1:13" x14ac:dyDescent="0.3">
      <c r="A18" s="12" t="s">
        <v>3</v>
      </c>
      <c r="B18" s="3">
        <v>0.54500000000000004</v>
      </c>
      <c r="C18" s="1">
        <f>B18-B21</f>
        <v>0.46400000000000002</v>
      </c>
      <c r="D18" s="1">
        <v>20</v>
      </c>
      <c r="E18" s="8">
        <f t="shared" si="0"/>
        <v>19.001852384000003</v>
      </c>
    </row>
    <row r="19" spans="1:13" x14ac:dyDescent="0.3">
      <c r="A19" s="12" t="s">
        <v>4</v>
      </c>
      <c r="B19" s="3">
        <v>0.32600000000000001</v>
      </c>
      <c r="C19" s="1">
        <f>B19-B21</f>
        <v>0.245</v>
      </c>
      <c r="D19" s="1">
        <v>10</v>
      </c>
      <c r="E19" s="8">
        <f t="shared" si="0"/>
        <v>9.2575544749999992</v>
      </c>
    </row>
    <row r="20" spans="1:13" x14ac:dyDescent="0.3">
      <c r="A20" s="12" t="s">
        <v>5</v>
      </c>
      <c r="B20" s="3">
        <v>0.20899999999999999</v>
      </c>
      <c r="C20" s="1">
        <f>B20-B21</f>
        <v>0.128</v>
      </c>
      <c r="D20" s="1">
        <v>5</v>
      </c>
      <c r="E20" s="8">
        <f t="shared" si="0"/>
        <v>4.9000103360000002</v>
      </c>
    </row>
    <row r="21" spans="1:13" x14ac:dyDescent="0.3">
      <c r="A21" s="12" t="s">
        <v>6</v>
      </c>
      <c r="B21" s="5">
        <v>8.1000000000000003E-2</v>
      </c>
      <c r="C21" s="1">
        <f>B21-B21</f>
        <v>0</v>
      </c>
      <c r="D21" s="1">
        <v>0</v>
      </c>
      <c r="E21" s="8">
        <f t="shared" si="0"/>
        <v>0.8095</v>
      </c>
    </row>
    <row r="28" spans="1:13" x14ac:dyDescent="0.3">
      <c r="K28" s="6" t="s">
        <v>195</v>
      </c>
      <c r="L28" s="6"/>
      <c r="M28" s="6"/>
    </row>
    <row r="33" spans="1:5" x14ac:dyDescent="0.3">
      <c r="A33" s="10" t="s">
        <v>12</v>
      </c>
      <c r="B33" s="2" t="s">
        <v>13</v>
      </c>
      <c r="C33" s="4" t="s">
        <v>6</v>
      </c>
      <c r="D33" s="1" t="s">
        <v>8</v>
      </c>
      <c r="E33" s="9" t="s">
        <v>196</v>
      </c>
    </row>
    <row r="34" spans="1:5" x14ac:dyDescent="0.3">
      <c r="A34" s="10" t="s">
        <v>15</v>
      </c>
      <c r="B34" s="2">
        <v>0.64700000000000002</v>
      </c>
      <c r="C34" s="5">
        <v>8.1000000000000003E-2</v>
      </c>
      <c r="D34" s="1">
        <f t="shared" ref="D34:D65" si="1">(B34-C34)</f>
        <v>0.56600000000000006</v>
      </c>
      <c r="E34" s="8">
        <f t="shared" ref="E34:E65" si="2">(21.579*D34*D34)+(29.195*D34)+(0.8095)</f>
        <v>24.246832124000001</v>
      </c>
    </row>
    <row r="35" spans="1:5" x14ac:dyDescent="0.3">
      <c r="A35" s="10" t="s">
        <v>16</v>
      </c>
      <c r="B35" s="2">
        <v>0.3</v>
      </c>
      <c r="C35" s="5">
        <v>8.1000000000000003E-2</v>
      </c>
      <c r="D35" s="1">
        <f t="shared" si="1"/>
        <v>0.21899999999999997</v>
      </c>
      <c r="E35" s="8">
        <f t="shared" si="2"/>
        <v>8.2381554189999981</v>
      </c>
    </row>
    <row r="36" spans="1:5" x14ac:dyDescent="0.3">
      <c r="A36" s="10" t="s">
        <v>17</v>
      </c>
      <c r="B36" s="2">
        <v>0.75800000000000001</v>
      </c>
      <c r="C36" s="5">
        <v>8.1000000000000003E-2</v>
      </c>
      <c r="D36" s="1">
        <f t="shared" si="1"/>
        <v>0.67700000000000005</v>
      </c>
      <c r="E36" s="8">
        <f t="shared" si="2"/>
        <v>30.464796491000001</v>
      </c>
    </row>
    <row r="37" spans="1:5" x14ac:dyDescent="0.3">
      <c r="A37" s="10" t="s">
        <v>18</v>
      </c>
      <c r="B37" s="2">
        <v>0.309</v>
      </c>
      <c r="C37" s="5">
        <v>8.1000000000000003E-2</v>
      </c>
      <c r="D37" s="1">
        <f t="shared" si="1"/>
        <v>0.22799999999999998</v>
      </c>
      <c r="E37" s="8">
        <f t="shared" si="2"/>
        <v>8.5877227359999999</v>
      </c>
    </row>
    <row r="38" spans="1:5" x14ac:dyDescent="0.3">
      <c r="A38" s="10" t="s">
        <v>19</v>
      </c>
      <c r="B38" s="2">
        <v>0.371</v>
      </c>
      <c r="C38" s="5">
        <v>8.1000000000000003E-2</v>
      </c>
      <c r="D38" s="1">
        <f t="shared" si="1"/>
        <v>0.28999999999999998</v>
      </c>
      <c r="E38" s="8">
        <f t="shared" si="2"/>
        <v>11.090843899999999</v>
      </c>
    </row>
    <row r="39" spans="1:5" x14ac:dyDescent="0.3">
      <c r="A39" s="10" t="s">
        <v>20</v>
      </c>
      <c r="B39" s="2">
        <v>0.32800000000000001</v>
      </c>
      <c r="C39" s="5">
        <v>8.1000000000000003E-2</v>
      </c>
      <c r="D39" s="1">
        <f t="shared" si="1"/>
        <v>0.247</v>
      </c>
      <c r="E39" s="8">
        <f t="shared" si="2"/>
        <v>9.3371782109999995</v>
      </c>
    </row>
    <row r="40" spans="1:5" x14ac:dyDescent="0.3">
      <c r="A40" s="10" t="s">
        <v>21</v>
      </c>
      <c r="B40" s="2">
        <v>1.5620000000000001</v>
      </c>
      <c r="C40" s="5">
        <v>8.1000000000000003E-2</v>
      </c>
      <c r="D40" s="1">
        <f t="shared" si="1"/>
        <v>1.4810000000000001</v>
      </c>
      <c r="E40" s="8">
        <f t="shared" si="2"/>
        <v>91.37783201900001</v>
      </c>
    </row>
    <row r="41" spans="1:5" x14ac:dyDescent="0.3">
      <c r="A41" s="10" t="s">
        <v>22</v>
      </c>
      <c r="B41" s="2">
        <v>0.371</v>
      </c>
      <c r="C41" s="5">
        <v>8.1000000000000003E-2</v>
      </c>
      <c r="D41" s="1">
        <f t="shared" si="1"/>
        <v>0.28999999999999998</v>
      </c>
      <c r="E41" s="8">
        <f t="shared" si="2"/>
        <v>11.090843899999999</v>
      </c>
    </row>
    <row r="42" spans="1:5" x14ac:dyDescent="0.3">
      <c r="A42" s="10" t="s">
        <v>23</v>
      </c>
      <c r="B42" s="2">
        <v>1.6480000000000001</v>
      </c>
      <c r="C42" s="5">
        <v>8.1000000000000003E-2</v>
      </c>
      <c r="D42" s="1">
        <f t="shared" si="1"/>
        <v>1.5670000000000002</v>
      </c>
      <c r="E42" s="8">
        <f t="shared" si="2"/>
        <v>99.545062131000023</v>
      </c>
    </row>
    <row r="43" spans="1:5" x14ac:dyDescent="0.3">
      <c r="A43" s="10" t="s">
        <v>24</v>
      </c>
      <c r="B43" s="2">
        <v>0.41200000000000003</v>
      </c>
      <c r="C43" s="5">
        <v>8.1000000000000003E-2</v>
      </c>
      <c r="D43" s="1">
        <f t="shared" si="1"/>
        <v>0.33100000000000002</v>
      </c>
      <c r="E43" s="8">
        <f t="shared" si="2"/>
        <v>12.837261819000002</v>
      </c>
    </row>
    <row r="44" spans="1:5" x14ac:dyDescent="0.3">
      <c r="A44" s="10" t="s">
        <v>25</v>
      </c>
      <c r="B44" s="2">
        <v>1.51</v>
      </c>
      <c r="C44" s="5">
        <v>8.1000000000000003E-2</v>
      </c>
      <c r="D44" s="1">
        <f t="shared" si="1"/>
        <v>1.429</v>
      </c>
      <c r="E44" s="8">
        <f t="shared" si="2"/>
        <v>86.594357739000017</v>
      </c>
    </row>
    <row r="45" spans="1:5" x14ac:dyDescent="0.3">
      <c r="A45" s="10" t="s">
        <v>26</v>
      </c>
      <c r="B45" s="2">
        <v>1.0860000000000001</v>
      </c>
      <c r="C45" s="5">
        <v>8.1000000000000003E-2</v>
      </c>
      <c r="D45" s="1">
        <f t="shared" si="1"/>
        <v>1.0050000000000001</v>
      </c>
      <c r="E45" s="8">
        <f t="shared" si="2"/>
        <v>51.94580447500001</v>
      </c>
    </row>
    <row r="46" spans="1:5" x14ac:dyDescent="0.3">
      <c r="A46" s="10" t="s">
        <v>27</v>
      </c>
      <c r="B46" s="2">
        <v>1.0880000000000001</v>
      </c>
      <c r="C46" s="5">
        <v>8.1000000000000003E-2</v>
      </c>
      <c r="D46" s="1">
        <f t="shared" si="1"/>
        <v>1.0070000000000001</v>
      </c>
      <c r="E46" s="8">
        <f t="shared" si="2"/>
        <v>52.091028371000007</v>
      </c>
    </row>
    <row r="47" spans="1:5" x14ac:dyDescent="0.3">
      <c r="A47" s="10" t="s">
        <v>28</v>
      </c>
      <c r="B47" s="2">
        <v>1.5409999999999999</v>
      </c>
      <c r="C47" s="5">
        <v>8.1000000000000003E-2</v>
      </c>
      <c r="D47" s="1">
        <f t="shared" si="1"/>
        <v>1.46</v>
      </c>
      <c r="E47" s="8">
        <f t="shared" si="2"/>
        <v>89.431996399999989</v>
      </c>
    </row>
    <row r="48" spans="1:5" x14ac:dyDescent="0.3">
      <c r="A48" s="10" t="s">
        <v>29</v>
      </c>
      <c r="B48" s="2">
        <v>0.42</v>
      </c>
      <c r="C48" s="5">
        <v>8.1000000000000003E-2</v>
      </c>
      <c r="D48" s="1">
        <f t="shared" si="1"/>
        <v>0.33899999999999997</v>
      </c>
      <c r="E48" s="8">
        <f t="shared" si="2"/>
        <v>13.186485258999999</v>
      </c>
    </row>
    <row r="49" spans="1:5" x14ac:dyDescent="0.3">
      <c r="A49" s="10" t="s">
        <v>30</v>
      </c>
      <c r="B49" s="2">
        <v>0.39600000000000002</v>
      </c>
      <c r="C49" s="5">
        <v>8.1000000000000003E-2</v>
      </c>
      <c r="D49" s="1">
        <f t="shared" si="1"/>
        <v>0.315</v>
      </c>
      <c r="E49" s="8">
        <f t="shared" si="2"/>
        <v>12.147101275000001</v>
      </c>
    </row>
    <row r="50" spans="1:5" x14ac:dyDescent="0.3">
      <c r="A50" s="10" t="s">
        <v>31</v>
      </c>
      <c r="B50" s="2">
        <v>2.298</v>
      </c>
      <c r="C50" s="5">
        <v>8.1000000000000003E-2</v>
      </c>
      <c r="D50" s="1">
        <f t="shared" si="1"/>
        <v>2.2170000000000001</v>
      </c>
      <c r="E50" s="8">
        <f t="shared" si="2"/>
        <v>171.59752053100004</v>
      </c>
    </row>
    <row r="51" spans="1:5" x14ac:dyDescent="0.3">
      <c r="A51" s="10" t="s">
        <v>32</v>
      </c>
      <c r="B51" s="2">
        <v>0.69500000000000006</v>
      </c>
      <c r="C51" s="5">
        <v>8.1000000000000003E-2</v>
      </c>
      <c r="D51" s="1">
        <f t="shared" si="1"/>
        <v>0.6140000000000001</v>
      </c>
      <c r="E51" s="8">
        <f t="shared" si="2"/>
        <v>26.870426684000002</v>
      </c>
    </row>
    <row r="52" spans="1:5" x14ac:dyDescent="0.3">
      <c r="A52" s="10" t="s">
        <v>33</v>
      </c>
      <c r="B52" s="2">
        <v>0.63</v>
      </c>
      <c r="C52" s="5">
        <v>8.1000000000000003E-2</v>
      </c>
      <c r="D52" s="1">
        <f t="shared" si="1"/>
        <v>0.54900000000000004</v>
      </c>
      <c r="E52" s="8">
        <f t="shared" si="2"/>
        <v>23.341487179000005</v>
      </c>
    </row>
    <row r="53" spans="1:5" x14ac:dyDescent="0.3">
      <c r="A53" s="10" t="s">
        <v>34</v>
      </c>
      <c r="B53" s="2">
        <v>0.56500000000000006</v>
      </c>
      <c r="C53" s="5">
        <v>8.1000000000000003E-2</v>
      </c>
      <c r="D53" s="1">
        <f t="shared" si="1"/>
        <v>0.48400000000000004</v>
      </c>
      <c r="E53" s="8">
        <f t="shared" si="2"/>
        <v>19.994890224000002</v>
      </c>
    </row>
    <row r="54" spans="1:5" x14ac:dyDescent="0.3">
      <c r="A54" s="10" t="s">
        <v>35</v>
      </c>
      <c r="B54" s="2">
        <v>2.0449999999999999</v>
      </c>
      <c r="C54" s="5">
        <v>8.1000000000000003E-2</v>
      </c>
      <c r="D54" s="1">
        <f t="shared" si="1"/>
        <v>1.964</v>
      </c>
      <c r="E54" s="8">
        <f t="shared" si="2"/>
        <v>141.38507038400002</v>
      </c>
    </row>
    <row r="55" spans="1:5" x14ac:dyDescent="0.3">
      <c r="A55" s="10" t="s">
        <v>36</v>
      </c>
      <c r="B55" s="2">
        <v>0.98499999999999999</v>
      </c>
      <c r="C55" s="5">
        <v>8.1000000000000003E-2</v>
      </c>
      <c r="D55" s="1">
        <f t="shared" si="1"/>
        <v>0.90400000000000003</v>
      </c>
      <c r="E55" s="8">
        <f t="shared" si="2"/>
        <v>44.836484064000004</v>
      </c>
    </row>
    <row r="56" spans="1:5" x14ac:dyDescent="0.3">
      <c r="A56" s="10" t="s">
        <v>37</v>
      </c>
      <c r="B56" s="2">
        <v>2.3719999999999999</v>
      </c>
      <c r="C56" s="5">
        <v>8.1000000000000003E-2</v>
      </c>
      <c r="D56" s="1">
        <f t="shared" si="1"/>
        <v>2.2909999999999999</v>
      </c>
      <c r="E56" s="8">
        <f t="shared" si="2"/>
        <v>180.956532299</v>
      </c>
    </row>
    <row r="57" spans="1:5" x14ac:dyDescent="0.3">
      <c r="A57" s="10" t="s">
        <v>38</v>
      </c>
      <c r="B57" s="2">
        <v>0.29599999999999999</v>
      </c>
      <c r="C57" s="5">
        <v>8.1000000000000003E-2</v>
      </c>
      <c r="D57" s="1">
        <f t="shared" si="1"/>
        <v>0.21499999999999997</v>
      </c>
      <c r="E57" s="8">
        <f t="shared" si="2"/>
        <v>8.0839142749999997</v>
      </c>
    </row>
    <row r="58" spans="1:5" x14ac:dyDescent="0.3">
      <c r="A58" s="10" t="s">
        <v>39</v>
      </c>
      <c r="B58" s="2">
        <v>1.496</v>
      </c>
      <c r="C58" s="5">
        <v>8.1000000000000003E-2</v>
      </c>
      <c r="D58" s="1">
        <f t="shared" si="1"/>
        <v>1.415</v>
      </c>
      <c r="E58" s="8">
        <f t="shared" si="2"/>
        <v>85.326438275000001</v>
      </c>
    </row>
    <row r="59" spans="1:5" x14ac:dyDescent="0.3">
      <c r="A59" s="10" t="s">
        <v>40</v>
      </c>
      <c r="B59" s="2">
        <v>0.72899999999999998</v>
      </c>
      <c r="C59" s="5">
        <v>8.1000000000000003E-2</v>
      </c>
      <c r="D59" s="1">
        <f t="shared" si="1"/>
        <v>0.64800000000000002</v>
      </c>
      <c r="E59" s="8">
        <f t="shared" si="2"/>
        <v>28.788968416000003</v>
      </c>
    </row>
    <row r="60" spans="1:5" x14ac:dyDescent="0.3">
      <c r="A60" s="10" t="s">
        <v>41</v>
      </c>
      <c r="B60" s="2">
        <v>0.45500000000000002</v>
      </c>
      <c r="C60" s="5">
        <v>8.1000000000000003E-2</v>
      </c>
      <c r="D60" s="1">
        <f t="shared" si="1"/>
        <v>0.374</v>
      </c>
      <c r="E60" s="8">
        <f t="shared" si="2"/>
        <v>14.746814204</v>
      </c>
    </row>
    <row r="61" spans="1:5" x14ac:dyDescent="0.3">
      <c r="A61" s="10" t="s">
        <v>42</v>
      </c>
      <c r="B61" s="2">
        <v>0.76900000000000002</v>
      </c>
      <c r="C61" s="5">
        <v>8.1000000000000003E-2</v>
      </c>
      <c r="D61" s="1">
        <f t="shared" si="1"/>
        <v>0.68800000000000006</v>
      </c>
      <c r="E61" s="8">
        <f t="shared" si="2"/>
        <v>31.109950176000005</v>
      </c>
    </row>
    <row r="62" spans="1:5" x14ac:dyDescent="0.3">
      <c r="A62" s="10" t="s">
        <v>43</v>
      </c>
      <c r="B62" s="2">
        <v>2.2120000000000002</v>
      </c>
      <c r="C62" s="5">
        <v>8.1000000000000003E-2</v>
      </c>
      <c r="D62" s="1">
        <f t="shared" si="1"/>
        <v>2.1310000000000002</v>
      </c>
      <c r="E62" s="8">
        <f t="shared" si="2"/>
        <v>161.01775821900003</v>
      </c>
    </row>
    <row r="63" spans="1:5" x14ac:dyDescent="0.3">
      <c r="A63" s="10" t="s">
        <v>44</v>
      </c>
      <c r="B63" s="2">
        <v>0.64600000000000002</v>
      </c>
      <c r="C63" s="5">
        <v>8.1000000000000003E-2</v>
      </c>
      <c r="D63" s="1">
        <f t="shared" si="1"/>
        <v>0.56500000000000006</v>
      </c>
      <c r="E63" s="8">
        <f t="shared" si="2"/>
        <v>24.193231275000006</v>
      </c>
    </row>
    <row r="64" spans="1:5" x14ac:dyDescent="0.3">
      <c r="A64" s="10" t="s">
        <v>45</v>
      </c>
      <c r="B64" s="2">
        <v>0.48599999999999999</v>
      </c>
      <c r="C64" s="5">
        <v>8.1000000000000003E-2</v>
      </c>
      <c r="D64" s="1">
        <f t="shared" si="1"/>
        <v>0.40499999999999997</v>
      </c>
      <c r="E64" s="8">
        <f t="shared" si="2"/>
        <v>16.172970475</v>
      </c>
    </row>
    <row r="65" spans="1:5" x14ac:dyDescent="0.3">
      <c r="A65" s="10" t="s">
        <v>46</v>
      </c>
      <c r="B65" s="2">
        <v>0.99399999999999999</v>
      </c>
      <c r="C65" s="5">
        <v>8.1000000000000003E-2</v>
      </c>
      <c r="D65" s="1">
        <f t="shared" si="1"/>
        <v>0.91300000000000003</v>
      </c>
      <c r="E65" s="8">
        <f t="shared" si="2"/>
        <v>45.452120450999999</v>
      </c>
    </row>
    <row r="66" spans="1:5" x14ac:dyDescent="0.3">
      <c r="A66" s="10" t="s">
        <v>47</v>
      </c>
      <c r="B66" s="2">
        <v>0.68700000000000006</v>
      </c>
      <c r="C66" s="5">
        <v>8.1000000000000003E-2</v>
      </c>
      <c r="D66" s="1">
        <f t="shared" ref="D66:D97" si="3">(B66-C66)</f>
        <v>0.60600000000000009</v>
      </c>
      <c r="E66" s="8">
        <f t="shared" ref="E66:E97" si="4">(21.579*D66*D66)+(29.195*D66)+(0.8095)</f>
        <v>26.426255644000008</v>
      </c>
    </row>
    <row r="67" spans="1:5" x14ac:dyDescent="0.3">
      <c r="A67" s="10" t="s">
        <v>48</v>
      </c>
      <c r="B67" s="2">
        <v>0.41600000000000004</v>
      </c>
      <c r="C67" s="5">
        <v>8.1000000000000003E-2</v>
      </c>
      <c r="D67" s="1">
        <f t="shared" si="3"/>
        <v>0.33500000000000002</v>
      </c>
      <c r="E67" s="8">
        <f t="shared" si="4"/>
        <v>13.011528275000002</v>
      </c>
    </row>
    <row r="68" spans="1:5" x14ac:dyDescent="0.3">
      <c r="A68" s="10" t="s">
        <v>49</v>
      </c>
      <c r="B68" s="2">
        <v>0.50700000000000001</v>
      </c>
      <c r="C68" s="5">
        <v>8.1000000000000003E-2</v>
      </c>
      <c r="D68" s="1">
        <f t="shared" si="3"/>
        <v>0.42599999999999999</v>
      </c>
      <c r="E68" s="8">
        <f t="shared" si="4"/>
        <v>17.162640604</v>
      </c>
    </row>
    <row r="69" spans="1:5" x14ac:dyDescent="0.3">
      <c r="A69" s="10" t="s">
        <v>50</v>
      </c>
      <c r="B69" s="2">
        <v>2.08</v>
      </c>
      <c r="C69" s="5">
        <v>8.1000000000000003E-2</v>
      </c>
      <c r="D69" s="1">
        <f t="shared" si="3"/>
        <v>1.9990000000000001</v>
      </c>
      <c r="E69" s="8">
        <f t="shared" si="4"/>
        <v>145.40001057900002</v>
      </c>
    </row>
    <row r="70" spans="1:5" x14ac:dyDescent="0.3">
      <c r="A70" s="10" t="s">
        <v>51</v>
      </c>
      <c r="B70" s="2">
        <v>2.173</v>
      </c>
      <c r="C70" s="5">
        <v>8.1000000000000003E-2</v>
      </c>
      <c r="D70" s="1">
        <f t="shared" si="3"/>
        <v>2.0920000000000001</v>
      </c>
      <c r="E70" s="8">
        <f t="shared" si="4"/>
        <v>156.32515665600005</v>
      </c>
    </row>
    <row r="71" spans="1:5" x14ac:dyDescent="0.3">
      <c r="A71" s="10" t="s">
        <v>52</v>
      </c>
      <c r="B71" s="2">
        <v>1.123</v>
      </c>
      <c r="C71" s="5">
        <v>8.1000000000000003E-2</v>
      </c>
      <c r="D71" s="1">
        <f t="shared" si="3"/>
        <v>1.042</v>
      </c>
      <c r="E71" s="8">
        <f t="shared" si="4"/>
        <v>54.660391356000005</v>
      </c>
    </row>
    <row r="72" spans="1:5" x14ac:dyDescent="0.3">
      <c r="A72" s="10" t="s">
        <v>53</v>
      </c>
      <c r="B72" s="2">
        <v>0.751</v>
      </c>
      <c r="C72" s="5">
        <v>8.1000000000000003E-2</v>
      </c>
      <c r="D72" s="1">
        <f t="shared" si="3"/>
        <v>0.67</v>
      </c>
      <c r="E72" s="8">
        <f t="shared" si="4"/>
        <v>30.056963100000004</v>
      </c>
    </row>
    <row r="73" spans="1:5" x14ac:dyDescent="0.3">
      <c r="A73" s="10" t="s">
        <v>54</v>
      </c>
      <c r="B73" s="2">
        <v>1.0050000000000001</v>
      </c>
      <c r="C73" s="5">
        <v>8.1000000000000003E-2</v>
      </c>
      <c r="D73" s="1">
        <f t="shared" si="3"/>
        <v>0.92400000000000015</v>
      </c>
      <c r="E73" s="8">
        <f t="shared" si="4"/>
        <v>46.209312304000008</v>
      </c>
    </row>
    <row r="74" spans="1:5" x14ac:dyDescent="0.3">
      <c r="A74" s="10" t="s">
        <v>55</v>
      </c>
      <c r="B74" s="2">
        <v>0.36599999999999999</v>
      </c>
      <c r="C74" s="5">
        <v>8.1000000000000003E-2</v>
      </c>
      <c r="D74" s="1">
        <f t="shared" si="3"/>
        <v>0.28499999999999998</v>
      </c>
      <c r="E74" s="8">
        <f t="shared" si="4"/>
        <v>10.882829274999999</v>
      </c>
    </row>
    <row r="75" spans="1:5" x14ac:dyDescent="0.3">
      <c r="A75" s="10" t="s">
        <v>56</v>
      </c>
      <c r="B75" s="2">
        <v>0.28600000000000003</v>
      </c>
      <c r="C75" s="5">
        <v>8.1000000000000003E-2</v>
      </c>
      <c r="D75" s="1">
        <f t="shared" si="3"/>
        <v>0.20500000000000002</v>
      </c>
      <c r="E75" s="8">
        <f t="shared" si="4"/>
        <v>7.7013324750000001</v>
      </c>
    </row>
    <row r="76" spans="1:5" x14ac:dyDescent="0.3">
      <c r="A76" s="10" t="s">
        <v>57</v>
      </c>
      <c r="B76" s="2">
        <v>0.35599999999999998</v>
      </c>
      <c r="C76" s="5">
        <v>8.1000000000000003E-2</v>
      </c>
      <c r="D76" s="1">
        <f t="shared" si="3"/>
        <v>0.27499999999999997</v>
      </c>
      <c r="E76" s="8">
        <f t="shared" si="4"/>
        <v>10.470036875</v>
      </c>
    </row>
    <row r="77" spans="1:5" x14ac:dyDescent="0.3">
      <c r="A77" s="10" t="s">
        <v>58</v>
      </c>
      <c r="B77" s="2">
        <v>0.38</v>
      </c>
      <c r="C77" s="5">
        <v>8.1000000000000003E-2</v>
      </c>
      <c r="D77" s="1">
        <f t="shared" si="3"/>
        <v>0.29899999999999999</v>
      </c>
      <c r="E77" s="8">
        <f t="shared" si="4"/>
        <v>11.467989179</v>
      </c>
    </row>
    <row r="78" spans="1:5" x14ac:dyDescent="0.3">
      <c r="A78" s="10" t="s">
        <v>59</v>
      </c>
      <c r="B78" s="2">
        <v>0.36299999999999999</v>
      </c>
      <c r="C78" s="5">
        <v>8.1000000000000003E-2</v>
      </c>
      <c r="D78" s="1">
        <f t="shared" si="3"/>
        <v>0.28199999999999997</v>
      </c>
      <c r="E78" s="8">
        <f t="shared" si="4"/>
        <v>10.758538395999999</v>
      </c>
    </row>
    <row r="79" spans="1:5" x14ac:dyDescent="0.3">
      <c r="A79" s="10" t="s">
        <v>60</v>
      </c>
      <c r="B79" s="2">
        <v>0.46100000000000002</v>
      </c>
      <c r="C79" s="5">
        <v>8.1000000000000003E-2</v>
      </c>
      <c r="D79" s="1">
        <f t="shared" si="3"/>
        <v>0.38</v>
      </c>
      <c r="E79" s="8">
        <f t="shared" si="4"/>
        <v>15.019607600000001</v>
      </c>
    </row>
    <row r="80" spans="1:5" x14ac:dyDescent="0.3">
      <c r="A80" s="10" t="s">
        <v>61</v>
      </c>
      <c r="B80" s="2">
        <v>1.173</v>
      </c>
      <c r="C80" s="5">
        <v>8.1000000000000003E-2</v>
      </c>
      <c r="D80" s="1">
        <f t="shared" si="3"/>
        <v>1.0920000000000001</v>
      </c>
      <c r="E80" s="8">
        <f t="shared" si="4"/>
        <v>58.422620656000007</v>
      </c>
    </row>
    <row r="81" spans="1:5" x14ac:dyDescent="0.3">
      <c r="A81" s="10" t="s">
        <v>62</v>
      </c>
      <c r="B81" s="2">
        <v>1.2210000000000001</v>
      </c>
      <c r="C81" s="5">
        <v>8.1000000000000003E-2</v>
      </c>
      <c r="D81" s="1">
        <f t="shared" si="3"/>
        <v>1.1400000000000001</v>
      </c>
      <c r="E81" s="8">
        <f t="shared" si="4"/>
        <v>62.135868400000014</v>
      </c>
    </row>
    <row r="82" spans="1:5" x14ac:dyDescent="0.3">
      <c r="A82" s="10" t="s">
        <v>63</v>
      </c>
      <c r="B82" s="2">
        <v>1.077</v>
      </c>
      <c r="C82" s="5">
        <v>8.1000000000000003E-2</v>
      </c>
      <c r="D82" s="1">
        <f t="shared" si="3"/>
        <v>0.996</v>
      </c>
      <c r="E82" s="8">
        <f t="shared" si="4"/>
        <v>51.294433264000006</v>
      </c>
    </row>
    <row r="83" spans="1:5" x14ac:dyDescent="0.3">
      <c r="A83" s="10" t="s">
        <v>64</v>
      </c>
      <c r="B83" s="2">
        <v>9.8000000000000004E-2</v>
      </c>
      <c r="C83" s="5">
        <v>8.1000000000000003E-2</v>
      </c>
      <c r="D83" s="1">
        <f t="shared" si="3"/>
        <v>1.7000000000000001E-2</v>
      </c>
      <c r="E83" s="8">
        <f t="shared" si="4"/>
        <v>1.3120513310000002</v>
      </c>
    </row>
    <row r="84" spans="1:5" x14ac:dyDescent="0.3">
      <c r="A84" s="10" t="s">
        <v>65</v>
      </c>
      <c r="B84" s="2">
        <v>1.1380000000000001</v>
      </c>
      <c r="C84" s="5">
        <v>8.1000000000000003E-2</v>
      </c>
      <c r="D84" s="1">
        <f t="shared" si="3"/>
        <v>1.0570000000000002</v>
      </c>
      <c r="E84" s="8">
        <f t="shared" si="4"/>
        <v>55.777731171000013</v>
      </c>
    </row>
    <row r="85" spans="1:5" x14ac:dyDescent="0.3">
      <c r="A85" s="10" t="s">
        <v>66</v>
      </c>
      <c r="B85" s="2">
        <v>2.4470000000000001</v>
      </c>
      <c r="C85" s="5">
        <v>8.1000000000000003E-2</v>
      </c>
      <c r="D85" s="1">
        <f t="shared" si="3"/>
        <v>2.3660000000000001</v>
      </c>
      <c r="E85" s="8">
        <f t="shared" si="4"/>
        <v>190.68316252400001</v>
      </c>
    </row>
    <row r="86" spans="1:5" x14ac:dyDescent="0.3">
      <c r="A86" s="10" t="s">
        <v>67</v>
      </c>
      <c r="B86" s="2">
        <v>1.746</v>
      </c>
      <c r="C86" s="5">
        <v>8.1000000000000003E-2</v>
      </c>
      <c r="D86" s="1">
        <f t="shared" si="3"/>
        <v>1.665</v>
      </c>
      <c r="E86" s="8">
        <f t="shared" si="4"/>
        <v>109.241018275</v>
      </c>
    </row>
    <row r="87" spans="1:5" x14ac:dyDescent="0.3">
      <c r="A87" s="10" t="s">
        <v>68</v>
      </c>
      <c r="B87" s="2">
        <v>1.8109999999999999</v>
      </c>
      <c r="C87" s="5">
        <v>8.1000000000000003E-2</v>
      </c>
      <c r="D87" s="1">
        <f t="shared" si="3"/>
        <v>1.73</v>
      </c>
      <c r="E87" s="8">
        <f t="shared" si="4"/>
        <v>115.90063910000001</v>
      </c>
    </row>
    <row r="88" spans="1:5" x14ac:dyDescent="0.3">
      <c r="A88" s="10" t="s">
        <v>69</v>
      </c>
      <c r="B88" s="2">
        <v>2.0539999999999998</v>
      </c>
      <c r="C88" s="5">
        <v>8.1000000000000003E-2</v>
      </c>
      <c r="D88" s="1">
        <f t="shared" si="3"/>
        <v>1.9729999999999999</v>
      </c>
      <c r="E88" s="8">
        <f t="shared" si="4"/>
        <v>142.41243409099999</v>
      </c>
    </row>
    <row r="89" spans="1:5" x14ac:dyDescent="0.3">
      <c r="A89" s="10" t="s">
        <v>70</v>
      </c>
      <c r="B89" s="2">
        <v>0.38200000000000001</v>
      </c>
      <c r="C89" s="5">
        <v>8.1000000000000003E-2</v>
      </c>
      <c r="D89" s="1">
        <f t="shared" si="3"/>
        <v>0.30099999999999999</v>
      </c>
      <c r="E89" s="8">
        <f t="shared" si="4"/>
        <v>11.552273978999999</v>
      </c>
    </row>
    <row r="90" spans="1:5" x14ac:dyDescent="0.3">
      <c r="A90" s="10" t="s">
        <v>71</v>
      </c>
      <c r="B90" s="2">
        <v>1.8840000000000001</v>
      </c>
      <c r="C90" s="5">
        <v>8.1000000000000003E-2</v>
      </c>
      <c r="D90" s="1">
        <f t="shared" si="3"/>
        <v>1.8030000000000002</v>
      </c>
      <c r="E90" s="8">
        <f t="shared" si="4"/>
        <v>123.59729241100003</v>
      </c>
    </row>
    <row r="91" spans="1:5" x14ac:dyDescent="0.3">
      <c r="A91" s="10" t="s">
        <v>72</v>
      </c>
      <c r="B91" s="2">
        <v>1.46</v>
      </c>
      <c r="C91" s="5">
        <v>8.1000000000000003E-2</v>
      </c>
      <c r="D91" s="1">
        <f t="shared" si="3"/>
        <v>1.379</v>
      </c>
      <c r="E91" s="8">
        <f t="shared" si="4"/>
        <v>82.104916138999997</v>
      </c>
    </row>
    <row r="92" spans="1:5" x14ac:dyDescent="0.3">
      <c r="A92" s="10" t="s">
        <v>73</v>
      </c>
      <c r="B92" s="2">
        <v>0.54</v>
      </c>
      <c r="C92" s="5">
        <v>8.1000000000000003E-2</v>
      </c>
      <c r="D92" s="1">
        <f t="shared" si="3"/>
        <v>0.45900000000000002</v>
      </c>
      <c r="E92" s="8">
        <f t="shared" si="4"/>
        <v>18.756290299</v>
      </c>
    </row>
    <row r="93" spans="1:5" x14ac:dyDescent="0.3">
      <c r="A93" s="10" t="s">
        <v>74</v>
      </c>
      <c r="B93" s="2">
        <v>0.54500000000000004</v>
      </c>
      <c r="C93" s="5">
        <v>8.1000000000000003E-2</v>
      </c>
      <c r="D93" s="1">
        <f t="shared" si="3"/>
        <v>0.46400000000000002</v>
      </c>
      <c r="E93" s="8">
        <f t="shared" si="4"/>
        <v>19.001852384000003</v>
      </c>
    </row>
    <row r="94" spans="1:5" x14ac:dyDescent="0.3">
      <c r="A94" s="10" t="s">
        <v>75</v>
      </c>
      <c r="B94" s="2">
        <v>0.46800000000000003</v>
      </c>
      <c r="C94" s="5">
        <v>8.1000000000000003E-2</v>
      </c>
      <c r="D94" s="1">
        <f t="shared" si="3"/>
        <v>0.38700000000000001</v>
      </c>
      <c r="E94" s="8">
        <f t="shared" si="4"/>
        <v>15.339830251</v>
      </c>
    </row>
    <row r="95" spans="1:5" x14ac:dyDescent="0.3">
      <c r="A95" s="10" t="s">
        <v>76</v>
      </c>
      <c r="B95" s="2">
        <v>0.42899999999999999</v>
      </c>
      <c r="C95" s="5">
        <v>8.1000000000000003E-2</v>
      </c>
      <c r="D95" s="1">
        <f t="shared" si="3"/>
        <v>0.34799999999999998</v>
      </c>
      <c r="E95" s="8">
        <f t="shared" si="4"/>
        <v>13.582663216</v>
      </c>
    </row>
    <row r="96" spans="1:5" x14ac:dyDescent="0.3">
      <c r="A96" s="10" t="s">
        <v>77</v>
      </c>
      <c r="B96" s="2">
        <v>0.40500000000000003</v>
      </c>
      <c r="C96" s="5">
        <v>8.1000000000000003E-2</v>
      </c>
      <c r="D96" s="1">
        <f t="shared" si="3"/>
        <v>0.32400000000000001</v>
      </c>
      <c r="E96" s="8">
        <f t="shared" si="4"/>
        <v>12.533957104000001</v>
      </c>
    </row>
    <row r="97" spans="1:5" x14ac:dyDescent="0.3">
      <c r="A97" s="10" t="s">
        <v>78</v>
      </c>
      <c r="B97" s="2">
        <v>0.315</v>
      </c>
      <c r="C97" s="5">
        <v>8.1000000000000003E-2</v>
      </c>
      <c r="D97" s="1">
        <f t="shared" si="3"/>
        <v>0.23399999999999999</v>
      </c>
      <c r="E97" s="8">
        <f t="shared" si="4"/>
        <v>8.8227097239999992</v>
      </c>
    </row>
    <row r="98" spans="1:5" x14ac:dyDescent="0.3">
      <c r="A98" s="10" t="s">
        <v>79</v>
      </c>
      <c r="B98" s="2">
        <v>0.34100000000000003</v>
      </c>
      <c r="C98" s="5">
        <v>8.1000000000000003E-2</v>
      </c>
      <c r="D98" s="1">
        <f t="shared" ref="D98:D129" si="5">(B98-C98)</f>
        <v>0.26</v>
      </c>
      <c r="E98" s="8">
        <f t="shared" ref="E98:E129" si="6">(21.579*D98*D98)+(29.195*D98)+(0.8095)</f>
        <v>9.8589403999999998</v>
      </c>
    </row>
    <row r="99" spans="1:5" x14ac:dyDescent="0.3">
      <c r="A99" s="10" t="s">
        <v>80</v>
      </c>
      <c r="B99" s="2">
        <v>0.29499999999999998</v>
      </c>
      <c r="C99" s="5">
        <v>8.1000000000000003E-2</v>
      </c>
      <c r="D99" s="1">
        <f t="shared" si="5"/>
        <v>0.21399999999999997</v>
      </c>
      <c r="E99" s="8">
        <f t="shared" si="6"/>
        <v>8.0454618839999981</v>
      </c>
    </row>
    <row r="100" spans="1:5" x14ac:dyDescent="0.3">
      <c r="A100" s="10" t="s">
        <v>81</v>
      </c>
      <c r="B100" s="2">
        <v>0.40800000000000003</v>
      </c>
      <c r="C100" s="5">
        <v>8.1000000000000003E-2</v>
      </c>
      <c r="D100" s="1">
        <f t="shared" si="5"/>
        <v>0.32700000000000001</v>
      </c>
      <c r="E100" s="8">
        <f t="shared" si="6"/>
        <v>12.663685891</v>
      </c>
    </row>
    <row r="101" spans="1:5" x14ac:dyDescent="0.3">
      <c r="A101" s="10" t="s">
        <v>82</v>
      </c>
      <c r="B101" s="2">
        <v>0.41000000000000003</v>
      </c>
      <c r="C101" s="5">
        <v>8.1000000000000003E-2</v>
      </c>
      <c r="D101" s="1">
        <f t="shared" si="5"/>
        <v>0.32900000000000001</v>
      </c>
      <c r="E101" s="8">
        <f t="shared" si="6"/>
        <v>12.750387539</v>
      </c>
    </row>
    <row r="102" spans="1:5" x14ac:dyDescent="0.3">
      <c r="A102" s="10" t="s">
        <v>83</v>
      </c>
      <c r="B102" s="2">
        <v>0.42099999999999999</v>
      </c>
      <c r="C102" s="5">
        <v>8.1000000000000003E-2</v>
      </c>
      <c r="D102" s="1">
        <f t="shared" si="5"/>
        <v>0.33999999999999997</v>
      </c>
      <c r="E102" s="8">
        <f t="shared" si="6"/>
        <v>13.230332399999998</v>
      </c>
    </row>
    <row r="103" spans="1:5" x14ac:dyDescent="0.3">
      <c r="A103" s="10" t="s">
        <v>84</v>
      </c>
      <c r="B103" s="2">
        <v>0.11800000000000001</v>
      </c>
      <c r="C103" s="5">
        <v>8.1000000000000003E-2</v>
      </c>
      <c r="D103" s="1">
        <f t="shared" si="5"/>
        <v>3.7000000000000005E-2</v>
      </c>
      <c r="E103" s="8">
        <f t="shared" si="6"/>
        <v>1.919256651</v>
      </c>
    </row>
    <row r="104" spans="1:5" x14ac:dyDescent="0.3">
      <c r="A104" s="10" t="s">
        <v>85</v>
      </c>
      <c r="B104" s="2">
        <v>0.68100000000000005</v>
      </c>
      <c r="C104" s="5">
        <v>8.1000000000000003E-2</v>
      </c>
      <c r="D104" s="1">
        <f t="shared" si="5"/>
        <v>0.60000000000000009</v>
      </c>
      <c r="E104" s="8">
        <f t="shared" si="6"/>
        <v>26.094940000000005</v>
      </c>
    </row>
    <row r="105" spans="1:5" x14ac:dyDescent="0.3">
      <c r="A105" s="10" t="s">
        <v>86</v>
      </c>
      <c r="B105" s="2">
        <v>0.33300000000000002</v>
      </c>
      <c r="C105" s="5">
        <v>8.1000000000000003E-2</v>
      </c>
      <c r="D105" s="1">
        <f t="shared" si="5"/>
        <v>0.252</v>
      </c>
      <c r="E105" s="8">
        <f t="shared" si="6"/>
        <v>9.5369928159999997</v>
      </c>
    </row>
    <row r="106" spans="1:5" x14ac:dyDescent="0.3">
      <c r="A106" s="10" t="s">
        <v>87</v>
      </c>
      <c r="B106" s="2">
        <v>0.29699999999999999</v>
      </c>
      <c r="C106" s="5">
        <v>8.1000000000000003E-2</v>
      </c>
      <c r="D106" s="1">
        <f t="shared" si="5"/>
        <v>0.21599999999999997</v>
      </c>
      <c r="E106" s="8">
        <f t="shared" si="6"/>
        <v>8.1224098239999982</v>
      </c>
    </row>
    <row r="107" spans="1:5" x14ac:dyDescent="0.3">
      <c r="A107" s="10" t="s">
        <v>88</v>
      </c>
      <c r="B107" s="2">
        <v>0.28400000000000003</v>
      </c>
      <c r="C107" s="5">
        <v>8.1000000000000003E-2</v>
      </c>
      <c r="D107" s="1">
        <f t="shared" si="5"/>
        <v>0.20300000000000001</v>
      </c>
      <c r="E107" s="8">
        <f t="shared" si="6"/>
        <v>7.6253340110000005</v>
      </c>
    </row>
    <row r="108" spans="1:5" x14ac:dyDescent="0.3">
      <c r="A108" s="10" t="s">
        <v>89</v>
      </c>
      <c r="B108" s="2">
        <v>0.53100000000000003</v>
      </c>
      <c r="C108" s="5">
        <v>8.1000000000000003E-2</v>
      </c>
      <c r="D108" s="1">
        <f t="shared" si="5"/>
        <v>0.45</v>
      </c>
      <c r="E108" s="8">
        <f t="shared" si="6"/>
        <v>18.316997499999999</v>
      </c>
    </row>
    <row r="109" spans="1:5" x14ac:dyDescent="0.3">
      <c r="A109" s="10" t="s">
        <v>90</v>
      </c>
      <c r="B109" s="2">
        <v>0.45300000000000001</v>
      </c>
      <c r="C109" s="5">
        <v>8.1000000000000003E-2</v>
      </c>
      <c r="D109" s="1">
        <f t="shared" si="5"/>
        <v>0.372</v>
      </c>
      <c r="E109" s="8">
        <f t="shared" si="6"/>
        <v>14.656228336</v>
      </c>
    </row>
    <row r="110" spans="1:5" x14ac:dyDescent="0.3">
      <c r="A110" s="10" t="s">
        <v>91</v>
      </c>
      <c r="B110" s="2">
        <v>0.42199999999999999</v>
      </c>
      <c r="C110" s="5">
        <v>8.1000000000000003E-2</v>
      </c>
      <c r="D110" s="1">
        <f t="shared" si="5"/>
        <v>0.34099999999999997</v>
      </c>
      <c r="E110" s="8">
        <f t="shared" si="6"/>
        <v>13.274222698999999</v>
      </c>
    </row>
    <row r="111" spans="1:5" x14ac:dyDescent="0.3">
      <c r="A111" s="10" t="s">
        <v>92</v>
      </c>
      <c r="B111" s="2">
        <v>2.2560000000000002</v>
      </c>
      <c r="C111" s="5">
        <v>8.1000000000000003E-2</v>
      </c>
      <c r="D111" s="1">
        <f t="shared" si="5"/>
        <v>2.1750000000000003</v>
      </c>
      <c r="E111" s="8">
        <f t="shared" si="6"/>
        <v>166.39078187500004</v>
      </c>
    </row>
    <row r="112" spans="1:5" x14ac:dyDescent="0.3">
      <c r="A112" s="10" t="s">
        <v>93</v>
      </c>
      <c r="B112" s="2">
        <v>1.605</v>
      </c>
      <c r="C112" s="5">
        <v>8.1000000000000003E-2</v>
      </c>
      <c r="D112" s="1">
        <f t="shared" si="5"/>
        <v>1.524</v>
      </c>
      <c r="E112" s="8">
        <f t="shared" si="6"/>
        <v>95.421547504000003</v>
      </c>
    </row>
    <row r="113" spans="1:5" x14ac:dyDescent="0.3">
      <c r="A113" s="10" t="s">
        <v>94</v>
      </c>
      <c r="B113" s="2">
        <v>0.40400000000000003</v>
      </c>
      <c r="C113" s="5">
        <v>8.1000000000000003E-2</v>
      </c>
      <c r="D113" s="1">
        <f t="shared" si="5"/>
        <v>0.32300000000000001</v>
      </c>
      <c r="E113" s="8">
        <f t="shared" si="6"/>
        <v>12.490800491</v>
      </c>
    </row>
    <row r="114" spans="1:5" x14ac:dyDescent="0.3">
      <c r="A114" s="10" t="s">
        <v>95</v>
      </c>
      <c r="B114" s="2">
        <v>0.38400000000000001</v>
      </c>
      <c r="C114" s="5">
        <v>8.1000000000000003E-2</v>
      </c>
      <c r="D114" s="1">
        <f t="shared" si="5"/>
        <v>0.30299999999999999</v>
      </c>
      <c r="E114" s="8">
        <f t="shared" si="6"/>
        <v>11.636731411</v>
      </c>
    </row>
    <row r="115" spans="1:5" x14ac:dyDescent="0.3">
      <c r="A115" s="10" t="s">
        <v>96</v>
      </c>
      <c r="B115" s="2">
        <v>0.42899999999999999</v>
      </c>
      <c r="C115" s="5">
        <v>8.1000000000000003E-2</v>
      </c>
      <c r="D115" s="1">
        <f t="shared" si="5"/>
        <v>0.34799999999999998</v>
      </c>
      <c r="E115" s="8">
        <f t="shared" si="6"/>
        <v>13.582663216</v>
      </c>
    </row>
    <row r="116" spans="1:5" x14ac:dyDescent="0.3">
      <c r="A116" s="10" t="s">
        <v>97</v>
      </c>
      <c r="B116" s="2">
        <v>0.64700000000000002</v>
      </c>
      <c r="C116" s="5">
        <v>8.1000000000000003E-2</v>
      </c>
      <c r="D116" s="1">
        <f t="shared" si="5"/>
        <v>0.56600000000000006</v>
      </c>
      <c r="E116" s="8">
        <f t="shared" si="6"/>
        <v>24.246832124000001</v>
      </c>
    </row>
    <row r="117" spans="1:5" x14ac:dyDescent="0.3">
      <c r="A117" s="10" t="s">
        <v>98</v>
      </c>
      <c r="B117" s="2">
        <v>2.6259999999999999</v>
      </c>
      <c r="C117" s="5">
        <v>8.1000000000000003E-2</v>
      </c>
      <c r="D117" s="1">
        <f t="shared" si="5"/>
        <v>2.5449999999999999</v>
      </c>
      <c r="E117" s="8">
        <f t="shared" si="6"/>
        <v>214.87849747500002</v>
      </c>
    </row>
    <row r="118" spans="1:5" x14ac:dyDescent="0.3">
      <c r="A118" s="10" t="s">
        <v>99</v>
      </c>
      <c r="B118" s="2">
        <v>0.66800000000000004</v>
      </c>
      <c r="C118" s="5">
        <v>8.1000000000000003E-2</v>
      </c>
      <c r="D118" s="1">
        <f t="shared" si="5"/>
        <v>0.58700000000000008</v>
      </c>
      <c r="E118" s="8">
        <f t="shared" si="6"/>
        <v>25.382419451000004</v>
      </c>
    </row>
    <row r="119" spans="1:5" x14ac:dyDescent="0.3">
      <c r="A119" s="10" t="s">
        <v>100</v>
      </c>
      <c r="B119" s="2">
        <v>0.48</v>
      </c>
      <c r="C119" s="5">
        <v>8.1000000000000003E-2</v>
      </c>
      <c r="D119" s="1">
        <f t="shared" si="5"/>
        <v>0.39899999999999997</v>
      </c>
      <c r="E119" s="8">
        <f t="shared" si="6"/>
        <v>15.893703378999998</v>
      </c>
    </row>
    <row r="120" spans="1:5" x14ac:dyDescent="0.3">
      <c r="A120" s="10" t="s">
        <v>101</v>
      </c>
      <c r="B120" s="2">
        <v>2.0699999999999998</v>
      </c>
      <c r="C120" s="5">
        <v>8.1000000000000003E-2</v>
      </c>
      <c r="D120" s="1">
        <f t="shared" si="5"/>
        <v>1.9889999999999999</v>
      </c>
      <c r="E120" s="8">
        <f t="shared" si="6"/>
        <v>144.24749005900003</v>
      </c>
    </row>
    <row r="121" spans="1:5" x14ac:dyDescent="0.3">
      <c r="A121" s="10" t="s">
        <v>102</v>
      </c>
      <c r="B121" s="2">
        <v>0.75</v>
      </c>
      <c r="C121" s="5">
        <v>8.1000000000000003E-2</v>
      </c>
      <c r="D121" s="1">
        <f t="shared" si="5"/>
        <v>0.66900000000000004</v>
      </c>
      <c r="E121" s="8">
        <f t="shared" si="6"/>
        <v>29.998873819000003</v>
      </c>
    </row>
    <row r="122" spans="1:5" x14ac:dyDescent="0.3">
      <c r="A122" s="10" t="s">
        <v>103</v>
      </c>
      <c r="B122" s="2">
        <v>2.4550000000000001</v>
      </c>
      <c r="C122" s="5">
        <v>8.1000000000000003E-2</v>
      </c>
      <c r="D122" s="1">
        <f t="shared" si="5"/>
        <v>2.3740000000000001</v>
      </c>
      <c r="E122" s="8">
        <f t="shared" si="6"/>
        <v>191.73499820400002</v>
      </c>
    </row>
    <row r="123" spans="1:5" x14ac:dyDescent="0.3">
      <c r="A123" s="10" t="s">
        <v>104</v>
      </c>
      <c r="B123" s="2">
        <v>0.22600000000000001</v>
      </c>
      <c r="C123" s="5">
        <v>8.1000000000000003E-2</v>
      </c>
      <c r="D123" s="1">
        <f t="shared" si="5"/>
        <v>0.14500000000000002</v>
      </c>
      <c r="E123" s="8">
        <f t="shared" si="6"/>
        <v>5.4964734750000011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Q11" sqref="Q11"/>
    </sheetView>
  </sheetViews>
  <sheetFormatPr defaultRowHeight="14.4" x14ac:dyDescent="0.3"/>
  <cols>
    <col min="1" max="1" width="16.88671875" customWidth="1"/>
    <col min="2" max="2" width="11.33203125" customWidth="1"/>
    <col min="3" max="3" width="10.5546875" customWidth="1"/>
    <col min="4" max="4" width="12" customWidth="1"/>
    <col min="5" max="5" width="15.21875" customWidth="1"/>
  </cols>
  <sheetData>
    <row r="2" spans="1:12" x14ac:dyDescent="0.3">
      <c r="A2" s="3">
        <v>1.48</v>
      </c>
      <c r="B2" s="2">
        <v>0.29699999999999999</v>
      </c>
      <c r="C2" s="2">
        <v>0.33800000000000002</v>
      </c>
      <c r="D2" s="2">
        <v>0.31</v>
      </c>
      <c r="E2" s="2">
        <v>0.58599999999999997</v>
      </c>
      <c r="F2" s="2">
        <v>0.28200000000000003</v>
      </c>
      <c r="G2" s="2">
        <v>1.196</v>
      </c>
      <c r="H2" s="2">
        <v>0.502</v>
      </c>
      <c r="I2" s="2">
        <v>0.34600000000000003</v>
      </c>
      <c r="J2" s="2">
        <v>0.372</v>
      </c>
      <c r="K2" s="2">
        <v>0.34500000000000003</v>
      </c>
      <c r="L2" s="2">
        <v>0.35899999999999999</v>
      </c>
    </row>
    <row r="3" spans="1:12" x14ac:dyDescent="0.3">
      <c r="A3" s="3">
        <v>0.92500000000000004</v>
      </c>
      <c r="B3" s="2">
        <v>0.29599999999999999</v>
      </c>
      <c r="C3" s="2">
        <v>0.32100000000000001</v>
      </c>
      <c r="D3" s="2">
        <v>0.318</v>
      </c>
      <c r="E3" s="2">
        <v>0.48099999999999998</v>
      </c>
      <c r="F3" s="2">
        <v>0.26500000000000001</v>
      </c>
      <c r="G3" s="2">
        <v>0.434</v>
      </c>
      <c r="H3" s="2">
        <v>0.33800000000000002</v>
      </c>
      <c r="I3" s="2">
        <v>0.33</v>
      </c>
      <c r="J3" s="2">
        <v>1.2630000000000001</v>
      </c>
      <c r="K3" s="2">
        <v>0.36399999999999999</v>
      </c>
      <c r="L3" s="2">
        <v>0.433</v>
      </c>
    </row>
    <row r="4" spans="1:12" x14ac:dyDescent="0.3">
      <c r="A4" s="3">
        <v>0.57699999999999996</v>
      </c>
      <c r="B4" s="2">
        <v>0.33500000000000002</v>
      </c>
      <c r="C4" s="2">
        <v>0.54800000000000004</v>
      </c>
      <c r="D4" s="2">
        <v>0.186</v>
      </c>
      <c r="E4" s="2">
        <v>0.34400000000000003</v>
      </c>
      <c r="F4" s="2">
        <v>0.24099999999999999</v>
      </c>
      <c r="G4" s="2">
        <v>0.34900000000000003</v>
      </c>
      <c r="H4" s="2">
        <v>0.33400000000000002</v>
      </c>
      <c r="I4" s="2">
        <v>0.43</v>
      </c>
      <c r="J4" s="2">
        <v>1.294</v>
      </c>
      <c r="K4" s="2">
        <v>0.30199999999999999</v>
      </c>
      <c r="L4" s="2">
        <v>0.39600000000000002</v>
      </c>
    </row>
    <row r="5" spans="1:12" x14ac:dyDescent="0.3">
      <c r="A5" s="3">
        <v>0.31900000000000001</v>
      </c>
      <c r="B5" s="2">
        <v>0.33100000000000002</v>
      </c>
      <c r="C5" s="2">
        <v>0.28400000000000003</v>
      </c>
      <c r="D5" s="2">
        <v>0.3</v>
      </c>
      <c r="E5" s="2">
        <v>0.26300000000000001</v>
      </c>
      <c r="F5" s="2">
        <v>0.27400000000000002</v>
      </c>
      <c r="G5" s="2">
        <v>0.42599999999999999</v>
      </c>
      <c r="H5" s="2">
        <v>0.27800000000000002</v>
      </c>
      <c r="I5" s="2">
        <v>0.33700000000000002</v>
      </c>
      <c r="J5" s="2">
        <v>0.623</v>
      </c>
      <c r="K5" s="2">
        <v>0.372</v>
      </c>
      <c r="L5" s="2">
        <v>0.217</v>
      </c>
    </row>
    <row r="6" spans="1:12" x14ac:dyDescent="0.3">
      <c r="A6" s="3">
        <v>0.20700000000000002</v>
      </c>
      <c r="B6" s="2">
        <v>0.34400000000000003</v>
      </c>
      <c r="C6" s="2">
        <v>0.29499999999999998</v>
      </c>
      <c r="D6" s="2">
        <v>0.61699999999999999</v>
      </c>
      <c r="E6" s="2">
        <v>0.29699999999999999</v>
      </c>
      <c r="F6" s="2">
        <v>0.253</v>
      </c>
      <c r="G6" s="2">
        <v>0.64</v>
      </c>
      <c r="H6" s="2">
        <v>0.32100000000000001</v>
      </c>
      <c r="I6" s="2">
        <v>0.51800000000000002</v>
      </c>
      <c r="J6" s="2">
        <v>0.68</v>
      </c>
      <c r="K6" s="2">
        <v>0.51400000000000001</v>
      </c>
      <c r="L6" s="2">
        <v>0.20800000000000002</v>
      </c>
    </row>
    <row r="7" spans="1:12" x14ac:dyDescent="0.3">
      <c r="A7" s="5">
        <v>7.6999999999999999E-2</v>
      </c>
      <c r="B7" s="2">
        <v>0.17599999999999999</v>
      </c>
      <c r="C7" s="2">
        <v>1.403</v>
      </c>
      <c r="D7" s="2">
        <v>1.1260000000000001</v>
      </c>
      <c r="E7" s="2">
        <v>0.29299999999999998</v>
      </c>
      <c r="F7" s="2">
        <v>0.98799999999999999</v>
      </c>
      <c r="G7" s="2">
        <v>0.38700000000000001</v>
      </c>
      <c r="H7" s="2">
        <v>0.26</v>
      </c>
      <c r="I7" s="2">
        <v>0.314</v>
      </c>
      <c r="J7" s="2">
        <v>0.34500000000000003</v>
      </c>
      <c r="K7" s="2">
        <v>0.53300000000000003</v>
      </c>
      <c r="L7" s="2">
        <v>0.22500000000000001</v>
      </c>
    </row>
    <row r="8" spans="1:12" x14ac:dyDescent="0.3">
      <c r="A8" s="2">
        <v>0.33</v>
      </c>
      <c r="B8" s="2">
        <v>0.33800000000000002</v>
      </c>
      <c r="C8" s="2">
        <v>0.38</v>
      </c>
      <c r="D8" s="2">
        <v>0.31</v>
      </c>
      <c r="E8" s="2">
        <v>0.248</v>
      </c>
      <c r="F8" s="2">
        <v>0.26500000000000001</v>
      </c>
      <c r="G8" s="2">
        <v>0.26300000000000001</v>
      </c>
      <c r="H8" s="2">
        <v>0.26900000000000002</v>
      </c>
      <c r="I8" s="2">
        <v>0.28800000000000003</v>
      </c>
      <c r="J8" s="2">
        <v>0.32700000000000001</v>
      </c>
      <c r="K8" s="2">
        <v>0.34300000000000003</v>
      </c>
      <c r="L8" s="2">
        <v>0.247</v>
      </c>
    </row>
    <row r="9" spans="1:12" x14ac:dyDescent="0.3">
      <c r="A9" s="2">
        <v>0.16500000000000001</v>
      </c>
      <c r="B9" s="2">
        <v>0.73599999999999999</v>
      </c>
      <c r="C9" s="2">
        <v>0.26100000000000001</v>
      </c>
      <c r="D9" s="2">
        <v>0.28100000000000003</v>
      </c>
      <c r="E9" s="2">
        <v>0.36699999999999999</v>
      </c>
      <c r="F9" s="2">
        <v>0.22500000000000001</v>
      </c>
      <c r="G9" s="2">
        <v>0.27</v>
      </c>
      <c r="H9" s="2">
        <v>0.218</v>
      </c>
      <c r="I9" s="2">
        <v>0.25900000000000001</v>
      </c>
      <c r="J9" s="2">
        <v>0.30599999999999999</v>
      </c>
      <c r="K9" s="2">
        <v>0.26400000000000001</v>
      </c>
      <c r="L9" s="2">
        <v>0.26</v>
      </c>
    </row>
    <row r="15" spans="1:12" x14ac:dyDescent="0.3">
      <c r="A15" s="13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3" t="s">
        <v>1</v>
      </c>
      <c r="B16" s="3">
        <v>1.48</v>
      </c>
      <c r="C16" s="1">
        <f>B16-B21</f>
        <v>1.403</v>
      </c>
      <c r="D16" s="1">
        <v>80</v>
      </c>
      <c r="E16" s="8">
        <f>(18.115*C16*C16)+(31.227*C16)+(0.4829)</f>
        <v>79.952110035000004</v>
      </c>
    </row>
    <row r="17" spans="1:12" x14ac:dyDescent="0.3">
      <c r="A17" s="13" t="s">
        <v>2</v>
      </c>
      <c r="B17" s="3">
        <v>0.92500000000000004</v>
      </c>
      <c r="C17" s="1">
        <f>B17-B21</f>
        <v>0.84800000000000009</v>
      </c>
      <c r="D17" s="1">
        <v>40</v>
      </c>
      <c r="E17" s="8">
        <f t="shared" ref="E17:E21" si="0">(18.115*C17*C17)+(31.227*C17)+(0.4829)</f>
        <v>39.989964960000009</v>
      </c>
    </row>
    <row r="18" spans="1:12" x14ac:dyDescent="0.3">
      <c r="A18" s="13" t="s">
        <v>3</v>
      </c>
      <c r="B18" s="3">
        <v>0.57699999999999996</v>
      </c>
      <c r="C18" s="1">
        <f>B18-B21</f>
        <v>0.49999999999999994</v>
      </c>
      <c r="D18" s="1">
        <v>20</v>
      </c>
      <c r="E18" s="8">
        <f t="shared" si="0"/>
        <v>20.625149999999998</v>
      </c>
    </row>
    <row r="19" spans="1:12" x14ac:dyDescent="0.3">
      <c r="A19" s="13" t="s">
        <v>4</v>
      </c>
      <c r="B19" s="3">
        <v>0.31900000000000001</v>
      </c>
      <c r="C19" s="1">
        <f>B19-B21</f>
        <v>0.24199999999999999</v>
      </c>
      <c r="D19" s="1">
        <v>10</v>
      </c>
      <c r="E19" s="8">
        <f t="shared" si="0"/>
        <v>9.1007208600000009</v>
      </c>
    </row>
    <row r="20" spans="1:12" x14ac:dyDescent="0.3">
      <c r="A20" s="13" t="s">
        <v>5</v>
      </c>
      <c r="B20" s="3">
        <v>0.20700000000000002</v>
      </c>
      <c r="C20" s="1">
        <f>B20-B21</f>
        <v>0.13</v>
      </c>
      <c r="D20" s="1">
        <v>5</v>
      </c>
      <c r="E20" s="8">
        <f t="shared" si="0"/>
        <v>4.8485535000000004</v>
      </c>
    </row>
    <row r="21" spans="1:12" x14ac:dyDescent="0.3">
      <c r="A21" s="13" t="s">
        <v>6</v>
      </c>
      <c r="B21" s="5">
        <v>7.6999999999999999E-2</v>
      </c>
      <c r="C21" s="1">
        <f>B21-B21</f>
        <v>0</v>
      </c>
      <c r="D21" s="1">
        <v>0</v>
      </c>
      <c r="E21" s="8">
        <f t="shared" si="0"/>
        <v>0.4829</v>
      </c>
    </row>
    <row r="27" spans="1:12" x14ac:dyDescent="0.3">
      <c r="H27" s="13"/>
      <c r="J27" s="6" t="s">
        <v>195</v>
      </c>
      <c r="K27" s="6"/>
      <c r="L27" s="6"/>
    </row>
    <row r="32" spans="1:12" x14ac:dyDescent="0.3">
      <c r="A32" s="10" t="s">
        <v>12</v>
      </c>
      <c r="B32" s="2" t="s">
        <v>13</v>
      </c>
      <c r="C32" s="4" t="s">
        <v>6</v>
      </c>
      <c r="D32" s="1" t="s">
        <v>8</v>
      </c>
      <c r="E32" s="9" t="s">
        <v>196</v>
      </c>
    </row>
    <row r="33" spans="1:5" x14ac:dyDescent="0.3">
      <c r="A33" s="10" t="s">
        <v>105</v>
      </c>
      <c r="B33" s="2">
        <v>0.33</v>
      </c>
      <c r="C33" s="5">
        <v>7.6999999999999999E-2</v>
      </c>
      <c r="D33" s="1">
        <f t="shared" ref="D33:D64" si="1">(B33-C33)</f>
        <v>0.253</v>
      </c>
      <c r="E33" s="8">
        <f t="shared" ref="E33:E64" si="2">(18.115*D33*D33)+(31.227*D33)+(0.4829)</f>
        <v>9.5428540350000013</v>
      </c>
    </row>
    <row r="34" spans="1:5" x14ac:dyDescent="0.3">
      <c r="A34" s="10" t="s">
        <v>106</v>
      </c>
      <c r="B34" s="2">
        <v>0.16500000000000001</v>
      </c>
      <c r="C34" s="5">
        <v>7.6999999999999999E-2</v>
      </c>
      <c r="D34" s="1">
        <f t="shared" si="1"/>
        <v>8.8000000000000009E-2</v>
      </c>
      <c r="E34" s="8">
        <f t="shared" si="2"/>
        <v>3.3711585600000005</v>
      </c>
    </row>
    <row r="35" spans="1:5" x14ac:dyDescent="0.3">
      <c r="A35" s="10" t="s">
        <v>107</v>
      </c>
      <c r="B35" s="2">
        <v>0.29699999999999999</v>
      </c>
      <c r="C35" s="5">
        <v>7.6999999999999999E-2</v>
      </c>
      <c r="D35" s="1">
        <f t="shared" si="1"/>
        <v>0.21999999999999997</v>
      </c>
      <c r="E35" s="8">
        <f t="shared" si="2"/>
        <v>8.2296059999999986</v>
      </c>
    </row>
    <row r="36" spans="1:5" x14ac:dyDescent="0.3">
      <c r="A36" s="10" t="s">
        <v>108</v>
      </c>
      <c r="B36" s="2">
        <v>0.29599999999999999</v>
      </c>
      <c r="C36" s="5">
        <v>7.6999999999999999E-2</v>
      </c>
      <c r="D36" s="1">
        <f t="shared" si="1"/>
        <v>0.21899999999999997</v>
      </c>
      <c r="E36" s="8">
        <f t="shared" si="2"/>
        <v>8.1904265149999986</v>
      </c>
    </row>
    <row r="37" spans="1:5" x14ac:dyDescent="0.3">
      <c r="A37" s="10" t="s">
        <v>109</v>
      </c>
      <c r="B37" s="2">
        <v>0.33500000000000002</v>
      </c>
      <c r="C37" s="5">
        <v>7.6999999999999999E-2</v>
      </c>
      <c r="D37" s="1">
        <f t="shared" si="1"/>
        <v>0.25800000000000001</v>
      </c>
      <c r="E37" s="8">
        <f t="shared" si="2"/>
        <v>9.74527286</v>
      </c>
    </row>
    <row r="38" spans="1:5" x14ac:dyDescent="0.3">
      <c r="A38" s="10" t="s">
        <v>110</v>
      </c>
      <c r="B38" s="2">
        <v>0.33100000000000002</v>
      </c>
      <c r="C38" s="5">
        <v>7.6999999999999999E-2</v>
      </c>
      <c r="D38" s="1">
        <f t="shared" si="1"/>
        <v>0.254</v>
      </c>
      <c r="E38" s="8">
        <f t="shared" si="2"/>
        <v>9.5832653400000005</v>
      </c>
    </row>
    <row r="39" spans="1:5" x14ac:dyDescent="0.3">
      <c r="A39" s="10" t="s">
        <v>111</v>
      </c>
      <c r="B39" s="2">
        <v>0.34400000000000003</v>
      </c>
      <c r="C39" s="5">
        <v>7.6999999999999999E-2</v>
      </c>
      <c r="D39" s="1">
        <f t="shared" si="1"/>
        <v>0.26700000000000002</v>
      </c>
      <c r="E39" s="8">
        <f t="shared" si="2"/>
        <v>10.111909235000002</v>
      </c>
    </row>
    <row r="40" spans="1:5" x14ac:dyDescent="0.3">
      <c r="A40" s="10" t="s">
        <v>112</v>
      </c>
      <c r="B40" s="2">
        <v>0.17599999999999999</v>
      </c>
      <c r="C40" s="5">
        <v>7.6999999999999999E-2</v>
      </c>
      <c r="D40" s="1">
        <f t="shared" si="1"/>
        <v>9.8999999999999991E-2</v>
      </c>
      <c r="E40" s="8">
        <f t="shared" si="2"/>
        <v>3.7519181149999996</v>
      </c>
    </row>
    <row r="41" spans="1:5" x14ac:dyDescent="0.3">
      <c r="A41" s="10" t="s">
        <v>113</v>
      </c>
      <c r="B41" s="2">
        <v>0.33800000000000002</v>
      </c>
      <c r="C41" s="5">
        <v>7.6999999999999999E-2</v>
      </c>
      <c r="D41" s="1">
        <f t="shared" si="1"/>
        <v>0.26100000000000001</v>
      </c>
      <c r="E41" s="8">
        <f t="shared" si="2"/>
        <v>9.867158915000001</v>
      </c>
    </row>
    <row r="42" spans="1:5" x14ac:dyDescent="0.3">
      <c r="A42" s="10" t="s">
        <v>114</v>
      </c>
      <c r="B42" s="2">
        <v>0.73599999999999999</v>
      </c>
      <c r="C42" s="5">
        <v>7.6999999999999999E-2</v>
      </c>
      <c r="D42" s="1">
        <f t="shared" si="1"/>
        <v>0.65900000000000003</v>
      </c>
      <c r="E42" s="8">
        <f t="shared" si="2"/>
        <v>28.928493315000004</v>
      </c>
    </row>
    <row r="43" spans="1:5" x14ac:dyDescent="0.3">
      <c r="A43" s="10" t="s">
        <v>115</v>
      </c>
      <c r="B43" s="2">
        <v>0.33800000000000002</v>
      </c>
      <c r="C43" s="5">
        <v>7.6999999999999999E-2</v>
      </c>
      <c r="D43" s="1">
        <f t="shared" si="1"/>
        <v>0.26100000000000001</v>
      </c>
      <c r="E43" s="8">
        <f t="shared" si="2"/>
        <v>9.867158915000001</v>
      </c>
    </row>
    <row r="44" spans="1:5" x14ac:dyDescent="0.3">
      <c r="A44" s="10" t="s">
        <v>116</v>
      </c>
      <c r="B44" s="2">
        <v>0.32100000000000001</v>
      </c>
      <c r="C44" s="5">
        <v>7.6999999999999999E-2</v>
      </c>
      <c r="D44" s="1">
        <f t="shared" si="1"/>
        <v>0.24399999999999999</v>
      </c>
      <c r="E44" s="8">
        <f t="shared" si="2"/>
        <v>9.1807826400000003</v>
      </c>
    </row>
    <row r="45" spans="1:5" x14ac:dyDescent="0.3">
      <c r="A45" s="10" t="s">
        <v>117</v>
      </c>
      <c r="B45" s="2">
        <v>0.54800000000000004</v>
      </c>
      <c r="C45" s="5">
        <v>7.6999999999999999E-2</v>
      </c>
      <c r="D45" s="1">
        <f t="shared" si="1"/>
        <v>0.47100000000000003</v>
      </c>
      <c r="E45" s="8">
        <f t="shared" si="2"/>
        <v>19.209466715000001</v>
      </c>
    </row>
    <row r="46" spans="1:5" x14ac:dyDescent="0.3">
      <c r="A46" s="10" t="s">
        <v>118</v>
      </c>
      <c r="B46" s="2">
        <v>0.28400000000000003</v>
      </c>
      <c r="C46" s="5">
        <v>7.6999999999999999E-2</v>
      </c>
      <c r="D46" s="1">
        <f t="shared" si="1"/>
        <v>0.20700000000000002</v>
      </c>
      <c r="E46" s="8">
        <f t="shared" si="2"/>
        <v>7.7230986350000004</v>
      </c>
    </row>
    <row r="47" spans="1:5" x14ac:dyDescent="0.3">
      <c r="A47" s="10" t="s">
        <v>119</v>
      </c>
      <c r="B47" s="2">
        <v>0.29499999999999998</v>
      </c>
      <c r="C47" s="5">
        <v>7.6999999999999999E-2</v>
      </c>
      <c r="D47" s="1">
        <f t="shared" si="1"/>
        <v>0.21799999999999997</v>
      </c>
      <c r="E47" s="8">
        <f t="shared" si="2"/>
        <v>8.1512832599999996</v>
      </c>
    </row>
    <row r="48" spans="1:5" x14ac:dyDescent="0.3">
      <c r="A48" s="10" t="s">
        <v>120</v>
      </c>
      <c r="B48" s="2">
        <v>1.403</v>
      </c>
      <c r="C48" s="5">
        <v>7.6999999999999999E-2</v>
      </c>
      <c r="D48" s="1">
        <f t="shared" si="1"/>
        <v>1.3260000000000001</v>
      </c>
      <c r="E48" s="8">
        <f t="shared" si="2"/>
        <v>73.74107174000001</v>
      </c>
    </row>
    <row r="49" spans="1:5" x14ac:dyDescent="0.3">
      <c r="A49" s="10" t="s">
        <v>121</v>
      </c>
      <c r="B49" s="2">
        <v>0.38</v>
      </c>
      <c r="C49" s="5">
        <v>7.6999999999999999E-2</v>
      </c>
      <c r="D49" s="1">
        <f t="shared" si="1"/>
        <v>0.30299999999999999</v>
      </c>
      <c r="E49" s="8">
        <f t="shared" si="2"/>
        <v>11.607801035000001</v>
      </c>
    </row>
    <row r="50" spans="1:5" x14ac:dyDescent="0.3">
      <c r="A50" s="10" t="s">
        <v>122</v>
      </c>
      <c r="B50" s="2">
        <v>0.26100000000000001</v>
      </c>
      <c r="C50" s="5">
        <v>7.6999999999999999E-2</v>
      </c>
      <c r="D50" s="1">
        <f t="shared" si="1"/>
        <v>0.184</v>
      </c>
      <c r="E50" s="8">
        <f t="shared" si="2"/>
        <v>6.8419694399999997</v>
      </c>
    </row>
    <row r="51" spans="1:5" x14ac:dyDescent="0.3">
      <c r="A51" s="10" t="s">
        <v>123</v>
      </c>
      <c r="B51" s="2">
        <v>0.31</v>
      </c>
      <c r="C51" s="5">
        <v>7.6999999999999999E-2</v>
      </c>
      <c r="D51" s="1">
        <f t="shared" si="1"/>
        <v>0.23299999999999998</v>
      </c>
      <c r="E51" s="8">
        <f t="shared" si="2"/>
        <v>8.742236235</v>
      </c>
    </row>
    <row r="52" spans="1:5" x14ac:dyDescent="0.3">
      <c r="A52" s="10" t="s">
        <v>124</v>
      </c>
      <c r="B52" s="2">
        <v>0.318</v>
      </c>
      <c r="C52" s="5">
        <v>7.6999999999999999E-2</v>
      </c>
      <c r="D52" s="1">
        <f t="shared" si="1"/>
        <v>0.24099999999999999</v>
      </c>
      <c r="E52" s="8">
        <f t="shared" si="2"/>
        <v>9.0607443150000009</v>
      </c>
    </row>
    <row r="53" spans="1:5" x14ac:dyDescent="0.3">
      <c r="A53" s="10" t="s">
        <v>125</v>
      </c>
      <c r="B53" s="2">
        <v>0.186</v>
      </c>
      <c r="C53" s="5">
        <v>7.6999999999999999E-2</v>
      </c>
      <c r="D53" s="1">
        <f t="shared" si="1"/>
        <v>0.109</v>
      </c>
      <c r="E53" s="8">
        <f t="shared" si="2"/>
        <v>4.1018673149999998</v>
      </c>
    </row>
    <row r="54" spans="1:5" x14ac:dyDescent="0.3">
      <c r="A54" s="10" t="s">
        <v>126</v>
      </c>
      <c r="B54" s="2">
        <v>0.3</v>
      </c>
      <c r="C54" s="5">
        <v>7.6999999999999999E-2</v>
      </c>
      <c r="D54" s="1">
        <f t="shared" si="1"/>
        <v>0.22299999999999998</v>
      </c>
      <c r="E54" s="8">
        <f t="shared" si="2"/>
        <v>8.3473618349999992</v>
      </c>
    </row>
    <row r="55" spans="1:5" x14ac:dyDescent="0.3">
      <c r="A55" s="10" t="s">
        <v>127</v>
      </c>
      <c r="B55" s="2">
        <v>0.61699999999999999</v>
      </c>
      <c r="C55" s="5">
        <v>7.6999999999999999E-2</v>
      </c>
      <c r="D55" s="1">
        <f t="shared" si="1"/>
        <v>0.54</v>
      </c>
      <c r="E55" s="8">
        <f t="shared" si="2"/>
        <v>22.627814000000001</v>
      </c>
    </row>
    <row r="56" spans="1:5" x14ac:dyDescent="0.3">
      <c r="A56" s="10" t="s">
        <v>128</v>
      </c>
      <c r="B56" s="2">
        <v>1.1260000000000001</v>
      </c>
      <c r="C56" s="5">
        <v>7.6999999999999999E-2</v>
      </c>
      <c r="D56" s="1">
        <f t="shared" si="1"/>
        <v>1.0490000000000002</v>
      </c>
      <c r="E56" s="8">
        <f t="shared" si="2"/>
        <v>53.17378711500001</v>
      </c>
    </row>
    <row r="57" spans="1:5" x14ac:dyDescent="0.3">
      <c r="A57" s="10" t="s">
        <v>129</v>
      </c>
      <c r="B57" s="2">
        <v>0.31</v>
      </c>
      <c r="C57" s="5">
        <v>7.6999999999999999E-2</v>
      </c>
      <c r="D57" s="1">
        <f t="shared" si="1"/>
        <v>0.23299999999999998</v>
      </c>
      <c r="E57" s="8">
        <f t="shared" si="2"/>
        <v>8.742236235</v>
      </c>
    </row>
    <row r="58" spans="1:5" x14ac:dyDescent="0.3">
      <c r="A58" s="10" t="s">
        <v>130</v>
      </c>
      <c r="B58" s="2">
        <v>0.28100000000000003</v>
      </c>
      <c r="C58" s="5">
        <v>7.6999999999999999E-2</v>
      </c>
      <c r="D58" s="1">
        <f t="shared" si="1"/>
        <v>0.20400000000000001</v>
      </c>
      <c r="E58" s="8">
        <f t="shared" si="2"/>
        <v>7.6070818400000002</v>
      </c>
    </row>
    <row r="59" spans="1:5" x14ac:dyDescent="0.3">
      <c r="A59" s="10" t="s">
        <v>131</v>
      </c>
      <c r="B59" s="2">
        <v>0.58599999999999997</v>
      </c>
      <c r="C59" s="5">
        <v>7.6999999999999999E-2</v>
      </c>
      <c r="D59" s="1">
        <f t="shared" si="1"/>
        <v>0.50900000000000001</v>
      </c>
      <c r="E59" s="8">
        <f t="shared" si="2"/>
        <v>21.070695315000002</v>
      </c>
    </row>
    <row r="60" spans="1:5" x14ac:dyDescent="0.3">
      <c r="A60" s="10" t="s">
        <v>132</v>
      </c>
      <c r="B60" s="2">
        <v>0.48099999999999998</v>
      </c>
      <c r="C60" s="5">
        <v>7.6999999999999999E-2</v>
      </c>
      <c r="D60" s="1">
        <f t="shared" si="1"/>
        <v>0.40399999999999997</v>
      </c>
      <c r="E60" s="8">
        <f t="shared" si="2"/>
        <v>16.055265840000001</v>
      </c>
    </row>
    <row r="61" spans="1:5" x14ac:dyDescent="0.3">
      <c r="A61" s="10" t="s">
        <v>133</v>
      </c>
      <c r="B61" s="2">
        <v>0.34400000000000003</v>
      </c>
      <c r="C61" s="5">
        <v>7.6999999999999999E-2</v>
      </c>
      <c r="D61" s="1">
        <f t="shared" si="1"/>
        <v>0.26700000000000002</v>
      </c>
      <c r="E61" s="8">
        <f t="shared" si="2"/>
        <v>10.111909235000002</v>
      </c>
    </row>
    <row r="62" spans="1:5" x14ac:dyDescent="0.3">
      <c r="A62" s="10" t="s">
        <v>134</v>
      </c>
      <c r="B62" s="2">
        <v>0.26300000000000001</v>
      </c>
      <c r="C62" s="5">
        <v>7.6999999999999999E-2</v>
      </c>
      <c r="D62" s="1">
        <f t="shared" si="1"/>
        <v>0.186</v>
      </c>
      <c r="E62" s="8">
        <f t="shared" si="2"/>
        <v>6.9178285399999995</v>
      </c>
    </row>
    <row r="63" spans="1:5" x14ac:dyDescent="0.3">
      <c r="A63" s="10" t="s">
        <v>135</v>
      </c>
      <c r="B63" s="2">
        <v>0.29699999999999999</v>
      </c>
      <c r="C63" s="5">
        <v>7.6999999999999999E-2</v>
      </c>
      <c r="D63" s="1">
        <f t="shared" si="1"/>
        <v>0.21999999999999997</v>
      </c>
      <c r="E63" s="8">
        <f t="shared" si="2"/>
        <v>8.2296059999999986</v>
      </c>
    </row>
    <row r="64" spans="1:5" x14ac:dyDescent="0.3">
      <c r="A64" s="10" t="s">
        <v>136</v>
      </c>
      <c r="B64" s="2">
        <v>0.29299999999999998</v>
      </c>
      <c r="C64" s="5">
        <v>7.6999999999999999E-2</v>
      </c>
      <c r="D64" s="1">
        <f t="shared" si="1"/>
        <v>0.21599999999999997</v>
      </c>
      <c r="E64" s="8">
        <f t="shared" si="2"/>
        <v>8.0731054399999991</v>
      </c>
    </row>
    <row r="65" spans="1:5" x14ac:dyDescent="0.3">
      <c r="A65" s="10" t="s">
        <v>137</v>
      </c>
      <c r="B65" s="2">
        <v>0.248</v>
      </c>
      <c r="C65" s="5">
        <v>7.6999999999999999E-2</v>
      </c>
      <c r="D65" s="1">
        <f t="shared" ref="D65:D96" si="3">(B65-C65)</f>
        <v>0.17099999999999999</v>
      </c>
      <c r="E65" s="8">
        <f t="shared" ref="E65:E96" si="4">(18.115*D65*D65)+(31.227*D65)+(0.4829)</f>
        <v>6.3524177149999996</v>
      </c>
    </row>
    <row r="66" spans="1:5" x14ac:dyDescent="0.3">
      <c r="A66" s="10" t="s">
        <v>138</v>
      </c>
      <c r="B66" s="2">
        <v>0.36699999999999999</v>
      </c>
      <c r="C66" s="5">
        <v>7.6999999999999999E-2</v>
      </c>
      <c r="D66" s="1">
        <f t="shared" si="3"/>
        <v>0.28999999999999998</v>
      </c>
      <c r="E66" s="8">
        <f t="shared" si="4"/>
        <v>11.0622015</v>
      </c>
    </row>
    <row r="67" spans="1:5" x14ac:dyDescent="0.3">
      <c r="A67" s="10" t="s">
        <v>139</v>
      </c>
      <c r="B67" s="2">
        <v>0.28200000000000003</v>
      </c>
      <c r="C67" s="5">
        <v>7.6999999999999999E-2</v>
      </c>
      <c r="D67" s="1">
        <f t="shared" si="3"/>
        <v>0.20500000000000002</v>
      </c>
      <c r="E67" s="8">
        <f t="shared" si="4"/>
        <v>7.6457178750000008</v>
      </c>
    </row>
    <row r="68" spans="1:5" x14ac:dyDescent="0.3">
      <c r="A68" s="10" t="s">
        <v>140</v>
      </c>
      <c r="B68" s="2">
        <v>0.26500000000000001</v>
      </c>
      <c r="C68" s="5">
        <v>7.6999999999999999E-2</v>
      </c>
      <c r="D68" s="1">
        <f t="shared" si="3"/>
        <v>0.188</v>
      </c>
      <c r="E68" s="8">
        <f t="shared" si="4"/>
        <v>6.9938325600000004</v>
      </c>
    </row>
    <row r="69" spans="1:5" x14ac:dyDescent="0.3">
      <c r="A69" s="10" t="s">
        <v>141</v>
      </c>
      <c r="B69" s="2">
        <v>0.24099999999999999</v>
      </c>
      <c r="C69" s="5">
        <v>7.6999999999999999E-2</v>
      </c>
      <c r="D69" s="1">
        <f t="shared" si="3"/>
        <v>0.16399999999999998</v>
      </c>
      <c r="E69" s="8">
        <f t="shared" si="4"/>
        <v>6.091349039999999</v>
      </c>
    </row>
    <row r="70" spans="1:5" x14ac:dyDescent="0.3">
      <c r="A70" s="10" t="s">
        <v>142</v>
      </c>
      <c r="B70" s="2">
        <v>0.27400000000000002</v>
      </c>
      <c r="C70" s="5">
        <v>7.6999999999999999E-2</v>
      </c>
      <c r="D70" s="1">
        <f t="shared" si="3"/>
        <v>0.19700000000000001</v>
      </c>
      <c r="E70" s="8">
        <f t="shared" si="4"/>
        <v>7.3376440349999994</v>
      </c>
    </row>
    <row r="71" spans="1:5" x14ac:dyDescent="0.3">
      <c r="A71" s="10" t="s">
        <v>143</v>
      </c>
      <c r="B71" s="2">
        <v>0.253</v>
      </c>
      <c r="C71" s="5">
        <v>7.6999999999999999E-2</v>
      </c>
      <c r="D71" s="1">
        <f t="shared" si="3"/>
        <v>0.17599999999999999</v>
      </c>
      <c r="E71" s="8">
        <f t="shared" si="4"/>
        <v>6.5399822399999996</v>
      </c>
    </row>
    <row r="72" spans="1:5" x14ac:dyDescent="0.3">
      <c r="A72" s="10" t="s">
        <v>144</v>
      </c>
      <c r="B72" s="2">
        <v>0.98799999999999999</v>
      </c>
      <c r="C72" s="5">
        <v>7.6999999999999999E-2</v>
      </c>
      <c r="D72" s="1">
        <f t="shared" si="3"/>
        <v>0.91100000000000003</v>
      </c>
      <c r="E72" s="8">
        <f t="shared" si="4"/>
        <v>43.964715914999999</v>
      </c>
    </row>
    <row r="73" spans="1:5" x14ac:dyDescent="0.3">
      <c r="A73" s="10" t="s">
        <v>145</v>
      </c>
      <c r="B73" s="2">
        <v>0.26500000000000001</v>
      </c>
      <c r="C73" s="5">
        <v>7.6999999999999999E-2</v>
      </c>
      <c r="D73" s="1">
        <f t="shared" si="3"/>
        <v>0.188</v>
      </c>
      <c r="E73" s="8">
        <f t="shared" si="4"/>
        <v>6.9938325600000004</v>
      </c>
    </row>
    <row r="74" spans="1:5" x14ac:dyDescent="0.3">
      <c r="A74" s="10" t="s">
        <v>146</v>
      </c>
      <c r="B74" s="2">
        <v>0.22500000000000001</v>
      </c>
      <c r="C74" s="5">
        <v>7.6999999999999999E-2</v>
      </c>
      <c r="D74" s="1">
        <f t="shared" si="3"/>
        <v>0.14800000000000002</v>
      </c>
      <c r="E74" s="8">
        <f t="shared" si="4"/>
        <v>5.5012869599999998</v>
      </c>
    </row>
    <row r="75" spans="1:5" x14ac:dyDescent="0.3">
      <c r="A75" s="10" t="s">
        <v>147</v>
      </c>
      <c r="B75" s="2">
        <v>1.196</v>
      </c>
      <c r="C75" s="5">
        <v>7.6999999999999999E-2</v>
      </c>
      <c r="D75" s="1">
        <f t="shared" si="3"/>
        <v>1.119</v>
      </c>
      <c r="E75" s="8">
        <f t="shared" si="4"/>
        <v>58.108809514999997</v>
      </c>
    </row>
    <row r="76" spans="1:5" x14ac:dyDescent="0.3">
      <c r="A76" s="10" t="s">
        <v>148</v>
      </c>
      <c r="B76" s="2">
        <v>0.434</v>
      </c>
      <c r="C76" s="5">
        <v>7.6999999999999999E-2</v>
      </c>
      <c r="D76" s="1">
        <f t="shared" si="3"/>
        <v>0.35699999999999998</v>
      </c>
      <c r="E76" s="8">
        <f t="shared" si="4"/>
        <v>13.939677634999999</v>
      </c>
    </row>
    <row r="77" spans="1:5" x14ac:dyDescent="0.3">
      <c r="A77" s="10" t="s">
        <v>149</v>
      </c>
      <c r="B77" s="2">
        <v>0.34900000000000003</v>
      </c>
      <c r="C77" s="5">
        <v>7.6999999999999999E-2</v>
      </c>
      <c r="D77" s="1">
        <f t="shared" si="3"/>
        <v>0.27200000000000002</v>
      </c>
      <c r="E77" s="8">
        <f t="shared" si="4"/>
        <v>10.316864160000002</v>
      </c>
    </row>
    <row r="78" spans="1:5" x14ac:dyDescent="0.3">
      <c r="A78" s="10" t="s">
        <v>150</v>
      </c>
      <c r="B78" s="2">
        <v>0.42599999999999999</v>
      </c>
      <c r="C78" s="5">
        <v>7.6999999999999999E-2</v>
      </c>
      <c r="D78" s="1">
        <f t="shared" si="3"/>
        <v>0.34899999999999998</v>
      </c>
      <c r="E78" s="8">
        <f t="shared" si="4"/>
        <v>13.587548115000001</v>
      </c>
    </row>
    <row r="79" spans="1:5" x14ac:dyDescent="0.3">
      <c r="A79" s="10" t="s">
        <v>151</v>
      </c>
      <c r="B79" s="2">
        <v>0.64</v>
      </c>
      <c r="C79" s="5">
        <v>7.6999999999999999E-2</v>
      </c>
      <c r="D79" s="1">
        <f t="shared" si="3"/>
        <v>0.56300000000000006</v>
      </c>
      <c r="E79" s="8">
        <f t="shared" si="4"/>
        <v>23.805594435000003</v>
      </c>
    </row>
    <row r="80" spans="1:5" x14ac:dyDescent="0.3">
      <c r="A80" s="10" t="s">
        <v>152</v>
      </c>
      <c r="B80" s="2">
        <v>0.38700000000000001</v>
      </c>
      <c r="C80" s="5">
        <v>7.6999999999999999E-2</v>
      </c>
      <c r="D80" s="1">
        <f t="shared" si="3"/>
        <v>0.31</v>
      </c>
      <c r="E80" s="8">
        <f t="shared" si="4"/>
        <v>11.9041215</v>
      </c>
    </row>
    <row r="81" spans="1:5" x14ac:dyDescent="0.3">
      <c r="A81" s="10" t="s">
        <v>153</v>
      </c>
      <c r="B81" s="2">
        <v>0.26300000000000001</v>
      </c>
      <c r="C81" s="5">
        <v>7.6999999999999999E-2</v>
      </c>
      <c r="D81" s="1">
        <f t="shared" si="3"/>
        <v>0.186</v>
      </c>
      <c r="E81" s="8">
        <f t="shared" si="4"/>
        <v>6.9178285399999995</v>
      </c>
    </row>
    <row r="82" spans="1:5" x14ac:dyDescent="0.3">
      <c r="A82" s="10" t="s">
        <v>154</v>
      </c>
      <c r="B82" s="2">
        <v>0.27</v>
      </c>
      <c r="C82" s="5">
        <v>7.6999999999999999E-2</v>
      </c>
      <c r="D82" s="1">
        <f t="shared" si="3"/>
        <v>0.193</v>
      </c>
      <c r="E82" s="8">
        <f t="shared" si="4"/>
        <v>7.1844766350000002</v>
      </c>
    </row>
    <row r="83" spans="1:5" x14ac:dyDescent="0.3">
      <c r="A83" s="10" t="s">
        <v>155</v>
      </c>
      <c r="B83" s="2">
        <v>0.502</v>
      </c>
      <c r="C83" s="5">
        <v>7.6999999999999999E-2</v>
      </c>
      <c r="D83" s="1">
        <f t="shared" si="3"/>
        <v>0.42499999999999999</v>
      </c>
      <c r="E83" s="8">
        <f t="shared" si="4"/>
        <v>17.026396875</v>
      </c>
    </row>
    <row r="84" spans="1:5" x14ac:dyDescent="0.3">
      <c r="A84" s="10" t="s">
        <v>156</v>
      </c>
      <c r="B84" s="2">
        <v>0.33800000000000002</v>
      </c>
      <c r="C84" s="5">
        <v>7.6999999999999999E-2</v>
      </c>
      <c r="D84" s="1">
        <f t="shared" si="3"/>
        <v>0.26100000000000001</v>
      </c>
      <c r="E84" s="8">
        <f t="shared" si="4"/>
        <v>9.867158915000001</v>
      </c>
    </row>
    <row r="85" spans="1:5" x14ac:dyDescent="0.3">
      <c r="A85" s="10" t="s">
        <v>157</v>
      </c>
      <c r="B85" s="2">
        <v>0.33400000000000002</v>
      </c>
      <c r="C85" s="5">
        <v>7.6999999999999999E-2</v>
      </c>
      <c r="D85" s="1">
        <f t="shared" si="3"/>
        <v>0.25700000000000001</v>
      </c>
      <c r="E85" s="8">
        <f t="shared" si="4"/>
        <v>9.7047166350000005</v>
      </c>
    </row>
    <row r="86" spans="1:5" x14ac:dyDescent="0.3">
      <c r="A86" s="10" t="s">
        <v>158</v>
      </c>
      <c r="B86" s="2">
        <v>0.27800000000000002</v>
      </c>
      <c r="C86" s="5">
        <v>7.6999999999999999E-2</v>
      </c>
      <c r="D86" s="1">
        <f t="shared" si="3"/>
        <v>0.20100000000000001</v>
      </c>
      <c r="E86" s="8">
        <f t="shared" si="4"/>
        <v>7.4913911149999999</v>
      </c>
    </row>
    <row r="87" spans="1:5" x14ac:dyDescent="0.3">
      <c r="A87" s="10" t="s">
        <v>159</v>
      </c>
      <c r="B87" s="2">
        <v>0.32100000000000001</v>
      </c>
      <c r="C87" s="5">
        <v>7.6999999999999999E-2</v>
      </c>
      <c r="D87" s="1">
        <f t="shared" si="3"/>
        <v>0.24399999999999999</v>
      </c>
      <c r="E87" s="8">
        <f t="shared" si="4"/>
        <v>9.1807826400000003</v>
      </c>
    </row>
    <row r="88" spans="1:5" x14ac:dyDescent="0.3">
      <c r="A88" s="10" t="s">
        <v>160</v>
      </c>
      <c r="B88" s="2">
        <v>0.26</v>
      </c>
      <c r="C88" s="5">
        <v>7.6999999999999999E-2</v>
      </c>
      <c r="D88" s="1">
        <f t="shared" si="3"/>
        <v>0.183</v>
      </c>
      <c r="E88" s="8">
        <f t="shared" si="4"/>
        <v>6.8040942349999991</v>
      </c>
    </row>
    <row r="89" spans="1:5" x14ac:dyDescent="0.3">
      <c r="A89" s="10" t="s">
        <v>161</v>
      </c>
      <c r="B89" s="2">
        <v>0.26900000000000002</v>
      </c>
      <c r="C89" s="5">
        <v>7.6999999999999999E-2</v>
      </c>
      <c r="D89" s="1">
        <f t="shared" si="3"/>
        <v>0.192</v>
      </c>
      <c r="E89" s="8">
        <f t="shared" si="4"/>
        <v>7.1462753599999997</v>
      </c>
    </row>
    <row r="90" spans="1:5" x14ac:dyDescent="0.3">
      <c r="A90" s="10" t="s">
        <v>162</v>
      </c>
      <c r="B90" s="2">
        <v>0.218</v>
      </c>
      <c r="C90" s="5">
        <v>7.6999999999999999E-2</v>
      </c>
      <c r="D90" s="1">
        <f t="shared" si="3"/>
        <v>0.14100000000000001</v>
      </c>
      <c r="E90" s="8">
        <f t="shared" si="4"/>
        <v>5.2460513150000008</v>
      </c>
    </row>
    <row r="91" spans="1:5" x14ac:dyDescent="0.3">
      <c r="A91" s="10" t="s">
        <v>163</v>
      </c>
      <c r="B91" s="2">
        <v>0.34600000000000003</v>
      </c>
      <c r="C91" s="5">
        <v>7.6999999999999999E-2</v>
      </c>
      <c r="D91" s="1">
        <f t="shared" si="3"/>
        <v>0.26900000000000002</v>
      </c>
      <c r="E91" s="8">
        <f t="shared" si="4"/>
        <v>10.193782515000002</v>
      </c>
    </row>
    <row r="92" spans="1:5" x14ac:dyDescent="0.3">
      <c r="A92" s="10" t="s">
        <v>164</v>
      </c>
      <c r="B92" s="2">
        <v>0.33</v>
      </c>
      <c r="C92" s="5">
        <v>7.6999999999999999E-2</v>
      </c>
      <c r="D92" s="1">
        <f t="shared" si="3"/>
        <v>0.253</v>
      </c>
      <c r="E92" s="8">
        <f t="shared" si="4"/>
        <v>9.5428540350000013</v>
      </c>
    </row>
    <row r="93" spans="1:5" x14ac:dyDescent="0.3">
      <c r="A93" s="10" t="s">
        <v>165</v>
      </c>
      <c r="B93" s="2">
        <v>0.43</v>
      </c>
      <c r="C93" s="5">
        <v>7.6999999999999999E-2</v>
      </c>
      <c r="D93" s="1">
        <f t="shared" si="3"/>
        <v>0.35299999999999998</v>
      </c>
      <c r="E93" s="8">
        <f t="shared" si="4"/>
        <v>13.763323034999999</v>
      </c>
    </row>
    <row r="94" spans="1:5" x14ac:dyDescent="0.3">
      <c r="A94" s="10" t="s">
        <v>166</v>
      </c>
      <c r="B94" s="2">
        <v>0.33700000000000002</v>
      </c>
      <c r="C94" s="5">
        <v>7.6999999999999999E-2</v>
      </c>
      <c r="D94" s="1">
        <f t="shared" si="3"/>
        <v>0.26</v>
      </c>
      <c r="E94" s="8">
        <f t="shared" si="4"/>
        <v>9.8264940000000021</v>
      </c>
    </row>
    <row r="95" spans="1:5" x14ac:dyDescent="0.3">
      <c r="A95" s="10" t="s">
        <v>167</v>
      </c>
      <c r="B95" s="2">
        <v>0.51800000000000002</v>
      </c>
      <c r="C95" s="5">
        <v>7.6999999999999999E-2</v>
      </c>
      <c r="D95" s="1">
        <f t="shared" si="3"/>
        <v>0.441</v>
      </c>
      <c r="E95" s="8">
        <f t="shared" si="4"/>
        <v>17.777030315000001</v>
      </c>
    </row>
    <row r="96" spans="1:5" x14ac:dyDescent="0.3">
      <c r="A96" s="10" t="s">
        <v>168</v>
      </c>
      <c r="B96" s="2">
        <v>0.314</v>
      </c>
      <c r="C96" s="5">
        <v>7.6999999999999999E-2</v>
      </c>
      <c r="D96" s="1">
        <f t="shared" si="3"/>
        <v>0.23699999999999999</v>
      </c>
      <c r="E96" s="8">
        <f t="shared" si="4"/>
        <v>8.9012004349999998</v>
      </c>
    </row>
    <row r="97" spans="1:5" x14ac:dyDescent="0.3">
      <c r="A97" s="10" t="s">
        <v>169</v>
      </c>
      <c r="B97" s="2">
        <v>0.28800000000000003</v>
      </c>
      <c r="C97" s="5">
        <v>7.6999999999999999E-2</v>
      </c>
      <c r="D97" s="1">
        <f t="shared" ref="D97:D128" si="5">(B97-C97)</f>
        <v>0.21100000000000002</v>
      </c>
      <c r="E97" s="8">
        <f t="shared" ref="E97:E128" si="6">(18.115*D97*D97)+(31.227*D97)+(0.4829)</f>
        <v>7.8782949150000015</v>
      </c>
    </row>
    <row r="98" spans="1:5" x14ac:dyDescent="0.3">
      <c r="A98" s="10" t="s">
        <v>170</v>
      </c>
      <c r="B98" s="2">
        <v>0.25900000000000001</v>
      </c>
      <c r="C98" s="5">
        <v>7.6999999999999999E-2</v>
      </c>
      <c r="D98" s="1">
        <f t="shared" si="5"/>
        <v>0.182</v>
      </c>
      <c r="E98" s="8">
        <f t="shared" si="6"/>
        <v>6.7662552600000003</v>
      </c>
    </row>
    <row r="99" spans="1:5" x14ac:dyDescent="0.3">
      <c r="A99" s="10" t="s">
        <v>171</v>
      </c>
      <c r="B99" s="2">
        <v>0.372</v>
      </c>
      <c r="C99" s="5">
        <v>7.6999999999999999E-2</v>
      </c>
      <c r="D99" s="1">
        <f t="shared" si="5"/>
        <v>0.29499999999999998</v>
      </c>
      <c r="E99" s="8">
        <f t="shared" si="6"/>
        <v>11.271322874999999</v>
      </c>
    </row>
    <row r="100" spans="1:5" x14ac:dyDescent="0.3">
      <c r="A100" s="10" t="s">
        <v>172</v>
      </c>
      <c r="B100" s="2">
        <v>1.2630000000000001</v>
      </c>
      <c r="C100" s="5">
        <v>7.6999999999999999E-2</v>
      </c>
      <c r="D100" s="1">
        <f t="shared" si="5"/>
        <v>1.1860000000000002</v>
      </c>
      <c r="E100" s="8">
        <f t="shared" si="6"/>
        <v>62.998608540000006</v>
      </c>
    </row>
    <row r="101" spans="1:5" x14ac:dyDescent="0.3">
      <c r="A101" s="10" t="s">
        <v>173</v>
      </c>
      <c r="B101" s="2">
        <v>1.294</v>
      </c>
      <c r="C101" s="5">
        <v>7.6999999999999999E-2</v>
      </c>
      <c r="D101" s="1">
        <f t="shared" si="5"/>
        <v>1.2170000000000001</v>
      </c>
      <c r="E101" s="8">
        <f t="shared" si="6"/>
        <v>65.316086235</v>
      </c>
    </row>
    <row r="102" spans="1:5" x14ac:dyDescent="0.3">
      <c r="A102" s="10" t="s">
        <v>174</v>
      </c>
      <c r="B102" s="2">
        <v>0.623</v>
      </c>
      <c r="C102" s="5">
        <v>7.6999999999999999E-2</v>
      </c>
      <c r="D102" s="1">
        <f t="shared" si="5"/>
        <v>0.54600000000000004</v>
      </c>
      <c r="E102" s="8">
        <f t="shared" si="6"/>
        <v>22.933213340000002</v>
      </c>
    </row>
    <row r="103" spans="1:5" x14ac:dyDescent="0.3">
      <c r="A103" s="10" t="s">
        <v>175</v>
      </c>
      <c r="B103" s="2">
        <v>0.68</v>
      </c>
      <c r="C103" s="5">
        <v>7.6999999999999999E-2</v>
      </c>
      <c r="D103" s="1">
        <f t="shared" si="5"/>
        <v>0.60300000000000009</v>
      </c>
      <c r="E103" s="8">
        <f t="shared" si="6"/>
        <v>25.899558035000005</v>
      </c>
    </row>
    <row r="104" spans="1:5" x14ac:dyDescent="0.3">
      <c r="A104" s="10" t="s">
        <v>176</v>
      </c>
      <c r="B104" s="2">
        <v>0.34500000000000003</v>
      </c>
      <c r="C104" s="5">
        <v>7.6999999999999999E-2</v>
      </c>
      <c r="D104" s="1">
        <f t="shared" si="5"/>
        <v>0.26800000000000002</v>
      </c>
      <c r="E104" s="8">
        <f t="shared" si="6"/>
        <v>10.152827760000001</v>
      </c>
    </row>
    <row r="105" spans="1:5" x14ac:dyDescent="0.3">
      <c r="A105" s="10" t="s">
        <v>177</v>
      </c>
      <c r="B105" s="2">
        <v>0.32700000000000001</v>
      </c>
      <c r="C105" s="5">
        <v>7.6999999999999999E-2</v>
      </c>
      <c r="D105" s="1">
        <f t="shared" si="5"/>
        <v>0.25</v>
      </c>
      <c r="E105" s="8">
        <f t="shared" si="6"/>
        <v>9.4218375000000005</v>
      </c>
    </row>
    <row r="106" spans="1:5" x14ac:dyDescent="0.3">
      <c r="A106" s="10" t="s">
        <v>178</v>
      </c>
      <c r="B106" s="2">
        <v>0.30599999999999999</v>
      </c>
      <c r="C106" s="5">
        <v>7.6999999999999999E-2</v>
      </c>
      <c r="D106" s="1">
        <f t="shared" si="5"/>
        <v>0.22899999999999998</v>
      </c>
      <c r="E106" s="8">
        <f t="shared" si="6"/>
        <v>8.5838517149999998</v>
      </c>
    </row>
    <row r="107" spans="1:5" x14ac:dyDescent="0.3">
      <c r="A107" s="10" t="s">
        <v>179</v>
      </c>
      <c r="B107" s="2">
        <v>0.34500000000000003</v>
      </c>
      <c r="C107" s="5">
        <v>7.6999999999999999E-2</v>
      </c>
      <c r="D107" s="1">
        <f t="shared" si="5"/>
        <v>0.26800000000000002</v>
      </c>
      <c r="E107" s="8">
        <f t="shared" si="6"/>
        <v>10.152827760000001</v>
      </c>
    </row>
    <row r="108" spans="1:5" x14ac:dyDescent="0.3">
      <c r="A108" s="10" t="s">
        <v>180</v>
      </c>
      <c r="B108" s="2">
        <v>0.36399999999999999</v>
      </c>
      <c r="C108" s="5">
        <v>7.6999999999999999E-2</v>
      </c>
      <c r="D108" s="1">
        <f t="shared" si="5"/>
        <v>0.28699999999999998</v>
      </c>
      <c r="E108" s="8">
        <f t="shared" si="6"/>
        <v>10.937163435</v>
      </c>
    </row>
    <row r="109" spans="1:5" x14ac:dyDescent="0.3">
      <c r="A109" s="10" t="s">
        <v>181</v>
      </c>
      <c r="B109" s="2">
        <v>0.30199999999999999</v>
      </c>
      <c r="C109" s="5">
        <v>7.6999999999999999E-2</v>
      </c>
      <c r="D109" s="1">
        <f t="shared" si="5"/>
        <v>0.22499999999999998</v>
      </c>
      <c r="E109" s="8">
        <f t="shared" si="6"/>
        <v>8.426046874999999</v>
      </c>
    </row>
    <row r="110" spans="1:5" x14ac:dyDescent="0.3">
      <c r="A110" s="10" t="s">
        <v>182</v>
      </c>
      <c r="B110" s="2">
        <v>0.372</v>
      </c>
      <c r="C110" s="5">
        <v>7.6999999999999999E-2</v>
      </c>
      <c r="D110" s="1">
        <f t="shared" si="5"/>
        <v>0.29499999999999998</v>
      </c>
      <c r="E110" s="8">
        <f t="shared" si="6"/>
        <v>11.271322874999999</v>
      </c>
    </row>
    <row r="111" spans="1:5" x14ac:dyDescent="0.3">
      <c r="A111" s="10" t="s">
        <v>183</v>
      </c>
      <c r="B111" s="2">
        <v>0.51400000000000001</v>
      </c>
      <c r="C111" s="5">
        <v>7.6999999999999999E-2</v>
      </c>
      <c r="D111" s="1">
        <f t="shared" si="5"/>
        <v>0.437</v>
      </c>
      <c r="E111" s="8">
        <f t="shared" si="6"/>
        <v>17.588502434999999</v>
      </c>
    </row>
    <row r="112" spans="1:5" x14ac:dyDescent="0.3">
      <c r="A112" s="10" t="s">
        <v>184</v>
      </c>
      <c r="B112" s="2">
        <v>0.53300000000000003</v>
      </c>
      <c r="C112" s="5">
        <v>7.6999999999999999E-2</v>
      </c>
      <c r="D112" s="1">
        <f t="shared" si="5"/>
        <v>0.45600000000000002</v>
      </c>
      <c r="E112" s="8">
        <f t="shared" si="6"/>
        <v>18.489172640000003</v>
      </c>
    </row>
    <row r="113" spans="1:5" x14ac:dyDescent="0.3">
      <c r="A113" s="10" t="s">
        <v>185</v>
      </c>
      <c r="B113" s="2">
        <v>0.34300000000000003</v>
      </c>
      <c r="C113" s="5">
        <v>7.6999999999999999E-2</v>
      </c>
      <c r="D113" s="1">
        <f t="shared" si="5"/>
        <v>0.26600000000000001</v>
      </c>
      <c r="E113" s="8">
        <f t="shared" si="6"/>
        <v>10.071026940000001</v>
      </c>
    </row>
    <row r="114" spans="1:5" x14ac:dyDescent="0.3">
      <c r="A114" s="10" t="s">
        <v>186</v>
      </c>
      <c r="B114" s="2">
        <v>0.26400000000000001</v>
      </c>
      <c r="C114" s="5">
        <v>7.6999999999999999E-2</v>
      </c>
      <c r="D114" s="1">
        <f t="shared" si="5"/>
        <v>0.187</v>
      </c>
      <c r="E114" s="8">
        <f t="shared" si="6"/>
        <v>6.9558124349999995</v>
      </c>
    </row>
    <row r="115" spans="1:5" x14ac:dyDescent="0.3">
      <c r="A115" s="10" t="s">
        <v>187</v>
      </c>
      <c r="B115" s="2">
        <v>0.35899999999999999</v>
      </c>
      <c r="C115" s="5">
        <v>7.6999999999999999E-2</v>
      </c>
      <c r="D115" s="1">
        <f t="shared" si="5"/>
        <v>0.28199999999999997</v>
      </c>
      <c r="E115" s="8">
        <f t="shared" si="6"/>
        <v>10.72949126</v>
      </c>
    </row>
    <row r="116" spans="1:5" x14ac:dyDescent="0.3">
      <c r="A116" s="10" t="s">
        <v>188</v>
      </c>
      <c r="B116" s="2">
        <v>0.433</v>
      </c>
      <c r="C116" s="5">
        <v>7.6999999999999999E-2</v>
      </c>
      <c r="D116" s="1">
        <f t="shared" si="5"/>
        <v>0.35599999999999998</v>
      </c>
      <c r="E116" s="8">
        <f t="shared" si="6"/>
        <v>13.895534640000001</v>
      </c>
    </row>
    <row r="117" spans="1:5" x14ac:dyDescent="0.3">
      <c r="A117" s="10" t="s">
        <v>189</v>
      </c>
      <c r="B117" s="2">
        <v>0.39600000000000002</v>
      </c>
      <c r="C117" s="5">
        <v>7.6999999999999999E-2</v>
      </c>
      <c r="D117" s="1">
        <f t="shared" si="5"/>
        <v>0.31900000000000001</v>
      </c>
      <c r="E117" s="8">
        <f t="shared" si="6"/>
        <v>12.287713515</v>
      </c>
    </row>
    <row r="118" spans="1:5" x14ac:dyDescent="0.3">
      <c r="A118" s="10" t="s">
        <v>190</v>
      </c>
      <c r="B118" s="2">
        <v>0.217</v>
      </c>
      <c r="C118" s="5">
        <v>7.6999999999999999E-2</v>
      </c>
      <c r="D118" s="1">
        <f t="shared" si="5"/>
        <v>0.14000000000000001</v>
      </c>
      <c r="E118" s="8">
        <f t="shared" si="6"/>
        <v>5.2097340000000001</v>
      </c>
    </row>
    <row r="119" spans="1:5" x14ac:dyDescent="0.3">
      <c r="A119" s="10" t="s">
        <v>191</v>
      </c>
      <c r="B119" s="2">
        <v>0.20800000000000002</v>
      </c>
      <c r="C119" s="5">
        <v>7.6999999999999999E-2</v>
      </c>
      <c r="D119" s="1">
        <f t="shared" si="5"/>
        <v>0.13100000000000001</v>
      </c>
      <c r="E119" s="8">
        <f t="shared" si="6"/>
        <v>4.8845085149999994</v>
      </c>
    </row>
    <row r="120" spans="1:5" x14ac:dyDescent="0.3">
      <c r="A120" s="10" t="s">
        <v>192</v>
      </c>
      <c r="B120" s="2">
        <v>0.22500000000000001</v>
      </c>
      <c r="C120" s="5">
        <v>7.6999999999999999E-2</v>
      </c>
      <c r="D120" s="1">
        <f t="shared" si="5"/>
        <v>0.14800000000000002</v>
      </c>
      <c r="E120" s="8">
        <f t="shared" si="6"/>
        <v>5.5012869599999998</v>
      </c>
    </row>
    <row r="121" spans="1:5" x14ac:dyDescent="0.3">
      <c r="A121" s="10" t="s">
        <v>193</v>
      </c>
      <c r="B121" s="2">
        <v>0.247</v>
      </c>
      <c r="C121" s="5">
        <v>7.6999999999999999E-2</v>
      </c>
      <c r="D121" s="1">
        <f t="shared" si="5"/>
        <v>0.16999999999999998</v>
      </c>
      <c r="E121" s="8">
        <f t="shared" si="6"/>
        <v>6.3150134999999992</v>
      </c>
    </row>
    <row r="122" spans="1:5" x14ac:dyDescent="0.3">
      <c r="A122" s="10" t="s">
        <v>194</v>
      </c>
      <c r="B122" s="2">
        <v>0.26</v>
      </c>
      <c r="C122" s="5">
        <v>7.6999999999999999E-2</v>
      </c>
      <c r="D122" s="1">
        <f t="shared" si="5"/>
        <v>0.183</v>
      </c>
      <c r="E122" s="8">
        <f t="shared" si="6"/>
        <v>6.8040942349999991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Q7" sqref="Q7"/>
    </sheetView>
  </sheetViews>
  <sheetFormatPr defaultRowHeight="14.4" x14ac:dyDescent="0.3"/>
  <cols>
    <col min="1" max="1" width="15" customWidth="1"/>
    <col min="2" max="2" width="10.5546875" customWidth="1"/>
    <col min="3" max="3" width="12.33203125" customWidth="1"/>
    <col min="4" max="4" width="10.44140625" customWidth="1"/>
    <col min="5" max="5" width="13.21875" customWidth="1"/>
  </cols>
  <sheetData>
    <row r="2" spans="1:12" x14ac:dyDescent="0.3">
      <c r="A2" s="3">
        <v>1.7110000000000001</v>
      </c>
      <c r="B2" s="2">
        <v>0.96399999999999997</v>
      </c>
      <c r="C2" s="2">
        <v>1.7130000000000001</v>
      </c>
      <c r="D2" s="2">
        <v>0.66700000000000004</v>
      </c>
      <c r="E2" s="2">
        <v>0.35799999999999998</v>
      </c>
      <c r="F2" s="2">
        <v>0.47300000000000003</v>
      </c>
      <c r="G2" s="2">
        <v>0.38</v>
      </c>
      <c r="H2" s="2">
        <v>1.1320000000000001</v>
      </c>
      <c r="I2" s="2">
        <v>0.50900000000000001</v>
      </c>
      <c r="J2" s="2">
        <v>0.39</v>
      </c>
      <c r="K2" s="2">
        <v>0.35399999999999998</v>
      </c>
      <c r="L2" s="2">
        <v>0.60899999999999999</v>
      </c>
    </row>
    <row r="3" spans="1:12" x14ac:dyDescent="0.3">
      <c r="A3" s="3">
        <v>1.016</v>
      </c>
      <c r="B3" s="2">
        <v>0.39300000000000002</v>
      </c>
      <c r="C3" s="2">
        <v>1.2989999999999999</v>
      </c>
      <c r="D3" s="2">
        <v>0.59399999999999997</v>
      </c>
      <c r="E3" s="2">
        <v>0.9</v>
      </c>
      <c r="F3" s="2">
        <v>2.7210000000000001</v>
      </c>
      <c r="G3" s="2">
        <v>0.39200000000000002</v>
      </c>
      <c r="H3" s="2">
        <v>2.6390000000000002</v>
      </c>
      <c r="I3" s="2">
        <v>0.61599999999999999</v>
      </c>
      <c r="J3" s="2">
        <v>0.42899999999999999</v>
      </c>
      <c r="K3" s="2">
        <v>0.44900000000000001</v>
      </c>
      <c r="L3" s="2">
        <v>2.766</v>
      </c>
    </row>
    <row r="4" spans="1:12" x14ac:dyDescent="0.3">
      <c r="A4" s="3">
        <v>0.72799999999999998</v>
      </c>
      <c r="B4" s="2">
        <v>0.44600000000000001</v>
      </c>
      <c r="C4" s="2">
        <v>1.464</v>
      </c>
      <c r="D4" s="2">
        <v>2.4740000000000002</v>
      </c>
      <c r="E4" s="2">
        <v>2.5630000000000002</v>
      </c>
      <c r="F4" s="2">
        <v>2.5190000000000001</v>
      </c>
      <c r="G4" s="2">
        <v>0.6</v>
      </c>
      <c r="H4" s="2">
        <v>2.294</v>
      </c>
      <c r="I4" s="2">
        <v>0.45800000000000002</v>
      </c>
      <c r="J4" s="2">
        <v>0.437</v>
      </c>
      <c r="K4" s="2">
        <v>0.35299999999999998</v>
      </c>
      <c r="L4" s="2">
        <v>0.59399999999999997</v>
      </c>
    </row>
    <row r="5" spans="1:12" x14ac:dyDescent="0.3">
      <c r="A5" s="3">
        <v>0.46500000000000002</v>
      </c>
      <c r="B5" s="2">
        <v>0.42699999999999999</v>
      </c>
      <c r="C5" s="2">
        <v>2.2600000000000002</v>
      </c>
      <c r="D5" s="2">
        <v>1.2630000000000001</v>
      </c>
      <c r="E5" s="2">
        <v>0.77700000000000002</v>
      </c>
      <c r="F5" s="2">
        <v>1.675</v>
      </c>
      <c r="G5" s="2">
        <v>0.60099999999999998</v>
      </c>
      <c r="H5" s="2">
        <v>2.36</v>
      </c>
      <c r="I5" s="2">
        <v>0.40300000000000002</v>
      </c>
      <c r="J5" s="2">
        <v>0.14899999999999999</v>
      </c>
      <c r="K5" s="2">
        <v>2.4540000000000002</v>
      </c>
      <c r="L5" s="2">
        <v>0.53</v>
      </c>
    </row>
    <row r="6" spans="1:12" x14ac:dyDescent="0.3">
      <c r="A6" s="3">
        <v>0.314</v>
      </c>
      <c r="B6" s="2">
        <v>1.821</v>
      </c>
      <c r="C6" s="2">
        <v>0.51100000000000001</v>
      </c>
      <c r="D6" s="2">
        <v>2.94</v>
      </c>
      <c r="E6" s="2">
        <v>0.63200000000000001</v>
      </c>
      <c r="F6" s="2">
        <v>1.9390000000000001</v>
      </c>
      <c r="G6" s="2">
        <v>1.7250000000000001</v>
      </c>
      <c r="H6" s="2">
        <v>2.7389999999999999</v>
      </c>
      <c r="I6" s="2">
        <v>0.49299999999999999</v>
      </c>
      <c r="J6" s="2">
        <v>0.68800000000000006</v>
      </c>
      <c r="K6" s="2">
        <v>1.6930000000000001</v>
      </c>
      <c r="L6" s="2">
        <v>2.2629999999999999</v>
      </c>
    </row>
    <row r="7" spans="1:12" x14ac:dyDescent="0.3">
      <c r="A7" s="5">
        <v>7.3999999999999996E-2</v>
      </c>
      <c r="B7" s="2">
        <v>0.59599999999999997</v>
      </c>
      <c r="C7" s="2">
        <v>0.58799999999999997</v>
      </c>
      <c r="D7" s="2">
        <v>0.31</v>
      </c>
      <c r="E7" s="2">
        <v>1.653</v>
      </c>
      <c r="F7" s="2">
        <v>1.456</v>
      </c>
      <c r="G7" s="2">
        <v>1.762</v>
      </c>
      <c r="H7" s="2">
        <v>0.56600000000000006</v>
      </c>
      <c r="I7" s="2">
        <v>0.44800000000000001</v>
      </c>
      <c r="J7" s="2">
        <v>0.41300000000000003</v>
      </c>
      <c r="K7" s="2">
        <v>0.49</v>
      </c>
      <c r="L7" s="2">
        <v>0.79900000000000004</v>
      </c>
    </row>
    <row r="8" spans="1:12" x14ac:dyDescent="0.3">
      <c r="A8" s="2">
        <v>0.89200000000000002</v>
      </c>
      <c r="B8" s="2">
        <v>2.2040000000000002</v>
      </c>
      <c r="C8" s="2">
        <v>2.641</v>
      </c>
      <c r="D8" s="2">
        <v>2.04</v>
      </c>
      <c r="E8" s="2">
        <v>0.76900000000000002</v>
      </c>
      <c r="F8" s="2">
        <v>0.436</v>
      </c>
      <c r="G8" s="2">
        <v>1.524</v>
      </c>
      <c r="H8" s="2">
        <v>2.1539999999999999</v>
      </c>
      <c r="I8" s="2">
        <v>0.438</v>
      </c>
      <c r="J8" s="2">
        <v>0.39700000000000002</v>
      </c>
      <c r="K8" s="2">
        <v>0.45400000000000001</v>
      </c>
      <c r="L8" s="2">
        <v>2.5840000000000001</v>
      </c>
    </row>
    <row r="9" spans="1:12" x14ac:dyDescent="0.3">
      <c r="A9" s="2">
        <v>0.437</v>
      </c>
      <c r="B9" s="2">
        <v>0.54900000000000004</v>
      </c>
      <c r="C9" s="2">
        <v>0.81800000000000006</v>
      </c>
      <c r="D9" s="2">
        <v>1.117</v>
      </c>
      <c r="E9" s="2">
        <v>0.50800000000000001</v>
      </c>
      <c r="F9" s="2">
        <v>0.38500000000000001</v>
      </c>
      <c r="G9" s="2">
        <v>0.442</v>
      </c>
      <c r="H9" s="2">
        <v>2.327</v>
      </c>
      <c r="I9" s="2">
        <v>0.48599999999999999</v>
      </c>
      <c r="J9" s="2">
        <v>0.48799999999999999</v>
      </c>
      <c r="K9" s="2">
        <v>0.627</v>
      </c>
      <c r="L9" s="2">
        <v>0.65</v>
      </c>
    </row>
    <row r="15" spans="1:12" x14ac:dyDescent="0.3">
      <c r="A15" s="14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4" t="s">
        <v>1</v>
      </c>
      <c r="B16" s="3">
        <v>1.7110000000000001</v>
      </c>
      <c r="C16" s="1">
        <f>B16-B21</f>
        <v>1.637</v>
      </c>
      <c r="D16" s="1">
        <v>32</v>
      </c>
      <c r="E16" s="8">
        <f>(5.6968*C16*C16)+(10.756*C16)-(0.5863)</f>
        <v>32.287380039200002</v>
      </c>
    </row>
    <row r="17" spans="1:12" x14ac:dyDescent="0.3">
      <c r="A17" s="14" t="s">
        <v>2</v>
      </c>
      <c r="B17" s="3">
        <v>1.016</v>
      </c>
      <c r="C17" s="1">
        <f>B17-B21</f>
        <v>0.94200000000000006</v>
      </c>
      <c r="D17" s="1">
        <v>16</v>
      </c>
      <c r="E17" s="8">
        <f t="shared" ref="E17:E21" si="0">(5.6968*C17*C17)+(10.756*C17)-(0.5863)</f>
        <v>14.600987235200003</v>
      </c>
    </row>
    <row r="18" spans="1:12" x14ac:dyDescent="0.3">
      <c r="A18" s="14" t="s">
        <v>3</v>
      </c>
      <c r="B18" s="3">
        <v>0.72799999999999998</v>
      </c>
      <c r="C18" s="1">
        <f>B18-B21</f>
        <v>0.65400000000000003</v>
      </c>
      <c r="D18" s="1">
        <v>8</v>
      </c>
      <c r="E18" s="8">
        <f t="shared" si="0"/>
        <v>8.8847365088000014</v>
      </c>
    </row>
    <row r="19" spans="1:12" x14ac:dyDescent="0.3">
      <c r="A19" s="14" t="s">
        <v>4</v>
      </c>
      <c r="B19" s="3">
        <v>0.46500000000000002</v>
      </c>
      <c r="C19" s="1">
        <f>B19-B21</f>
        <v>0.39100000000000001</v>
      </c>
      <c r="D19" s="1">
        <v>4</v>
      </c>
      <c r="E19" s="8">
        <f t="shared" si="0"/>
        <v>4.490228480799999</v>
      </c>
    </row>
    <row r="20" spans="1:12" x14ac:dyDescent="0.3">
      <c r="A20" s="14" t="s">
        <v>5</v>
      </c>
      <c r="B20" s="3">
        <v>0.314</v>
      </c>
      <c r="C20" s="1">
        <f>B20-B21</f>
        <v>0.24</v>
      </c>
      <c r="D20" s="1">
        <v>2</v>
      </c>
      <c r="E20" s="8">
        <f t="shared" si="0"/>
        <v>2.3232756800000001</v>
      </c>
    </row>
    <row r="21" spans="1:12" x14ac:dyDescent="0.3">
      <c r="A21" s="14" t="s">
        <v>6</v>
      </c>
      <c r="B21" s="5">
        <v>7.3999999999999996E-2</v>
      </c>
      <c r="C21" s="1">
        <f>B21-B21</f>
        <v>0</v>
      </c>
      <c r="D21" s="1">
        <v>0</v>
      </c>
      <c r="E21" s="8">
        <f t="shared" si="0"/>
        <v>-0.58630000000000004</v>
      </c>
    </row>
    <row r="28" spans="1:12" x14ac:dyDescent="0.3">
      <c r="H28" s="6"/>
      <c r="J28" s="6" t="s">
        <v>197</v>
      </c>
      <c r="K28" s="6"/>
      <c r="L28" s="6"/>
    </row>
    <row r="33" spans="1:5" x14ac:dyDescent="0.3">
      <c r="A33" s="10" t="s">
        <v>12</v>
      </c>
      <c r="B33" s="2" t="s">
        <v>13</v>
      </c>
      <c r="C33" s="4" t="s">
        <v>6</v>
      </c>
      <c r="D33" s="1" t="s">
        <v>8</v>
      </c>
      <c r="E33" s="9" t="s">
        <v>198</v>
      </c>
    </row>
    <row r="34" spans="1:5" x14ac:dyDescent="0.3">
      <c r="A34" s="10" t="s">
        <v>15</v>
      </c>
      <c r="B34" s="2">
        <v>0.89200000000000002</v>
      </c>
      <c r="C34" s="5">
        <v>7.3999999999999996E-2</v>
      </c>
      <c r="D34" s="1">
        <f t="shared" ref="D34:D65" si="1">(B34-C34)</f>
        <v>0.81800000000000006</v>
      </c>
      <c r="E34" s="8">
        <f t="shared" ref="E34:E65" si="2">(5.6968*D34*D34)+(10.756*D34)-(0.5863)</f>
        <v>12.0239736032</v>
      </c>
    </row>
    <row r="35" spans="1:5" x14ac:dyDescent="0.3">
      <c r="A35" s="10" t="s">
        <v>16</v>
      </c>
      <c r="B35" s="2">
        <v>0.437</v>
      </c>
      <c r="C35" s="5">
        <v>7.3999999999999996E-2</v>
      </c>
      <c r="D35" s="1">
        <f t="shared" si="1"/>
        <v>0.36299999999999999</v>
      </c>
      <c r="E35" s="8">
        <f t="shared" si="2"/>
        <v>4.0687896392000003</v>
      </c>
    </row>
    <row r="36" spans="1:5" x14ac:dyDescent="0.3">
      <c r="A36" s="10" t="s">
        <v>17</v>
      </c>
      <c r="B36" s="2">
        <v>0.96399999999999997</v>
      </c>
      <c r="C36" s="5">
        <v>7.3999999999999996E-2</v>
      </c>
      <c r="D36" s="1">
        <f t="shared" si="1"/>
        <v>0.89</v>
      </c>
      <c r="E36" s="8">
        <f t="shared" si="2"/>
        <v>13.498975280000002</v>
      </c>
    </row>
    <row r="37" spans="1:5" x14ac:dyDescent="0.3">
      <c r="A37" s="10" t="s">
        <v>18</v>
      </c>
      <c r="B37" s="2">
        <v>0.39300000000000002</v>
      </c>
      <c r="C37" s="5">
        <v>7.3999999999999996E-2</v>
      </c>
      <c r="D37" s="1">
        <f t="shared" si="1"/>
        <v>0.31900000000000001</v>
      </c>
      <c r="E37" s="8">
        <f t="shared" si="2"/>
        <v>3.4245760648000005</v>
      </c>
    </row>
    <row r="38" spans="1:5" x14ac:dyDescent="0.3">
      <c r="A38" s="10" t="s">
        <v>19</v>
      </c>
      <c r="B38" s="2">
        <v>0.44600000000000001</v>
      </c>
      <c r="C38" s="5">
        <v>7.3999999999999996E-2</v>
      </c>
      <c r="D38" s="1">
        <f t="shared" si="1"/>
        <v>0.372</v>
      </c>
      <c r="E38" s="8">
        <f t="shared" si="2"/>
        <v>4.2032779712000004</v>
      </c>
    </row>
    <row r="39" spans="1:5" x14ac:dyDescent="0.3">
      <c r="A39" s="10" t="s">
        <v>20</v>
      </c>
      <c r="B39" s="2">
        <v>0.42699999999999999</v>
      </c>
      <c r="C39" s="5">
        <v>7.3999999999999996E-2</v>
      </c>
      <c r="D39" s="1">
        <f t="shared" si="1"/>
        <v>0.35299999999999998</v>
      </c>
      <c r="E39" s="8">
        <f t="shared" si="2"/>
        <v>3.9204405512</v>
      </c>
    </row>
    <row r="40" spans="1:5" x14ac:dyDescent="0.3">
      <c r="A40" s="10" t="s">
        <v>21</v>
      </c>
      <c r="B40" s="2">
        <v>1.821</v>
      </c>
      <c r="C40" s="5">
        <v>7.3999999999999996E-2</v>
      </c>
      <c r="D40" s="1">
        <f t="shared" si="1"/>
        <v>1.7469999999999999</v>
      </c>
      <c r="E40" s="8">
        <f t="shared" si="2"/>
        <v>35.591116871199993</v>
      </c>
    </row>
    <row r="41" spans="1:5" x14ac:dyDescent="0.3">
      <c r="A41" s="10" t="s">
        <v>22</v>
      </c>
      <c r="B41" s="2">
        <v>0.59599999999999997</v>
      </c>
      <c r="C41" s="5">
        <v>7.3999999999999996E-2</v>
      </c>
      <c r="D41" s="1">
        <f t="shared" si="1"/>
        <v>0.52200000000000002</v>
      </c>
      <c r="E41" s="8">
        <f t="shared" si="2"/>
        <v>6.5806188512000006</v>
      </c>
    </row>
    <row r="42" spans="1:5" x14ac:dyDescent="0.3">
      <c r="A42" s="10" t="s">
        <v>23</v>
      </c>
      <c r="B42" s="2">
        <v>2.2040000000000002</v>
      </c>
      <c r="C42" s="5">
        <v>7.3999999999999996E-2</v>
      </c>
      <c r="D42" s="1">
        <f t="shared" si="1"/>
        <v>2.1300000000000003</v>
      </c>
      <c r="E42" s="8">
        <f t="shared" si="2"/>
        <v>48.169791920000009</v>
      </c>
    </row>
    <row r="43" spans="1:5" x14ac:dyDescent="0.3">
      <c r="A43" s="10" t="s">
        <v>24</v>
      </c>
      <c r="B43" s="2">
        <v>0.54900000000000004</v>
      </c>
      <c r="C43" s="5">
        <v>7.3999999999999996E-2</v>
      </c>
      <c r="D43" s="1">
        <f t="shared" si="1"/>
        <v>0.47500000000000003</v>
      </c>
      <c r="E43" s="8">
        <f t="shared" si="2"/>
        <v>5.8081405000000004</v>
      </c>
    </row>
    <row r="44" spans="1:5" x14ac:dyDescent="0.3">
      <c r="A44" s="10" t="s">
        <v>25</v>
      </c>
      <c r="B44" s="2">
        <v>1.7130000000000001</v>
      </c>
      <c r="C44" s="5">
        <v>7.3999999999999996E-2</v>
      </c>
      <c r="D44" s="1">
        <f t="shared" si="1"/>
        <v>1.639</v>
      </c>
      <c r="E44" s="8">
        <f t="shared" si="2"/>
        <v>32.346217472799999</v>
      </c>
    </row>
    <row r="45" spans="1:5" x14ac:dyDescent="0.3">
      <c r="A45" s="10" t="s">
        <v>26</v>
      </c>
      <c r="B45" s="2">
        <v>1.2989999999999999</v>
      </c>
      <c r="C45" s="5">
        <v>7.3999999999999996E-2</v>
      </c>
      <c r="D45" s="1">
        <f t="shared" si="1"/>
        <v>1.2249999999999999</v>
      </c>
      <c r="E45" s="8">
        <f t="shared" si="2"/>
        <v>21.138560499999997</v>
      </c>
    </row>
    <row r="46" spans="1:5" x14ac:dyDescent="0.3">
      <c r="A46" s="10" t="s">
        <v>27</v>
      </c>
      <c r="B46" s="2">
        <v>1.464</v>
      </c>
      <c r="C46" s="5">
        <v>7.3999999999999996E-2</v>
      </c>
      <c r="D46" s="1">
        <f t="shared" si="1"/>
        <v>1.39</v>
      </c>
      <c r="E46" s="8">
        <f t="shared" si="2"/>
        <v>25.371327279999996</v>
      </c>
    </row>
    <row r="47" spans="1:5" x14ac:dyDescent="0.3">
      <c r="A47" s="10" t="s">
        <v>28</v>
      </c>
      <c r="B47" s="2">
        <v>2.2600000000000002</v>
      </c>
      <c r="C47" s="5">
        <v>7.3999999999999996E-2</v>
      </c>
      <c r="D47" s="1">
        <f t="shared" si="1"/>
        <v>2.1860000000000004</v>
      </c>
      <c r="E47" s="8">
        <f t="shared" si="2"/>
        <v>50.149021692800012</v>
      </c>
    </row>
    <row r="48" spans="1:5" x14ac:dyDescent="0.3">
      <c r="A48" s="10" t="s">
        <v>29</v>
      </c>
      <c r="B48" s="2">
        <v>0.51100000000000001</v>
      </c>
      <c r="C48" s="5">
        <v>7.3999999999999996E-2</v>
      </c>
      <c r="D48" s="1">
        <f t="shared" si="1"/>
        <v>0.437</v>
      </c>
      <c r="E48" s="8">
        <f t="shared" si="2"/>
        <v>5.2019841992</v>
      </c>
    </row>
    <row r="49" spans="1:5" x14ac:dyDescent="0.3">
      <c r="A49" s="10" t="s">
        <v>30</v>
      </c>
      <c r="B49" s="2">
        <v>0.58799999999999997</v>
      </c>
      <c r="C49" s="5">
        <v>7.3999999999999996E-2</v>
      </c>
      <c r="D49" s="1">
        <f t="shared" si="1"/>
        <v>0.51400000000000001</v>
      </c>
      <c r="E49" s="8">
        <f t="shared" si="2"/>
        <v>6.4473557727999999</v>
      </c>
    </row>
    <row r="50" spans="1:5" x14ac:dyDescent="0.3">
      <c r="A50" s="10" t="s">
        <v>31</v>
      </c>
      <c r="B50" s="2">
        <v>2.641</v>
      </c>
      <c r="C50" s="5">
        <v>7.3999999999999996E-2</v>
      </c>
      <c r="D50" s="1">
        <f t="shared" si="1"/>
        <v>2.5670000000000002</v>
      </c>
      <c r="E50" s="8">
        <f t="shared" si="2"/>
        <v>64.563352935200015</v>
      </c>
    </row>
    <row r="51" spans="1:5" x14ac:dyDescent="0.3">
      <c r="A51" s="10" t="s">
        <v>32</v>
      </c>
      <c r="B51" s="2">
        <v>0.81800000000000006</v>
      </c>
      <c r="C51" s="5">
        <v>7.3999999999999996E-2</v>
      </c>
      <c r="D51" s="1">
        <f t="shared" si="1"/>
        <v>0.74400000000000011</v>
      </c>
      <c r="E51" s="8">
        <f t="shared" si="2"/>
        <v>10.569547884800002</v>
      </c>
    </row>
    <row r="52" spans="1:5" x14ac:dyDescent="0.3">
      <c r="A52" s="10" t="s">
        <v>33</v>
      </c>
      <c r="B52" s="2">
        <v>0.66700000000000004</v>
      </c>
      <c r="C52" s="5">
        <v>7.3999999999999996E-2</v>
      </c>
      <c r="D52" s="1">
        <f t="shared" si="1"/>
        <v>0.59300000000000008</v>
      </c>
      <c r="E52" s="8">
        <f t="shared" si="2"/>
        <v>7.7952820232000022</v>
      </c>
    </row>
    <row r="53" spans="1:5" x14ac:dyDescent="0.3">
      <c r="A53" s="10" t="s">
        <v>34</v>
      </c>
      <c r="B53" s="2">
        <v>0.59399999999999997</v>
      </c>
      <c r="C53" s="5">
        <v>7.3999999999999996E-2</v>
      </c>
      <c r="D53" s="1">
        <f t="shared" si="1"/>
        <v>0.52</v>
      </c>
      <c r="E53" s="8">
        <f t="shared" si="2"/>
        <v>6.5472347200000005</v>
      </c>
    </row>
    <row r="54" spans="1:5" x14ac:dyDescent="0.3">
      <c r="A54" s="10" t="s">
        <v>35</v>
      </c>
      <c r="B54" s="2">
        <v>2.4740000000000002</v>
      </c>
      <c r="C54" s="5">
        <v>7.3999999999999996E-2</v>
      </c>
      <c r="D54" s="1">
        <f t="shared" si="1"/>
        <v>2.4000000000000004</v>
      </c>
      <c r="E54" s="8">
        <f t="shared" si="2"/>
        <v>58.041668000000008</v>
      </c>
    </row>
    <row r="55" spans="1:5" x14ac:dyDescent="0.3">
      <c r="A55" s="10" t="s">
        <v>36</v>
      </c>
      <c r="B55" s="2">
        <v>1.2630000000000001</v>
      </c>
      <c r="C55" s="5">
        <v>7.3999999999999996E-2</v>
      </c>
      <c r="D55" s="1">
        <f t="shared" si="1"/>
        <v>1.1890000000000001</v>
      </c>
      <c r="E55" s="8">
        <f t="shared" si="2"/>
        <v>20.256269792800001</v>
      </c>
    </row>
    <row r="56" spans="1:5" x14ac:dyDescent="0.3">
      <c r="A56" s="10" t="s">
        <v>37</v>
      </c>
      <c r="B56" s="2">
        <v>2.94</v>
      </c>
      <c r="C56" s="5">
        <v>7.3999999999999996E-2</v>
      </c>
      <c r="D56" s="1">
        <f t="shared" si="1"/>
        <v>2.8660000000000001</v>
      </c>
      <c r="E56" s="8">
        <f t="shared" si="2"/>
        <v>77.033660540800014</v>
      </c>
    </row>
    <row r="57" spans="1:5" x14ac:dyDescent="0.3">
      <c r="A57" s="10" t="s">
        <v>38</v>
      </c>
      <c r="B57" s="2">
        <v>0.31</v>
      </c>
      <c r="C57" s="5">
        <v>7.3999999999999996E-2</v>
      </c>
      <c r="D57" s="1">
        <f t="shared" si="1"/>
        <v>0.23599999999999999</v>
      </c>
      <c r="E57" s="8">
        <f t="shared" si="2"/>
        <v>2.2694049727999999</v>
      </c>
    </row>
    <row r="58" spans="1:5" x14ac:dyDescent="0.3">
      <c r="A58" s="10" t="s">
        <v>39</v>
      </c>
      <c r="B58" s="2">
        <v>2.04</v>
      </c>
      <c r="C58" s="5">
        <v>7.3999999999999996E-2</v>
      </c>
      <c r="D58" s="1">
        <f t="shared" si="1"/>
        <v>1.966</v>
      </c>
      <c r="E58" s="8">
        <f t="shared" si="2"/>
        <v>42.579016700799997</v>
      </c>
    </row>
    <row r="59" spans="1:5" x14ac:dyDescent="0.3">
      <c r="A59" s="10" t="s">
        <v>40</v>
      </c>
      <c r="B59" s="2">
        <v>1.117</v>
      </c>
      <c r="C59" s="5">
        <v>7.3999999999999996E-2</v>
      </c>
      <c r="D59" s="1">
        <f t="shared" si="1"/>
        <v>1.0429999999999999</v>
      </c>
      <c r="E59" s="8">
        <f t="shared" si="2"/>
        <v>16.829466183199997</v>
      </c>
    </row>
    <row r="60" spans="1:5" x14ac:dyDescent="0.3">
      <c r="A60" s="10" t="s">
        <v>41</v>
      </c>
      <c r="B60" s="2">
        <v>0.35799999999999998</v>
      </c>
      <c r="C60" s="5">
        <v>7.3999999999999996E-2</v>
      </c>
      <c r="D60" s="1">
        <f t="shared" si="1"/>
        <v>0.28399999999999997</v>
      </c>
      <c r="E60" s="8">
        <f t="shared" si="2"/>
        <v>2.9278851007999998</v>
      </c>
    </row>
    <row r="61" spans="1:5" x14ac:dyDescent="0.3">
      <c r="A61" s="10" t="s">
        <v>42</v>
      </c>
      <c r="B61" s="2">
        <v>0.9</v>
      </c>
      <c r="C61" s="5">
        <v>7.3999999999999996E-2</v>
      </c>
      <c r="D61" s="1">
        <f t="shared" si="1"/>
        <v>0.82600000000000007</v>
      </c>
      <c r="E61" s="8">
        <f t="shared" si="2"/>
        <v>12.1849459168</v>
      </c>
    </row>
    <row r="62" spans="1:5" x14ac:dyDescent="0.3">
      <c r="A62" s="10" t="s">
        <v>43</v>
      </c>
      <c r="B62" s="2">
        <v>2.5630000000000002</v>
      </c>
      <c r="C62" s="5">
        <v>7.3999999999999996E-2</v>
      </c>
      <c r="D62" s="1">
        <f t="shared" si="1"/>
        <v>2.4890000000000003</v>
      </c>
      <c r="E62" s="8">
        <f t="shared" si="2"/>
        <v>61.477749312800007</v>
      </c>
    </row>
    <row r="63" spans="1:5" x14ac:dyDescent="0.3">
      <c r="A63" s="10" t="s">
        <v>44</v>
      </c>
      <c r="B63" s="2">
        <v>0.77700000000000002</v>
      </c>
      <c r="C63" s="5">
        <v>7.3999999999999996E-2</v>
      </c>
      <c r="D63" s="1">
        <f t="shared" si="1"/>
        <v>0.70300000000000007</v>
      </c>
      <c r="E63" s="8">
        <f t="shared" si="2"/>
        <v>9.790577831200002</v>
      </c>
    </row>
    <row r="64" spans="1:5" x14ac:dyDescent="0.3">
      <c r="A64" s="10" t="s">
        <v>45</v>
      </c>
      <c r="B64" s="2">
        <v>0.63200000000000001</v>
      </c>
      <c r="C64" s="5">
        <v>7.3999999999999996E-2</v>
      </c>
      <c r="D64" s="1">
        <f t="shared" si="1"/>
        <v>0.55800000000000005</v>
      </c>
      <c r="E64" s="8">
        <f t="shared" si="2"/>
        <v>7.1893264352000017</v>
      </c>
    </row>
    <row r="65" spans="1:5" x14ac:dyDescent="0.3">
      <c r="A65" s="10" t="s">
        <v>46</v>
      </c>
      <c r="B65" s="2">
        <v>1.653</v>
      </c>
      <c r="C65" s="5">
        <v>7.3999999999999996E-2</v>
      </c>
      <c r="D65" s="1">
        <f t="shared" si="1"/>
        <v>1.579</v>
      </c>
      <c r="E65" s="8">
        <f t="shared" si="2"/>
        <v>30.600919328799996</v>
      </c>
    </row>
    <row r="66" spans="1:5" x14ac:dyDescent="0.3">
      <c r="A66" s="10" t="s">
        <v>47</v>
      </c>
      <c r="B66" s="2">
        <v>0.76900000000000002</v>
      </c>
      <c r="C66" s="5">
        <v>7.3999999999999996E-2</v>
      </c>
      <c r="D66" s="1">
        <f t="shared" ref="D66:D97" si="3">(B66-C66)</f>
        <v>0.69500000000000006</v>
      </c>
      <c r="E66" s="8">
        <f t="shared" ref="E66:E97" si="4">(5.6968*D66*D66)+(10.756*D66)-(0.5863)</f>
        <v>9.6408168200000013</v>
      </c>
    </row>
    <row r="67" spans="1:5" x14ac:dyDescent="0.3">
      <c r="A67" s="10" t="s">
        <v>48</v>
      </c>
      <c r="B67" s="2">
        <v>0.50800000000000001</v>
      </c>
      <c r="C67" s="5">
        <v>7.3999999999999996E-2</v>
      </c>
      <c r="D67" s="1">
        <f t="shared" si="3"/>
        <v>0.434</v>
      </c>
      <c r="E67" s="8">
        <f t="shared" si="4"/>
        <v>5.1548304608000013</v>
      </c>
    </row>
    <row r="68" spans="1:5" x14ac:dyDescent="0.3">
      <c r="A68" s="10" t="s">
        <v>49</v>
      </c>
      <c r="B68" s="2">
        <v>0.47300000000000003</v>
      </c>
      <c r="C68" s="5">
        <v>7.3999999999999996E-2</v>
      </c>
      <c r="D68" s="1">
        <f t="shared" si="3"/>
        <v>0.39900000000000002</v>
      </c>
      <c r="E68" s="8">
        <f t="shared" si="4"/>
        <v>4.6122802568000001</v>
      </c>
    </row>
    <row r="69" spans="1:5" x14ac:dyDescent="0.3">
      <c r="A69" s="10" t="s">
        <v>50</v>
      </c>
      <c r="B69" s="2">
        <v>2.7210000000000001</v>
      </c>
      <c r="C69" s="5">
        <v>7.3999999999999996E-2</v>
      </c>
      <c r="D69" s="1">
        <f t="shared" si="3"/>
        <v>2.6470000000000002</v>
      </c>
      <c r="E69" s="8">
        <f t="shared" si="4"/>
        <v>67.800082151200016</v>
      </c>
    </row>
    <row r="70" spans="1:5" x14ac:dyDescent="0.3">
      <c r="A70" s="10" t="s">
        <v>51</v>
      </c>
      <c r="B70" s="2">
        <v>2.5190000000000001</v>
      </c>
      <c r="C70" s="5">
        <v>7.3999999999999996E-2</v>
      </c>
      <c r="D70" s="1">
        <f t="shared" si="3"/>
        <v>2.4450000000000003</v>
      </c>
      <c r="E70" s="8">
        <f t="shared" si="4"/>
        <v>59.767732820000013</v>
      </c>
    </row>
    <row r="71" spans="1:5" x14ac:dyDescent="0.3">
      <c r="A71" s="10" t="s">
        <v>52</v>
      </c>
      <c r="B71" s="2">
        <v>1.675</v>
      </c>
      <c r="C71" s="5">
        <v>7.3999999999999996E-2</v>
      </c>
      <c r="D71" s="1">
        <f t="shared" si="3"/>
        <v>1.601</v>
      </c>
      <c r="E71" s="8">
        <f t="shared" si="4"/>
        <v>31.236099456799995</v>
      </c>
    </row>
    <row r="72" spans="1:5" x14ac:dyDescent="0.3">
      <c r="A72" s="10" t="s">
        <v>53</v>
      </c>
      <c r="B72" s="2">
        <v>1.9390000000000001</v>
      </c>
      <c r="C72" s="5">
        <v>7.3999999999999996E-2</v>
      </c>
      <c r="D72" s="1">
        <f t="shared" si="3"/>
        <v>1.865</v>
      </c>
      <c r="E72" s="8">
        <f t="shared" si="4"/>
        <v>39.288392179999995</v>
      </c>
    </row>
    <row r="73" spans="1:5" x14ac:dyDescent="0.3">
      <c r="A73" s="10" t="s">
        <v>54</v>
      </c>
      <c r="B73" s="2">
        <v>1.456</v>
      </c>
      <c r="C73" s="5">
        <v>7.3999999999999996E-2</v>
      </c>
      <c r="D73" s="1">
        <f t="shared" si="3"/>
        <v>1.3819999999999999</v>
      </c>
      <c r="E73" s="8">
        <f t="shared" si="4"/>
        <v>25.158947043199994</v>
      </c>
    </row>
    <row r="74" spans="1:5" x14ac:dyDescent="0.3">
      <c r="A74" s="10" t="s">
        <v>55</v>
      </c>
      <c r="B74" s="2">
        <v>0.436</v>
      </c>
      <c r="C74" s="5">
        <v>7.3999999999999996E-2</v>
      </c>
      <c r="D74" s="1">
        <f t="shared" si="3"/>
        <v>0.36199999999999999</v>
      </c>
      <c r="E74" s="8">
        <f t="shared" si="4"/>
        <v>4.0539034592000007</v>
      </c>
    </row>
    <row r="75" spans="1:5" x14ac:dyDescent="0.3">
      <c r="A75" s="10" t="s">
        <v>56</v>
      </c>
      <c r="B75" s="2">
        <v>0.38500000000000001</v>
      </c>
      <c r="C75" s="5">
        <v>7.3999999999999996E-2</v>
      </c>
      <c r="D75" s="1">
        <f t="shared" si="3"/>
        <v>0.311</v>
      </c>
      <c r="E75" s="8">
        <f t="shared" si="4"/>
        <v>3.3098161928000001</v>
      </c>
    </row>
    <row r="76" spans="1:5" x14ac:dyDescent="0.3">
      <c r="A76" s="10" t="s">
        <v>57</v>
      </c>
      <c r="B76" s="2">
        <v>0.38</v>
      </c>
      <c r="C76" s="5">
        <v>7.3999999999999996E-2</v>
      </c>
      <c r="D76" s="1">
        <f t="shared" si="3"/>
        <v>0.30599999999999999</v>
      </c>
      <c r="E76" s="8">
        <f t="shared" si="4"/>
        <v>3.2384615647999997</v>
      </c>
    </row>
    <row r="77" spans="1:5" x14ac:dyDescent="0.3">
      <c r="A77" s="10" t="s">
        <v>58</v>
      </c>
      <c r="B77" s="2">
        <v>0.39200000000000002</v>
      </c>
      <c r="C77" s="5">
        <v>7.3999999999999996E-2</v>
      </c>
      <c r="D77" s="1">
        <f t="shared" si="3"/>
        <v>0.318</v>
      </c>
      <c r="E77" s="8">
        <f t="shared" si="4"/>
        <v>3.4101912032000001</v>
      </c>
    </row>
    <row r="78" spans="1:5" x14ac:dyDescent="0.3">
      <c r="A78" s="10" t="s">
        <v>59</v>
      </c>
      <c r="B78" s="2">
        <v>0.6</v>
      </c>
      <c r="C78" s="5">
        <v>7.3999999999999996E-2</v>
      </c>
      <c r="D78" s="1">
        <f t="shared" si="3"/>
        <v>0.52600000000000002</v>
      </c>
      <c r="E78" s="8">
        <f t="shared" si="4"/>
        <v>6.6475238367999996</v>
      </c>
    </row>
    <row r="79" spans="1:5" x14ac:dyDescent="0.3">
      <c r="A79" s="10" t="s">
        <v>60</v>
      </c>
      <c r="B79" s="2">
        <v>0.60099999999999998</v>
      </c>
      <c r="C79" s="5">
        <v>7.3999999999999996E-2</v>
      </c>
      <c r="D79" s="1">
        <f t="shared" si="3"/>
        <v>0.52700000000000002</v>
      </c>
      <c r="E79" s="8">
        <f t="shared" si="4"/>
        <v>6.6642785672000002</v>
      </c>
    </row>
    <row r="80" spans="1:5" x14ac:dyDescent="0.3">
      <c r="A80" s="10" t="s">
        <v>61</v>
      </c>
      <c r="B80" s="2">
        <v>1.7250000000000001</v>
      </c>
      <c r="C80" s="5">
        <v>7.3999999999999996E-2</v>
      </c>
      <c r="D80" s="1">
        <f t="shared" si="3"/>
        <v>1.651</v>
      </c>
      <c r="E80" s="8">
        <f t="shared" si="4"/>
        <v>32.700199136799995</v>
      </c>
    </row>
    <row r="81" spans="1:5" x14ac:dyDescent="0.3">
      <c r="A81" s="10" t="s">
        <v>62</v>
      </c>
      <c r="B81" s="2">
        <v>1.762</v>
      </c>
      <c r="C81" s="5">
        <v>7.3999999999999996E-2</v>
      </c>
      <c r="D81" s="1">
        <f t="shared" si="3"/>
        <v>1.6879999999999999</v>
      </c>
      <c r="E81" s="8">
        <f t="shared" si="4"/>
        <v>33.801970899199993</v>
      </c>
    </row>
    <row r="82" spans="1:5" x14ac:dyDescent="0.3">
      <c r="A82" s="10" t="s">
        <v>63</v>
      </c>
      <c r="B82" s="2">
        <v>1.524</v>
      </c>
      <c r="C82" s="5">
        <v>7.3999999999999996E-2</v>
      </c>
      <c r="D82" s="1">
        <f t="shared" si="3"/>
        <v>1.45</v>
      </c>
      <c r="E82" s="8">
        <f t="shared" si="4"/>
        <v>26.987421999999995</v>
      </c>
    </row>
    <row r="83" spans="1:5" x14ac:dyDescent="0.3">
      <c r="A83" s="10" t="s">
        <v>64</v>
      </c>
      <c r="B83" s="2">
        <v>0.442</v>
      </c>
      <c r="C83" s="5">
        <v>7.3999999999999996E-2</v>
      </c>
      <c r="D83" s="1">
        <f t="shared" si="3"/>
        <v>0.36799999999999999</v>
      </c>
      <c r="E83" s="8">
        <f t="shared" si="4"/>
        <v>4.1433914432000005</v>
      </c>
    </row>
    <row r="84" spans="1:5" x14ac:dyDescent="0.3">
      <c r="A84" s="10" t="s">
        <v>65</v>
      </c>
      <c r="B84" s="2">
        <v>1.1320000000000001</v>
      </c>
      <c r="C84" s="5">
        <v>7.3999999999999996E-2</v>
      </c>
      <c r="D84" s="1">
        <f t="shared" si="3"/>
        <v>1.0580000000000001</v>
      </c>
      <c r="E84" s="8">
        <f t="shared" si="4"/>
        <v>17.170340835200001</v>
      </c>
    </row>
    <row r="85" spans="1:5" x14ac:dyDescent="0.3">
      <c r="A85" s="10" t="s">
        <v>66</v>
      </c>
      <c r="B85" s="2">
        <v>2.6390000000000002</v>
      </c>
      <c r="C85" s="5">
        <v>7.3999999999999996E-2</v>
      </c>
      <c r="D85" s="1">
        <f t="shared" si="3"/>
        <v>2.5650000000000004</v>
      </c>
      <c r="E85" s="8">
        <f t="shared" si="4"/>
        <v>64.483368980000023</v>
      </c>
    </row>
    <row r="86" spans="1:5" x14ac:dyDescent="0.3">
      <c r="A86" s="10" t="s">
        <v>67</v>
      </c>
      <c r="B86" s="2">
        <v>2.294</v>
      </c>
      <c r="C86" s="5">
        <v>7.3999999999999996E-2</v>
      </c>
      <c r="D86" s="1">
        <f t="shared" si="3"/>
        <v>2.2200000000000002</v>
      </c>
      <c r="E86" s="8">
        <f t="shared" si="4"/>
        <v>51.368129119999999</v>
      </c>
    </row>
    <row r="87" spans="1:5" x14ac:dyDescent="0.3">
      <c r="A87" s="10" t="s">
        <v>68</v>
      </c>
      <c r="B87" s="2">
        <v>2.36</v>
      </c>
      <c r="C87" s="5">
        <v>7.3999999999999996E-2</v>
      </c>
      <c r="D87" s="1">
        <f t="shared" si="3"/>
        <v>2.286</v>
      </c>
      <c r="E87" s="8">
        <f t="shared" si="4"/>
        <v>53.772230652799998</v>
      </c>
    </row>
    <row r="88" spans="1:5" x14ac:dyDescent="0.3">
      <c r="A88" s="10" t="s">
        <v>69</v>
      </c>
      <c r="B88" s="2">
        <v>2.7389999999999999</v>
      </c>
      <c r="C88" s="5">
        <v>7.3999999999999996E-2</v>
      </c>
      <c r="D88" s="1">
        <f t="shared" si="3"/>
        <v>2.665</v>
      </c>
      <c r="E88" s="8">
        <f t="shared" si="4"/>
        <v>68.538395380000011</v>
      </c>
    </row>
    <row r="89" spans="1:5" x14ac:dyDescent="0.3">
      <c r="A89" s="10" t="s">
        <v>70</v>
      </c>
      <c r="B89" s="2">
        <v>0.56600000000000006</v>
      </c>
      <c r="C89" s="5">
        <v>7.3999999999999996E-2</v>
      </c>
      <c r="D89" s="1">
        <f t="shared" si="3"/>
        <v>0.49200000000000005</v>
      </c>
      <c r="E89" s="8">
        <f t="shared" si="4"/>
        <v>6.0846421952000007</v>
      </c>
    </row>
    <row r="90" spans="1:5" x14ac:dyDescent="0.3">
      <c r="A90" s="10" t="s">
        <v>71</v>
      </c>
      <c r="B90" s="2">
        <v>2.1539999999999999</v>
      </c>
      <c r="C90" s="5">
        <v>7.3999999999999996E-2</v>
      </c>
      <c r="D90" s="1">
        <f t="shared" si="3"/>
        <v>2.08</v>
      </c>
      <c r="E90" s="8">
        <f t="shared" si="4"/>
        <v>46.432815519999998</v>
      </c>
    </row>
    <row r="91" spans="1:5" x14ac:dyDescent="0.3">
      <c r="A91" s="10" t="s">
        <v>72</v>
      </c>
      <c r="B91" s="2">
        <v>2.327</v>
      </c>
      <c r="C91" s="5">
        <v>7.3999999999999996E-2</v>
      </c>
      <c r="D91" s="1">
        <f t="shared" si="3"/>
        <v>2.2530000000000001</v>
      </c>
      <c r="E91" s="8">
        <f t="shared" si="4"/>
        <v>52.563976071199995</v>
      </c>
    </row>
    <row r="92" spans="1:5" x14ac:dyDescent="0.3">
      <c r="A92" s="10" t="s">
        <v>73</v>
      </c>
      <c r="B92" s="2">
        <v>0.50900000000000001</v>
      </c>
      <c r="C92" s="5">
        <v>7.3999999999999996E-2</v>
      </c>
      <c r="D92" s="1">
        <f t="shared" si="3"/>
        <v>0.435</v>
      </c>
      <c r="E92" s="8">
        <f t="shared" si="4"/>
        <v>5.1705369799999996</v>
      </c>
    </row>
    <row r="93" spans="1:5" x14ac:dyDescent="0.3">
      <c r="A93" s="10" t="s">
        <v>74</v>
      </c>
      <c r="B93" s="2">
        <v>0.61599999999999999</v>
      </c>
      <c r="C93" s="5">
        <v>7.3999999999999996E-2</v>
      </c>
      <c r="D93" s="1">
        <f t="shared" si="3"/>
        <v>0.54200000000000004</v>
      </c>
      <c r="E93" s="8">
        <f t="shared" si="4"/>
        <v>6.9169667552000007</v>
      </c>
    </row>
    <row r="94" spans="1:5" x14ac:dyDescent="0.3">
      <c r="A94" s="10" t="s">
        <v>75</v>
      </c>
      <c r="B94" s="2">
        <v>0.45800000000000002</v>
      </c>
      <c r="C94" s="5">
        <v>7.3999999999999996E-2</v>
      </c>
      <c r="D94" s="1">
        <f t="shared" si="3"/>
        <v>0.38400000000000001</v>
      </c>
      <c r="E94" s="8">
        <f t="shared" si="4"/>
        <v>4.3840313408</v>
      </c>
    </row>
    <row r="95" spans="1:5" x14ac:dyDescent="0.3">
      <c r="A95" s="10" t="s">
        <v>76</v>
      </c>
      <c r="B95" s="2">
        <v>0.40300000000000002</v>
      </c>
      <c r="C95" s="5">
        <v>7.3999999999999996E-2</v>
      </c>
      <c r="D95" s="1">
        <f t="shared" si="3"/>
        <v>0.32900000000000001</v>
      </c>
      <c r="E95" s="8">
        <f t="shared" si="4"/>
        <v>3.5690513288000001</v>
      </c>
    </row>
    <row r="96" spans="1:5" x14ac:dyDescent="0.3">
      <c r="A96" s="10" t="s">
        <v>77</v>
      </c>
      <c r="B96" s="2">
        <v>0.49299999999999999</v>
      </c>
      <c r="C96" s="5">
        <v>7.3999999999999996E-2</v>
      </c>
      <c r="D96" s="1">
        <f t="shared" si="3"/>
        <v>0.41899999999999998</v>
      </c>
      <c r="E96" s="8">
        <f t="shared" si="4"/>
        <v>4.9205999047999995</v>
      </c>
    </row>
    <row r="97" spans="1:5" x14ac:dyDescent="0.3">
      <c r="A97" s="10" t="s">
        <v>78</v>
      </c>
      <c r="B97" s="2">
        <v>0.44800000000000001</v>
      </c>
      <c r="C97" s="5">
        <v>7.3999999999999996E-2</v>
      </c>
      <c r="D97" s="1">
        <f t="shared" si="3"/>
        <v>0.374</v>
      </c>
      <c r="E97" s="8">
        <f t="shared" si="4"/>
        <v>4.2332895968000006</v>
      </c>
    </row>
    <row r="98" spans="1:5" x14ac:dyDescent="0.3">
      <c r="A98" s="10" t="s">
        <v>79</v>
      </c>
      <c r="B98" s="2">
        <v>0.438</v>
      </c>
      <c r="C98" s="5">
        <v>7.3999999999999996E-2</v>
      </c>
      <c r="D98" s="1">
        <f t="shared" ref="D98:D129" si="5">(B98-C98)</f>
        <v>0.36399999999999999</v>
      </c>
      <c r="E98" s="8">
        <f t="shared" ref="E98:E129" si="6">(5.6968*D98*D98)+(10.756*D98)-(0.5863)</f>
        <v>4.0836872127999992</v>
      </c>
    </row>
    <row r="99" spans="1:5" x14ac:dyDescent="0.3">
      <c r="A99" s="10" t="s">
        <v>80</v>
      </c>
      <c r="B99" s="2">
        <v>0.48599999999999999</v>
      </c>
      <c r="C99" s="5">
        <v>7.3999999999999996E-2</v>
      </c>
      <c r="D99" s="1">
        <f t="shared" si="5"/>
        <v>0.41199999999999998</v>
      </c>
      <c r="E99" s="8">
        <f t="shared" si="6"/>
        <v>4.8121696191999987</v>
      </c>
    </row>
    <row r="100" spans="1:5" x14ac:dyDescent="0.3">
      <c r="A100" s="10" t="s">
        <v>81</v>
      </c>
      <c r="B100" s="2">
        <v>0.39</v>
      </c>
      <c r="C100" s="5">
        <v>7.3999999999999996E-2</v>
      </c>
      <c r="D100" s="1">
        <f t="shared" si="5"/>
        <v>0.316</v>
      </c>
      <c r="E100" s="8">
        <f t="shared" si="6"/>
        <v>3.3814556607999999</v>
      </c>
    </row>
    <row r="101" spans="1:5" x14ac:dyDescent="0.3">
      <c r="A101" s="10" t="s">
        <v>82</v>
      </c>
      <c r="B101" s="2">
        <v>0.42899999999999999</v>
      </c>
      <c r="C101" s="5">
        <v>7.3999999999999996E-2</v>
      </c>
      <c r="D101" s="1">
        <f t="shared" si="5"/>
        <v>0.35499999999999998</v>
      </c>
      <c r="E101" s="8">
        <f t="shared" si="6"/>
        <v>3.9500192199999993</v>
      </c>
    </row>
    <row r="102" spans="1:5" x14ac:dyDescent="0.3">
      <c r="A102" s="10" t="s">
        <v>83</v>
      </c>
      <c r="B102" s="2">
        <v>0.437</v>
      </c>
      <c r="C102" s="5">
        <v>7.3999999999999996E-2</v>
      </c>
      <c r="D102" s="1">
        <f t="shared" si="5"/>
        <v>0.36299999999999999</v>
      </c>
      <c r="E102" s="8">
        <f t="shared" si="6"/>
        <v>4.0687896392000003</v>
      </c>
    </row>
    <row r="103" spans="1:5" x14ac:dyDescent="0.3">
      <c r="A103" s="10" t="s">
        <v>84</v>
      </c>
      <c r="B103" s="2">
        <v>0.14899999999999999</v>
      </c>
      <c r="C103" s="5">
        <v>7.3999999999999996E-2</v>
      </c>
      <c r="D103" s="1">
        <f t="shared" si="5"/>
        <v>7.4999999999999997E-2</v>
      </c>
      <c r="E103" s="8">
        <f t="shared" si="6"/>
        <v>0.25244449999999996</v>
      </c>
    </row>
    <row r="104" spans="1:5" x14ac:dyDescent="0.3">
      <c r="A104" s="10" t="s">
        <v>85</v>
      </c>
      <c r="B104" s="2">
        <v>0.68800000000000006</v>
      </c>
      <c r="C104" s="5">
        <v>7.3999999999999996E-2</v>
      </c>
      <c r="D104" s="1">
        <f t="shared" si="5"/>
        <v>0.6140000000000001</v>
      </c>
      <c r="E104" s="8">
        <f t="shared" si="6"/>
        <v>8.1655548128000017</v>
      </c>
    </row>
    <row r="105" spans="1:5" x14ac:dyDescent="0.3">
      <c r="A105" s="10" t="s">
        <v>86</v>
      </c>
      <c r="B105" s="2">
        <v>0.41300000000000003</v>
      </c>
      <c r="C105" s="5">
        <v>7.3999999999999996E-2</v>
      </c>
      <c r="D105" s="1">
        <f t="shared" si="5"/>
        <v>0.33900000000000002</v>
      </c>
      <c r="E105" s="8">
        <f t="shared" si="6"/>
        <v>3.7146659528000003</v>
      </c>
    </row>
    <row r="106" spans="1:5" x14ac:dyDescent="0.3">
      <c r="A106" s="10" t="s">
        <v>87</v>
      </c>
      <c r="B106" s="2">
        <v>0.39700000000000002</v>
      </c>
      <c r="C106" s="5">
        <v>7.3999999999999996E-2</v>
      </c>
      <c r="D106" s="1">
        <f t="shared" si="5"/>
        <v>0.32300000000000001</v>
      </c>
      <c r="E106" s="8">
        <f t="shared" si="6"/>
        <v>3.4822294472000004</v>
      </c>
    </row>
    <row r="107" spans="1:5" x14ac:dyDescent="0.3">
      <c r="A107" s="10" t="s">
        <v>88</v>
      </c>
      <c r="B107" s="2">
        <v>0.48799999999999999</v>
      </c>
      <c r="C107" s="5">
        <v>7.3999999999999996E-2</v>
      </c>
      <c r="D107" s="1">
        <f t="shared" si="5"/>
        <v>0.41399999999999998</v>
      </c>
      <c r="E107" s="8">
        <f t="shared" si="6"/>
        <v>4.8430927327999989</v>
      </c>
    </row>
    <row r="108" spans="1:5" x14ac:dyDescent="0.3">
      <c r="A108" s="10" t="s">
        <v>89</v>
      </c>
      <c r="B108" s="2">
        <v>0.35399999999999998</v>
      </c>
      <c r="C108" s="5">
        <v>7.3999999999999996E-2</v>
      </c>
      <c r="D108" s="1">
        <f t="shared" si="5"/>
        <v>0.27999999999999997</v>
      </c>
      <c r="E108" s="8">
        <f t="shared" si="6"/>
        <v>2.8720091199999995</v>
      </c>
    </row>
    <row r="109" spans="1:5" x14ac:dyDescent="0.3">
      <c r="A109" s="10" t="s">
        <v>90</v>
      </c>
      <c r="B109" s="2">
        <v>0.44900000000000001</v>
      </c>
      <c r="C109" s="5">
        <v>7.3999999999999996E-2</v>
      </c>
      <c r="D109" s="1">
        <f t="shared" si="5"/>
        <v>0.375</v>
      </c>
      <c r="E109" s="8">
        <f t="shared" si="6"/>
        <v>4.2483125000000008</v>
      </c>
    </row>
    <row r="110" spans="1:5" x14ac:dyDescent="0.3">
      <c r="A110" s="10" t="s">
        <v>91</v>
      </c>
      <c r="B110" s="2">
        <v>0.35299999999999998</v>
      </c>
      <c r="C110" s="5">
        <v>7.3999999999999996E-2</v>
      </c>
      <c r="D110" s="1">
        <f t="shared" si="5"/>
        <v>0.27899999999999997</v>
      </c>
      <c r="E110" s="8">
        <f t="shared" si="6"/>
        <v>2.8580686087999996</v>
      </c>
    </row>
    <row r="111" spans="1:5" x14ac:dyDescent="0.3">
      <c r="A111" s="10" t="s">
        <v>92</v>
      </c>
      <c r="B111" s="2">
        <v>2.4540000000000002</v>
      </c>
      <c r="C111" s="5">
        <v>7.3999999999999996E-2</v>
      </c>
      <c r="D111" s="1">
        <f t="shared" si="5"/>
        <v>2.3800000000000003</v>
      </c>
      <c r="E111" s="8">
        <f t="shared" si="6"/>
        <v>57.281933920000007</v>
      </c>
    </row>
    <row r="112" spans="1:5" x14ac:dyDescent="0.3">
      <c r="A112" s="10" t="s">
        <v>93</v>
      </c>
      <c r="B112" s="2">
        <v>1.6930000000000001</v>
      </c>
      <c r="C112" s="5">
        <v>7.3999999999999996E-2</v>
      </c>
      <c r="D112" s="1">
        <f t="shared" si="5"/>
        <v>1.619</v>
      </c>
      <c r="E112" s="8">
        <f t="shared" si="6"/>
        <v>31.759893984799994</v>
      </c>
    </row>
    <row r="113" spans="1:5" x14ac:dyDescent="0.3">
      <c r="A113" s="10" t="s">
        <v>94</v>
      </c>
      <c r="B113" s="2">
        <v>0.49</v>
      </c>
      <c r="C113" s="5">
        <v>7.3999999999999996E-2</v>
      </c>
      <c r="D113" s="1">
        <f t="shared" si="5"/>
        <v>0.41599999999999998</v>
      </c>
      <c r="E113" s="8">
        <f t="shared" si="6"/>
        <v>4.8740614208000004</v>
      </c>
    </row>
    <row r="114" spans="1:5" x14ac:dyDescent="0.3">
      <c r="A114" s="10" t="s">
        <v>95</v>
      </c>
      <c r="B114" s="2">
        <v>0.45400000000000001</v>
      </c>
      <c r="C114" s="5">
        <v>7.3999999999999996E-2</v>
      </c>
      <c r="D114" s="1">
        <f t="shared" si="5"/>
        <v>0.38</v>
      </c>
      <c r="E114" s="8">
        <f t="shared" si="6"/>
        <v>4.3235979199999992</v>
      </c>
    </row>
    <row r="115" spans="1:5" x14ac:dyDescent="0.3">
      <c r="A115" s="10" t="s">
        <v>96</v>
      </c>
      <c r="B115" s="2">
        <v>0.627</v>
      </c>
      <c r="C115" s="5">
        <v>7.3999999999999996E-2</v>
      </c>
      <c r="D115" s="1">
        <f t="shared" si="5"/>
        <v>0.55300000000000005</v>
      </c>
      <c r="E115" s="8">
        <f t="shared" si="6"/>
        <v>7.1039007112000014</v>
      </c>
    </row>
    <row r="116" spans="1:5" x14ac:dyDescent="0.3">
      <c r="A116" s="10" t="s">
        <v>97</v>
      </c>
      <c r="B116" s="2">
        <v>0.60899999999999999</v>
      </c>
      <c r="C116" s="5">
        <v>7.3999999999999996E-2</v>
      </c>
      <c r="D116" s="1">
        <f t="shared" si="5"/>
        <v>0.53500000000000003</v>
      </c>
      <c r="E116" s="8">
        <f t="shared" si="6"/>
        <v>6.7987265800000003</v>
      </c>
    </row>
    <row r="117" spans="1:5" x14ac:dyDescent="0.3">
      <c r="A117" s="10" t="s">
        <v>98</v>
      </c>
      <c r="B117" s="2">
        <v>2.766</v>
      </c>
      <c r="C117" s="5">
        <v>7.3999999999999996E-2</v>
      </c>
      <c r="D117" s="1">
        <f t="shared" si="5"/>
        <v>2.6920000000000002</v>
      </c>
      <c r="E117" s="8">
        <f t="shared" si="6"/>
        <v>69.652786835200004</v>
      </c>
    </row>
    <row r="118" spans="1:5" x14ac:dyDescent="0.3">
      <c r="A118" s="10" t="s">
        <v>99</v>
      </c>
      <c r="B118" s="2">
        <v>0.59399999999999997</v>
      </c>
      <c r="C118" s="5">
        <v>7.3999999999999996E-2</v>
      </c>
      <c r="D118" s="1">
        <f t="shared" si="5"/>
        <v>0.52</v>
      </c>
      <c r="E118" s="8">
        <f t="shared" si="6"/>
        <v>6.5472347200000005</v>
      </c>
    </row>
    <row r="119" spans="1:5" x14ac:dyDescent="0.3">
      <c r="A119" s="10" t="s">
        <v>100</v>
      </c>
      <c r="B119" s="2">
        <v>0.53</v>
      </c>
      <c r="C119" s="5">
        <v>7.3999999999999996E-2</v>
      </c>
      <c r="D119" s="1">
        <f t="shared" si="5"/>
        <v>0.45600000000000002</v>
      </c>
      <c r="E119" s="8">
        <f t="shared" si="6"/>
        <v>5.5030058048000008</v>
      </c>
    </row>
    <row r="120" spans="1:5" x14ac:dyDescent="0.3">
      <c r="A120" s="10" t="s">
        <v>101</v>
      </c>
      <c r="B120" s="2">
        <v>2.2629999999999999</v>
      </c>
      <c r="C120" s="5">
        <v>7.3999999999999996E-2</v>
      </c>
      <c r="D120" s="1">
        <f t="shared" si="5"/>
        <v>2.1890000000000001</v>
      </c>
      <c r="E120" s="8">
        <f t="shared" si="6"/>
        <v>50.2560601928</v>
      </c>
    </row>
    <row r="121" spans="1:5" x14ac:dyDescent="0.3">
      <c r="A121" s="10" t="s">
        <v>102</v>
      </c>
      <c r="B121" s="2">
        <v>0.79900000000000004</v>
      </c>
      <c r="C121" s="5">
        <v>7.3999999999999996E-2</v>
      </c>
      <c r="D121" s="1">
        <f t="shared" si="5"/>
        <v>0.72500000000000009</v>
      </c>
      <c r="E121" s="8">
        <f t="shared" si="6"/>
        <v>10.206180500000002</v>
      </c>
    </row>
    <row r="122" spans="1:5" x14ac:dyDescent="0.3">
      <c r="A122" s="10" t="s">
        <v>103</v>
      </c>
      <c r="B122" s="2">
        <v>2.5840000000000001</v>
      </c>
      <c r="C122" s="5">
        <v>7.3999999999999996E-2</v>
      </c>
      <c r="D122" s="1">
        <f t="shared" si="5"/>
        <v>2.5100000000000002</v>
      </c>
      <c r="E122" s="8">
        <f t="shared" si="6"/>
        <v>62.30166968000001</v>
      </c>
    </row>
    <row r="123" spans="1:5" x14ac:dyDescent="0.3">
      <c r="A123" s="10" t="s">
        <v>104</v>
      </c>
      <c r="B123" s="2">
        <v>0.65</v>
      </c>
      <c r="C123" s="5">
        <v>7.3999999999999996E-2</v>
      </c>
      <c r="D123" s="1">
        <f t="shared" si="5"/>
        <v>0.57600000000000007</v>
      </c>
      <c r="E123" s="8">
        <f t="shared" si="6"/>
        <v>7.4992175168000017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O9" sqref="O9"/>
    </sheetView>
  </sheetViews>
  <sheetFormatPr defaultRowHeight="14.4" x14ac:dyDescent="0.3"/>
  <cols>
    <col min="1" max="1" width="15.109375" customWidth="1"/>
    <col min="2" max="2" width="11.5546875" customWidth="1"/>
    <col min="3" max="4" width="11.109375" customWidth="1"/>
    <col min="5" max="5" width="15.109375" customWidth="1"/>
  </cols>
  <sheetData>
    <row r="2" spans="1:12" x14ac:dyDescent="0.3">
      <c r="A2" s="3">
        <v>1.8480000000000001</v>
      </c>
      <c r="B2" s="2">
        <v>0.47700000000000004</v>
      </c>
      <c r="C2" s="2">
        <v>0.54400000000000004</v>
      </c>
      <c r="D2" s="2">
        <v>0.48399999999999999</v>
      </c>
      <c r="E2" s="2">
        <v>0.91500000000000004</v>
      </c>
      <c r="F2" s="2">
        <v>0.49199999999999999</v>
      </c>
      <c r="G2" s="2">
        <v>2.319</v>
      </c>
      <c r="H2" s="2">
        <v>0.70300000000000007</v>
      </c>
      <c r="I2" s="2">
        <v>0.56000000000000005</v>
      </c>
      <c r="J2" s="2">
        <v>0.53400000000000003</v>
      </c>
      <c r="K2" s="2">
        <v>0.51600000000000001</v>
      </c>
      <c r="L2" s="2">
        <v>0.54</v>
      </c>
    </row>
    <row r="3" spans="1:12" x14ac:dyDescent="0.3">
      <c r="A3" s="3">
        <v>1.1639999999999999</v>
      </c>
      <c r="B3" s="2">
        <v>0.54700000000000004</v>
      </c>
      <c r="C3" s="2">
        <v>0.497</v>
      </c>
      <c r="D3" s="2">
        <v>0.54800000000000004</v>
      </c>
      <c r="E3" s="2">
        <v>0.90700000000000003</v>
      </c>
      <c r="F3" s="2">
        <v>0.40100000000000002</v>
      </c>
      <c r="G3" s="2">
        <v>0.64900000000000002</v>
      </c>
      <c r="H3" s="2">
        <v>0.33800000000000002</v>
      </c>
      <c r="I3" s="2">
        <v>0.41300000000000003</v>
      </c>
      <c r="J3" s="2">
        <v>2.0390000000000001</v>
      </c>
      <c r="K3" s="2">
        <v>0.49399999999999999</v>
      </c>
      <c r="L3" s="2">
        <v>0.502</v>
      </c>
    </row>
    <row r="4" spans="1:12" x14ac:dyDescent="0.3">
      <c r="A4" s="3">
        <v>0.67900000000000005</v>
      </c>
      <c r="B4" s="2">
        <v>0.501</v>
      </c>
      <c r="C4" s="2">
        <v>1.0190000000000001</v>
      </c>
      <c r="D4" s="2">
        <v>0.25700000000000001</v>
      </c>
      <c r="E4" s="2">
        <v>0.51100000000000001</v>
      </c>
      <c r="F4" s="2">
        <v>0.40400000000000003</v>
      </c>
      <c r="G4" s="2">
        <v>0.51500000000000001</v>
      </c>
      <c r="H4" s="2">
        <v>0.45300000000000001</v>
      </c>
      <c r="I4" s="2">
        <v>0.58399999999999996</v>
      </c>
      <c r="J4" s="2">
        <v>1.4490000000000001</v>
      </c>
      <c r="K4" s="2">
        <v>0.51100000000000001</v>
      </c>
      <c r="L4" s="2">
        <v>0.308</v>
      </c>
    </row>
    <row r="5" spans="1:12" x14ac:dyDescent="0.3">
      <c r="A5" s="3">
        <v>0.41899999999999998</v>
      </c>
      <c r="B5" s="2">
        <v>0.41400000000000003</v>
      </c>
      <c r="C5" s="2">
        <v>0.49299999999999999</v>
      </c>
      <c r="D5" s="2">
        <v>0.49399999999999999</v>
      </c>
      <c r="E5" s="2">
        <v>0.45</v>
      </c>
      <c r="F5" s="2">
        <v>0.42199999999999999</v>
      </c>
      <c r="G5" s="2">
        <v>0.65600000000000003</v>
      </c>
      <c r="H5" s="2">
        <v>0.433</v>
      </c>
      <c r="I5" s="2">
        <v>0.42499999999999999</v>
      </c>
      <c r="J5" s="2">
        <v>0.71</v>
      </c>
      <c r="K5" s="2">
        <v>0.54</v>
      </c>
      <c r="L5" s="2">
        <v>0.50600000000000001</v>
      </c>
    </row>
    <row r="6" spans="1:12" x14ac:dyDescent="0.3">
      <c r="A6" s="3">
        <v>0.28600000000000003</v>
      </c>
      <c r="B6" s="2">
        <v>0.622</v>
      </c>
      <c r="C6" s="2">
        <v>0.48199999999999998</v>
      </c>
      <c r="D6" s="2">
        <v>1.081</v>
      </c>
      <c r="E6" s="2">
        <v>0.49199999999999999</v>
      </c>
      <c r="F6" s="2">
        <v>0.45600000000000002</v>
      </c>
      <c r="G6" s="2">
        <v>0.999</v>
      </c>
      <c r="H6" s="2">
        <v>0.53700000000000003</v>
      </c>
      <c r="I6" s="2">
        <v>0.78300000000000003</v>
      </c>
      <c r="J6" s="2">
        <v>0.69900000000000007</v>
      </c>
      <c r="K6" s="2">
        <v>0.51500000000000001</v>
      </c>
      <c r="L6" s="2">
        <v>0.34900000000000003</v>
      </c>
    </row>
    <row r="7" spans="1:12" x14ac:dyDescent="0.3">
      <c r="A7" s="5">
        <v>7.5999999999999998E-2</v>
      </c>
      <c r="B7" s="2">
        <v>0.28800000000000003</v>
      </c>
      <c r="C7" s="2">
        <v>2.1800000000000002</v>
      </c>
      <c r="D7" s="2">
        <v>2.1150000000000002</v>
      </c>
      <c r="E7" s="2">
        <v>0.40100000000000002</v>
      </c>
      <c r="F7" s="2">
        <v>0.82800000000000007</v>
      </c>
      <c r="G7" s="2">
        <v>0.47200000000000003</v>
      </c>
      <c r="H7" s="2">
        <v>0.45100000000000001</v>
      </c>
      <c r="I7" s="2">
        <v>0.46600000000000003</v>
      </c>
      <c r="J7" s="2">
        <v>0.437</v>
      </c>
      <c r="K7" s="2">
        <v>0.65</v>
      </c>
      <c r="L7" s="2">
        <v>0.28800000000000003</v>
      </c>
    </row>
    <row r="8" spans="1:12" x14ac:dyDescent="0.3">
      <c r="A8" s="2">
        <v>0.32700000000000001</v>
      </c>
      <c r="B8" s="2">
        <v>0.51900000000000002</v>
      </c>
      <c r="C8" s="2">
        <v>0.69000000000000006</v>
      </c>
      <c r="D8" s="2">
        <v>0.52700000000000002</v>
      </c>
      <c r="E8" s="2">
        <v>0.52700000000000002</v>
      </c>
      <c r="F8" s="2">
        <v>0.63700000000000001</v>
      </c>
      <c r="G8" s="2">
        <v>0.51300000000000001</v>
      </c>
      <c r="H8" s="2">
        <v>0.49199999999999999</v>
      </c>
      <c r="I8" s="2">
        <v>0.50900000000000001</v>
      </c>
      <c r="J8" s="2">
        <v>0.63500000000000001</v>
      </c>
      <c r="K8" s="2">
        <v>0.56300000000000006</v>
      </c>
      <c r="L8" s="2">
        <v>0.45800000000000002</v>
      </c>
    </row>
    <row r="9" spans="1:12" x14ac:dyDescent="0.3">
      <c r="A9" s="2">
        <v>0.33200000000000002</v>
      </c>
      <c r="B9" s="2">
        <v>1.474</v>
      </c>
      <c r="C9" s="2">
        <v>0.44500000000000001</v>
      </c>
      <c r="D9" s="2">
        <v>0.497</v>
      </c>
      <c r="E9" s="2">
        <v>0.77100000000000002</v>
      </c>
      <c r="F9" s="2">
        <v>0.47900000000000004</v>
      </c>
      <c r="G9" s="2">
        <v>0.433</v>
      </c>
      <c r="H9" s="2">
        <v>0.38600000000000001</v>
      </c>
      <c r="I9" s="2">
        <v>0.40700000000000003</v>
      </c>
      <c r="J9" s="2">
        <v>0.58699999999999997</v>
      </c>
      <c r="K9" s="2">
        <v>0.41799999999999998</v>
      </c>
      <c r="L9" s="2">
        <v>0.48099999999999998</v>
      </c>
    </row>
    <row r="15" spans="1:12" x14ac:dyDescent="0.3">
      <c r="A15" s="15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5" t="s">
        <v>1</v>
      </c>
      <c r="B16" s="3">
        <v>1.8480000000000001</v>
      </c>
      <c r="C16" s="1">
        <f>B16-B21</f>
        <v>1.772</v>
      </c>
      <c r="D16" s="1">
        <v>32</v>
      </c>
      <c r="E16" s="8">
        <f>(4.5001*C16*C16)+(10.083*C16)-(0.0527)</f>
        <v>31.944617998399998</v>
      </c>
    </row>
    <row r="17" spans="1:12" x14ac:dyDescent="0.3">
      <c r="A17" s="15" t="s">
        <v>2</v>
      </c>
      <c r="B17" s="3">
        <v>1.1639999999999999</v>
      </c>
      <c r="C17" s="1">
        <f>B17-B21</f>
        <v>1.0879999999999999</v>
      </c>
      <c r="D17" s="1">
        <v>16</v>
      </c>
      <c r="E17" s="8">
        <f t="shared" ref="E17:E21" si="0">(4.5001*C17*C17)+(10.083*C17)-(0.0527)</f>
        <v>16.244570374399995</v>
      </c>
    </row>
    <row r="18" spans="1:12" x14ac:dyDescent="0.3">
      <c r="A18" s="15" t="s">
        <v>3</v>
      </c>
      <c r="B18" s="3">
        <v>0.67900000000000005</v>
      </c>
      <c r="C18" s="1">
        <f>B18-B21</f>
        <v>0.60300000000000009</v>
      </c>
      <c r="D18" s="1">
        <v>8</v>
      </c>
      <c r="E18" s="8">
        <f t="shared" si="0"/>
        <v>7.6636258609000016</v>
      </c>
    </row>
    <row r="19" spans="1:12" x14ac:dyDescent="0.3">
      <c r="A19" s="15" t="s">
        <v>4</v>
      </c>
      <c r="B19" s="3">
        <v>0.41899999999999998</v>
      </c>
      <c r="C19" s="1">
        <f>B19-B21</f>
        <v>0.34299999999999997</v>
      </c>
      <c r="D19" s="1">
        <v>4</v>
      </c>
      <c r="E19" s="8">
        <f t="shared" si="0"/>
        <v>3.9352012648999994</v>
      </c>
    </row>
    <row r="20" spans="1:12" x14ac:dyDescent="0.3">
      <c r="A20" s="15" t="s">
        <v>5</v>
      </c>
      <c r="B20" s="3">
        <v>0.28600000000000003</v>
      </c>
      <c r="C20" s="1">
        <f>B20-B21</f>
        <v>0.21000000000000002</v>
      </c>
      <c r="D20" s="1">
        <v>2</v>
      </c>
      <c r="E20" s="8">
        <f t="shared" si="0"/>
        <v>2.26318441</v>
      </c>
    </row>
    <row r="21" spans="1:12" x14ac:dyDescent="0.3">
      <c r="A21" s="15" t="s">
        <v>6</v>
      </c>
      <c r="B21" s="5">
        <v>7.5999999999999998E-2</v>
      </c>
      <c r="C21" s="1">
        <f>B21-B21</f>
        <v>0</v>
      </c>
      <c r="D21" s="1">
        <v>0</v>
      </c>
      <c r="E21" s="8">
        <f t="shared" si="0"/>
        <v>-5.2699999999999997E-2</v>
      </c>
    </row>
    <row r="28" spans="1:12" x14ac:dyDescent="0.3">
      <c r="J28" s="6" t="s">
        <v>197</v>
      </c>
      <c r="K28" s="6"/>
      <c r="L28" s="6"/>
    </row>
    <row r="32" spans="1:12" x14ac:dyDescent="0.3">
      <c r="A32" s="10" t="s">
        <v>12</v>
      </c>
      <c r="B32" s="2" t="s">
        <v>13</v>
      </c>
      <c r="C32" s="4" t="s">
        <v>6</v>
      </c>
      <c r="D32" s="1" t="s">
        <v>8</v>
      </c>
      <c r="E32" s="9" t="s">
        <v>198</v>
      </c>
    </row>
    <row r="33" spans="1:5" x14ac:dyDescent="0.3">
      <c r="A33" s="10" t="s">
        <v>105</v>
      </c>
      <c r="B33" s="2">
        <v>0.32700000000000001</v>
      </c>
      <c r="C33" s="5">
        <v>7.5999999999999998E-2</v>
      </c>
      <c r="D33" s="1">
        <f t="shared" ref="D33:D64" si="1">(B33-C33)</f>
        <v>0.251</v>
      </c>
      <c r="E33" s="8">
        <f t="shared" ref="E33:E64" si="2">(4.5001*D33*D33)+(10.083*D33)-(0.0527)</f>
        <v>2.7616438000999999</v>
      </c>
    </row>
    <row r="34" spans="1:5" x14ac:dyDescent="0.3">
      <c r="A34" s="10" t="s">
        <v>106</v>
      </c>
      <c r="B34" s="2">
        <v>0.33200000000000002</v>
      </c>
      <c r="C34" s="5">
        <v>7.5999999999999998E-2</v>
      </c>
      <c r="D34" s="1">
        <f t="shared" si="1"/>
        <v>0.25600000000000001</v>
      </c>
      <c r="E34" s="8">
        <f t="shared" si="2"/>
        <v>2.8234665535999999</v>
      </c>
    </row>
    <row r="35" spans="1:5" x14ac:dyDescent="0.3">
      <c r="A35" s="10" t="s">
        <v>107</v>
      </c>
      <c r="B35" s="2">
        <v>0.47700000000000004</v>
      </c>
      <c r="C35" s="5">
        <v>7.5999999999999998E-2</v>
      </c>
      <c r="D35" s="1">
        <f t="shared" si="1"/>
        <v>0.40100000000000002</v>
      </c>
      <c r="E35" s="8">
        <f t="shared" si="2"/>
        <v>4.7142035801000013</v>
      </c>
    </row>
    <row r="36" spans="1:5" x14ac:dyDescent="0.3">
      <c r="A36" s="10" t="s">
        <v>108</v>
      </c>
      <c r="B36" s="2">
        <v>0.54700000000000004</v>
      </c>
      <c r="C36" s="5">
        <v>7.5999999999999998E-2</v>
      </c>
      <c r="D36" s="1">
        <f t="shared" si="1"/>
        <v>0.47100000000000003</v>
      </c>
      <c r="E36" s="8">
        <f t="shared" si="2"/>
        <v>5.6946996841000006</v>
      </c>
    </row>
    <row r="37" spans="1:5" x14ac:dyDescent="0.3">
      <c r="A37" s="10" t="s">
        <v>109</v>
      </c>
      <c r="B37" s="2">
        <v>0.501</v>
      </c>
      <c r="C37" s="5">
        <v>7.5999999999999998E-2</v>
      </c>
      <c r="D37" s="1">
        <f t="shared" si="1"/>
        <v>0.42499999999999999</v>
      </c>
      <c r="E37" s="8">
        <f t="shared" si="2"/>
        <v>5.0454055625000009</v>
      </c>
    </row>
    <row r="38" spans="1:5" x14ac:dyDescent="0.3">
      <c r="A38" s="10" t="s">
        <v>110</v>
      </c>
      <c r="B38" s="2">
        <v>0.41400000000000003</v>
      </c>
      <c r="C38" s="5">
        <v>7.5999999999999998E-2</v>
      </c>
      <c r="D38" s="1">
        <f t="shared" si="1"/>
        <v>0.33800000000000002</v>
      </c>
      <c r="E38" s="8">
        <f t="shared" si="2"/>
        <v>3.8694634244000001</v>
      </c>
    </row>
    <row r="39" spans="1:5" x14ac:dyDescent="0.3">
      <c r="A39" s="10" t="s">
        <v>111</v>
      </c>
      <c r="B39" s="2">
        <v>0.622</v>
      </c>
      <c r="C39" s="5">
        <v>7.5999999999999998E-2</v>
      </c>
      <c r="D39" s="1">
        <f t="shared" si="1"/>
        <v>0.54600000000000004</v>
      </c>
      <c r="E39" s="8">
        <f t="shared" si="2"/>
        <v>6.7941698116000016</v>
      </c>
    </row>
    <row r="40" spans="1:5" x14ac:dyDescent="0.3">
      <c r="A40" s="10" t="s">
        <v>112</v>
      </c>
      <c r="B40" s="2">
        <v>0.28800000000000003</v>
      </c>
      <c r="C40" s="5">
        <v>7.5999999999999998E-2</v>
      </c>
      <c r="D40" s="1">
        <f t="shared" si="1"/>
        <v>0.21200000000000002</v>
      </c>
      <c r="E40" s="8">
        <f t="shared" si="2"/>
        <v>2.2871484944000002</v>
      </c>
    </row>
    <row r="41" spans="1:5" x14ac:dyDescent="0.3">
      <c r="A41" s="10" t="s">
        <v>113</v>
      </c>
      <c r="B41" s="2">
        <v>0.51900000000000002</v>
      </c>
      <c r="C41" s="5">
        <v>7.5999999999999998E-2</v>
      </c>
      <c r="D41" s="1">
        <f t="shared" si="1"/>
        <v>0.443</v>
      </c>
      <c r="E41" s="8">
        <f t="shared" si="2"/>
        <v>5.2972091249000002</v>
      </c>
    </row>
    <row r="42" spans="1:5" x14ac:dyDescent="0.3">
      <c r="A42" s="10" t="s">
        <v>114</v>
      </c>
      <c r="B42" s="2">
        <v>1.474</v>
      </c>
      <c r="C42" s="5">
        <v>7.5999999999999998E-2</v>
      </c>
      <c r="D42" s="1">
        <f t="shared" si="1"/>
        <v>1.3979999999999999</v>
      </c>
      <c r="E42" s="8">
        <f t="shared" si="2"/>
        <v>22.838347440399996</v>
      </c>
    </row>
    <row r="43" spans="1:5" x14ac:dyDescent="0.3">
      <c r="A43" s="10" t="s">
        <v>115</v>
      </c>
      <c r="B43" s="2">
        <v>0.54400000000000004</v>
      </c>
      <c r="C43" s="5">
        <v>7.5999999999999998E-2</v>
      </c>
      <c r="D43" s="1">
        <f t="shared" si="1"/>
        <v>0.46800000000000003</v>
      </c>
      <c r="E43" s="8">
        <f t="shared" si="2"/>
        <v>5.6517739024000013</v>
      </c>
    </row>
    <row r="44" spans="1:5" x14ac:dyDescent="0.3">
      <c r="A44" s="10" t="s">
        <v>116</v>
      </c>
      <c r="B44" s="2">
        <v>0.497</v>
      </c>
      <c r="C44" s="5">
        <v>7.5999999999999998E-2</v>
      </c>
      <c r="D44" s="1">
        <f t="shared" si="1"/>
        <v>0.42099999999999999</v>
      </c>
      <c r="E44" s="8">
        <f t="shared" si="2"/>
        <v>4.9898452241000006</v>
      </c>
    </row>
    <row r="45" spans="1:5" x14ac:dyDescent="0.3">
      <c r="A45" s="10" t="s">
        <v>117</v>
      </c>
      <c r="B45" s="2">
        <v>1.0190000000000001</v>
      </c>
      <c r="C45" s="5">
        <v>7.5999999999999998E-2</v>
      </c>
      <c r="D45" s="1">
        <f t="shared" si="1"/>
        <v>0.94300000000000017</v>
      </c>
      <c r="E45" s="8">
        <f t="shared" si="2"/>
        <v>13.457278424900004</v>
      </c>
    </row>
    <row r="46" spans="1:5" x14ac:dyDescent="0.3">
      <c r="A46" s="10" t="s">
        <v>118</v>
      </c>
      <c r="B46" s="2">
        <v>0.49299999999999999</v>
      </c>
      <c r="C46" s="5">
        <v>7.5999999999999998E-2</v>
      </c>
      <c r="D46" s="1">
        <f t="shared" si="1"/>
        <v>0.41699999999999998</v>
      </c>
      <c r="E46" s="8">
        <f t="shared" si="2"/>
        <v>4.9344288889000003</v>
      </c>
    </row>
    <row r="47" spans="1:5" x14ac:dyDescent="0.3">
      <c r="A47" s="10" t="s">
        <v>119</v>
      </c>
      <c r="B47" s="2">
        <v>0.48199999999999998</v>
      </c>
      <c r="C47" s="5">
        <v>7.5999999999999998E-2</v>
      </c>
      <c r="D47" s="1">
        <f t="shared" si="1"/>
        <v>0.40599999999999997</v>
      </c>
      <c r="E47" s="8">
        <f t="shared" si="2"/>
        <v>4.7827764836000002</v>
      </c>
    </row>
    <row r="48" spans="1:5" x14ac:dyDescent="0.3">
      <c r="A48" s="10" t="s">
        <v>120</v>
      </c>
      <c r="B48" s="2">
        <v>2.1800000000000002</v>
      </c>
      <c r="C48" s="5">
        <v>7.5999999999999998E-2</v>
      </c>
      <c r="D48" s="1">
        <f t="shared" si="1"/>
        <v>2.1040000000000001</v>
      </c>
      <c r="E48" s="8">
        <f t="shared" si="2"/>
        <v>41.083046681600003</v>
      </c>
    </row>
    <row r="49" spans="1:5" x14ac:dyDescent="0.3">
      <c r="A49" s="10" t="s">
        <v>121</v>
      </c>
      <c r="B49" s="2">
        <v>0.69000000000000006</v>
      </c>
      <c r="C49" s="5">
        <v>7.5999999999999998E-2</v>
      </c>
      <c r="D49" s="1">
        <f t="shared" si="1"/>
        <v>0.6140000000000001</v>
      </c>
      <c r="E49" s="8">
        <f t="shared" si="2"/>
        <v>7.8347816996000015</v>
      </c>
    </row>
    <row r="50" spans="1:5" x14ac:dyDescent="0.3">
      <c r="A50" s="10" t="s">
        <v>122</v>
      </c>
      <c r="B50" s="2">
        <v>0.44500000000000001</v>
      </c>
      <c r="C50" s="5">
        <v>7.5999999999999998E-2</v>
      </c>
      <c r="D50" s="1">
        <f t="shared" si="1"/>
        <v>0.36899999999999999</v>
      </c>
      <c r="E50" s="8">
        <f t="shared" si="2"/>
        <v>4.2806651160999998</v>
      </c>
    </row>
    <row r="51" spans="1:5" x14ac:dyDescent="0.3">
      <c r="A51" s="10" t="s">
        <v>123</v>
      </c>
      <c r="B51" s="2">
        <v>0.48399999999999999</v>
      </c>
      <c r="C51" s="5">
        <v>7.5999999999999998E-2</v>
      </c>
      <c r="D51" s="1">
        <f t="shared" si="1"/>
        <v>0.40799999999999997</v>
      </c>
      <c r="E51" s="8">
        <f t="shared" si="2"/>
        <v>4.8102686464</v>
      </c>
    </row>
    <row r="52" spans="1:5" x14ac:dyDescent="0.3">
      <c r="A52" s="10" t="s">
        <v>124</v>
      </c>
      <c r="B52" s="2">
        <v>0.54800000000000004</v>
      </c>
      <c r="C52" s="5">
        <v>7.5999999999999998E-2</v>
      </c>
      <c r="D52" s="1">
        <f t="shared" si="1"/>
        <v>0.47200000000000003</v>
      </c>
      <c r="E52" s="8">
        <f t="shared" si="2"/>
        <v>5.7090262784000005</v>
      </c>
    </row>
    <row r="53" spans="1:5" x14ac:dyDescent="0.3">
      <c r="A53" s="10" t="s">
        <v>125</v>
      </c>
      <c r="B53" s="2">
        <v>0.25700000000000001</v>
      </c>
      <c r="C53" s="5">
        <v>7.5999999999999998E-2</v>
      </c>
      <c r="D53" s="1">
        <f t="shared" si="1"/>
        <v>0.18099999999999999</v>
      </c>
      <c r="E53" s="8">
        <f t="shared" si="2"/>
        <v>1.9197507761000001</v>
      </c>
    </row>
    <row r="54" spans="1:5" x14ac:dyDescent="0.3">
      <c r="A54" s="10" t="s">
        <v>126</v>
      </c>
      <c r="B54" s="2">
        <v>0.49399999999999999</v>
      </c>
      <c r="C54" s="5">
        <v>7.5999999999999998E-2</v>
      </c>
      <c r="D54" s="1">
        <f t="shared" si="1"/>
        <v>0.41799999999999998</v>
      </c>
      <c r="E54" s="8">
        <f t="shared" si="2"/>
        <v>4.9482694723999998</v>
      </c>
    </row>
    <row r="55" spans="1:5" x14ac:dyDescent="0.3">
      <c r="A55" s="10" t="s">
        <v>127</v>
      </c>
      <c r="B55" s="2">
        <v>1.081</v>
      </c>
      <c r="C55" s="5">
        <v>7.5999999999999998E-2</v>
      </c>
      <c r="D55" s="1">
        <f t="shared" si="1"/>
        <v>1.0049999999999999</v>
      </c>
      <c r="E55" s="8">
        <f t="shared" si="2"/>
        <v>14.625928502499997</v>
      </c>
    </row>
    <row r="56" spans="1:5" x14ac:dyDescent="0.3">
      <c r="A56" s="10" t="s">
        <v>128</v>
      </c>
      <c r="B56" s="2">
        <v>2.1150000000000002</v>
      </c>
      <c r="C56" s="5">
        <v>7.5999999999999998E-2</v>
      </c>
      <c r="D56" s="1">
        <f t="shared" si="1"/>
        <v>2.0390000000000001</v>
      </c>
      <c r="E56" s="8">
        <f t="shared" si="2"/>
        <v>39.215797252100003</v>
      </c>
    </row>
    <row r="57" spans="1:5" x14ac:dyDescent="0.3">
      <c r="A57" s="10" t="s">
        <v>129</v>
      </c>
      <c r="B57" s="2">
        <v>0.52700000000000002</v>
      </c>
      <c r="C57" s="5">
        <v>7.5999999999999998E-2</v>
      </c>
      <c r="D57" s="1">
        <f t="shared" si="1"/>
        <v>0.45100000000000001</v>
      </c>
      <c r="E57" s="8">
        <f t="shared" si="2"/>
        <v>5.4100578401000003</v>
      </c>
    </row>
    <row r="58" spans="1:5" x14ac:dyDescent="0.3">
      <c r="A58" s="10" t="s">
        <v>130</v>
      </c>
      <c r="B58" s="2">
        <v>0.497</v>
      </c>
      <c r="C58" s="5">
        <v>7.5999999999999998E-2</v>
      </c>
      <c r="D58" s="1">
        <f t="shared" si="1"/>
        <v>0.42099999999999999</v>
      </c>
      <c r="E58" s="8">
        <f t="shared" si="2"/>
        <v>4.9898452241000006</v>
      </c>
    </row>
    <row r="59" spans="1:5" x14ac:dyDescent="0.3">
      <c r="A59" s="10" t="s">
        <v>131</v>
      </c>
      <c r="B59" s="2">
        <v>0.91500000000000004</v>
      </c>
      <c r="C59" s="5">
        <v>7.5999999999999998E-2</v>
      </c>
      <c r="D59" s="1">
        <f t="shared" si="1"/>
        <v>0.83900000000000008</v>
      </c>
      <c r="E59" s="8">
        <f t="shared" si="2"/>
        <v>11.574651892100002</v>
      </c>
    </row>
    <row r="60" spans="1:5" x14ac:dyDescent="0.3">
      <c r="A60" s="10" t="s">
        <v>132</v>
      </c>
      <c r="B60" s="2">
        <v>0.90700000000000003</v>
      </c>
      <c r="C60" s="5">
        <v>7.5999999999999998E-2</v>
      </c>
      <c r="D60" s="1">
        <f t="shared" si="1"/>
        <v>0.83100000000000007</v>
      </c>
      <c r="E60" s="8">
        <f t="shared" si="2"/>
        <v>11.433866556100002</v>
      </c>
    </row>
    <row r="61" spans="1:5" x14ac:dyDescent="0.3">
      <c r="A61" s="10" t="s">
        <v>133</v>
      </c>
      <c r="B61" s="2">
        <v>0.51100000000000001</v>
      </c>
      <c r="C61" s="5">
        <v>7.5999999999999998E-2</v>
      </c>
      <c r="D61" s="1">
        <f t="shared" si="1"/>
        <v>0.435</v>
      </c>
      <c r="E61" s="8">
        <f t="shared" si="2"/>
        <v>5.1849364224999999</v>
      </c>
    </row>
    <row r="62" spans="1:5" x14ac:dyDescent="0.3">
      <c r="A62" s="10" t="s">
        <v>134</v>
      </c>
      <c r="B62" s="2">
        <v>0.45</v>
      </c>
      <c r="C62" s="5">
        <v>7.5999999999999998E-2</v>
      </c>
      <c r="D62" s="1">
        <f t="shared" si="1"/>
        <v>0.374</v>
      </c>
      <c r="E62" s="8">
        <f t="shared" si="2"/>
        <v>4.3477979875999999</v>
      </c>
    </row>
    <row r="63" spans="1:5" x14ac:dyDescent="0.3">
      <c r="A63" s="10" t="s">
        <v>135</v>
      </c>
      <c r="B63" s="2">
        <v>0.49199999999999999</v>
      </c>
      <c r="C63" s="5">
        <v>7.5999999999999998E-2</v>
      </c>
      <c r="D63" s="1">
        <f t="shared" si="1"/>
        <v>0.41599999999999998</v>
      </c>
      <c r="E63" s="8">
        <f t="shared" si="2"/>
        <v>4.9205973056000003</v>
      </c>
    </row>
    <row r="64" spans="1:5" x14ac:dyDescent="0.3">
      <c r="A64" s="10" t="s">
        <v>136</v>
      </c>
      <c r="B64" s="2">
        <v>0.40100000000000002</v>
      </c>
      <c r="C64" s="5">
        <v>7.5999999999999998E-2</v>
      </c>
      <c r="D64" s="1">
        <f t="shared" si="1"/>
        <v>0.32500000000000001</v>
      </c>
      <c r="E64" s="8">
        <f t="shared" si="2"/>
        <v>3.6995980625000002</v>
      </c>
    </row>
    <row r="65" spans="1:5" x14ac:dyDescent="0.3">
      <c r="A65" s="10" t="s">
        <v>137</v>
      </c>
      <c r="B65" s="2">
        <v>0.52700000000000002</v>
      </c>
      <c r="C65" s="5">
        <v>7.5999999999999998E-2</v>
      </c>
      <c r="D65" s="1">
        <f t="shared" ref="D65:D96" si="3">(B65-C65)</f>
        <v>0.45100000000000001</v>
      </c>
      <c r="E65" s="8">
        <f t="shared" ref="E65:E96" si="4">(4.5001*D65*D65)+(10.083*D65)-(0.0527)</f>
        <v>5.4100578401000003</v>
      </c>
    </row>
    <row r="66" spans="1:5" x14ac:dyDescent="0.3">
      <c r="A66" s="10" t="s">
        <v>138</v>
      </c>
      <c r="B66" s="2">
        <v>0.77100000000000002</v>
      </c>
      <c r="C66" s="5">
        <v>7.5999999999999998E-2</v>
      </c>
      <c r="D66" s="1">
        <f t="shared" si="3"/>
        <v>0.69500000000000006</v>
      </c>
      <c r="E66" s="8">
        <f t="shared" si="4"/>
        <v>9.1286458025000012</v>
      </c>
    </row>
    <row r="67" spans="1:5" x14ac:dyDescent="0.3">
      <c r="A67" s="10" t="s">
        <v>139</v>
      </c>
      <c r="B67" s="2">
        <v>0.49199999999999999</v>
      </c>
      <c r="C67" s="5">
        <v>7.5999999999999998E-2</v>
      </c>
      <c r="D67" s="1">
        <f t="shared" si="3"/>
        <v>0.41599999999999998</v>
      </c>
      <c r="E67" s="8">
        <f t="shared" si="4"/>
        <v>4.9205973056000003</v>
      </c>
    </row>
    <row r="68" spans="1:5" x14ac:dyDescent="0.3">
      <c r="A68" s="10" t="s">
        <v>140</v>
      </c>
      <c r="B68" s="2">
        <v>0.40100000000000002</v>
      </c>
      <c r="C68" s="5">
        <v>7.5999999999999998E-2</v>
      </c>
      <c r="D68" s="1">
        <f t="shared" si="3"/>
        <v>0.32500000000000001</v>
      </c>
      <c r="E68" s="8">
        <f t="shared" si="4"/>
        <v>3.6995980625000002</v>
      </c>
    </row>
    <row r="69" spans="1:5" x14ac:dyDescent="0.3">
      <c r="A69" s="10" t="s">
        <v>141</v>
      </c>
      <c r="B69" s="2">
        <v>0.40400000000000003</v>
      </c>
      <c r="C69" s="5">
        <v>7.5999999999999998E-2</v>
      </c>
      <c r="D69" s="1">
        <f t="shared" si="3"/>
        <v>0.32800000000000001</v>
      </c>
      <c r="E69" s="8">
        <f t="shared" si="4"/>
        <v>3.7386627583999998</v>
      </c>
    </row>
    <row r="70" spans="1:5" x14ac:dyDescent="0.3">
      <c r="A70" s="10" t="s">
        <v>142</v>
      </c>
      <c r="B70" s="2">
        <v>0.42199999999999999</v>
      </c>
      <c r="C70" s="5">
        <v>7.5999999999999998E-2</v>
      </c>
      <c r="D70" s="1">
        <f t="shared" si="3"/>
        <v>0.34599999999999997</v>
      </c>
      <c r="E70" s="8">
        <f t="shared" si="4"/>
        <v>3.9747519715999995</v>
      </c>
    </row>
    <row r="71" spans="1:5" x14ac:dyDescent="0.3">
      <c r="A71" s="10" t="s">
        <v>143</v>
      </c>
      <c r="B71" s="2">
        <v>0.45600000000000002</v>
      </c>
      <c r="C71" s="5">
        <v>7.5999999999999998E-2</v>
      </c>
      <c r="D71" s="1">
        <f t="shared" si="3"/>
        <v>0.38</v>
      </c>
      <c r="E71" s="8">
        <f t="shared" si="4"/>
        <v>4.4286544399999999</v>
      </c>
    </row>
    <row r="72" spans="1:5" x14ac:dyDescent="0.3">
      <c r="A72" s="10" t="s">
        <v>144</v>
      </c>
      <c r="B72" s="2">
        <v>0.82800000000000007</v>
      </c>
      <c r="C72" s="5">
        <v>7.5999999999999998E-2</v>
      </c>
      <c r="D72" s="1">
        <f t="shared" si="3"/>
        <v>0.75200000000000011</v>
      </c>
      <c r="E72" s="8">
        <f t="shared" si="4"/>
        <v>10.074540550400002</v>
      </c>
    </row>
    <row r="73" spans="1:5" x14ac:dyDescent="0.3">
      <c r="A73" s="10" t="s">
        <v>145</v>
      </c>
      <c r="B73" s="2">
        <v>0.63700000000000001</v>
      </c>
      <c r="C73" s="5">
        <v>7.5999999999999998E-2</v>
      </c>
      <c r="D73" s="1">
        <f t="shared" si="3"/>
        <v>0.56100000000000005</v>
      </c>
      <c r="E73" s="8">
        <f t="shared" si="4"/>
        <v>7.0201389721000007</v>
      </c>
    </row>
    <row r="74" spans="1:5" x14ac:dyDescent="0.3">
      <c r="A74" s="10" t="s">
        <v>146</v>
      </c>
      <c r="B74" s="2">
        <v>0.47900000000000004</v>
      </c>
      <c r="C74" s="5">
        <v>7.5999999999999998E-2</v>
      </c>
      <c r="D74" s="1">
        <f t="shared" si="3"/>
        <v>0.40300000000000002</v>
      </c>
      <c r="E74" s="8">
        <f t="shared" si="4"/>
        <v>4.7416057409000008</v>
      </c>
    </row>
    <row r="75" spans="1:5" x14ac:dyDescent="0.3">
      <c r="A75" s="10" t="s">
        <v>147</v>
      </c>
      <c r="B75" s="2">
        <v>2.319</v>
      </c>
      <c r="C75" s="5">
        <v>7.5999999999999998E-2</v>
      </c>
      <c r="D75" s="1">
        <f t="shared" si="3"/>
        <v>2.2429999999999999</v>
      </c>
      <c r="E75" s="8">
        <f t="shared" si="4"/>
        <v>45.203692604899992</v>
      </c>
    </row>
    <row r="76" spans="1:5" x14ac:dyDescent="0.3">
      <c r="A76" s="10" t="s">
        <v>148</v>
      </c>
      <c r="B76" s="2">
        <v>0.64900000000000002</v>
      </c>
      <c r="C76" s="5">
        <v>7.5999999999999998E-2</v>
      </c>
      <c r="D76" s="1">
        <f t="shared" si="3"/>
        <v>0.57300000000000006</v>
      </c>
      <c r="E76" s="8">
        <f t="shared" si="4"/>
        <v>7.2023723329000013</v>
      </c>
    </row>
    <row r="77" spans="1:5" x14ac:dyDescent="0.3">
      <c r="A77" s="10" t="s">
        <v>149</v>
      </c>
      <c r="B77" s="2">
        <v>0.51500000000000001</v>
      </c>
      <c r="C77" s="5">
        <v>7.5999999999999998E-2</v>
      </c>
      <c r="D77" s="1">
        <f t="shared" si="3"/>
        <v>0.439</v>
      </c>
      <c r="E77" s="8">
        <f t="shared" si="4"/>
        <v>5.2410007721000005</v>
      </c>
    </row>
    <row r="78" spans="1:5" x14ac:dyDescent="0.3">
      <c r="A78" s="10" t="s">
        <v>150</v>
      </c>
      <c r="B78" s="2">
        <v>0.65600000000000003</v>
      </c>
      <c r="C78" s="5">
        <v>7.5999999999999998E-2</v>
      </c>
      <c r="D78" s="1">
        <f t="shared" si="3"/>
        <v>0.58000000000000007</v>
      </c>
      <c r="E78" s="8">
        <f t="shared" si="4"/>
        <v>7.3092736400000007</v>
      </c>
    </row>
    <row r="79" spans="1:5" x14ac:dyDescent="0.3">
      <c r="A79" s="10" t="s">
        <v>151</v>
      </c>
      <c r="B79" s="2">
        <v>0.999</v>
      </c>
      <c r="C79" s="5">
        <v>7.5999999999999998E-2</v>
      </c>
      <c r="D79" s="1">
        <f t="shared" si="3"/>
        <v>0.92300000000000004</v>
      </c>
      <c r="E79" s="8">
        <f t="shared" si="4"/>
        <v>13.0876746929</v>
      </c>
    </row>
    <row r="80" spans="1:5" x14ac:dyDescent="0.3">
      <c r="A80" s="10" t="s">
        <v>152</v>
      </c>
      <c r="B80" s="2">
        <v>0.47200000000000003</v>
      </c>
      <c r="C80" s="5">
        <v>7.5999999999999998E-2</v>
      </c>
      <c r="D80" s="1">
        <f t="shared" si="3"/>
        <v>0.39600000000000002</v>
      </c>
      <c r="E80" s="8">
        <f t="shared" si="4"/>
        <v>4.6458556816000005</v>
      </c>
    </row>
    <row r="81" spans="1:5" x14ac:dyDescent="0.3">
      <c r="A81" s="10" t="s">
        <v>153</v>
      </c>
      <c r="B81" s="2">
        <v>0.51300000000000001</v>
      </c>
      <c r="C81" s="5">
        <v>7.5999999999999998E-2</v>
      </c>
      <c r="D81" s="1">
        <f t="shared" si="3"/>
        <v>0.437</v>
      </c>
      <c r="E81" s="8">
        <f t="shared" si="4"/>
        <v>5.2129505969000007</v>
      </c>
    </row>
    <row r="82" spans="1:5" x14ac:dyDescent="0.3">
      <c r="A82" s="10" t="s">
        <v>154</v>
      </c>
      <c r="B82" s="2">
        <v>0.433</v>
      </c>
      <c r="C82" s="5">
        <v>7.5999999999999998E-2</v>
      </c>
      <c r="D82" s="1">
        <f t="shared" si="3"/>
        <v>0.35699999999999998</v>
      </c>
      <c r="E82" s="8">
        <f t="shared" si="4"/>
        <v>4.1204642449</v>
      </c>
    </row>
    <row r="83" spans="1:5" x14ac:dyDescent="0.3">
      <c r="A83" s="10" t="s">
        <v>155</v>
      </c>
      <c r="B83" s="2">
        <v>0.70300000000000007</v>
      </c>
      <c r="C83" s="5">
        <v>7.5999999999999998E-2</v>
      </c>
      <c r="D83" s="1">
        <f t="shared" si="3"/>
        <v>0.62700000000000011</v>
      </c>
      <c r="E83" s="8">
        <f t="shared" si="4"/>
        <v>8.0384608129000021</v>
      </c>
    </row>
    <row r="84" spans="1:5" x14ac:dyDescent="0.3">
      <c r="A84" s="10" t="s">
        <v>156</v>
      </c>
      <c r="B84" s="2">
        <v>0.33800000000000002</v>
      </c>
      <c r="C84" s="5">
        <v>7.5999999999999998E-2</v>
      </c>
      <c r="D84" s="1">
        <f t="shared" si="3"/>
        <v>0.26200000000000001</v>
      </c>
      <c r="E84" s="8">
        <f t="shared" si="4"/>
        <v>2.8979508644000003</v>
      </c>
    </row>
    <row r="85" spans="1:5" x14ac:dyDescent="0.3">
      <c r="A85" s="10" t="s">
        <v>157</v>
      </c>
      <c r="B85" s="2">
        <v>0.45300000000000001</v>
      </c>
      <c r="C85" s="5">
        <v>7.5999999999999998E-2</v>
      </c>
      <c r="D85" s="1">
        <f t="shared" si="3"/>
        <v>0.377</v>
      </c>
      <c r="E85" s="8">
        <f t="shared" si="4"/>
        <v>4.3881857129000004</v>
      </c>
    </row>
    <row r="86" spans="1:5" x14ac:dyDescent="0.3">
      <c r="A86" s="10" t="s">
        <v>158</v>
      </c>
      <c r="B86" s="2">
        <v>0.433</v>
      </c>
      <c r="C86" s="5">
        <v>7.5999999999999998E-2</v>
      </c>
      <c r="D86" s="1">
        <f t="shared" si="3"/>
        <v>0.35699999999999998</v>
      </c>
      <c r="E86" s="8">
        <f t="shared" si="4"/>
        <v>4.1204642449</v>
      </c>
    </row>
    <row r="87" spans="1:5" x14ac:dyDescent="0.3">
      <c r="A87" s="10" t="s">
        <v>159</v>
      </c>
      <c r="B87" s="2">
        <v>0.53700000000000003</v>
      </c>
      <c r="C87" s="5">
        <v>7.5999999999999998E-2</v>
      </c>
      <c r="D87" s="1">
        <f t="shared" si="3"/>
        <v>0.46100000000000002</v>
      </c>
      <c r="E87" s="8">
        <f t="shared" si="4"/>
        <v>5.5519287521000003</v>
      </c>
    </row>
    <row r="88" spans="1:5" x14ac:dyDescent="0.3">
      <c r="A88" s="10" t="s">
        <v>160</v>
      </c>
      <c r="B88" s="2">
        <v>0.45100000000000001</v>
      </c>
      <c r="C88" s="5">
        <v>7.5999999999999998E-2</v>
      </c>
      <c r="D88" s="1">
        <f t="shared" si="3"/>
        <v>0.375</v>
      </c>
      <c r="E88" s="8">
        <f t="shared" si="4"/>
        <v>4.3612515625000006</v>
      </c>
    </row>
    <row r="89" spans="1:5" x14ac:dyDescent="0.3">
      <c r="A89" s="10" t="s">
        <v>161</v>
      </c>
      <c r="B89" s="2">
        <v>0.49199999999999999</v>
      </c>
      <c r="C89" s="5">
        <v>7.5999999999999998E-2</v>
      </c>
      <c r="D89" s="1">
        <f t="shared" si="3"/>
        <v>0.41599999999999998</v>
      </c>
      <c r="E89" s="8">
        <f t="shared" si="4"/>
        <v>4.9205973056000003</v>
      </c>
    </row>
    <row r="90" spans="1:5" x14ac:dyDescent="0.3">
      <c r="A90" s="10" t="s">
        <v>162</v>
      </c>
      <c r="B90" s="2">
        <v>0.38600000000000001</v>
      </c>
      <c r="C90" s="5">
        <v>7.5999999999999998E-2</v>
      </c>
      <c r="D90" s="1">
        <f t="shared" si="3"/>
        <v>0.31</v>
      </c>
      <c r="E90" s="8">
        <f t="shared" si="4"/>
        <v>3.5054896099999997</v>
      </c>
    </row>
    <row r="91" spans="1:5" x14ac:dyDescent="0.3">
      <c r="A91" s="10" t="s">
        <v>163</v>
      </c>
      <c r="B91" s="2">
        <v>0.56000000000000005</v>
      </c>
      <c r="C91" s="5">
        <v>7.5999999999999998E-2</v>
      </c>
      <c r="D91" s="1">
        <f t="shared" si="3"/>
        <v>0.48400000000000004</v>
      </c>
      <c r="E91" s="8">
        <f t="shared" si="4"/>
        <v>5.8816474256000015</v>
      </c>
    </row>
    <row r="92" spans="1:5" x14ac:dyDescent="0.3">
      <c r="A92" s="10" t="s">
        <v>164</v>
      </c>
      <c r="B92" s="2">
        <v>0.41300000000000003</v>
      </c>
      <c r="C92" s="5">
        <v>7.5999999999999998E-2</v>
      </c>
      <c r="D92" s="1">
        <f t="shared" si="3"/>
        <v>0.33700000000000002</v>
      </c>
      <c r="E92" s="8">
        <f t="shared" si="4"/>
        <v>3.8563428569</v>
      </c>
    </row>
    <row r="93" spans="1:5" x14ac:dyDescent="0.3">
      <c r="A93" s="10" t="s">
        <v>165</v>
      </c>
      <c r="B93" s="2">
        <v>0.58399999999999996</v>
      </c>
      <c r="C93" s="5">
        <v>7.5999999999999998E-2</v>
      </c>
      <c r="D93" s="1">
        <f t="shared" si="3"/>
        <v>0.50800000000000001</v>
      </c>
      <c r="E93" s="8">
        <f t="shared" si="4"/>
        <v>6.2307778064000008</v>
      </c>
    </row>
    <row r="94" spans="1:5" x14ac:dyDescent="0.3">
      <c r="A94" s="10" t="s">
        <v>166</v>
      </c>
      <c r="B94" s="2">
        <v>0.42499999999999999</v>
      </c>
      <c r="C94" s="5">
        <v>7.5999999999999998E-2</v>
      </c>
      <c r="D94" s="1">
        <f t="shared" si="3"/>
        <v>0.34899999999999998</v>
      </c>
      <c r="E94" s="8">
        <f t="shared" si="4"/>
        <v>4.0143836800999999</v>
      </c>
    </row>
    <row r="95" spans="1:5" x14ac:dyDescent="0.3">
      <c r="A95" s="10" t="s">
        <v>167</v>
      </c>
      <c r="B95" s="2">
        <v>0.78300000000000003</v>
      </c>
      <c r="C95" s="5">
        <v>7.5999999999999998E-2</v>
      </c>
      <c r="D95" s="1">
        <f t="shared" si="3"/>
        <v>0.70700000000000007</v>
      </c>
      <c r="E95" s="8">
        <f t="shared" si="4"/>
        <v>9.3253514849000023</v>
      </c>
    </row>
    <row r="96" spans="1:5" x14ac:dyDescent="0.3">
      <c r="A96" s="10" t="s">
        <v>168</v>
      </c>
      <c r="B96" s="2">
        <v>0.46600000000000003</v>
      </c>
      <c r="C96" s="5">
        <v>7.5999999999999998E-2</v>
      </c>
      <c r="D96" s="1">
        <f t="shared" si="3"/>
        <v>0.39</v>
      </c>
      <c r="E96" s="8">
        <f t="shared" si="4"/>
        <v>4.5641352100000008</v>
      </c>
    </row>
    <row r="97" spans="1:5" x14ac:dyDescent="0.3">
      <c r="A97" s="10" t="s">
        <v>169</v>
      </c>
      <c r="B97" s="2">
        <v>0.50900000000000001</v>
      </c>
      <c r="C97" s="5">
        <v>7.5999999999999998E-2</v>
      </c>
      <c r="D97" s="1">
        <f t="shared" ref="D97:D128" si="5">(B97-C97)</f>
        <v>0.433</v>
      </c>
      <c r="E97" s="8">
        <f t="shared" ref="E97:E128" si="6">(4.5001*D97*D97)+(10.083*D97)-(0.0527)</f>
        <v>5.1569582489000005</v>
      </c>
    </row>
    <row r="98" spans="1:5" x14ac:dyDescent="0.3">
      <c r="A98" s="10" t="s">
        <v>170</v>
      </c>
      <c r="B98" s="2">
        <v>0.40700000000000003</v>
      </c>
      <c r="C98" s="5">
        <v>7.5999999999999998E-2</v>
      </c>
      <c r="D98" s="1">
        <f t="shared" si="5"/>
        <v>0.33100000000000002</v>
      </c>
      <c r="E98" s="8">
        <f t="shared" si="6"/>
        <v>3.7778084560999998</v>
      </c>
    </row>
    <row r="99" spans="1:5" x14ac:dyDescent="0.3">
      <c r="A99" s="10" t="s">
        <v>171</v>
      </c>
      <c r="B99" s="2">
        <v>0.53400000000000003</v>
      </c>
      <c r="C99" s="5">
        <v>7.5999999999999998E-2</v>
      </c>
      <c r="D99" s="1">
        <f t="shared" si="5"/>
        <v>0.45800000000000002</v>
      </c>
      <c r="E99" s="8">
        <f t="shared" si="6"/>
        <v>5.509272976400001</v>
      </c>
    </row>
    <row r="100" spans="1:5" x14ac:dyDescent="0.3">
      <c r="A100" s="10" t="s">
        <v>172</v>
      </c>
      <c r="B100" s="2">
        <v>2.0390000000000001</v>
      </c>
      <c r="C100" s="5">
        <v>7.5999999999999998E-2</v>
      </c>
      <c r="D100" s="1">
        <f t="shared" si="5"/>
        <v>1.9630000000000001</v>
      </c>
      <c r="E100" s="8">
        <f t="shared" si="6"/>
        <v>37.080774836899998</v>
      </c>
    </row>
    <row r="101" spans="1:5" x14ac:dyDescent="0.3">
      <c r="A101" s="10" t="s">
        <v>173</v>
      </c>
      <c r="B101" s="2">
        <v>1.4490000000000001</v>
      </c>
      <c r="C101" s="5">
        <v>7.5999999999999998E-2</v>
      </c>
      <c r="D101" s="1">
        <f t="shared" si="5"/>
        <v>1.373</v>
      </c>
      <c r="E101" s="8">
        <f t="shared" si="6"/>
        <v>22.274528012899999</v>
      </c>
    </row>
    <row r="102" spans="1:5" x14ac:dyDescent="0.3">
      <c r="A102" s="10" t="s">
        <v>174</v>
      </c>
      <c r="B102" s="2">
        <v>0.71</v>
      </c>
      <c r="C102" s="5">
        <v>7.5999999999999998E-2</v>
      </c>
      <c r="D102" s="1">
        <f t="shared" si="5"/>
        <v>0.63400000000000001</v>
      </c>
      <c r="E102" s="8">
        <f t="shared" si="6"/>
        <v>8.1487641956000001</v>
      </c>
    </row>
    <row r="103" spans="1:5" x14ac:dyDescent="0.3">
      <c r="A103" s="10" t="s">
        <v>175</v>
      </c>
      <c r="B103" s="2">
        <v>0.69900000000000007</v>
      </c>
      <c r="C103" s="5">
        <v>7.5999999999999998E-2</v>
      </c>
      <c r="D103" s="1">
        <f t="shared" si="5"/>
        <v>0.62300000000000011</v>
      </c>
      <c r="E103" s="8">
        <f t="shared" si="6"/>
        <v>7.9756283129000014</v>
      </c>
    </row>
    <row r="104" spans="1:5" x14ac:dyDescent="0.3">
      <c r="A104" s="10" t="s">
        <v>176</v>
      </c>
      <c r="B104" s="2">
        <v>0.437</v>
      </c>
      <c r="C104" s="5">
        <v>7.5999999999999998E-2</v>
      </c>
      <c r="D104" s="1">
        <f t="shared" si="5"/>
        <v>0.36099999999999999</v>
      </c>
      <c r="E104" s="8">
        <f t="shared" si="6"/>
        <v>4.1737205320999999</v>
      </c>
    </row>
    <row r="105" spans="1:5" x14ac:dyDescent="0.3">
      <c r="A105" s="10" t="s">
        <v>177</v>
      </c>
      <c r="B105" s="2">
        <v>0.63500000000000001</v>
      </c>
      <c r="C105" s="5">
        <v>7.5999999999999998E-2</v>
      </c>
      <c r="D105" s="1">
        <f t="shared" si="5"/>
        <v>0.55900000000000005</v>
      </c>
      <c r="E105" s="8">
        <f t="shared" si="6"/>
        <v>6.9898927481000008</v>
      </c>
    </row>
    <row r="106" spans="1:5" x14ac:dyDescent="0.3">
      <c r="A106" s="10" t="s">
        <v>178</v>
      </c>
      <c r="B106" s="2">
        <v>0.58699999999999997</v>
      </c>
      <c r="C106" s="5">
        <v>7.5999999999999998E-2</v>
      </c>
      <c r="D106" s="1">
        <f t="shared" si="5"/>
        <v>0.51100000000000001</v>
      </c>
      <c r="E106" s="8">
        <f t="shared" si="6"/>
        <v>6.2747836121000002</v>
      </c>
    </row>
    <row r="107" spans="1:5" x14ac:dyDescent="0.3">
      <c r="A107" s="10" t="s">
        <v>179</v>
      </c>
      <c r="B107" s="2">
        <v>0.51600000000000001</v>
      </c>
      <c r="C107" s="5">
        <v>7.5999999999999998E-2</v>
      </c>
      <c r="D107" s="1">
        <f t="shared" si="5"/>
        <v>0.44</v>
      </c>
      <c r="E107" s="8">
        <f t="shared" si="6"/>
        <v>5.2550393599999996</v>
      </c>
    </row>
    <row r="108" spans="1:5" x14ac:dyDescent="0.3">
      <c r="A108" s="10" t="s">
        <v>180</v>
      </c>
      <c r="B108" s="2">
        <v>0.49399999999999999</v>
      </c>
      <c r="C108" s="5">
        <v>7.5999999999999998E-2</v>
      </c>
      <c r="D108" s="1">
        <f t="shared" si="5"/>
        <v>0.41799999999999998</v>
      </c>
      <c r="E108" s="8">
        <f t="shared" si="6"/>
        <v>4.9482694723999998</v>
      </c>
    </row>
    <row r="109" spans="1:5" x14ac:dyDescent="0.3">
      <c r="A109" s="10" t="s">
        <v>181</v>
      </c>
      <c r="B109" s="2">
        <v>0.51100000000000001</v>
      </c>
      <c r="C109" s="5">
        <v>7.5999999999999998E-2</v>
      </c>
      <c r="D109" s="1">
        <f t="shared" si="5"/>
        <v>0.435</v>
      </c>
      <c r="E109" s="8">
        <f t="shared" si="6"/>
        <v>5.1849364224999999</v>
      </c>
    </row>
    <row r="110" spans="1:5" x14ac:dyDescent="0.3">
      <c r="A110" s="10" t="s">
        <v>182</v>
      </c>
      <c r="B110" s="2">
        <v>0.54</v>
      </c>
      <c r="C110" s="5">
        <v>7.5999999999999998E-2</v>
      </c>
      <c r="D110" s="1">
        <f t="shared" si="5"/>
        <v>0.46400000000000002</v>
      </c>
      <c r="E110" s="8">
        <f t="shared" si="6"/>
        <v>5.5946655296000003</v>
      </c>
    </row>
    <row r="111" spans="1:5" x14ac:dyDescent="0.3">
      <c r="A111" s="10" t="s">
        <v>183</v>
      </c>
      <c r="B111" s="2">
        <v>0.51500000000000001</v>
      </c>
      <c r="C111" s="5">
        <v>7.5999999999999998E-2</v>
      </c>
      <c r="D111" s="1">
        <f t="shared" si="5"/>
        <v>0.439</v>
      </c>
      <c r="E111" s="8">
        <f t="shared" si="6"/>
        <v>5.2410007721000005</v>
      </c>
    </row>
    <row r="112" spans="1:5" x14ac:dyDescent="0.3">
      <c r="A112" s="10" t="s">
        <v>184</v>
      </c>
      <c r="B112" s="2">
        <v>0.65</v>
      </c>
      <c r="C112" s="5">
        <v>7.5999999999999998E-2</v>
      </c>
      <c r="D112" s="1">
        <f t="shared" si="5"/>
        <v>0.57400000000000007</v>
      </c>
      <c r="E112" s="8">
        <f t="shared" si="6"/>
        <v>7.2176169476000016</v>
      </c>
    </row>
    <row r="113" spans="1:5" x14ac:dyDescent="0.3">
      <c r="A113" s="10" t="s">
        <v>185</v>
      </c>
      <c r="B113" s="2">
        <v>0.56300000000000006</v>
      </c>
      <c r="C113" s="5">
        <v>7.5999999999999998E-2</v>
      </c>
      <c r="D113" s="1">
        <f t="shared" si="5"/>
        <v>0.48700000000000004</v>
      </c>
      <c r="E113" s="8">
        <f t="shared" si="6"/>
        <v>5.9250052169000007</v>
      </c>
    </row>
    <row r="114" spans="1:5" x14ac:dyDescent="0.3">
      <c r="A114" s="10" t="s">
        <v>186</v>
      </c>
      <c r="B114" s="2">
        <v>0.41799999999999998</v>
      </c>
      <c r="C114" s="5">
        <v>7.5999999999999998E-2</v>
      </c>
      <c r="D114" s="1">
        <f t="shared" si="5"/>
        <v>0.34199999999999997</v>
      </c>
      <c r="E114" s="8">
        <f t="shared" si="6"/>
        <v>3.9220356963999996</v>
      </c>
    </row>
    <row r="115" spans="1:5" x14ac:dyDescent="0.3">
      <c r="A115" s="10" t="s">
        <v>187</v>
      </c>
      <c r="B115" s="2">
        <v>0.54</v>
      </c>
      <c r="C115" s="5">
        <v>7.5999999999999998E-2</v>
      </c>
      <c r="D115" s="1">
        <f t="shared" si="5"/>
        <v>0.46400000000000002</v>
      </c>
      <c r="E115" s="8">
        <f t="shared" si="6"/>
        <v>5.5946655296000003</v>
      </c>
    </row>
    <row r="116" spans="1:5" x14ac:dyDescent="0.3">
      <c r="A116" s="10" t="s">
        <v>188</v>
      </c>
      <c r="B116" s="2">
        <v>0.502</v>
      </c>
      <c r="C116" s="5">
        <v>7.5999999999999998E-2</v>
      </c>
      <c r="D116" s="1">
        <f t="shared" si="5"/>
        <v>0.42599999999999999</v>
      </c>
      <c r="E116" s="8">
        <f t="shared" si="6"/>
        <v>5.0593181476000009</v>
      </c>
    </row>
    <row r="117" spans="1:5" x14ac:dyDescent="0.3">
      <c r="A117" s="10" t="s">
        <v>189</v>
      </c>
      <c r="B117" s="2">
        <v>0.308</v>
      </c>
      <c r="C117" s="5">
        <v>7.5999999999999998E-2</v>
      </c>
      <c r="D117" s="1">
        <f t="shared" si="5"/>
        <v>0.23199999999999998</v>
      </c>
      <c r="E117" s="8">
        <f t="shared" si="6"/>
        <v>2.5287693823999997</v>
      </c>
    </row>
    <row r="118" spans="1:5" x14ac:dyDescent="0.3">
      <c r="A118" s="10" t="s">
        <v>190</v>
      </c>
      <c r="B118" s="2">
        <v>0.50600000000000001</v>
      </c>
      <c r="C118" s="5">
        <v>7.5999999999999998E-2</v>
      </c>
      <c r="D118" s="1">
        <f t="shared" si="5"/>
        <v>0.43</v>
      </c>
      <c r="E118" s="8">
        <f t="shared" si="6"/>
        <v>5.11505849</v>
      </c>
    </row>
    <row r="119" spans="1:5" x14ac:dyDescent="0.3">
      <c r="A119" s="10" t="s">
        <v>191</v>
      </c>
      <c r="B119" s="2">
        <v>0.34900000000000003</v>
      </c>
      <c r="C119" s="5">
        <v>7.5999999999999998E-2</v>
      </c>
      <c r="D119" s="1">
        <f t="shared" si="5"/>
        <v>0.27300000000000002</v>
      </c>
      <c r="E119" s="8">
        <f t="shared" si="6"/>
        <v>3.0353469529000003</v>
      </c>
    </row>
    <row r="120" spans="1:5" x14ac:dyDescent="0.3">
      <c r="A120" s="10" t="s">
        <v>192</v>
      </c>
      <c r="B120" s="2">
        <v>0.28800000000000003</v>
      </c>
      <c r="C120" s="5">
        <v>7.5999999999999998E-2</v>
      </c>
      <c r="D120" s="1">
        <f t="shared" si="5"/>
        <v>0.21200000000000002</v>
      </c>
      <c r="E120" s="8">
        <f t="shared" si="6"/>
        <v>2.2871484944000002</v>
      </c>
    </row>
    <row r="121" spans="1:5" x14ac:dyDescent="0.3">
      <c r="A121" s="10" t="s">
        <v>193</v>
      </c>
      <c r="B121" s="2">
        <v>0.45800000000000002</v>
      </c>
      <c r="C121" s="5">
        <v>7.5999999999999998E-2</v>
      </c>
      <c r="D121" s="1">
        <f t="shared" si="5"/>
        <v>0.38200000000000001</v>
      </c>
      <c r="E121" s="8">
        <f t="shared" si="6"/>
        <v>4.4556785924</v>
      </c>
    </row>
    <row r="122" spans="1:5" x14ac:dyDescent="0.3">
      <c r="A122" s="10" t="s">
        <v>194</v>
      </c>
      <c r="B122" s="2">
        <v>0.48099999999999998</v>
      </c>
      <c r="C122" s="5">
        <v>7.5999999999999998E-2</v>
      </c>
      <c r="D122" s="1">
        <f t="shared" si="5"/>
        <v>0.40499999999999997</v>
      </c>
      <c r="E122" s="8">
        <f t="shared" si="6"/>
        <v>4.7690439025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R8" sqref="R8"/>
    </sheetView>
  </sheetViews>
  <sheetFormatPr defaultRowHeight="14.4" x14ac:dyDescent="0.3"/>
  <cols>
    <col min="1" max="1" width="16.33203125" customWidth="1"/>
    <col min="2" max="2" width="11" customWidth="1"/>
    <col min="3" max="3" width="11.5546875" customWidth="1"/>
    <col min="4" max="4" width="11.33203125" customWidth="1"/>
    <col min="5" max="5" width="16.33203125" customWidth="1"/>
  </cols>
  <sheetData>
    <row r="2" spans="1:12" x14ac:dyDescent="0.3">
      <c r="A2" s="3">
        <v>2.02</v>
      </c>
      <c r="B2" s="2">
        <v>1.3780000000000001</v>
      </c>
      <c r="C2" s="2">
        <v>2.31</v>
      </c>
      <c r="D2" s="2">
        <v>0.89200000000000002</v>
      </c>
      <c r="E2" s="2">
        <v>0.54700000000000004</v>
      </c>
      <c r="F2" s="2">
        <v>0.57300000000000006</v>
      </c>
      <c r="G2" s="2">
        <v>0.44400000000000001</v>
      </c>
      <c r="H2" s="2">
        <v>1.583</v>
      </c>
      <c r="I2" s="2">
        <v>0.73899999999999999</v>
      </c>
      <c r="J2" s="2">
        <v>0.48</v>
      </c>
      <c r="K2" s="2">
        <v>0.436</v>
      </c>
      <c r="L2" s="2">
        <v>0.65500000000000003</v>
      </c>
    </row>
    <row r="3" spans="1:12" x14ac:dyDescent="0.3">
      <c r="A3" s="3">
        <v>1.044</v>
      </c>
      <c r="B3" s="2">
        <v>0.39300000000000002</v>
      </c>
      <c r="C3" s="2">
        <v>1.405</v>
      </c>
      <c r="D3" s="2">
        <v>0.60099999999999998</v>
      </c>
      <c r="E3" s="2">
        <v>0.93</v>
      </c>
      <c r="F3" s="2">
        <v>2.9390000000000001</v>
      </c>
      <c r="G3" s="2">
        <v>0.35899999999999999</v>
      </c>
      <c r="H3" s="2">
        <v>2.7189999999999999</v>
      </c>
      <c r="I3" s="2">
        <v>0.59399999999999997</v>
      </c>
      <c r="J3" s="2">
        <v>0.47500000000000003</v>
      </c>
      <c r="K3" s="2">
        <v>0.52400000000000002</v>
      </c>
      <c r="L3" s="2">
        <v>2.8660000000000001</v>
      </c>
    </row>
    <row r="4" spans="1:12" x14ac:dyDescent="0.3">
      <c r="A4" s="3">
        <v>0.628</v>
      </c>
      <c r="B4" s="2">
        <v>0.41699999999999998</v>
      </c>
      <c r="C4" s="2">
        <v>1.393</v>
      </c>
      <c r="D4" s="2">
        <v>2.504</v>
      </c>
      <c r="E4" s="2">
        <v>2.5110000000000001</v>
      </c>
      <c r="F4" s="2">
        <v>2.72</v>
      </c>
      <c r="G4" s="2">
        <v>0.379</v>
      </c>
      <c r="H4" s="2">
        <v>2.3940000000000001</v>
      </c>
      <c r="I4" s="2">
        <v>0.56900000000000006</v>
      </c>
      <c r="J4" s="2">
        <v>0.44500000000000001</v>
      </c>
      <c r="K4" s="2">
        <v>0.4</v>
      </c>
      <c r="L4" s="2">
        <v>0.65900000000000003</v>
      </c>
    </row>
    <row r="5" spans="1:12" x14ac:dyDescent="0.3">
      <c r="A5" s="3">
        <v>0.4</v>
      </c>
      <c r="B5" s="2">
        <v>0.43</v>
      </c>
      <c r="C5" s="2">
        <v>1.9930000000000001</v>
      </c>
      <c r="D5" s="2">
        <v>1.411</v>
      </c>
      <c r="E5" s="2">
        <v>1.0349999999999999</v>
      </c>
      <c r="F5" s="2">
        <v>1.8140000000000001</v>
      </c>
      <c r="G5" s="2">
        <v>0.58099999999999996</v>
      </c>
      <c r="H5" s="2">
        <v>2.6230000000000002</v>
      </c>
      <c r="I5" s="2">
        <v>0.58399999999999996</v>
      </c>
      <c r="J5" s="2">
        <v>0.122</v>
      </c>
      <c r="K5" s="2">
        <v>2.4740000000000002</v>
      </c>
      <c r="L5" s="2">
        <v>0.498</v>
      </c>
    </row>
    <row r="6" spans="1:12" x14ac:dyDescent="0.3">
      <c r="A6" s="3">
        <v>0.26600000000000001</v>
      </c>
      <c r="B6" s="2">
        <v>1.9279999999999999</v>
      </c>
      <c r="C6" s="2">
        <v>0.52400000000000002</v>
      </c>
      <c r="D6" s="2">
        <v>2.8580000000000001</v>
      </c>
      <c r="E6" s="2">
        <v>0.67400000000000004</v>
      </c>
      <c r="F6" s="2">
        <v>1.0589999999999999</v>
      </c>
      <c r="G6" s="2">
        <v>1.7050000000000001</v>
      </c>
      <c r="H6" s="2">
        <v>2.617</v>
      </c>
      <c r="I6" s="2">
        <v>0.498</v>
      </c>
      <c r="J6" s="2">
        <v>0.56300000000000006</v>
      </c>
      <c r="K6" s="2">
        <v>1.837</v>
      </c>
      <c r="L6" s="2">
        <v>2.1539999999999999</v>
      </c>
    </row>
    <row r="7" spans="1:12" x14ac:dyDescent="0.3">
      <c r="A7" s="5">
        <v>8.7000000000000008E-2</v>
      </c>
      <c r="B7" s="2">
        <v>0.46500000000000002</v>
      </c>
      <c r="C7" s="2">
        <v>0.47100000000000003</v>
      </c>
      <c r="D7" s="2">
        <v>0.33600000000000002</v>
      </c>
      <c r="E7" s="2">
        <v>1.667</v>
      </c>
      <c r="F7" s="2">
        <v>1.651</v>
      </c>
      <c r="G7" s="2">
        <v>1.895</v>
      </c>
      <c r="H7" s="2">
        <v>0.57899999999999996</v>
      </c>
      <c r="I7" s="2">
        <v>0.439</v>
      </c>
      <c r="J7" s="2">
        <v>0.45700000000000002</v>
      </c>
      <c r="K7" s="2">
        <v>0.55300000000000005</v>
      </c>
      <c r="L7" s="2">
        <v>0.84399999999999997</v>
      </c>
    </row>
    <row r="8" spans="1:12" x14ac:dyDescent="0.3">
      <c r="A8" s="2">
        <v>1.0649999999999999</v>
      </c>
      <c r="B8" s="2">
        <v>2.302</v>
      </c>
      <c r="C8" s="2">
        <v>2.4870000000000001</v>
      </c>
      <c r="D8" s="2">
        <v>2.2930000000000001</v>
      </c>
      <c r="E8" s="2">
        <v>1.0030000000000001</v>
      </c>
      <c r="F8" s="2">
        <v>0.45</v>
      </c>
      <c r="G8" s="2">
        <v>1.84</v>
      </c>
      <c r="H8" s="2">
        <v>2.5990000000000002</v>
      </c>
      <c r="I8" s="2">
        <v>0.48299999999999998</v>
      </c>
      <c r="J8" s="2">
        <v>0.41200000000000003</v>
      </c>
      <c r="K8" s="2">
        <v>0.49</v>
      </c>
      <c r="L8" s="2">
        <v>2.7080000000000002</v>
      </c>
    </row>
    <row r="9" spans="1:12" x14ac:dyDescent="0.3">
      <c r="A9" s="2">
        <v>0.46900000000000003</v>
      </c>
      <c r="B9" s="2">
        <v>0.55600000000000005</v>
      </c>
      <c r="C9" s="2">
        <v>0.93700000000000006</v>
      </c>
      <c r="D9" s="2">
        <v>1.47</v>
      </c>
      <c r="E9" s="2">
        <v>0.56600000000000006</v>
      </c>
      <c r="F9" s="2">
        <v>9.2999999999999999E-2</v>
      </c>
      <c r="G9" s="2">
        <v>0.73199999999999998</v>
      </c>
      <c r="H9" s="2">
        <v>2.6150000000000002</v>
      </c>
      <c r="I9" s="2">
        <v>0.54700000000000004</v>
      </c>
      <c r="J9" s="2">
        <v>0.55500000000000005</v>
      </c>
      <c r="K9" s="2">
        <v>0.71099999999999997</v>
      </c>
      <c r="L9" s="2">
        <v>0.44400000000000001</v>
      </c>
    </row>
    <row r="14" spans="1:12" x14ac:dyDescent="0.3">
      <c r="A14" s="16" t="s">
        <v>0</v>
      </c>
      <c r="B14" s="7" t="s">
        <v>7</v>
      </c>
      <c r="C14" s="7" t="s">
        <v>8</v>
      </c>
      <c r="D14" s="7" t="s">
        <v>9</v>
      </c>
      <c r="E14" s="7" t="s">
        <v>10</v>
      </c>
    </row>
    <row r="15" spans="1:12" x14ac:dyDescent="0.3">
      <c r="A15" s="16" t="s">
        <v>1</v>
      </c>
      <c r="B15" s="3">
        <v>2.02</v>
      </c>
      <c r="C15" s="1">
        <f>B15-B20</f>
        <v>1.9330000000000001</v>
      </c>
      <c r="D15" s="1">
        <v>32</v>
      </c>
      <c r="E15" s="8">
        <f>(0.262*C15*C15)+(16.44*C15)-(0.6372)</f>
        <v>32.120280118000004</v>
      </c>
    </row>
    <row r="16" spans="1:12" x14ac:dyDescent="0.3">
      <c r="A16" s="16" t="s">
        <v>2</v>
      </c>
      <c r="B16" s="3">
        <v>1.044</v>
      </c>
      <c r="C16" s="1">
        <f>B16-B20</f>
        <v>0.95700000000000007</v>
      </c>
      <c r="D16" s="1">
        <v>16</v>
      </c>
      <c r="E16" s="8">
        <f t="shared" ref="E16:E20" si="0">(0.262*C16*C16)+(16.44*C16)-(0.6372)</f>
        <v>15.335832438000002</v>
      </c>
    </row>
    <row r="17" spans="1:12" x14ac:dyDescent="0.3">
      <c r="A17" s="16" t="s">
        <v>3</v>
      </c>
      <c r="B17" s="3">
        <v>0.628</v>
      </c>
      <c r="C17" s="1">
        <f>B17-B20</f>
        <v>0.54100000000000004</v>
      </c>
      <c r="D17" s="1">
        <v>8</v>
      </c>
      <c r="E17" s="8">
        <f t="shared" si="0"/>
        <v>8.3335224220000015</v>
      </c>
    </row>
    <row r="18" spans="1:12" x14ac:dyDescent="0.3">
      <c r="A18" s="16" t="s">
        <v>4</v>
      </c>
      <c r="B18" s="3">
        <v>0.4</v>
      </c>
      <c r="C18" s="1">
        <f>B18-B20</f>
        <v>0.313</v>
      </c>
      <c r="D18" s="1">
        <v>4</v>
      </c>
      <c r="E18" s="8">
        <f t="shared" si="0"/>
        <v>4.5341878780000009</v>
      </c>
    </row>
    <row r="19" spans="1:12" x14ac:dyDescent="0.3">
      <c r="A19" s="16" t="s">
        <v>5</v>
      </c>
      <c r="B19" s="3">
        <v>0.26600000000000001</v>
      </c>
      <c r="C19" s="1">
        <f>B19-B20</f>
        <v>0.17899999999999999</v>
      </c>
      <c r="D19" s="1">
        <v>2</v>
      </c>
      <c r="E19" s="8">
        <f t="shared" si="0"/>
        <v>2.3139547420000004</v>
      </c>
    </row>
    <row r="20" spans="1:12" x14ac:dyDescent="0.3">
      <c r="A20" s="16" t="s">
        <v>6</v>
      </c>
      <c r="B20" s="5">
        <v>8.7000000000000008E-2</v>
      </c>
      <c r="C20" s="1">
        <f>B20-B20</f>
        <v>0</v>
      </c>
      <c r="D20" s="1">
        <v>0</v>
      </c>
      <c r="E20" s="8">
        <f t="shared" si="0"/>
        <v>-0.63719999999999999</v>
      </c>
    </row>
    <row r="27" spans="1:12" x14ac:dyDescent="0.3">
      <c r="J27" s="6" t="s">
        <v>199</v>
      </c>
      <c r="K27" s="6"/>
      <c r="L27" s="6"/>
    </row>
    <row r="33" spans="1:5" x14ac:dyDescent="0.3">
      <c r="A33" s="10" t="s">
        <v>12</v>
      </c>
      <c r="B33" s="2" t="s">
        <v>13</v>
      </c>
      <c r="C33" s="4" t="s">
        <v>6</v>
      </c>
      <c r="D33" s="1" t="s">
        <v>8</v>
      </c>
      <c r="E33" s="9" t="s">
        <v>200</v>
      </c>
    </row>
    <row r="34" spans="1:5" x14ac:dyDescent="0.3">
      <c r="A34" s="10" t="s">
        <v>15</v>
      </c>
      <c r="B34" s="2">
        <v>1.0649999999999999</v>
      </c>
      <c r="C34" s="5">
        <v>8.7000000000000008E-2</v>
      </c>
      <c r="D34" s="1">
        <f t="shared" ref="D34:D65" si="1">(B34-C34)</f>
        <v>0.97799999999999998</v>
      </c>
      <c r="E34" s="8">
        <f t="shared" ref="E34:E65" si="2">(0.262*D34*D34)+(16.44*D34)-(0.6372)</f>
        <v>15.691718808000001</v>
      </c>
    </row>
    <row r="35" spans="1:5" x14ac:dyDescent="0.3">
      <c r="A35" s="10" t="s">
        <v>16</v>
      </c>
      <c r="B35" s="2">
        <v>0.46900000000000003</v>
      </c>
      <c r="C35" s="5">
        <v>8.7000000000000008E-2</v>
      </c>
      <c r="D35" s="1">
        <f t="shared" si="1"/>
        <v>0.38200000000000001</v>
      </c>
      <c r="E35" s="8">
        <f t="shared" si="2"/>
        <v>5.6811120880000008</v>
      </c>
    </row>
    <row r="36" spans="1:5" x14ac:dyDescent="0.3">
      <c r="A36" s="10" t="s">
        <v>17</v>
      </c>
      <c r="B36" s="2">
        <v>1.3780000000000001</v>
      </c>
      <c r="C36" s="5">
        <v>8.7000000000000008E-2</v>
      </c>
      <c r="D36" s="1">
        <f t="shared" si="1"/>
        <v>1.2910000000000001</v>
      </c>
      <c r="E36" s="8">
        <f t="shared" si="2"/>
        <v>21.023510422000005</v>
      </c>
    </row>
    <row r="37" spans="1:5" x14ac:dyDescent="0.3">
      <c r="A37" s="10" t="s">
        <v>18</v>
      </c>
      <c r="B37" s="2">
        <v>0.39300000000000002</v>
      </c>
      <c r="C37" s="5">
        <v>8.7000000000000008E-2</v>
      </c>
      <c r="D37" s="1">
        <f t="shared" si="1"/>
        <v>0.30599999999999999</v>
      </c>
      <c r="E37" s="8">
        <f t="shared" si="2"/>
        <v>4.4179726319999997</v>
      </c>
    </row>
    <row r="38" spans="1:5" x14ac:dyDescent="0.3">
      <c r="A38" s="10" t="s">
        <v>19</v>
      </c>
      <c r="B38" s="2">
        <v>0.41699999999999998</v>
      </c>
      <c r="C38" s="5">
        <v>8.7000000000000008E-2</v>
      </c>
      <c r="D38" s="1">
        <f t="shared" si="1"/>
        <v>0.32999999999999996</v>
      </c>
      <c r="E38" s="8">
        <f t="shared" si="2"/>
        <v>4.816531799999999</v>
      </c>
    </row>
    <row r="39" spans="1:5" x14ac:dyDescent="0.3">
      <c r="A39" s="10" t="s">
        <v>20</v>
      </c>
      <c r="B39" s="2">
        <v>0.43</v>
      </c>
      <c r="C39" s="5">
        <v>8.7000000000000008E-2</v>
      </c>
      <c r="D39" s="1">
        <f t="shared" si="1"/>
        <v>0.34299999999999997</v>
      </c>
      <c r="E39" s="8">
        <f t="shared" si="2"/>
        <v>5.0325440379999993</v>
      </c>
    </row>
    <row r="40" spans="1:5" x14ac:dyDescent="0.3">
      <c r="A40" s="10" t="s">
        <v>21</v>
      </c>
      <c r="B40" s="2">
        <v>1.9279999999999999</v>
      </c>
      <c r="C40" s="5">
        <v>8.7000000000000008E-2</v>
      </c>
      <c r="D40" s="1">
        <f t="shared" si="1"/>
        <v>1.841</v>
      </c>
      <c r="E40" s="8">
        <f t="shared" si="2"/>
        <v>30.516831622000002</v>
      </c>
    </row>
    <row r="41" spans="1:5" x14ac:dyDescent="0.3">
      <c r="A41" s="10" t="s">
        <v>22</v>
      </c>
      <c r="B41" s="2">
        <v>0.46500000000000002</v>
      </c>
      <c r="C41" s="5">
        <v>8.7000000000000008E-2</v>
      </c>
      <c r="D41" s="1">
        <f t="shared" si="1"/>
        <v>0.378</v>
      </c>
      <c r="E41" s="8">
        <f t="shared" si="2"/>
        <v>5.6145556080000008</v>
      </c>
    </row>
    <row r="42" spans="1:5" x14ac:dyDescent="0.3">
      <c r="A42" s="10" t="s">
        <v>23</v>
      </c>
      <c r="B42" s="2">
        <v>2.302</v>
      </c>
      <c r="C42" s="5">
        <v>8.7000000000000008E-2</v>
      </c>
      <c r="D42" s="1">
        <f t="shared" si="1"/>
        <v>2.2149999999999999</v>
      </c>
      <c r="E42" s="8">
        <f t="shared" si="2"/>
        <v>37.062830949999999</v>
      </c>
    </row>
    <row r="43" spans="1:5" x14ac:dyDescent="0.3">
      <c r="A43" s="10" t="s">
        <v>24</v>
      </c>
      <c r="B43" s="2">
        <v>0.55600000000000005</v>
      </c>
      <c r="C43" s="5">
        <v>8.7000000000000008E-2</v>
      </c>
      <c r="D43" s="1">
        <f t="shared" si="1"/>
        <v>0.46900000000000003</v>
      </c>
      <c r="E43" s="8">
        <f t="shared" si="2"/>
        <v>7.1307897820000017</v>
      </c>
    </row>
    <row r="44" spans="1:5" x14ac:dyDescent="0.3">
      <c r="A44" s="10" t="s">
        <v>25</v>
      </c>
      <c r="B44" s="2">
        <v>2.31</v>
      </c>
      <c r="C44" s="5">
        <v>8.7000000000000008E-2</v>
      </c>
      <c r="D44" s="1">
        <f t="shared" si="1"/>
        <v>2.2229999999999999</v>
      </c>
      <c r="E44" s="8">
        <f t="shared" si="2"/>
        <v>37.203652998000003</v>
      </c>
    </row>
    <row r="45" spans="1:5" x14ac:dyDescent="0.3">
      <c r="A45" s="10" t="s">
        <v>26</v>
      </c>
      <c r="B45" s="2">
        <v>1.405</v>
      </c>
      <c r="C45" s="5">
        <v>8.7000000000000008E-2</v>
      </c>
      <c r="D45" s="1">
        <f t="shared" si="1"/>
        <v>1.3180000000000001</v>
      </c>
      <c r="E45" s="8">
        <f t="shared" si="2"/>
        <v>21.485846488000004</v>
      </c>
    </row>
    <row r="46" spans="1:5" x14ac:dyDescent="0.3">
      <c r="A46" s="10" t="s">
        <v>27</v>
      </c>
      <c r="B46" s="2">
        <v>1.393</v>
      </c>
      <c r="C46" s="5">
        <v>8.7000000000000008E-2</v>
      </c>
      <c r="D46" s="1">
        <f t="shared" si="1"/>
        <v>1.306</v>
      </c>
      <c r="E46" s="8">
        <f t="shared" si="2"/>
        <v>21.280316632000002</v>
      </c>
    </row>
    <row r="47" spans="1:5" x14ac:dyDescent="0.3">
      <c r="A47" s="10" t="s">
        <v>28</v>
      </c>
      <c r="B47" s="2">
        <v>1.9930000000000001</v>
      </c>
      <c r="C47" s="5">
        <v>8.7000000000000008E-2</v>
      </c>
      <c r="D47" s="1">
        <f t="shared" si="1"/>
        <v>1.9060000000000001</v>
      </c>
      <c r="E47" s="8">
        <f t="shared" si="2"/>
        <v>31.649243032000001</v>
      </c>
    </row>
    <row r="48" spans="1:5" x14ac:dyDescent="0.3">
      <c r="A48" s="10" t="s">
        <v>29</v>
      </c>
      <c r="B48" s="2">
        <v>0.52400000000000002</v>
      </c>
      <c r="C48" s="5">
        <v>8.7000000000000008E-2</v>
      </c>
      <c r="D48" s="1">
        <f t="shared" si="1"/>
        <v>0.437</v>
      </c>
      <c r="E48" s="8">
        <f t="shared" si="2"/>
        <v>6.597113878</v>
      </c>
    </row>
    <row r="49" spans="1:5" x14ac:dyDescent="0.3">
      <c r="A49" s="10" t="s">
        <v>30</v>
      </c>
      <c r="B49" s="2">
        <v>0.47100000000000003</v>
      </c>
      <c r="C49" s="5">
        <v>8.7000000000000008E-2</v>
      </c>
      <c r="D49" s="1">
        <f t="shared" si="1"/>
        <v>0.38400000000000001</v>
      </c>
      <c r="E49" s="8">
        <f t="shared" si="2"/>
        <v>5.7143934720000003</v>
      </c>
    </row>
    <row r="50" spans="1:5" x14ac:dyDescent="0.3">
      <c r="A50" s="10" t="s">
        <v>31</v>
      </c>
      <c r="B50" s="2">
        <v>2.4870000000000001</v>
      </c>
      <c r="C50" s="5">
        <v>8.7000000000000008E-2</v>
      </c>
      <c r="D50" s="1">
        <f t="shared" si="1"/>
        <v>2.4</v>
      </c>
      <c r="E50" s="8">
        <f t="shared" si="2"/>
        <v>40.327920000000006</v>
      </c>
    </row>
    <row r="51" spans="1:5" x14ac:dyDescent="0.3">
      <c r="A51" s="10" t="s">
        <v>32</v>
      </c>
      <c r="B51" s="2">
        <v>0.93700000000000006</v>
      </c>
      <c r="C51" s="5">
        <v>8.7000000000000008E-2</v>
      </c>
      <c r="D51" s="1">
        <f t="shared" si="1"/>
        <v>0.85000000000000009</v>
      </c>
      <c r="E51" s="8">
        <f t="shared" si="2"/>
        <v>13.526095000000002</v>
      </c>
    </row>
    <row r="52" spans="1:5" x14ac:dyDescent="0.3">
      <c r="A52" s="10" t="s">
        <v>33</v>
      </c>
      <c r="B52" s="2">
        <v>0.89200000000000002</v>
      </c>
      <c r="C52" s="5">
        <v>8.7000000000000008E-2</v>
      </c>
      <c r="D52" s="1">
        <f t="shared" si="1"/>
        <v>0.80500000000000005</v>
      </c>
      <c r="E52" s="8">
        <f t="shared" si="2"/>
        <v>12.766782550000002</v>
      </c>
    </row>
    <row r="53" spans="1:5" x14ac:dyDescent="0.3">
      <c r="A53" s="10" t="s">
        <v>34</v>
      </c>
      <c r="B53" s="2">
        <v>0.60099999999999998</v>
      </c>
      <c r="C53" s="5">
        <v>8.7000000000000008E-2</v>
      </c>
      <c r="D53" s="1">
        <f t="shared" si="1"/>
        <v>0.51400000000000001</v>
      </c>
      <c r="E53" s="8">
        <f t="shared" si="2"/>
        <v>7.8821793519999996</v>
      </c>
    </row>
    <row r="54" spans="1:5" x14ac:dyDescent="0.3">
      <c r="A54" s="10" t="s">
        <v>35</v>
      </c>
      <c r="B54" s="2">
        <v>2.504</v>
      </c>
      <c r="C54" s="5">
        <v>8.7000000000000008E-2</v>
      </c>
      <c r="D54" s="1">
        <f t="shared" si="1"/>
        <v>2.4169999999999998</v>
      </c>
      <c r="E54" s="8">
        <f t="shared" si="2"/>
        <v>40.628854918000002</v>
      </c>
    </row>
    <row r="55" spans="1:5" x14ac:dyDescent="0.3">
      <c r="A55" s="10" t="s">
        <v>36</v>
      </c>
      <c r="B55" s="2">
        <v>1.411</v>
      </c>
      <c r="C55" s="5">
        <v>8.7000000000000008E-2</v>
      </c>
      <c r="D55" s="1">
        <f t="shared" si="1"/>
        <v>1.3240000000000001</v>
      </c>
      <c r="E55" s="8">
        <f t="shared" si="2"/>
        <v>21.588639712000003</v>
      </c>
    </row>
    <row r="56" spans="1:5" x14ac:dyDescent="0.3">
      <c r="A56" s="10" t="s">
        <v>37</v>
      </c>
      <c r="B56" s="2">
        <v>2.8580000000000001</v>
      </c>
      <c r="C56" s="5">
        <v>8.7000000000000008E-2</v>
      </c>
      <c r="D56" s="1">
        <f t="shared" si="1"/>
        <v>2.7709999999999999</v>
      </c>
      <c r="E56" s="8">
        <f t="shared" si="2"/>
        <v>46.929791542000004</v>
      </c>
    </row>
    <row r="57" spans="1:5" x14ac:dyDescent="0.3">
      <c r="A57" s="10" t="s">
        <v>38</v>
      </c>
      <c r="B57" s="2">
        <v>0.33600000000000002</v>
      </c>
      <c r="C57" s="5">
        <v>8.7000000000000008E-2</v>
      </c>
      <c r="D57" s="1">
        <f t="shared" si="1"/>
        <v>0.249</v>
      </c>
      <c r="E57" s="8">
        <f t="shared" si="2"/>
        <v>3.4726042619999999</v>
      </c>
    </row>
    <row r="58" spans="1:5" x14ac:dyDescent="0.3">
      <c r="A58" s="10" t="s">
        <v>39</v>
      </c>
      <c r="B58" s="2">
        <v>2.2930000000000001</v>
      </c>
      <c r="C58" s="5">
        <v>8.7000000000000008E-2</v>
      </c>
      <c r="D58" s="1">
        <f t="shared" si="1"/>
        <v>2.206</v>
      </c>
      <c r="E58" s="8">
        <f t="shared" si="2"/>
        <v>36.904446232000005</v>
      </c>
    </row>
    <row r="59" spans="1:5" x14ac:dyDescent="0.3">
      <c r="A59" s="10" t="s">
        <v>40</v>
      </c>
      <c r="B59" s="2">
        <v>1.47</v>
      </c>
      <c r="C59" s="5">
        <v>8.7000000000000008E-2</v>
      </c>
      <c r="D59" s="1">
        <f t="shared" si="1"/>
        <v>1.383</v>
      </c>
      <c r="E59" s="8">
        <f t="shared" si="2"/>
        <v>22.600444518000003</v>
      </c>
    </row>
    <row r="60" spans="1:5" x14ac:dyDescent="0.3">
      <c r="A60" s="10" t="s">
        <v>41</v>
      </c>
      <c r="B60" s="2">
        <v>0.54700000000000004</v>
      </c>
      <c r="C60" s="5">
        <v>8.7000000000000008E-2</v>
      </c>
      <c r="D60" s="1">
        <f t="shared" si="1"/>
        <v>0.46</v>
      </c>
      <c r="E60" s="8">
        <f t="shared" si="2"/>
        <v>6.9806392000000015</v>
      </c>
    </row>
    <row r="61" spans="1:5" x14ac:dyDescent="0.3">
      <c r="A61" s="10" t="s">
        <v>42</v>
      </c>
      <c r="B61" s="2">
        <v>0.93</v>
      </c>
      <c r="C61" s="5">
        <v>8.7000000000000008E-2</v>
      </c>
      <c r="D61" s="1">
        <f t="shared" si="1"/>
        <v>0.84300000000000008</v>
      </c>
      <c r="E61" s="8">
        <f t="shared" si="2"/>
        <v>13.407910038000002</v>
      </c>
    </row>
    <row r="62" spans="1:5" x14ac:dyDescent="0.3">
      <c r="A62" s="10" t="s">
        <v>43</v>
      </c>
      <c r="B62" s="2">
        <v>2.5110000000000001</v>
      </c>
      <c r="C62" s="5">
        <v>8.7000000000000008E-2</v>
      </c>
      <c r="D62" s="1">
        <f t="shared" si="1"/>
        <v>2.4239999999999999</v>
      </c>
      <c r="E62" s="8">
        <f t="shared" si="2"/>
        <v>40.752813312000001</v>
      </c>
    </row>
    <row r="63" spans="1:5" x14ac:dyDescent="0.3">
      <c r="A63" s="10" t="s">
        <v>44</v>
      </c>
      <c r="B63" s="2">
        <v>1.0349999999999999</v>
      </c>
      <c r="C63" s="5">
        <v>8.7000000000000008E-2</v>
      </c>
      <c r="D63" s="1">
        <f t="shared" si="1"/>
        <v>0.94799999999999995</v>
      </c>
      <c r="E63" s="8">
        <f t="shared" si="2"/>
        <v>15.183380447999999</v>
      </c>
    </row>
    <row r="64" spans="1:5" x14ac:dyDescent="0.3">
      <c r="A64" s="10" t="s">
        <v>45</v>
      </c>
      <c r="B64" s="2">
        <v>0.67400000000000004</v>
      </c>
      <c r="C64" s="5">
        <v>8.7000000000000008E-2</v>
      </c>
      <c r="D64" s="1">
        <f t="shared" si="1"/>
        <v>0.58700000000000008</v>
      </c>
      <c r="E64" s="8">
        <f t="shared" si="2"/>
        <v>9.1033570780000019</v>
      </c>
    </row>
    <row r="65" spans="1:5" x14ac:dyDescent="0.3">
      <c r="A65" s="10" t="s">
        <v>46</v>
      </c>
      <c r="B65" s="2">
        <v>1.667</v>
      </c>
      <c r="C65" s="5">
        <v>8.7000000000000008E-2</v>
      </c>
      <c r="D65" s="1">
        <f t="shared" si="1"/>
        <v>1.58</v>
      </c>
      <c r="E65" s="8">
        <f t="shared" si="2"/>
        <v>25.992056800000004</v>
      </c>
    </row>
    <row r="66" spans="1:5" x14ac:dyDescent="0.3">
      <c r="A66" s="10" t="s">
        <v>47</v>
      </c>
      <c r="B66" s="2">
        <v>1.0030000000000001</v>
      </c>
      <c r="C66" s="5">
        <v>8.7000000000000008E-2</v>
      </c>
      <c r="D66" s="1">
        <f t="shared" ref="D66:D97" si="3">(B66-C66)</f>
        <v>0.91600000000000015</v>
      </c>
      <c r="E66" s="8">
        <f t="shared" ref="E66:E97" si="4">(0.262*D66*D66)+(16.44*D66)-(0.6372)</f>
        <v>14.641672672000004</v>
      </c>
    </row>
    <row r="67" spans="1:5" x14ac:dyDescent="0.3">
      <c r="A67" s="10" t="s">
        <v>48</v>
      </c>
      <c r="B67" s="2">
        <v>0.56600000000000006</v>
      </c>
      <c r="C67" s="5">
        <v>8.7000000000000008E-2</v>
      </c>
      <c r="D67" s="1">
        <f t="shared" si="3"/>
        <v>0.47900000000000004</v>
      </c>
      <c r="E67" s="8">
        <f t="shared" si="4"/>
        <v>7.297673542000001</v>
      </c>
    </row>
    <row r="68" spans="1:5" x14ac:dyDescent="0.3">
      <c r="A68" s="10" t="s">
        <v>49</v>
      </c>
      <c r="B68" s="2">
        <v>0.57300000000000006</v>
      </c>
      <c r="C68" s="5">
        <v>8.7000000000000008E-2</v>
      </c>
      <c r="D68" s="1">
        <f t="shared" si="3"/>
        <v>0.48600000000000004</v>
      </c>
      <c r="E68" s="8">
        <f t="shared" si="4"/>
        <v>7.4145233520000016</v>
      </c>
    </row>
    <row r="69" spans="1:5" x14ac:dyDescent="0.3">
      <c r="A69" s="10" t="s">
        <v>50</v>
      </c>
      <c r="B69" s="2">
        <v>2.9390000000000001</v>
      </c>
      <c r="C69" s="5">
        <v>8.7000000000000008E-2</v>
      </c>
      <c r="D69" s="1">
        <f t="shared" si="3"/>
        <v>2.8519999999999999</v>
      </c>
      <c r="E69" s="8">
        <f t="shared" si="4"/>
        <v>48.380762848000003</v>
      </c>
    </row>
    <row r="70" spans="1:5" x14ac:dyDescent="0.3">
      <c r="A70" s="10" t="s">
        <v>51</v>
      </c>
      <c r="B70" s="2">
        <v>2.72</v>
      </c>
      <c r="C70" s="5">
        <v>8.7000000000000008E-2</v>
      </c>
      <c r="D70" s="1">
        <f t="shared" si="3"/>
        <v>2.633</v>
      </c>
      <c r="E70" s="8">
        <f t="shared" si="4"/>
        <v>44.465684518000003</v>
      </c>
    </row>
    <row r="71" spans="1:5" x14ac:dyDescent="0.3">
      <c r="A71" s="10" t="s">
        <v>52</v>
      </c>
      <c r="B71" s="2">
        <v>1.8140000000000001</v>
      </c>
      <c r="C71" s="5">
        <v>8.7000000000000008E-2</v>
      </c>
      <c r="D71" s="1">
        <f t="shared" si="3"/>
        <v>1.7270000000000001</v>
      </c>
      <c r="E71" s="8">
        <f t="shared" si="4"/>
        <v>28.536102598000003</v>
      </c>
    </row>
    <row r="72" spans="1:5" x14ac:dyDescent="0.3">
      <c r="A72" s="10" t="s">
        <v>53</v>
      </c>
      <c r="B72" s="2">
        <v>1.0589999999999999</v>
      </c>
      <c r="C72" s="5">
        <v>8.7000000000000008E-2</v>
      </c>
      <c r="D72" s="1">
        <f t="shared" si="3"/>
        <v>0.97199999999999998</v>
      </c>
      <c r="E72" s="8">
        <f t="shared" si="4"/>
        <v>15.590013408000001</v>
      </c>
    </row>
    <row r="73" spans="1:5" x14ac:dyDescent="0.3">
      <c r="A73" s="10" t="s">
        <v>54</v>
      </c>
      <c r="B73" s="2">
        <v>1.651</v>
      </c>
      <c r="C73" s="5">
        <v>8.7000000000000008E-2</v>
      </c>
      <c r="D73" s="1">
        <f t="shared" si="3"/>
        <v>1.5640000000000001</v>
      </c>
      <c r="E73" s="8">
        <f t="shared" si="4"/>
        <v>25.715837152000006</v>
      </c>
    </row>
    <row r="74" spans="1:5" x14ac:dyDescent="0.3">
      <c r="A74" s="10" t="s">
        <v>55</v>
      </c>
      <c r="B74" s="2">
        <v>0.45</v>
      </c>
      <c r="C74" s="5">
        <v>8.7000000000000008E-2</v>
      </c>
      <c r="D74" s="1">
        <f t="shared" si="3"/>
        <v>0.36299999999999999</v>
      </c>
      <c r="E74" s="8">
        <f t="shared" si="4"/>
        <v>5.3650434779999996</v>
      </c>
    </row>
    <row r="75" spans="1:5" x14ac:dyDescent="0.3">
      <c r="A75" s="10" t="s">
        <v>56</v>
      </c>
      <c r="B75" s="2">
        <v>9.2999999999999999E-2</v>
      </c>
      <c r="C75" s="5">
        <v>8.7000000000000008E-2</v>
      </c>
      <c r="D75" s="1">
        <f t="shared" si="3"/>
        <v>5.9999999999999915E-3</v>
      </c>
      <c r="E75" s="8">
        <f t="shared" si="4"/>
        <v>-0.53855056800000012</v>
      </c>
    </row>
    <row r="76" spans="1:5" x14ac:dyDescent="0.3">
      <c r="A76" s="10" t="s">
        <v>57</v>
      </c>
      <c r="B76" s="2">
        <v>0.44400000000000001</v>
      </c>
      <c r="C76" s="5">
        <v>8.7000000000000008E-2</v>
      </c>
      <c r="D76" s="1">
        <f t="shared" si="3"/>
        <v>0.35699999999999998</v>
      </c>
      <c r="E76" s="8">
        <f t="shared" si="4"/>
        <v>5.2652716380000006</v>
      </c>
    </row>
    <row r="77" spans="1:5" x14ac:dyDescent="0.3">
      <c r="A77" s="10" t="s">
        <v>58</v>
      </c>
      <c r="B77" s="2">
        <v>0.35899999999999999</v>
      </c>
      <c r="C77" s="5">
        <v>8.7000000000000008E-2</v>
      </c>
      <c r="D77" s="1">
        <f t="shared" si="3"/>
        <v>0.27199999999999996</v>
      </c>
      <c r="E77" s="8">
        <f t="shared" si="4"/>
        <v>3.8538638079999998</v>
      </c>
    </row>
    <row r="78" spans="1:5" x14ac:dyDescent="0.3">
      <c r="A78" s="10" t="s">
        <v>59</v>
      </c>
      <c r="B78" s="2">
        <v>0.379</v>
      </c>
      <c r="C78" s="5">
        <v>8.7000000000000008E-2</v>
      </c>
      <c r="D78" s="1">
        <f t="shared" si="3"/>
        <v>0.29199999999999998</v>
      </c>
      <c r="E78" s="8">
        <f t="shared" si="4"/>
        <v>4.1856191680000006</v>
      </c>
    </row>
    <row r="79" spans="1:5" x14ac:dyDescent="0.3">
      <c r="A79" s="10" t="s">
        <v>60</v>
      </c>
      <c r="B79" s="2">
        <v>0.58099999999999996</v>
      </c>
      <c r="C79" s="5">
        <v>8.7000000000000008E-2</v>
      </c>
      <c r="D79" s="1">
        <f t="shared" si="3"/>
        <v>0.49399999999999994</v>
      </c>
      <c r="E79" s="8">
        <f t="shared" si="4"/>
        <v>7.5480974319999987</v>
      </c>
    </row>
    <row r="80" spans="1:5" x14ac:dyDescent="0.3">
      <c r="A80" s="10" t="s">
        <v>61</v>
      </c>
      <c r="B80" s="2">
        <v>1.7050000000000001</v>
      </c>
      <c r="C80" s="5">
        <v>8.7000000000000008E-2</v>
      </c>
      <c r="D80" s="1">
        <f t="shared" si="3"/>
        <v>1.6180000000000001</v>
      </c>
      <c r="E80" s="8">
        <f t="shared" si="4"/>
        <v>26.648616088000004</v>
      </c>
    </row>
    <row r="81" spans="1:5" x14ac:dyDescent="0.3">
      <c r="A81" s="10" t="s">
        <v>62</v>
      </c>
      <c r="B81" s="2">
        <v>1.895</v>
      </c>
      <c r="C81" s="5">
        <v>8.7000000000000008E-2</v>
      </c>
      <c r="D81" s="1">
        <f t="shared" si="3"/>
        <v>1.8080000000000001</v>
      </c>
      <c r="E81" s="8">
        <f t="shared" si="4"/>
        <v>29.942762368000004</v>
      </c>
    </row>
    <row r="82" spans="1:5" x14ac:dyDescent="0.3">
      <c r="A82" s="10" t="s">
        <v>63</v>
      </c>
      <c r="B82" s="2">
        <v>1.84</v>
      </c>
      <c r="C82" s="5">
        <v>8.7000000000000008E-2</v>
      </c>
      <c r="D82" s="1">
        <f t="shared" si="3"/>
        <v>1.7530000000000001</v>
      </c>
      <c r="E82" s="8">
        <f t="shared" si="4"/>
        <v>28.987248358000006</v>
      </c>
    </row>
    <row r="83" spans="1:5" x14ac:dyDescent="0.3">
      <c r="A83" s="10" t="s">
        <v>64</v>
      </c>
      <c r="B83" s="2">
        <v>0.73199999999999998</v>
      </c>
      <c r="C83" s="5">
        <v>8.7000000000000008E-2</v>
      </c>
      <c r="D83" s="1">
        <f t="shared" si="3"/>
        <v>0.64500000000000002</v>
      </c>
      <c r="E83" s="8">
        <f t="shared" si="4"/>
        <v>10.075598550000002</v>
      </c>
    </row>
    <row r="84" spans="1:5" x14ac:dyDescent="0.3">
      <c r="A84" s="10" t="s">
        <v>65</v>
      </c>
      <c r="B84" s="2">
        <v>1.583</v>
      </c>
      <c r="C84" s="5">
        <v>8.7000000000000008E-2</v>
      </c>
      <c r="D84" s="1">
        <f t="shared" si="3"/>
        <v>1.496</v>
      </c>
      <c r="E84" s="8">
        <f t="shared" si="4"/>
        <v>24.543400192000004</v>
      </c>
    </row>
    <row r="85" spans="1:5" x14ac:dyDescent="0.3">
      <c r="A85" s="10" t="s">
        <v>66</v>
      </c>
      <c r="B85" s="2">
        <v>2.7189999999999999</v>
      </c>
      <c r="C85" s="5">
        <v>8.7000000000000008E-2</v>
      </c>
      <c r="D85" s="1">
        <f t="shared" si="3"/>
        <v>2.6319999999999997</v>
      </c>
      <c r="E85" s="8">
        <f t="shared" si="4"/>
        <v>44.447865088</v>
      </c>
    </row>
    <row r="86" spans="1:5" x14ac:dyDescent="0.3">
      <c r="A86" s="10" t="s">
        <v>67</v>
      </c>
      <c r="B86" s="2">
        <v>2.3940000000000001</v>
      </c>
      <c r="C86" s="5">
        <v>8.7000000000000008E-2</v>
      </c>
      <c r="D86" s="1">
        <f t="shared" si="3"/>
        <v>2.3069999999999999</v>
      </c>
      <c r="E86" s="8">
        <f t="shared" si="4"/>
        <v>38.684309238000004</v>
      </c>
    </row>
    <row r="87" spans="1:5" x14ac:dyDescent="0.3">
      <c r="A87" s="10" t="s">
        <v>68</v>
      </c>
      <c r="B87" s="2">
        <v>2.6230000000000002</v>
      </c>
      <c r="C87" s="5">
        <v>8.7000000000000008E-2</v>
      </c>
      <c r="D87" s="1">
        <f t="shared" si="3"/>
        <v>2.536</v>
      </c>
      <c r="E87" s="8">
        <f t="shared" si="4"/>
        <v>42.739639552000007</v>
      </c>
    </row>
    <row r="88" spans="1:5" x14ac:dyDescent="0.3">
      <c r="A88" s="10" t="s">
        <v>69</v>
      </c>
      <c r="B88" s="2">
        <v>2.617</v>
      </c>
      <c r="C88" s="5">
        <v>8.7000000000000008E-2</v>
      </c>
      <c r="D88" s="1">
        <f t="shared" si="3"/>
        <v>2.5299999999999998</v>
      </c>
      <c r="E88" s="8">
        <f t="shared" si="4"/>
        <v>42.633035800000002</v>
      </c>
    </row>
    <row r="89" spans="1:5" x14ac:dyDescent="0.3">
      <c r="A89" s="10" t="s">
        <v>70</v>
      </c>
      <c r="B89" s="2">
        <v>0.57899999999999996</v>
      </c>
      <c r="C89" s="5">
        <v>8.7000000000000008E-2</v>
      </c>
      <c r="D89" s="1">
        <f t="shared" si="3"/>
        <v>0.49199999999999994</v>
      </c>
      <c r="E89" s="8">
        <f t="shared" si="4"/>
        <v>7.5147007679999991</v>
      </c>
    </row>
    <row r="90" spans="1:5" x14ac:dyDescent="0.3">
      <c r="A90" s="10" t="s">
        <v>71</v>
      </c>
      <c r="B90" s="2">
        <v>2.5990000000000002</v>
      </c>
      <c r="C90" s="5">
        <v>8.7000000000000008E-2</v>
      </c>
      <c r="D90" s="1">
        <f t="shared" si="3"/>
        <v>2.512</v>
      </c>
      <c r="E90" s="8">
        <f t="shared" si="4"/>
        <v>42.313337728</v>
      </c>
    </row>
    <row r="91" spans="1:5" x14ac:dyDescent="0.3">
      <c r="A91" s="10" t="s">
        <v>72</v>
      </c>
      <c r="B91" s="2">
        <v>2.6150000000000002</v>
      </c>
      <c r="C91" s="5">
        <v>8.7000000000000008E-2</v>
      </c>
      <c r="D91" s="1">
        <f t="shared" si="3"/>
        <v>2.528</v>
      </c>
      <c r="E91" s="8">
        <f t="shared" si="4"/>
        <v>42.597505408000004</v>
      </c>
    </row>
    <row r="92" spans="1:5" x14ac:dyDescent="0.3">
      <c r="A92" s="10" t="s">
        <v>73</v>
      </c>
      <c r="B92" s="2">
        <v>0.73899999999999999</v>
      </c>
      <c r="C92" s="5">
        <v>8.7000000000000008E-2</v>
      </c>
      <c r="D92" s="1">
        <f t="shared" si="3"/>
        <v>0.65200000000000002</v>
      </c>
      <c r="E92" s="8">
        <f t="shared" si="4"/>
        <v>10.193057248000001</v>
      </c>
    </row>
    <row r="93" spans="1:5" x14ac:dyDescent="0.3">
      <c r="A93" s="10" t="s">
        <v>74</v>
      </c>
      <c r="B93" s="2">
        <v>0.59399999999999997</v>
      </c>
      <c r="C93" s="5">
        <v>8.7000000000000008E-2</v>
      </c>
      <c r="D93" s="1">
        <f t="shared" si="3"/>
        <v>0.50700000000000001</v>
      </c>
      <c r="E93" s="8">
        <f t="shared" si="4"/>
        <v>7.765226838000002</v>
      </c>
    </row>
    <row r="94" spans="1:5" x14ac:dyDescent="0.3">
      <c r="A94" s="10" t="s">
        <v>75</v>
      </c>
      <c r="B94" s="2">
        <v>0.56900000000000006</v>
      </c>
      <c r="C94" s="5">
        <v>8.7000000000000008E-2</v>
      </c>
      <c r="D94" s="1">
        <f t="shared" si="3"/>
        <v>0.48200000000000004</v>
      </c>
      <c r="E94" s="8">
        <f t="shared" si="4"/>
        <v>7.3477488880000008</v>
      </c>
    </row>
    <row r="95" spans="1:5" x14ac:dyDescent="0.3">
      <c r="A95" s="10" t="s">
        <v>76</v>
      </c>
      <c r="B95" s="2">
        <v>0.58399999999999996</v>
      </c>
      <c r="C95" s="5">
        <v>8.7000000000000008E-2</v>
      </c>
      <c r="D95" s="1">
        <f t="shared" si="3"/>
        <v>0.49699999999999994</v>
      </c>
      <c r="E95" s="8">
        <f t="shared" si="4"/>
        <v>7.5981963579999992</v>
      </c>
    </row>
    <row r="96" spans="1:5" x14ac:dyDescent="0.3">
      <c r="A96" s="10" t="s">
        <v>77</v>
      </c>
      <c r="B96" s="2">
        <v>0.498</v>
      </c>
      <c r="C96" s="5">
        <v>8.7000000000000008E-2</v>
      </c>
      <c r="D96" s="1">
        <f t="shared" si="3"/>
        <v>0.41099999999999998</v>
      </c>
      <c r="E96" s="8">
        <f t="shared" si="4"/>
        <v>6.1638973020000005</v>
      </c>
    </row>
    <row r="97" spans="1:5" x14ac:dyDescent="0.3">
      <c r="A97" s="10" t="s">
        <v>78</v>
      </c>
      <c r="B97" s="2">
        <v>0.439</v>
      </c>
      <c r="C97" s="5">
        <v>8.7000000000000008E-2</v>
      </c>
      <c r="D97" s="1">
        <f t="shared" si="3"/>
        <v>0.35199999999999998</v>
      </c>
      <c r="E97" s="8">
        <f t="shared" si="4"/>
        <v>5.1821428479999998</v>
      </c>
    </row>
    <row r="98" spans="1:5" x14ac:dyDescent="0.3">
      <c r="A98" s="10" t="s">
        <v>79</v>
      </c>
      <c r="B98" s="2">
        <v>0.48299999999999998</v>
      </c>
      <c r="C98" s="5">
        <v>8.7000000000000008E-2</v>
      </c>
      <c r="D98" s="1">
        <f t="shared" ref="D98:D129" si="5">(B98-C98)</f>
        <v>0.39599999999999996</v>
      </c>
      <c r="E98" s="8">
        <f t="shared" ref="E98:E129" si="6">(0.262*D98*D98)+(16.44*D98)-(0.6372)</f>
        <v>5.9141257919999992</v>
      </c>
    </row>
    <row r="99" spans="1:5" x14ac:dyDescent="0.3">
      <c r="A99" s="10" t="s">
        <v>80</v>
      </c>
      <c r="B99" s="2">
        <v>0.54700000000000004</v>
      </c>
      <c r="C99" s="5">
        <v>8.7000000000000008E-2</v>
      </c>
      <c r="D99" s="1">
        <f t="shared" si="5"/>
        <v>0.46</v>
      </c>
      <c r="E99" s="8">
        <f t="shared" si="6"/>
        <v>6.9806392000000015</v>
      </c>
    </row>
    <row r="100" spans="1:5" x14ac:dyDescent="0.3">
      <c r="A100" s="10" t="s">
        <v>81</v>
      </c>
      <c r="B100" s="2">
        <v>0.48</v>
      </c>
      <c r="C100" s="5">
        <v>8.7000000000000008E-2</v>
      </c>
      <c r="D100" s="1">
        <f t="shared" si="5"/>
        <v>0.39299999999999996</v>
      </c>
      <c r="E100" s="8">
        <f t="shared" si="6"/>
        <v>5.8641856379999995</v>
      </c>
    </row>
    <row r="101" spans="1:5" x14ac:dyDescent="0.3">
      <c r="A101" s="10" t="s">
        <v>82</v>
      </c>
      <c r="B101" s="2">
        <v>0.47500000000000003</v>
      </c>
      <c r="C101" s="5">
        <v>8.7000000000000008E-2</v>
      </c>
      <c r="D101" s="1">
        <f t="shared" si="5"/>
        <v>0.38800000000000001</v>
      </c>
      <c r="E101" s="8">
        <f t="shared" si="6"/>
        <v>5.7809625280000008</v>
      </c>
    </row>
    <row r="102" spans="1:5" x14ac:dyDescent="0.3">
      <c r="A102" s="10" t="s">
        <v>83</v>
      </c>
      <c r="B102" s="2">
        <v>0.44500000000000001</v>
      </c>
      <c r="C102" s="5">
        <v>8.7000000000000008E-2</v>
      </c>
      <c r="D102" s="1">
        <f t="shared" si="5"/>
        <v>0.35799999999999998</v>
      </c>
      <c r="E102" s="8">
        <f t="shared" si="6"/>
        <v>5.2818989680000001</v>
      </c>
    </row>
    <row r="103" spans="1:5" x14ac:dyDescent="0.3">
      <c r="A103" s="10" t="s">
        <v>84</v>
      </c>
      <c r="B103" s="2">
        <v>0.122</v>
      </c>
      <c r="C103" s="5">
        <v>8.7000000000000008E-2</v>
      </c>
      <c r="D103" s="1">
        <f t="shared" si="5"/>
        <v>3.4999999999999989E-2</v>
      </c>
      <c r="E103" s="8">
        <f t="shared" si="6"/>
        <v>-6.1479050000000091E-2</v>
      </c>
    </row>
    <row r="104" spans="1:5" x14ac:dyDescent="0.3">
      <c r="A104" s="10" t="s">
        <v>85</v>
      </c>
      <c r="B104" s="2">
        <v>0.56300000000000006</v>
      </c>
      <c r="C104" s="5">
        <v>8.7000000000000008E-2</v>
      </c>
      <c r="D104" s="1">
        <f t="shared" si="5"/>
        <v>0.47600000000000003</v>
      </c>
      <c r="E104" s="8">
        <f t="shared" si="6"/>
        <v>7.2476029120000014</v>
      </c>
    </row>
    <row r="105" spans="1:5" x14ac:dyDescent="0.3">
      <c r="A105" s="10" t="s">
        <v>86</v>
      </c>
      <c r="B105" s="2">
        <v>0.45700000000000002</v>
      </c>
      <c r="C105" s="5">
        <v>8.7000000000000008E-2</v>
      </c>
      <c r="D105" s="1">
        <f t="shared" si="5"/>
        <v>0.37</v>
      </c>
      <c r="E105" s="8">
        <f t="shared" si="6"/>
        <v>5.4814678000000008</v>
      </c>
    </row>
    <row r="106" spans="1:5" x14ac:dyDescent="0.3">
      <c r="A106" s="10" t="s">
        <v>87</v>
      </c>
      <c r="B106" s="2">
        <v>0.41200000000000003</v>
      </c>
      <c r="C106" s="5">
        <v>8.7000000000000008E-2</v>
      </c>
      <c r="D106" s="1">
        <f t="shared" si="5"/>
        <v>0.32500000000000001</v>
      </c>
      <c r="E106" s="8">
        <f t="shared" si="6"/>
        <v>4.7334737500000008</v>
      </c>
    </row>
    <row r="107" spans="1:5" x14ac:dyDescent="0.3">
      <c r="A107" s="10" t="s">
        <v>88</v>
      </c>
      <c r="B107" s="2">
        <v>0.55500000000000005</v>
      </c>
      <c r="C107" s="5">
        <v>8.7000000000000008E-2</v>
      </c>
      <c r="D107" s="1">
        <f t="shared" si="5"/>
        <v>0.46800000000000003</v>
      </c>
      <c r="E107" s="8">
        <f t="shared" si="6"/>
        <v>7.1141042880000009</v>
      </c>
    </row>
    <row r="108" spans="1:5" x14ac:dyDescent="0.3">
      <c r="A108" s="10" t="s">
        <v>89</v>
      </c>
      <c r="B108" s="2">
        <v>0.436</v>
      </c>
      <c r="C108" s="5">
        <v>8.7000000000000008E-2</v>
      </c>
      <c r="D108" s="1">
        <f t="shared" si="5"/>
        <v>0.34899999999999998</v>
      </c>
      <c r="E108" s="8">
        <f t="shared" si="6"/>
        <v>5.1322718620000005</v>
      </c>
    </row>
    <row r="109" spans="1:5" x14ac:dyDescent="0.3">
      <c r="A109" s="10" t="s">
        <v>90</v>
      </c>
      <c r="B109" s="2">
        <v>0.52400000000000002</v>
      </c>
      <c r="C109" s="5">
        <v>8.7000000000000008E-2</v>
      </c>
      <c r="D109" s="1">
        <f t="shared" si="5"/>
        <v>0.437</v>
      </c>
      <c r="E109" s="8">
        <f t="shared" si="6"/>
        <v>6.597113878</v>
      </c>
    </row>
    <row r="110" spans="1:5" x14ac:dyDescent="0.3">
      <c r="A110" s="10" t="s">
        <v>91</v>
      </c>
      <c r="B110" s="2">
        <v>0.4</v>
      </c>
      <c r="C110" s="5">
        <v>8.7000000000000008E-2</v>
      </c>
      <c r="D110" s="1">
        <f t="shared" si="5"/>
        <v>0.313</v>
      </c>
      <c r="E110" s="8">
        <f t="shared" si="6"/>
        <v>4.5341878780000009</v>
      </c>
    </row>
    <row r="111" spans="1:5" x14ac:dyDescent="0.3">
      <c r="A111" s="10" t="s">
        <v>92</v>
      </c>
      <c r="B111" s="2">
        <v>2.4740000000000002</v>
      </c>
      <c r="C111" s="5">
        <v>8.7000000000000008E-2</v>
      </c>
      <c r="D111" s="1">
        <f t="shared" si="5"/>
        <v>2.387</v>
      </c>
      <c r="E111" s="8">
        <f t="shared" si="6"/>
        <v>40.097895477999998</v>
      </c>
    </row>
    <row r="112" spans="1:5" x14ac:dyDescent="0.3">
      <c r="A112" s="10" t="s">
        <v>93</v>
      </c>
      <c r="B112" s="2">
        <v>1.837</v>
      </c>
      <c r="C112" s="5">
        <v>8.7000000000000008E-2</v>
      </c>
      <c r="D112" s="1">
        <f t="shared" si="5"/>
        <v>1.75</v>
      </c>
      <c r="E112" s="8">
        <f t="shared" si="6"/>
        <v>28.935175000000005</v>
      </c>
    </row>
    <row r="113" spans="1:5" x14ac:dyDescent="0.3">
      <c r="A113" s="10" t="s">
        <v>94</v>
      </c>
      <c r="B113" s="2">
        <v>0.55300000000000005</v>
      </c>
      <c r="C113" s="5">
        <v>8.7000000000000008E-2</v>
      </c>
      <c r="D113" s="1">
        <f t="shared" si="5"/>
        <v>0.46600000000000003</v>
      </c>
      <c r="E113" s="8">
        <f t="shared" si="6"/>
        <v>7.0807348720000007</v>
      </c>
    </row>
    <row r="114" spans="1:5" x14ac:dyDescent="0.3">
      <c r="A114" s="10" t="s">
        <v>95</v>
      </c>
      <c r="B114" s="2">
        <v>0.49</v>
      </c>
      <c r="C114" s="5">
        <v>8.7000000000000008E-2</v>
      </c>
      <c r="D114" s="1">
        <f t="shared" si="5"/>
        <v>0.40299999999999997</v>
      </c>
      <c r="E114" s="8">
        <f t="shared" si="6"/>
        <v>6.0306711580000005</v>
      </c>
    </row>
    <row r="115" spans="1:5" x14ac:dyDescent="0.3">
      <c r="A115" s="10" t="s">
        <v>96</v>
      </c>
      <c r="B115" s="2">
        <v>0.71099999999999997</v>
      </c>
      <c r="C115" s="5">
        <v>8.7000000000000008E-2</v>
      </c>
      <c r="D115" s="1">
        <f t="shared" si="5"/>
        <v>0.624</v>
      </c>
      <c r="E115" s="8">
        <f t="shared" si="6"/>
        <v>9.7233765120000015</v>
      </c>
    </row>
    <row r="116" spans="1:5" x14ac:dyDescent="0.3">
      <c r="A116" s="10" t="s">
        <v>97</v>
      </c>
      <c r="B116" s="2">
        <v>0.65500000000000003</v>
      </c>
      <c r="C116" s="5">
        <v>8.7000000000000008E-2</v>
      </c>
      <c r="D116" s="1">
        <f t="shared" si="5"/>
        <v>0.56800000000000006</v>
      </c>
      <c r="E116" s="8">
        <f t="shared" si="6"/>
        <v>8.7852474880000031</v>
      </c>
    </row>
    <row r="117" spans="1:5" x14ac:dyDescent="0.3">
      <c r="A117" s="10" t="s">
        <v>98</v>
      </c>
      <c r="B117" s="2">
        <v>2.8660000000000001</v>
      </c>
      <c r="C117" s="5">
        <v>8.7000000000000008E-2</v>
      </c>
      <c r="D117" s="1">
        <f t="shared" si="5"/>
        <v>2.7789999999999999</v>
      </c>
      <c r="E117" s="8">
        <f t="shared" si="6"/>
        <v>47.072944342</v>
      </c>
    </row>
    <row r="118" spans="1:5" x14ac:dyDescent="0.3">
      <c r="A118" s="10" t="s">
        <v>99</v>
      </c>
      <c r="B118" s="2">
        <v>0.65900000000000003</v>
      </c>
      <c r="C118" s="5">
        <v>8.7000000000000008E-2</v>
      </c>
      <c r="D118" s="1">
        <f t="shared" si="5"/>
        <v>0.57200000000000006</v>
      </c>
      <c r="E118" s="8">
        <f t="shared" si="6"/>
        <v>8.8522022080000013</v>
      </c>
    </row>
    <row r="119" spans="1:5" x14ac:dyDescent="0.3">
      <c r="A119" s="10" t="s">
        <v>100</v>
      </c>
      <c r="B119" s="2">
        <v>0.498</v>
      </c>
      <c r="C119" s="5">
        <v>8.7000000000000008E-2</v>
      </c>
      <c r="D119" s="1">
        <f t="shared" si="5"/>
        <v>0.41099999999999998</v>
      </c>
      <c r="E119" s="8">
        <f t="shared" si="6"/>
        <v>6.1638973020000005</v>
      </c>
    </row>
    <row r="120" spans="1:5" x14ac:dyDescent="0.3">
      <c r="A120" s="10" t="s">
        <v>101</v>
      </c>
      <c r="B120" s="2">
        <v>2.1539999999999999</v>
      </c>
      <c r="C120" s="5">
        <v>8.7000000000000008E-2</v>
      </c>
      <c r="D120" s="1">
        <f t="shared" si="5"/>
        <v>2.0669999999999997</v>
      </c>
      <c r="E120" s="8">
        <f t="shared" si="6"/>
        <v>34.463672117999998</v>
      </c>
    </row>
    <row r="121" spans="1:5" x14ac:dyDescent="0.3">
      <c r="A121" s="10" t="s">
        <v>102</v>
      </c>
      <c r="B121" s="2">
        <v>0.84399999999999997</v>
      </c>
      <c r="C121" s="5">
        <v>8.7000000000000008E-2</v>
      </c>
      <c r="D121" s="1">
        <f t="shared" si="5"/>
        <v>0.75700000000000001</v>
      </c>
      <c r="E121" s="8">
        <f t="shared" si="6"/>
        <v>11.958018838000001</v>
      </c>
    </row>
    <row r="122" spans="1:5" x14ac:dyDescent="0.3">
      <c r="A122" s="10" t="s">
        <v>103</v>
      </c>
      <c r="B122" s="2">
        <v>2.7080000000000002</v>
      </c>
      <c r="C122" s="5">
        <v>8.7000000000000008E-2</v>
      </c>
      <c r="D122" s="1">
        <f t="shared" si="5"/>
        <v>2.621</v>
      </c>
      <c r="E122" s="8">
        <f t="shared" si="6"/>
        <v>44.251885942000001</v>
      </c>
    </row>
    <row r="123" spans="1:5" x14ac:dyDescent="0.3">
      <c r="A123" s="10" t="s">
        <v>104</v>
      </c>
      <c r="B123" s="2">
        <v>0.44400000000000001</v>
      </c>
      <c r="C123" s="5">
        <v>8.7000000000000008E-2</v>
      </c>
      <c r="D123" s="1">
        <f t="shared" si="5"/>
        <v>0.35699999999999998</v>
      </c>
      <c r="E123" s="8">
        <f t="shared" si="6"/>
        <v>5.2652716380000006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opLeftCell="A2" workbookViewId="0">
      <selection activeCell="E28" sqref="E27:E28"/>
    </sheetView>
  </sheetViews>
  <sheetFormatPr defaultRowHeight="14.4" x14ac:dyDescent="0.3"/>
  <cols>
    <col min="1" max="1" width="14.6640625" customWidth="1"/>
    <col min="2" max="2" width="11.6640625" customWidth="1"/>
    <col min="3" max="4" width="12.88671875" customWidth="1"/>
    <col min="5" max="5" width="17" customWidth="1"/>
  </cols>
  <sheetData>
    <row r="2" spans="1:12" x14ac:dyDescent="0.3">
      <c r="A2" s="3">
        <v>1.6879999999999999</v>
      </c>
      <c r="B2" s="2">
        <v>0.27900000000000003</v>
      </c>
      <c r="C2" s="2">
        <v>0.41200000000000003</v>
      </c>
      <c r="D2" s="2">
        <v>0.38500000000000001</v>
      </c>
      <c r="E2" s="2">
        <v>0.70000000000000007</v>
      </c>
      <c r="F2" s="2">
        <v>0.35599999999999998</v>
      </c>
      <c r="G2" s="2">
        <v>1.85</v>
      </c>
      <c r="H2" s="2">
        <v>0.59199999999999997</v>
      </c>
      <c r="I2" s="2">
        <v>0.39700000000000002</v>
      </c>
      <c r="J2" s="2">
        <v>0.45400000000000001</v>
      </c>
      <c r="K2" s="2">
        <v>0.36199999999999999</v>
      </c>
      <c r="L2" s="2">
        <v>0.38300000000000001</v>
      </c>
    </row>
    <row r="3" spans="1:12" x14ac:dyDescent="0.3">
      <c r="A3" s="3">
        <v>0.96699999999999997</v>
      </c>
      <c r="B3" s="2">
        <v>0.436</v>
      </c>
      <c r="C3" s="2">
        <v>0.33700000000000002</v>
      </c>
      <c r="D3" s="2">
        <v>0.47000000000000003</v>
      </c>
      <c r="E3" s="2">
        <v>0.63300000000000001</v>
      </c>
      <c r="F3" s="2">
        <v>0.29699999999999999</v>
      </c>
      <c r="G3" s="2">
        <v>1.0960000000000001</v>
      </c>
      <c r="H3" s="2">
        <v>0.34700000000000003</v>
      </c>
      <c r="I3" s="2">
        <v>0.375</v>
      </c>
      <c r="J3" s="2">
        <v>1.768</v>
      </c>
      <c r="K3" s="2">
        <v>0.36399999999999999</v>
      </c>
      <c r="L3" s="2">
        <v>0.42899999999999999</v>
      </c>
    </row>
    <row r="4" spans="1:12" x14ac:dyDescent="0.3">
      <c r="A4" s="3">
        <v>0.55800000000000005</v>
      </c>
      <c r="B4" s="2">
        <v>0.35699999999999998</v>
      </c>
      <c r="C4" s="2">
        <v>0.83899999999999997</v>
      </c>
      <c r="D4" s="2">
        <v>0.214</v>
      </c>
      <c r="E4" s="2">
        <v>0.34</v>
      </c>
      <c r="F4" s="2">
        <v>0.25800000000000001</v>
      </c>
      <c r="G4" s="2">
        <v>0.443</v>
      </c>
      <c r="H4" s="2">
        <v>0.33200000000000002</v>
      </c>
      <c r="I4" s="2">
        <v>0.46500000000000002</v>
      </c>
      <c r="J4" s="2">
        <v>1.764</v>
      </c>
      <c r="K4" s="2">
        <v>0.42099999999999999</v>
      </c>
      <c r="L4" s="2">
        <v>0.40500000000000003</v>
      </c>
    </row>
    <row r="5" spans="1:12" x14ac:dyDescent="0.3">
      <c r="A5" s="3">
        <v>0.32200000000000001</v>
      </c>
      <c r="B5" s="2">
        <v>0.39</v>
      </c>
      <c r="C5" s="2">
        <v>0.38300000000000001</v>
      </c>
      <c r="D5" s="2">
        <v>0.35599999999999998</v>
      </c>
      <c r="E5" s="2">
        <v>0.316</v>
      </c>
      <c r="F5" s="2">
        <v>0.28700000000000003</v>
      </c>
      <c r="G5" s="2">
        <v>0.53500000000000003</v>
      </c>
      <c r="H5" s="2">
        <v>0.317</v>
      </c>
      <c r="I5" s="2">
        <v>0.34500000000000003</v>
      </c>
      <c r="J5" s="2">
        <v>0.91900000000000004</v>
      </c>
      <c r="K5" s="2">
        <v>0.39900000000000002</v>
      </c>
      <c r="L5" s="2">
        <v>0.245</v>
      </c>
    </row>
    <row r="6" spans="1:12" x14ac:dyDescent="0.3">
      <c r="A6" s="3">
        <v>0.23600000000000002</v>
      </c>
      <c r="B6" s="2">
        <v>0.442</v>
      </c>
      <c r="C6" s="2">
        <v>0.34600000000000003</v>
      </c>
      <c r="D6" s="2">
        <v>0.85899999999999999</v>
      </c>
      <c r="E6" s="2">
        <v>0.37</v>
      </c>
      <c r="F6" s="2">
        <v>0.35799999999999998</v>
      </c>
      <c r="G6" s="2">
        <v>0.99399999999999999</v>
      </c>
      <c r="H6" s="2">
        <v>0.42</v>
      </c>
      <c r="I6" s="2">
        <v>0.67100000000000004</v>
      </c>
      <c r="J6" s="2">
        <v>0.85299999999999998</v>
      </c>
      <c r="K6" s="2">
        <v>0.51800000000000002</v>
      </c>
      <c r="L6" s="2">
        <v>0.45</v>
      </c>
    </row>
    <row r="7" spans="1:12" x14ac:dyDescent="0.3">
      <c r="A7" s="5">
        <v>7.4999999999999997E-2</v>
      </c>
      <c r="B7" s="2">
        <v>0.186</v>
      </c>
      <c r="C7" s="2">
        <v>2.1270000000000002</v>
      </c>
      <c r="D7" s="2">
        <v>1.673</v>
      </c>
      <c r="E7" s="2">
        <v>0.34100000000000003</v>
      </c>
      <c r="F7" s="2">
        <v>1.607</v>
      </c>
      <c r="G7" s="2">
        <v>0.57000000000000006</v>
      </c>
      <c r="H7" s="2">
        <v>0.30599999999999999</v>
      </c>
      <c r="I7" s="2">
        <v>0.438</v>
      </c>
      <c r="J7" s="2">
        <v>0.54400000000000004</v>
      </c>
      <c r="K7" s="2">
        <v>0.69700000000000006</v>
      </c>
      <c r="L7" s="2">
        <v>0.55800000000000005</v>
      </c>
    </row>
    <row r="8" spans="1:12" x14ac:dyDescent="0.3">
      <c r="A8" s="2">
        <v>0.376</v>
      </c>
      <c r="B8" s="2">
        <v>0.42799999999999999</v>
      </c>
      <c r="C8" s="2">
        <v>0.58299999999999996</v>
      </c>
      <c r="D8" s="2">
        <v>0.495</v>
      </c>
      <c r="E8" s="2">
        <v>0.42899999999999999</v>
      </c>
      <c r="F8" s="2">
        <v>0.45400000000000001</v>
      </c>
      <c r="G8" s="2">
        <v>0.34</v>
      </c>
      <c r="H8" s="2">
        <v>0.38200000000000001</v>
      </c>
      <c r="I8" s="2">
        <v>0.31900000000000001</v>
      </c>
      <c r="J8" s="2">
        <v>0.52700000000000002</v>
      </c>
      <c r="K8" s="2">
        <v>0.435</v>
      </c>
      <c r="L8" s="2">
        <v>0.45700000000000002</v>
      </c>
    </row>
    <row r="9" spans="1:12" x14ac:dyDescent="0.3">
      <c r="A9" s="2">
        <v>0.24199999999999999</v>
      </c>
      <c r="B9" s="2">
        <v>1.2390000000000001</v>
      </c>
      <c r="C9" s="2">
        <v>0.32600000000000001</v>
      </c>
      <c r="D9" s="2">
        <v>0.32800000000000001</v>
      </c>
      <c r="E9" s="2">
        <v>0.51900000000000002</v>
      </c>
      <c r="F9" s="2">
        <v>0.27100000000000002</v>
      </c>
      <c r="G9" s="2">
        <v>0.27600000000000002</v>
      </c>
      <c r="H9" s="2">
        <v>0.21199999999999999</v>
      </c>
      <c r="I9" s="2">
        <v>0.26500000000000001</v>
      </c>
      <c r="J9" s="2">
        <v>0.38600000000000001</v>
      </c>
      <c r="K9" s="2">
        <v>0.378</v>
      </c>
      <c r="L9" s="2">
        <v>0.40800000000000003</v>
      </c>
    </row>
    <row r="15" spans="1:12" x14ac:dyDescent="0.3">
      <c r="A15" s="17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7" t="s">
        <v>1</v>
      </c>
      <c r="B16" s="3">
        <v>1.6879999999999999</v>
      </c>
      <c r="C16" s="1">
        <f>B16-B21</f>
        <v>1.613</v>
      </c>
      <c r="D16" s="1">
        <v>32</v>
      </c>
      <c r="E16" s="8">
        <f>(2.6286*C16*C16)+(15.738*C16)-(0.2029)</f>
        <v>32.021503993399996</v>
      </c>
    </row>
    <row r="17" spans="1:12" x14ac:dyDescent="0.3">
      <c r="A17" s="17" t="s">
        <v>2</v>
      </c>
      <c r="B17" s="3">
        <v>0.96699999999999997</v>
      </c>
      <c r="C17" s="1">
        <f>B17-B21</f>
        <v>0.89200000000000002</v>
      </c>
      <c r="D17" s="1">
        <v>16</v>
      </c>
      <c r="E17" s="8">
        <f t="shared" ref="E17:E21" si="0">(2.6286*C17*C17)+(15.738*C17)-(0.2029)</f>
        <v>15.926878390399999</v>
      </c>
    </row>
    <row r="18" spans="1:12" x14ac:dyDescent="0.3">
      <c r="A18" s="17" t="s">
        <v>3</v>
      </c>
      <c r="B18" s="3">
        <v>0.55800000000000005</v>
      </c>
      <c r="C18" s="1">
        <f>B18-B21</f>
        <v>0.48300000000000004</v>
      </c>
      <c r="D18" s="1">
        <v>8</v>
      </c>
      <c r="E18" s="8">
        <f t="shared" si="0"/>
        <v>8.0117774654000016</v>
      </c>
    </row>
    <row r="19" spans="1:12" x14ac:dyDescent="0.3">
      <c r="A19" s="17" t="s">
        <v>4</v>
      </c>
      <c r="B19" s="3">
        <v>0.32200000000000001</v>
      </c>
      <c r="C19" s="1">
        <f>B19-B21</f>
        <v>0.247</v>
      </c>
      <c r="D19" s="1">
        <v>4</v>
      </c>
      <c r="E19" s="8">
        <f t="shared" si="0"/>
        <v>3.8447542573999995</v>
      </c>
    </row>
    <row r="20" spans="1:12" x14ac:dyDescent="0.3">
      <c r="A20" s="17" t="s">
        <v>5</v>
      </c>
      <c r="B20" s="3">
        <v>0.23600000000000002</v>
      </c>
      <c r="C20" s="1">
        <f>B20-B21</f>
        <v>0.16100000000000003</v>
      </c>
      <c r="D20" s="1">
        <v>2</v>
      </c>
      <c r="E20" s="8">
        <f t="shared" si="0"/>
        <v>2.3990539406000004</v>
      </c>
    </row>
    <row r="21" spans="1:12" x14ac:dyDescent="0.3">
      <c r="A21" s="17" t="s">
        <v>6</v>
      </c>
      <c r="B21" s="5">
        <v>7.4999999999999997E-2</v>
      </c>
      <c r="C21" s="1">
        <f>B21-B21</f>
        <v>0</v>
      </c>
      <c r="D21" s="1">
        <v>0</v>
      </c>
      <c r="E21" s="8">
        <f t="shared" si="0"/>
        <v>-0.2029</v>
      </c>
    </row>
    <row r="27" spans="1:12" x14ac:dyDescent="0.3">
      <c r="H27" s="17"/>
      <c r="J27" s="6" t="s">
        <v>199</v>
      </c>
      <c r="K27" s="6"/>
      <c r="L27" s="6"/>
    </row>
    <row r="32" spans="1:12" x14ac:dyDescent="0.3">
      <c r="A32" s="10" t="s">
        <v>12</v>
      </c>
      <c r="B32" s="2" t="s">
        <v>13</v>
      </c>
      <c r="C32" s="4" t="s">
        <v>6</v>
      </c>
      <c r="D32" s="1" t="s">
        <v>8</v>
      </c>
      <c r="E32" s="9" t="s">
        <v>200</v>
      </c>
    </row>
    <row r="33" spans="1:5" x14ac:dyDescent="0.3">
      <c r="A33" s="10" t="s">
        <v>105</v>
      </c>
      <c r="B33" s="2">
        <v>0.376</v>
      </c>
      <c r="C33" s="5">
        <v>7.4999999999999997E-2</v>
      </c>
      <c r="D33" s="1">
        <f t="shared" ref="D33:D64" si="1">(B33-C33)</f>
        <v>0.30099999999999999</v>
      </c>
      <c r="E33" s="8">
        <f t="shared" ref="E33:E64" si="2">(2.6286*D33*D33)+(15.738*D33)-(0.2029)</f>
        <v>4.7723917886000002</v>
      </c>
    </row>
    <row r="34" spans="1:5" x14ac:dyDescent="0.3">
      <c r="A34" s="10" t="s">
        <v>106</v>
      </c>
      <c r="B34" s="2">
        <v>0.24199999999999999</v>
      </c>
      <c r="C34" s="5">
        <v>7.4999999999999997E-2</v>
      </c>
      <c r="D34" s="1">
        <f t="shared" si="1"/>
        <v>0.16699999999999998</v>
      </c>
      <c r="E34" s="8">
        <f t="shared" si="2"/>
        <v>2.4986550253999993</v>
      </c>
    </row>
    <row r="35" spans="1:5" x14ac:dyDescent="0.3">
      <c r="A35" s="10" t="s">
        <v>107</v>
      </c>
      <c r="B35" s="2">
        <v>0.27900000000000003</v>
      </c>
      <c r="C35" s="5">
        <v>7.4999999999999997E-2</v>
      </c>
      <c r="D35" s="1">
        <f t="shared" si="1"/>
        <v>0.20400000000000001</v>
      </c>
      <c r="E35" s="8">
        <f t="shared" si="2"/>
        <v>3.1170438176000004</v>
      </c>
    </row>
    <row r="36" spans="1:5" x14ac:dyDescent="0.3">
      <c r="A36" s="10" t="s">
        <v>108</v>
      </c>
      <c r="B36" s="2">
        <v>0.436</v>
      </c>
      <c r="C36" s="5">
        <v>7.4999999999999997E-2</v>
      </c>
      <c r="D36" s="1">
        <f t="shared" si="1"/>
        <v>0.36099999999999999</v>
      </c>
      <c r="E36" s="8">
        <f t="shared" si="2"/>
        <v>5.8210797805999999</v>
      </c>
    </row>
    <row r="37" spans="1:5" x14ac:dyDescent="0.3">
      <c r="A37" s="10" t="s">
        <v>109</v>
      </c>
      <c r="B37" s="2">
        <v>0.35699999999999998</v>
      </c>
      <c r="C37" s="5">
        <v>7.4999999999999997E-2</v>
      </c>
      <c r="D37" s="1">
        <f t="shared" si="1"/>
        <v>0.28199999999999997</v>
      </c>
      <c r="E37" s="8">
        <f t="shared" si="2"/>
        <v>4.444252786399999</v>
      </c>
    </row>
    <row r="38" spans="1:5" x14ac:dyDescent="0.3">
      <c r="A38" s="10" t="s">
        <v>110</v>
      </c>
      <c r="B38" s="2">
        <v>0.39</v>
      </c>
      <c r="C38" s="5">
        <v>7.4999999999999997E-2</v>
      </c>
      <c r="D38" s="1">
        <f t="shared" si="1"/>
        <v>0.315</v>
      </c>
      <c r="E38" s="8">
        <f t="shared" si="2"/>
        <v>5.0153928350000001</v>
      </c>
    </row>
    <row r="39" spans="1:5" x14ac:dyDescent="0.3">
      <c r="A39" s="10" t="s">
        <v>111</v>
      </c>
      <c r="B39" s="2">
        <v>0.442</v>
      </c>
      <c r="C39" s="5">
        <v>7.4999999999999997E-2</v>
      </c>
      <c r="D39" s="1">
        <f t="shared" si="1"/>
        <v>0.36699999999999999</v>
      </c>
      <c r="E39" s="8">
        <f t="shared" si="2"/>
        <v>5.9269895053999999</v>
      </c>
    </row>
    <row r="40" spans="1:5" x14ac:dyDescent="0.3">
      <c r="A40" s="10" t="s">
        <v>112</v>
      </c>
      <c r="B40" s="2">
        <v>0.186</v>
      </c>
      <c r="C40" s="5">
        <v>7.4999999999999997E-2</v>
      </c>
      <c r="D40" s="1">
        <f t="shared" si="1"/>
        <v>0.111</v>
      </c>
      <c r="E40" s="8">
        <f t="shared" si="2"/>
        <v>1.5764049805999998</v>
      </c>
    </row>
    <row r="41" spans="1:5" x14ac:dyDescent="0.3">
      <c r="A41" s="10" t="s">
        <v>113</v>
      </c>
      <c r="B41" s="2">
        <v>0.42799999999999999</v>
      </c>
      <c r="C41" s="5">
        <v>7.4999999999999997E-2</v>
      </c>
      <c r="D41" s="1">
        <f t="shared" si="1"/>
        <v>0.35299999999999998</v>
      </c>
      <c r="E41" s="8">
        <f t="shared" si="2"/>
        <v>5.6801612174000002</v>
      </c>
    </row>
    <row r="42" spans="1:5" x14ac:dyDescent="0.3">
      <c r="A42" s="10" t="s">
        <v>114</v>
      </c>
      <c r="B42" s="2">
        <v>1.2390000000000001</v>
      </c>
      <c r="C42" s="5">
        <v>7.4999999999999997E-2</v>
      </c>
      <c r="D42" s="1">
        <f t="shared" si="1"/>
        <v>1.1640000000000001</v>
      </c>
      <c r="E42" s="8">
        <f t="shared" si="2"/>
        <v>21.677611625600004</v>
      </c>
    </row>
    <row r="43" spans="1:5" x14ac:dyDescent="0.3">
      <c r="A43" s="10" t="s">
        <v>115</v>
      </c>
      <c r="B43" s="2">
        <v>0.41200000000000003</v>
      </c>
      <c r="C43" s="5">
        <v>7.4999999999999997E-2</v>
      </c>
      <c r="D43" s="1">
        <f t="shared" si="1"/>
        <v>0.33700000000000002</v>
      </c>
      <c r="E43" s="8">
        <f t="shared" si="2"/>
        <v>5.3993334734000005</v>
      </c>
    </row>
    <row r="44" spans="1:5" x14ac:dyDescent="0.3">
      <c r="A44" s="10" t="s">
        <v>116</v>
      </c>
      <c r="B44" s="2">
        <v>0.33700000000000002</v>
      </c>
      <c r="C44" s="5">
        <v>7.4999999999999997E-2</v>
      </c>
      <c r="D44" s="1">
        <f t="shared" si="1"/>
        <v>0.26200000000000001</v>
      </c>
      <c r="E44" s="8">
        <f t="shared" si="2"/>
        <v>4.1008936184000007</v>
      </c>
    </row>
    <row r="45" spans="1:5" x14ac:dyDescent="0.3">
      <c r="A45" s="10" t="s">
        <v>117</v>
      </c>
      <c r="B45" s="2">
        <v>0.83899999999999997</v>
      </c>
      <c r="C45" s="5">
        <v>7.4999999999999997E-2</v>
      </c>
      <c r="D45" s="1">
        <f t="shared" si="1"/>
        <v>0.76400000000000001</v>
      </c>
      <c r="E45" s="8">
        <f t="shared" si="2"/>
        <v>13.355235305600001</v>
      </c>
    </row>
    <row r="46" spans="1:5" x14ac:dyDescent="0.3">
      <c r="A46" s="10" t="s">
        <v>118</v>
      </c>
      <c r="B46" s="2">
        <v>0.38300000000000001</v>
      </c>
      <c r="C46" s="5">
        <v>7.4999999999999997E-2</v>
      </c>
      <c r="D46" s="1">
        <f t="shared" si="1"/>
        <v>0.308</v>
      </c>
      <c r="E46" s="8">
        <f t="shared" si="2"/>
        <v>4.8937635103999995</v>
      </c>
    </row>
    <row r="47" spans="1:5" x14ac:dyDescent="0.3">
      <c r="A47" s="10" t="s">
        <v>119</v>
      </c>
      <c r="B47" s="2">
        <v>0.34600000000000003</v>
      </c>
      <c r="C47" s="5">
        <v>7.4999999999999997E-2</v>
      </c>
      <c r="D47" s="1">
        <f t="shared" si="1"/>
        <v>0.27100000000000002</v>
      </c>
      <c r="E47" s="8">
        <f t="shared" si="2"/>
        <v>4.2551450126000008</v>
      </c>
    </row>
    <row r="48" spans="1:5" x14ac:dyDescent="0.3">
      <c r="A48" s="10" t="s">
        <v>120</v>
      </c>
      <c r="B48" s="2">
        <v>2.1270000000000002</v>
      </c>
      <c r="C48" s="5">
        <v>7.4999999999999997E-2</v>
      </c>
      <c r="D48" s="1">
        <f t="shared" si="1"/>
        <v>2.052</v>
      </c>
      <c r="E48" s="8">
        <f t="shared" si="2"/>
        <v>43.1597325344</v>
      </c>
    </row>
    <row r="49" spans="1:5" x14ac:dyDescent="0.3">
      <c r="A49" s="10" t="s">
        <v>121</v>
      </c>
      <c r="B49" s="2">
        <v>0.58299999999999996</v>
      </c>
      <c r="C49" s="5">
        <v>7.4999999999999997E-2</v>
      </c>
      <c r="D49" s="1">
        <f t="shared" si="1"/>
        <v>0.50800000000000001</v>
      </c>
      <c r="E49" s="8">
        <f t="shared" si="2"/>
        <v>8.4703510303999998</v>
      </c>
    </row>
    <row r="50" spans="1:5" x14ac:dyDescent="0.3">
      <c r="A50" s="10" t="s">
        <v>122</v>
      </c>
      <c r="B50" s="2">
        <v>0.32600000000000001</v>
      </c>
      <c r="C50" s="5">
        <v>7.4999999999999997E-2</v>
      </c>
      <c r="D50" s="1">
        <f t="shared" si="1"/>
        <v>0.251</v>
      </c>
      <c r="E50" s="8">
        <f t="shared" si="2"/>
        <v>3.9129424285999996</v>
      </c>
    </row>
    <row r="51" spans="1:5" x14ac:dyDescent="0.3">
      <c r="A51" s="10" t="s">
        <v>123</v>
      </c>
      <c r="B51" s="2">
        <v>0.38500000000000001</v>
      </c>
      <c r="C51" s="5">
        <v>7.4999999999999997E-2</v>
      </c>
      <c r="D51" s="1">
        <f t="shared" si="1"/>
        <v>0.31</v>
      </c>
      <c r="E51" s="8">
        <f t="shared" si="2"/>
        <v>4.9284884600000005</v>
      </c>
    </row>
    <row r="52" spans="1:5" x14ac:dyDescent="0.3">
      <c r="A52" s="10" t="s">
        <v>124</v>
      </c>
      <c r="B52" s="2">
        <v>0.47000000000000003</v>
      </c>
      <c r="C52" s="5">
        <v>7.4999999999999997E-2</v>
      </c>
      <c r="D52" s="1">
        <f t="shared" si="1"/>
        <v>0.39500000000000002</v>
      </c>
      <c r="E52" s="8">
        <f t="shared" si="2"/>
        <v>6.4237373150000012</v>
      </c>
    </row>
    <row r="53" spans="1:5" x14ac:dyDescent="0.3">
      <c r="A53" s="10" t="s">
        <v>125</v>
      </c>
      <c r="B53" s="2">
        <v>0.214</v>
      </c>
      <c r="C53" s="5">
        <v>7.4999999999999997E-2</v>
      </c>
      <c r="D53" s="1">
        <f t="shared" si="1"/>
        <v>0.13900000000000001</v>
      </c>
      <c r="E53" s="8">
        <f t="shared" si="2"/>
        <v>2.0354691805999998</v>
      </c>
    </row>
    <row r="54" spans="1:5" x14ac:dyDescent="0.3">
      <c r="A54" s="10" t="s">
        <v>126</v>
      </c>
      <c r="B54" s="2">
        <v>0.35599999999999998</v>
      </c>
      <c r="C54" s="5">
        <v>7.4999999999999997E-2</v>
      </c>
      <c r="D54" s="1">
        <f t="shared" si="1"/>
        <v>0.28099999999999997</v>
      </c>
      <c r="E54" s="8">
        <f t="shared" si="2"/>
        <v>4.4270348845999994</v>
      </c>
    </row>
    <row r="55" spans="1:5" x14ac:dyDescent="0.3">
      <c r="A55" s="10" t="s">
        <v>127</v>
      </c>
      <c r="B55" s="2">
        <v>0.85899999999999999</v>
      </c>
      <c r="C55" s="5">
        <v>7.4999999999999997E-2</v>
      </c>
      <c r="D55" s="1">
        <f t="shared" si="1"/>
        <v>0.78400000000000003</v>
      </c>
      <c r="E55" s="8">
        <f t="shared" si="2"/>
        <v>13.751376761600001</v>
      </c>
    </row>
    <row r="56" spans="1:5" x14ac:dyDescent="0.3">
      <c r="A56" s="10" t="s">
        <v>128</v>
      </c>
      <c r="B56" s="2">
        <v>1.673</v>
      </c>
      <c r="C56" s="5">
        <v>7.4999999999999997E-2</v>
      </c>
      <c r="D56" s="1">
        <f t="shared" si="1"/>
        <v>1.5980000000000001</v>
      </c>
      <c r="E56" s="8">
        <f t="shared" si="2"/>
        <v>31.658827474400002</v>
      </c>
    </row>
    <row r="57" spans="1:5" x14ac:dyDescent="0.3">
      <c r="A57" s="10" t="s">
        <v>129</v>
      </c>
      <c r="B57" s="2">
        <v>0.495</v>
      </c>
      <c r="C57" s="5">
        <v>7.4999999999999997E-2</v>
      </c>
      <c r="D57" s="1">
        <f t="shared" si="1"/>
        <v>0.42</v>
      </c>
      <c r="E57" s="8">
        <f t="shared" si="2"/>
        <v>6.8707450399999992</v>
      </c>
    </row>
    <row r="58" spans="1:5" x14ac:dyDescent="0.3">
      <c r="A58" s="10" t="s">
        <v>130</v>
      </c>
      <c r="B58" s="2">
        <v>0.32800000000000001</v>
      </c>
      <c r="C58" s="5">
        <v>7.4999999999999997E-2</v>
      </c>
      <c r="D58" s="1">
        <f t="shared" si="1"/>
        <v>0.253</v>
      </c>
      <c r="E58" s="8">
        <f t="shared" si="2"/>
        <v>3.9470680573999997</v>
      </c>
    </row>
    <row r="59" spans="1:5" x14ac:dyDescent="0.3">
      <c r="A59" s="10" t="s">
        <v>131</v>
      </c>
      <c r="B59" s="2">
        <v>0.70000000000000007</v>
      </c>
      <c r="C59" s="5">
        <v>7.4999999999999997E-2</v>
      </c>
      <c r="D59" s="1">
        <f t="shared" si="1"/>
        <v>0.62500000000000011</v>
      </c>
      <c r="E59" s="8">
        <f t="shared" si="2"/>
        <v>10.660146875000002</v>
      </c>
    </row>
    <row r="60" spans="1:5" x14ac:dyDescent="0.3">
      <c r="A60" s="10" t="s">
        <v>132</v>
      </c>
      <c r="B60" s="2">
        <v>0.63300000000000001</v>
      </c>
      <c r="C60" s="5">
        <v>7.4999999999999997E-2</v>
      </c>
      <c r="D60" s="1">
        <f t="shared" si="1"/>
        <v>0.55800000000000005</v>
      </c>
      <c r="E60" s="8">
        <f t="shared" si="2"/>
        <v>9.3973554104000012</v>
      </c>
    </row>
    <row r="61" spans="1:5" x14ac:dyDescent="0.3">
      <c r="A61" s="10" t="s">
        <v>133</v>
      </c>
      <c r="B61" s="2">
        <v>0.34</v>
      </c>
      <c r="C61" s="5">
        <v>7.4999999999999997E-2</v>
      </c>
      <c r="D61" s="1">
        <f t="shared" si="1"/>
        <v>0.26500000000000001</v>
      </c>
      <c r="E61" s="8">
        <f t="shared" si="2"/>
        <v>4.1522634350000001</v>
      </c>
    </row>
    <row r="62" spans="1:5" x14ac:dyDescent="0.3">
      <c r="A62" s="10" t="s">
        <v>134</v>
      </c>
      <c r="B62" s="2">
        <v>0.316</v>
      </c>
      <c r="C62" s="5">
        <v>7.4999999999999997E-2</v>
      </c>
      <c r="D62" s="1">
        <f t="shared" si="1"/>
        <v>0.24099999999999999</v>
      </c>
      <c r="E62" s="8">
        <f t="shared" si="2"/>
        <v>3.7426297165999998</v>
      </c>
    </row>
    <row r="63" spans="1:5" x14ac:dyDescent="0.3">
      <c r="A63" s="10" t="s">
        <v>135</v>
      </c>
      <c r="B63" s="2">
        <v>0.37</v>
      </c>
      <c r="C63" s="5">
        <v>7.4999999999999997E-2</v>
      </c>
      <c r="D63" s="1">
        <f t="shared" si="1"/>
        <v>0.29499999999999998</v>
      </c>
      <c r="E63" s="8">
        <f t="shared" si="2"/>
        <v>4.668563915</v>
      </c>
    </row>
    <row r="64" spans="1:5" x14ac:dyDescent="0.3">
      <c r="A64" s="10" t="s">
        <v>136</v>
      </c>
      <c r="B64" s="2">
        <v>0.34100000000000003</v>
      </c>
      <c r="C64" s="5">
        <v>7.4999999999999997E-2</v>
      </c>
      <c r="D64" s="1">
        <f t="shared" si="1"/>
        <v>0.26600000000000001</v>
      </c>
      <c r="E64" s="8">
        <f t="shared" si="2"/>
        <v>4.1693972216000006</v>
      </c>
    </row>
    <row r="65" spans="1:5" x14ac:dyDescent="0.3">
      <c r="A65" s="10" t="s">
        <v>137</v>
      </c>
      <c r="B65" s="2">
        <v>0.42899999999999999</v>
      </c>
      <c r="C65" s="5">
        <v>7.4999999999999997E-2</v>
      </c>
      <c r="D65" s="1">
        <f t="shared" ref="D65:D96" si="3">(B65-C65)</f>
        <v>0.35399999999999998</v>
      </c>
      <c r="E65" s="8">
        <f t="shared" ref="E65:E96" si="4">(2.6286*D65*D65)+(15.738*D65)-(0.2029)</f>
        <v>5.6977576375999996</v>
      </c>
    </row>
    <row r="66" spans="1:5" x14ac:dyDescent="0.3">
      <c r="A66" s="10" t="s">
        <v>138</v>
      </c>
      <c r="B66" s="2">
        <v>0.51900000000000002</v>
      </c>
      <c r="C66" s="5">
        <v>7.4999999999999997E-2</v>
      </c>
      <c r="D66" s="1">
        <f t="shared" si="3"/>
        <v>0.44400000000000001</v>
      </c>
      <c r="E66" s="8">
        <f t="shared" si="4"/>
        <v>7.3029636896000003</v>
      </c>
    </row>
    <row r="67" spans="1:5" x14ac:dyDescent="0.3">
      <c r="A67" s="10" t="s">
        <v>139</v>
      </c>
      <c r="B67" s="2">
        <v>0.35599999999999998</v>
      </c>
      <c r="C67" s="5">
        <v>7.4999999999999997E-2</v>
      </c>
      <c r="D67" s="1">
        <f t="shared" si="3"/>
        <v>0.28099999999999997</v>
      </c>
      <c r="E67" s="8">
        <f t="shared" si="4"/>
        <v>4.4270348845999994</v>
      </c>
    </row>
    <row r="68" spans="1:5" x14ac:dyDescent="0.3">
      <c r="A68" s="10" t="s">
        <v>140</v>
      </c>
      <c r="B68" s="2">
        <v>0.29699999999999999</v>
      </c>
      <c r="C68" s="5">
        <v>7.4999999999999997E-2</v>
      </c>
      <c r="D68" s="1">
        <f t="shared" si="3"/>
        <v>0.22199999999999998</v>
      </c>
      <c r="E68" s="8">
        <f t="shared" si="4"/>
        <v>3.4204839223999994</v>
      </c>
    </row>
    <row r="69" spans="1:5" x14ac:dyDescent="0.3">
      <c r="A69" s="10" t="s">
        <v>141</v>
      </c>
      <c r="B69" s="2">
        <v>0.25800000000000001</v>
      </c>
      <c r="C69" s="5">
        <v>7.4999999999999997E-2</v>
      </c>
      <c r="D69" s="1">
        <f t="shared" si="3"/>
        <v>0.183</v>
      </c>
      <c r="E69" s="8">
        <f t="shared" si="4"/>
        <v>2.7651831853999997</v>
      </c>
    </row>
    <row r="70" spans="1:5" x14ac:dyDescent="0.3">
      <c r="A70" s="10" t="s">
        <v>142</v>
      </c>
      <c r="B70" s="2">
        <v>0.28700000000000003</v>
      </c>
      <c r="C70" s="5">
        <v>7.4999999999999997E-2</v>
      </c>
      <c r="D70" s="1">
        <f t="shared" si="3"/>
        <v>0.21200000000000002</v>
      </c>
      <c r="E70" s="8">
        <f t="shared" si="4"/>
        <v>3.2516957984000001</v>
      </c>
    </row>
    <row r="71" spans="1:5" x14ac:dyDescent="0.3">
      <c r="A71" s="10" t="s">
        <v>143</v>
      </c>
      <c r="B71" s="2">
        <v>0.35799999999999998</v>
      </c>
      <c r="C71" s="5">
        <v>7.4999999999999997E-2</v>
      </c>
      <c r="D71" s="1">
        <f t="shared" si="3"/>
        <v>0.28299999999999997</v>
      </c>
      <c r="E71" s="8">
        <f t="shared" si="4"/>
        <v>4.4614759454000001</v>
      </c>
    </row>
    <row r="72" spans="1:5" x14ac:dyDescent="0.3">
      <c r="A72" s="10" t="s">
        <v>144</v>
      </c>
      <c r="B72" s="2">
        <v>1.607</v>
      </c>
      <c r="C72" s="5">
        <v>7.4999999999999997E-2</v>
      </c>
      <c r="D72" s="1">
        <f t="shared" si="3"/>
        <v>1.532</v>
      </c>
      <c r="E72" s="8">
        <f t="shared" si="4"/>
        <v>30.0771032864</v>
      </c>
    </row>
    <row r="73" spans="1:5" x14ac:dyDescent="0.3">
      <c r="A73" s="10" t="s">
        <v>145</v>
      </c>
      <c r="B73" s="2">
        <v>0.45400000000000001</v>
      </c>
      <c r="C73" s="5">
        <v>7.4999999999999997E-2</v>
      </c>
      <c r="D73" s="1">
        <f t="shared" si="3"/>
        <v>0.379</v>
      </c>
      <c r="E73" s="8">
        <f t="shared" si="4"/>
        <v>6.1393767326000006</v>
      </c>
    </row>
    <row r="74" spans="1:5" x14ac:dyDescent="0.3">
      <c r="A74" s="10" t="s">
        <v>146</v>
      </c>
      <c r="B74" s="2">
        <v>0.27100000000000002</v>
      </c>
      <c r="C74" s="5">
        <v>7.4999999999999997E-2</v>
      </c>
      <c r="D74" s="1">
        <f t="shared" si="3"/>
        <v>0.19600000000000001</v>
      </c>
      <c r="E74" s="8">
        <f t="shared" si="4"/>
        <v>2.9827282976</v>
      </c>
    </row>
    <row r="75" spans="1:5" x14ac:dyDescent="0.3">
      <c r="A75" s="10" t="s">
        <v>147</v>
      </c>
      <c r="B75" s="2">
        <v>1.85</v>
      </c>
      <c r="C75" s="5">
        <v>7.4999999999999997E-2</v>
      </c>
      <c r="D75" s="1">
        <f t="shared" si="3"/>
        <v>1.7750000000000001</v>
      </c>
      <c r="E75" s="8">
        <f t="shared" si="4"/>
        <v>36.013782875000004</v>
      </c>
    </row>
    <row r="76" spans="1:5" x14ac:dyDescent="0.3">
      <c r="A76" s="10" t="s">
        <v>148</v>
      </c>
      <c r="B76" s="2">
        <v>1.0960000000000001</v>
      </c>
      <c r="C76" s="5">
        <v>7.4999999999999997E-2</v>
      </c>
      <c r="D76" s="1">
        <f t="shared" si="3"/>
        <v>1.0210000000000001</v>
      </c>
      <c r="E76" s="8">
        <f t="shared" si="4"/>
        <v>18.605758412600004</v>
      </c>
    </row>
    <row r="77" spans="1:5" x14ac:dyDescent="0.3">
      <c r="A77" s="10" t="s">
        <v>149</v>
      </c>
      <c r="B77" s="2">
        <v>0.443</v>
      </c>
      <c r="C77" s="5">
        <v>7.4999999999999997E-2</v>
      </c>
      <c r="D77" s="1">
        <f t="shared" si="3"/>
        <v>0.36799999999999999</v>
      </c>
      <c r="E77" s="8">
        <f t="shared" si="4"/>
        <v>5.9446595263999997</v>
      </c>
    </row>
    <row r="78" spans="1:5" x14ac:dyDescent="0.3">
      <c r="A78" s="10" t="s">
        <v>150</v>
      </c>
      <c r="B78" s="2">
        <v>0.53500000000000003</v>
      </c>
      <c r="C78" s="5">
        <v>7.4999999999999997E-2</v>
      </c>
      <c r="D78" s="1">
        <f t="shared" si="3"/>
        <v>0.46</v>
      </c>
      <c r="E78" s="8">
        <f t="shared" si="4"/>
        <v>7.5927917600000008</v>
      </c>
    </row>
    <row r="79" spans="1:5" x14ac:dyDescent="0.3">
      <c r="A79" s="10" t="s">
        <v>151</v>
      </c>
      <c r="B79" s="2">
        <v>0.99399999999999999</v>
      </c>
      <c r="C79" s="5">
        <v>7.4999999999999997E-2</v>
      </c>
      <c r="D79" s="1">
        <f t="shared" si="3"/>
        <v>0.91900000000000004</v>
      </c>
      <c r="E79" s="8">
        <f t="shared" si="4"/>
        <v>16.4803350446</v>
      </c>
    </row>
    <row r="80" spans="1:5" x14ac:dyDescent="0.3">
      <c r="A80" s="10" t="s">
        <v>152</v>
      </c>
      <c r="B80" s="2">
        <v>0.57000000000000006</v>
      </c>
      <c r="C80" s="5">
        <v>7.4999999999999997E-2</v>
      </c>
      <c r="D80" s="1">
        <f t="shared" si="3"/>
        <v>0.49500000000000005</v>
      </c>
      <c r="E80" s="8">
        <f t="shared" si="4"/>
        <v>8.2314827150000021</v>
      </c>
    </row>
    <row r="81" spans="1:5" x14ac:dyDescent="0.3">
      <c r="A81" s="10" t="s">
        <v>153</v>
      </c>
      <c r="B81" s="2">
        <v>0.34</v>
      </c>
      <c r="C81" s="5">
        <v>7.4999999999999997E-2</v>
      </c>
      <c r="D81" s="1">
        <f t="shared" si="3"/>
        <v>0.26500000000000001</v>
      </c>
      <c r="E81" s="8">
        <f t="shared" si="4"/>
        <v>4.1522634350000001</v>
      </c>
    </row>
    <row r="82" spans="1:5" x14ac:dyDescent="0.3">
      <c r="A82" s="10" t="s">
        <v>154</v>
      </c>
      <c r="B82" s="2">
        <v>0.27600000000000002</v>
      </c>
      <c r="C82" s="5">
        <v>7.4999999999999997E-2</v>
      </c>
      <c r="D82" s="1">
        <f t="shared" si="3"/>
        <v>0.20100000000000001</v>
      </c>
      <c r="E82" s="8">
        <f t="shared" si="4"/>
        <v>3.0666360685999998</v>
      </c>
    </row>
    <row r="83" spans="1:5" x14ac:dyDescent="0.3">
      <c r="A83" s="10" t="s">
        <v>155</v>
      </c>
      <c r="B83" s="2">
        <v>0.59199999999999997</v>
      </c>
      <c r="C83" s="5">
        <v>7.4999999999999997E-2</v>
      </c>
      <c r="D83" s="1">
        <f t="shared" si="3"/>
        <v>0.51700000000000002</v>
      </c>
      <c r="E83" s="8">
        <f t="shared" si="4"/>
        <v>8.6362418653999988</v>
      </c>
    </row>
    <row r="84" spans="1:5" x14ac:dyDescent="0.3">
      <c r="A84" s="10" t="s">
        <v>156</v>
      </c>
      <c r="B84" s="2">
        <v>0.34700000000000003</v>
      </c>
      <c r="C84" s="5">
        <v>7.4999999999999997E-2</v>
      </c>
      <c r="D84" s="1">
        <f t="shared" si="3"/>
        <v>0.27200000000000002</v>
      </c>
      <c r="E84" s="8">
        <f t="shared" si="4"/>
        <v>4.2723103424000008</v>
      </c>
    </row>
    <row r="85" spans="1:5" x14ac:dyDescent="0.3">
      <c r="A85" s="10" t="s">
        <v>157</v>
      </c>
      <c r="B85" s="2">
        <v>0.33200000000000002</v>
      </c>
      <c r="C85" s="5">
        <v>7.4999999999999997E-2</v>
      </c>
      <c r="D85" s="1">
        <f t="shared" si="3"/>
        <v>0.25700000000000001</v>
      </c>
      <c r="E85" s="8">
        <f t="shared" si="4"/>
        <v>4.015382401400001</v>
      </c>
    </row>
    <row r="86" spans="1:5" x14ac:dyDescent="0.3">
      <c r="A86" s="10" t="s">
        <v>158</v>
      </c>
      <c r="B86" s="2">
        <v>0.317</v>
      </c>
      <c r="C86" s="5">
        <v>7.4999999999999997E-2</v>
      </c>
      <c r="D86" s="1">
        <f t="shared" si="3"/>
        <v>0.24199999999999999</v>
      </c>
      <c r="E86" s="8">
        <f t="shared" si="4"/>
        <v>3.7596373303999995</v>
      </c>
    </row>
    <row r="87" spans="1:5" x14ac:dyDescent="0.3">
      <c r="A87" s="10" t="s">
        <v>159</v>
      </c>
      <c r="B87" s="2">
        <v>0.42</v>
      </c>
      <c r="C87" s="5">
        <v>7.4999999999999997E-2</v>
      </c>
      <c r="D87" s="1">
        <f t="shared" si="3"/>
        <v>0.34499999999999997</v>
      </c>
      <c r="E87" s="8">
        <f t="shared" si="4"/>
        <v>5.5395791149999996</v>
      </c>
    </row>
    <row r="88" spans="1:5" x14ac:dyDescent="0.3">
      <c r="A88" s="10" t="s">
        <v>160</v>
      </c>
      <c r="B88" s="2">
        <v>0.30599999999999999</v>
      </c>
      <c r="C88" s="5">
        <v>7.4999999999999997E-2</v>
      </c>
      <c r="D88" s="1">
        <f t="shared" si="3"/>
        <v>0.23099999999999998</v>
      </c>
      <c r="E88" s="8">
        <f t="shared" si="4"/>
        <v>3.5728427245999996</v>
      </c>
    </row>
    <row r="89" spans="1:5" x14ac:dyDescent="0.3">
      <c r="A89" s="10" t="s">
        <v>161</v>
      </c>
      <c r="B89" s="2">
        <v>0.38200000000000001</v>
      </c>
      <c r="C89" s="5">
        <v>7.4999999999999997E-2</v>
      </c>
      <c r="D89" s="1">
        <f t="shared" si="3"/>
        <v>0.307</v>
      </c>
      <c r="E89" s="8">
        <f t="shared" si="4"/>
        <v>4.8764089214000004</v>
      </c>
    </row>
    <row r="90" spans="1:5" x14ac:dyDescent="0.3">
      <c r="A90" s="10" t="s">
        <v>162</v>
      </c>
      <c r="B90" s="2">
        <v>0.21199999999999999</v>
      </c>
      <c r="C90" s="5">
        <v>7.4999999999999997E-2</v>
      </c>
      <c r="D90" s="1">
        <f t="shared" si="3"/>
        <v>0.13700000000000001</v>
      </c>
      <c r="E90" s="8">
        <f t="shared" si="4"/>
        <v>2.0025421934000001</v>
      </c>
    </row>
    <row r="91" spans="1:5" x14ac:dyDescent="0.3">
      <c r="A91" s="10" t="s">
        <v>163</v>
      </c>
      <c r="B91" s="2">
        <v>0.39700000000000002</v>
      </c>
      <c r="C91" s="5">
        <v>7.4999999999999997E-2</v>
      </c>
      <c r="D91" s="1">
        <f t="shared" si="3"/>
        <v>0.32200000000000001</v>
      </c>
      <c r="E91" s="8">
        <f t="shared" si="4"/>
        <v>5.1372797624000004</v>
      </c>
    </row>
    <row r="92" spans="1:5" x14ac:dyDescent="0.3">
      <c r="A92" s="10" t="s">
        <v>164</v>
      </c>
      <c r="B92" s="2">
        <v>0.375</v>
      </c>
      <c r="C92" s="5">
        <v>7.4999999999999997E-2</v>
      </c>
      <c r="D92" s="1">
        <f t="shared" si="3"/>
        <v>0.3</v>
      </c>
      <c r="E92" s="8">
        <f t="shared" si="4"/>
        <v>4.7550740000000005</v>
      </c>
    </row>
    <row r="93" spans="1:5" x14ac:dyDescent="0.3">
      <c r="A93" s="10" t="s">
        <v>165</v>
      </c>
      <c r="B93" s="2">
        <v>0.46500000000000002</v>
      </c>
      <c r="C93" s="5">
        <v>7.4999999999999997E-2</v>
      </c>
      <c r="D93" s="1">
        <f t="shared" si="3"/>
        <v>0.39</v>
      </c>
      <c r="E93" s="8">
        <f t="shared" si="4"/>
        <v>6.3347300600000001</v>
      </c>
    </row>
    <row r="94" spans="1:5" x14ac:dyDescent="0.3">
      <c r="A94" s="10" t="s">
        <v>166</v>
      </c>
      <c r="B94" s="2">
        <v>0.34500000000000003</v>
      </c>
      <c r="C94" s="5">
        <v>7.4999999999999997E-2</v>
      </c>
      <c r="D94" s="1">
        <f t="shared" si="3"/>
        <v>0.27</v>
      </c>
      <c r="E94" s="8">
        <f t="shared" si="4"/>
        <v>4.2379849400000005</v>
      </c>
    </row>
    <row r="95" spans="1:5" x14ac:dyDescent="0.3">
      <c r="A95" s="10" t="s">
        <v>167</v>
      </c>
      <c r="B95" s="2">
        <v>0.67100000000000004</v>
      </c>
      <c r="C95" s="5">
        <v>7.4999999999999997E-2</v>
      </c>
      <c r="D95" s="1">
        <f t="shared" si="3"/>
        <v>0.59600000000000009</v>
      </c>
      <c r="E95" s="8">
        <f t="shared" si="4"/>
        <v>10.110668777600001</v>
      </c>
    </row>
    <row r="96" spans="1:5" x14ac:dyDescent="0.3">
      <c r="A96" s="10" t="s">
        <v>168</v>
      </c>
      <c r="B96" s="2">
        <v>0.438</v>
      </c>
      <c r="C96" s="5">
        <v>7.4999999999999997E-2</v>
      </c>
      <c r="D96" s="1">
        <f t="shared" si="3"/>
        <v>0.36299999999999999</v>
      </c>
      <c r="E96" s="8">
        <f t="shared" si="4"/>
        <v>5.8563619934000002</v>
      </c>
    </row>
    <row r="97" spans="1:5" x14ac:dyDescent="0.3">
      <c r="A97" s="10" t="s">
        <v>169</v>
      </c>
      <c r="B97" s="2">
        <v>0.31900000000000001</v>
      </c>
      <c r="C97" s="5">
        <v>7.4999999999999997E-2</v>
      </c>
      <c r="D97" s="1">
        <f t="shared" ref="D97:D128" si="5">(B97-C97)</f>
        <v>0.24399999999999999</v>
      </c>
      <c r="E97" s="8">
        <f t="shared" ref="E97:E128" si="6">(2.6286*D97*D97)+(15.738*D97)-(0.2029)</f>
        <v>3.7936683295999996</v>
      </c>
    </row>
    <row r="98" spans="1:5" x14ac:dyDescent="0.3">
      <c r="A98" s="10" t="s">
        <v>170</v>
      </c>
      <c r="B98" s="2">
        <v>0.26500000000000001</v>
      </c>
      <c r="C98" s="5">
        <v>7.4999999999999997E-2</v>
      </c>
      <c r="D98" s="1">
        <f t="shared" si="5"/>
        <v>0.19</v>
      </c>
      <c r="E98" s="8">
        <f t="shared" si="6"/>
        <v>2.8822124599999999</v>
      </c>
    </row>
    <row r="99" spans="1:5" x14ac:dyDescent="0.3">
      <c r="A99" s="10" t="s">
        <v>171</v>
      </c>
      <c r="B99" s="2">
        <v>0.45400000000000001</v>
      </c>
      <c r="C99" s="5">
        <v>7.4999999999999997E-2</v>
      </c>
      <c r="D99" s="1">
        <f t="shared" si="5"/>
        <v>0.379</v>
      </c>
      <c r="E99" s="8">
        <f t="shared" si="6"/>
        <v>6.1393767326000006</v>
      </c>
    </row>
    <row r="100" spans="1:5" x14ac:dyDescent="0.3">
      <c r="A100" s="10" t="s">
        <v>172</v>
      </c>
      <c r="B100" s="2">
        <v>1.768</v>
      </c>
      <c r="C100" s="5">
        <v>7.4999999999999997E-2</v>
      </c>
      <c r="D100" s="1">
        <f t="shared" si="5"/>
        <v>1.6930000000000001</v>
      </c>
      <c r="E100" s="8">
        <f t="shared" si="6"/>
        <v>33.975756121400003</v>
      </c>
    </row>
    <row r="101" spans="1:5" x14ac:dyDescent="0.3">
      <c r="A101" s="10" t="s">
        <v>173</v>
      </c>
      <c r="B101" s="2">
        <v>1.764</v>
      </c>
      <c r="C101" s="5">
        <v>7.4999999999999997E-2</v>
      </c>
      <c r="D101" s="1">
        <f t="shared" si="5"/>
        <v>1.6890000000000001</v>
      </c>
      <c r="E101" s="8">
        <f t="shared" si="6"/>
        <v>33.8772444206</v>
      </c>
    </row>
    <row r="102" spans="1:5" x14ac:dyDescent="0.3">
      <c r="A102" s="10" t="s">
        <v>174</v>
      </c>
      <c r="B102" s="2">
        <v>0.91900000000000004</v>
      </c>
      <c r="C102" s="5">
        <v>7.4999999999999997E-2</v>
      </c>
      <c r="D102" s="1">
        <f t="shared" si="5"/>
        <v>0.84400000000000008</v>
      </c>
      <c r="E102" s="8">
        <f t="shared" si="6"/>
        <v>14.952418409600002</v>
      </c>
    </row>
    <row r="103" spans="1:5" x14ac:dyDescent="0.3">
      <c r="A103" s="10" t="s">
        <v>175</v>
      </c>
      <c r="B103" s="2">
        <v>0.85299999999999998</v>
      </c>
      <c r="C103" s="5">
        <v>7.4999999999999997E-2</v>
      </c>
      <c r="D103" s="1">
        <f t="shared" si="5"/>
        <v>0.77800000000000002</v>
      </c>
      <c r="E103" s="8">
        <f t="shared" si="6"/>
        <v>13.6323135224</v>
      </c>
    </row>
    <row r="104" spans="1:5" x14ac:dyDescent="0.3">
      <c r="A104" s="10" t="s">
        <v>176</v>
      </c>
      <c r="B104" s="2">
        <v>0.54400000000000004</v>
      </c>
      <c r="C104" s="5">
        <v>7.4999999999999997E-2</v>
      </c>
      <c r="D104" s="1">
        <f t="shared" si="5"/>
        <v>0.46900000000000003</v>
      </c>
      <c r="E104" s="8">
        <f t="shared" si="6"/>
        <v>7.756411484600001</v>
      </c>
    </row>
    <row r="105" spans="1:5" x14ac:dyDescent="0.3">
      <c r="A105" s="10" t="s">
        <v>177</v>
      </c>
      <c r="B105" s="2">
        <v>0.52700000000000002</v>
      </c>
      <c r="C105" s="5">
        <v>7.4999999999999997E-2</v>
      </c>
      <c r="D105" s="1">
        <f t="shared" si="5"/>
        <v>0.45200000000000001</v>
      </c>
      <c r="E105" s="8">
        <f t="shared" si="6"/>
        <v>7.4477094944000006</v>
      </c>
    </row>
    <row r="106" spans="1:5" x14ac:dyDescent="0.3">
      <c r="A106" s="10" t="s">
        <v>178</v>
      </c>
      <c r="B106" s="2">
        <v>0.38600000000000001</v>
      </c>
      <c r="C106" s="5">
        <v>7.4999999999999997E-2</v>
      </c>
      <c r="D106" s="1">
        <f t="shared" si="5"/>
        <v>0.311</v>
      </c>
      <c r="E106" s="8">
        <f t="shared" si="6"/>
        <v>4.9458588205999998</v>
      </c>
    </row>
    <row r="107" spans="1:5" x14ac:dyDescent="0.3">
      <c r="A107" s="10" t="s">
        <v>179</v>
      </c>
      <c r="B107" s="2">
        <v>0.36199999999999999</v>
      </c>
      <c r="C107" s="5">
        <v>7.4999999999999997E-2</v>
      </c>
      <c r="D107" s="1">
        <f t="shared" si="5"/>
        <v>0.28699999999999998</v>
      </c>
      <c r="E107" s="8">
        <f t="shared" si="6"/>
        <v>4.5304211533999998</v>
      </c>
    </row>
    <row r="108" spans="1:5" x14ac:dyDescent="0.3">
      <c r="A108" s="10" t="s">
        <v>180</v>
      </c>
      <c r="B108" s="2">
        <v>0.36399999999999999</v>
      </c>
      <c r="C108" s="5">
        <v>7.4999999999999997E-2</v>
      </c>
      <c r="D108" s="1">
        <f t="shared" si="5"/>
        <v>0.28899999999999998</v>
      </c>
      <c r="E108" s="8">
        <f t="shared" si="6"/>
        <v>4.5649253005999997</v>
      </c>
    </row>
    <row r="109" spans="1:5" x14ac:dyDescent="0.3">
      <c r="A109" s="10" t="s">
        <v>181</v>
      </c>
      <c r="B109" s="2">
        <v>0.42099999999999999</v>
      </c>
      <c r="C109" s="5">
        <v>7.4999999999999997E-2</v>
      </c>
      <c r="D109" s="1">
        <f t="shared" si="5"/>
        <v>0.34599999999999997</v>
      </c>
      <c r="E109" s="8">
        <f t="shared" si="6"/>
        <v>5.5571334775999999</v>
      </c>
    </row>
    <row r="110" spans="1:5" x14ac:dyDescent="0.3">
      <c r="A110" s="10" t="s">
        <v>182</v>
      </c>
      <c r="B110" s="2">
        <v>0.39900000000000002</v>
      </c>
      <c r="C110" s="5">
        <v>7.4999999999999997E-2</v>
      </c>
      <c r="D110" s="1">
        <f t="shared" si="5"/>
        <v>0.32400000000000001</v>
      </c>
      <c r="E110" s="8">
        <f t="shared" si="6"/>
        <v>5.1721519136000005</v>
      </c>
    </row>
    <row r="111" spans="1:5" x14ac:dyDescent="0.3">
      <c r="A111" s="10" t="s">
        <v>183</v>
      </c>
      <c r="B111" s="2">
        <v>0.51800000000000002</v>
      </c>
      <c r="C111" s="5">
        <v>7.4999999999999997E-2</v>
      </c>
      <c r="D111" s="1">
        <f t="shared" si="5"/>
        <v>0.443</v>
      </c>
      <c r="E111" s="8">
        <f t="shared" si="6"/>
        <v>7.2848941214000007</v>
      </c>
    </row>
    <row r="112" spans="1:5" x14ac:dyDescent="0.3">
      <c r="A112" s="10" t="s">
        <v>184</v>
      </c>
      <c r="B112" s="2">
        <v>0.69700000000000006</v>
      </c>
      <c r="C112" s="5">
        <v>7.4999999999999997E-2</v>
      </c>
      <c r="D112" s="1">
        <f t="shared" si="5"/>
        <v>0.62200000000000011</v>
      </c>
      <c r="E112" s="8">
        <f t="shared" si="6"/>
        <v>10.603099282400002</v>
      </c>
    </row>
    <row r="113" spans="1:5" x14ac:dyDescent="0.3">
      <c r="A113" s="10" t="s">
        <v>185</v>
      </c>
      <c r="B113" s="2">
        <v>0.435</v>
      </c>
      <c r="C113" s="5">
        <v>7.4999999999999997E-2</v>
      </c>
      <c r="D113" s="1">
        <f t="shared" si="5"/>
        <v>0.36</v>
      </c>
      <c r="E113" s="8">
        <f t="shared" si="6"/>
        <v>5.8034465600000003</v>
      </c>
    </row>
    <row r="114" spans="1:5" x14ac:dyDescent="0.3">
      <c r="A114" s="10" t="s">
        <v>186</v>
      </c>
      <c r="B114" s="2">
        <v>0.378</v>
      </c>
      <c r="C114" s="5">
        <v>7.4999999999999997E-2</v>
      </c>
      <c r="D114" s="1">
        <f t="shared" si="5"/>
        <v>0.30299999999999999</v>
      </c>
      <c r="E114" s="8">
        <f t="shared" si="6"/>
        <v>4.8070431374</v>
      </c>
    </row>
    <row r="115" spans="1:5" x14ac:dyDescent="0.3">
      <c r="A115" s="10" t="s">
        <v>187</v>
      </c>
      <c r="B115" s="2">
        <v>0.38300000000000001</v>
      </c>
      <c r="C115" s="5">
        <v>7.4999999999999997E-2</v>
      </c>
      <c r="D115" s="1">
        <f t="shared" si="5"/>
        <v>0.308</v>
      </c>
      <c r="E115" s="8">
        <f t="shared" si="6"/>
        <v>4.8937635103999995</v>
      </c>
    </row>
    <row r="116" spans="1:5" x14ac:dyDescent="0.3">
      <c r="A116" s="10" t="s">
        <v>188</v>
      </c>
      <c r="B116" s="2">
        <v>0.42899999999999999</v>
      </c>
      <c r="C116" s="5">
        <v>7.4999999999999997E-2</v>
      </c>
      <c r="D116" s="1">
        <f t="shared" si="5"/>
        <v>0.35399999999999998</v>
      </c>
      <c r="E116" s="8">
        <f t="shared" si="6"/>
        <v>5.6977576375999996</v>
      </c>
    </row>
    <row r="117" spans="1:5" x14ac:dyDescent="0.3">
      <c r="A117" s="10" t="s">
        <v>189</v>
      </c>
      <c r="B117" s="2">
        <v>0.40500000000000003</v>
      </c>
      <c r="C117" s="5">
        <v>7.4999999999999997E-2</v>
      </c>
      <c r="D117" s="1">
        <f t="shared" si="5"/>
        <v>0.33</v>
      </c>
      <c r="E117" s="8">
        <f t="shared" si="6"/>
        <v>5.2768945400000007</v>
      </c>
    </row>
    <row r="118" spans="1:5" x14ac:dyDescent="0.3">
      <c r="A118" s="10" t="s">
        <v>190</v>
      </c>
      <c r="B118" s="2">
        <v>0.245</v>
      </c>
      <c r="C118" s="5">
        <v>7.4999999999999997E-2</v>
      </c>
      <c r="D118" s="1">
        <f t="shared" si="5"/>
        <v>0.16999999999999998</v>
      </c>
      <c r="E118" s="8">
        <f t="shared" si="6"/>
        <v>2.5485265399999997</v>
      </c>
    </row>
    <row r="119" spans="1:5" x14ac:dyDescent="0.3">
      <c r="A119" s="10" t="s">
        <v>191</v>
      </c>
      <c r="B119" s="2">
        <v>0.45</v>
      </c>
      <c r="C119" s="5">
        <v>7.4999999999999997E-2</v>
      </c>
      <c r="D119" s="1">
        <f t="shared" si="5"/>
        <v>0.375</v>
      </c>
      <c r="E119" s="8">
        <f t="shared" si="6"/>
        <v>6.0684968750000001</v>
      </c>
    </row>
    <row r="120" spans="1:5" x14ac:dyDescent="0.3">
      <c r="A120" s="10" t="s">
        <v>192</v>
      </c>
      <c r="B120" s="2">
        <v>0.55800000000000005</v>
      </c>
      <c r="C120" s="5">
        <v>7.4999999999999997E-2</v>
      </c>
      <c r="D120" s="1">
        <f t="shared" si="5"/>
        <v>0.48300000000000004</v>
      </c>
      <c r="E120" s="8">
        <f t="shared" si="6"/>
        <v>8.0117774654000016</v>
      </c>
    </row>
    <row r="121" spans="1:5" x14ac:dyDescent="0.3">
      <c r="A121" s="10" t="s">
        <v>193</v>
      </c>
      <c r="B121" s="2">
        <v>0.45700000000000002</v>
      </c>
      <c r="C121" s="5">
        <v>7.4999999999999997E-2</v>
      </c>
      <c r="D121" s="1">
        <f t="shared" si="5"/>
        <v>0.38200000000000001</v>
      </c>
      <c r="E121" s="8">
        <f t="shared" si="6"/>
        <v>6.1925918264000011</v>
      </c>
    </row>
    <row r="122" spans="1:5" x14ac:dyDescent="0.3">
      <c r="A122" s="10" t="s">
        <v>194</v>
      </c>
      <c r="B122" s="2">
        <v>0.40800000000000003</v>
      </c>
      <c r="C122" s="5">
        <v>7.4999999999999997E-2</v>
      </c>
      <c r="D122" s="1">
        <f t="shared" si="5"/>
        <v>0.33300000000000002</v>
      </c>
      <c r="E122" s="8">
        <f t="shared" si="6"/>
        <v>5.3293368254000004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R12" sqref="R12"/>
    </sheetView>
  </sheetViews>
  <sheetFormatPr defaultRowHeight="14.4" x14ac:dyDescent="0.3"/>
  <cols>
    <col min="1" max="1" width="16.109375" customWidth="1"/>
    <col min="2" max="2" width="10.21875" customWidth="1"/>
    <col min="3" max="3" width="11.77734375" customWidth="1"/>
    <col min="4" max="4" width="11.44140625" customWidth="1"/>
    <col min="5" max="5" width="15.6640625" customWidth="1"/>
  </cols>
  <sheetData>
    <row r="2" spans="1:12" x14ac:dyDescent="0.3">
      <c r="A2" s="3">
        <v>1.2989999999999999</v>
      </c>
      <c r="B2" s="2">
        <v>0.86199999999999999</v>
      </c>
      <c r="C2" s="2">
        <v>1.359</v>
      </c>
      <c r="D2" s="2">
        <v>0.48399999999999999</v>
      </c>
      <c r="E2" s="2">
        <v>0.371</v>
      </c>
      <c r="F2" s="2">
        <v>0.41500000000000004</v>
      </c>
      <c r="G2" s="2">
        <v>0.38700000000000001</v>
      </c>
      <c r="H2" s="2">
        <v>0.995</v>
      </c>
      <c r="I2" s="2">
        <v>0.56700000000000006</v>
      </c>
      <c r="J2" s="2">
        <v>0.377</v>
      </c>
      <c r="K2" s="2">
        <v>0.38500000000000001</v>
      </c>
      <c r="L2" s="2">
        <v>0.51200000000000001</v>
      </c>
    </row>
    <row r="3" spans="1:12" x14ac:dyDescent="0.3">
      <c r="A3" s="3">
        <v>0.85099999999999998</v>
      </c>
      <c r="B3" s="2">
        <v>0.30199999999999999</v>
      </c>
      <c r="C3" s="2">
        <v>0.94800000000000006</v>
      </c>
      <c r="D3" s="2">
        <v>0.42299999999999999</v>
      </c>
      <c r="E3" s="2">
        <v>0.74</v>
      </c>
      <c r="F3" s="2">
        <v>2.1550000000000002</v>
      </c>
      <c r="G3" s="2">
        <v>0.38300000000000001</v>
      </c>
      <c r="H3" s="2">
        <v>2.375</v>
      </c>
      <c r="I3" s="2">
        <v>0.49099999999999999</v>
      </c>
      <c r="J3" s="2">
        <v>0.39200000000000002</v>
      </c>
      <c r="K3" s="2">
        <v>0.44900000000000001</v>
      </c>
      <c r="L3" s="2">
        <v>2.8130000000000002</v>
      </c>
    </row>
    <row r="4" spans="1:12" x14ac:dyDescent="0.3">
      <c r="A4" s="3">
        <v>0.504</v>
      </c>
      <c r="B4" s="2">
        <v>0.39</v>
      </c>
      <c r="C4" s="2">
        <v>1.109</v>
      </c>
      <c r="D4" s="2">
        <v>2.0369999999999999</v>
      </c>
      <c r="E4" s="2">
        <v>2.2450000000000001</v>
      </c>
      <c r="F4" s="2">
        <v>2.25</v>
      </c>
      <c r="G4" s="2">
        <v>0.432</v>
      </c>
      <c r="H4" s="2">
        <v>2.0619999999999998</v>
      </c>
      <c r="I4" s="2">
        <v>0.503</v>
      </c>
      <c r="J4" s="2">
        <v>0.51600000000000001</v>
      </c>
      <c r="K4" s="2">
        <v>0.379</v>
      </c>
      <c r="L4" s="2">
        <v>0.61299999999999999</v>
      </c>
    </row>
    <row r="5" spans="1:12" x14ac:dyDescent="0.3">
      <c r="A5" s="3">
        <v>0.36299999999999999</v>
      </c>
      <c r="B5" s="2">
        <v>0.33800000000000002</v>
      </c>
      <c r="C5" s="2">
        <v>1.722</v>
      </c>
      <c r="D5" s="2">
        <v>1.0569999999999999</v>
      </c>
      <c r="E5" s="2">
        <v>0.80300000000000005</v>
      </c>
      <c r="F5" s="2">
        <v>1.508</v>
      </c>
      <c r="G5" s="2">
        <v>0.56500000000000006</v>
      </c>
      <c r="H5" s="2">
        <v>2.3199999999999998</v>
      </c>
      <c r="I5" s="2">
        <v>0.58599999999999997</v>
      </c>
      <c r="J5" s="2">
        <v>0.13300000000000001</v>
      </c>
      <c r="K5" s="2">
        <v>2.395</v>
      </c>
      <c r="L5" s="2">
        <v>0.50600000000000001</v>
      </c>
    </row>
    <row r="6" spans="1:12" x14ac:dyDescent="0.3">
      <c r="A6" s="3">
        <v>0.221</v>
      </c>
      <c r="B6" s="2">
        <v>1.5270000000000001</v>
      </c>
      <c r="C6" s="2">
        <v>0.42899999999999999</v>
      </c>
      <c r="D6" s="2">
        <v>2.6590000000000003</v>
      </c>
      <c r="E6" s="2">
        <v>0.61799999999999999</v>
      </c>
      <c r="F6" s="2">
        <v>0.92500000000000004</v>
      </c>
      <c r="G6" s="2">
        <v>1.6300000000000001</v>
      </c>
      <c r="H6" s="2">
        <v>2.5350000000000001</v>
      </c>
      <c r="I6" s="2">
        <v>0.48299999999999998</v>
      </c>
      <c r="J6" s="2">
        <v>0.54700000000000004</v>
      </c>
      <c r="K6" s="2">
        <v>1.7070000000000001</v>
      </c>
      <c r="L6" s="2">
        <v>2.032</v>
      </c>
    </row>
    <row r="7" spans="1:12" x14ac:dyDescent="0.3">
      <c r="A7" s="5">
        <v>9.7000000000000003E-2</v>
      </c>
      <c r="B7" s="2">
        <v>0.44800000000000001</v>
      </c>
      <c r="C7" s="2">
        <v>0.41899999999999998</v>
      </c>
      <c r="D7" s="2">
        <v>0.29399999999999998</v>
      </c>
      <c r="E7" s="2">
        <v>1.5589999999999999</v>
      </c>
      <c r="F7" s="2">
        <v>1.587</v>
      </c>
      <c r="G7" s="2">
        <v>1.9160000000000001</v>
      </c>
      <c r="H7" s="2">
        <v>0.56400000000000006</v>
      </c>
      <c r="I7" s="2">
        <v>0.47700000000000004</v>
      </c>
      <c r="J7" s="2">
        <v>0.67800000000000005</v>
      </c>
      <c r="K7" s="2">
        <v>0.51</v>
      </c>
      <c r="L7" s="2">
        <v>0.72299999999999998</v>
      </c>
    </row>
    <row r="8" spans="1:12" x14ac:dyDescent="0.3">
      <c r="A8" s="2">
        <v>0.68800000000000006</v>
      </c>
      <c r="B8" s="2">
        <v>1.6140000000000001</v>
      </c>
      <c r="C8" s="2">
        <v>1.911</v>
      </c>
      <c r="D8" s="2">
        <v>1.591</v>
      </c>
      <c r="E8" s="2">
        <v>0.86199999999999999</v>
      </c>
      <c r="F8" s="2">
        <v>0.51500000000000001</v>
      </c>
      <c r="G8" s="2">
        <v>1.6859999999999999</v>
      </c>
      <c r="H8" s="2">
        <v>2.0979999999999999</v>
      </c>
      <c r="I8" s="2">
        <v>0.51800000000000002</v>
      </c>
      <c r="J8" s="2">
        <v>0.41400000000000003</v>
      </c>
      <c r="K8" s="2">
        <v>0.48799999999999999</v>
      </c>
      <c r="L8" s="2">
        <v>2.4369999999999998</v>
      </c>
    </row>
    <row r="9" spans="1:12" x14ac:dyDescent="0.3">
      <c r="A9" s="2">
        <v>0.35599999999999998</v>
      </c>
      <c r="B9" s="2">
        <v>0.436</v>
      </c>
      <c r="C9" s="2">
        <v>0.70799999999999996</v>
      </c>
      <c r="D9" s="2">
        <v>0.93800000000000006</v>
      </c>
      <c r="E9" s="2">
        <v>0.58199999999999996</v>
      </c>
      <c r="F9" s="2">
        <v>0.34100000000000003</v>
      </c>
      <c r="G9" s="2">
        <v>0.46300000000000002</v>
      </c>
      <c r="H9" s="2">
        <v>2.2490000000000001</v>
      </c>
      <c r="I9" s="2">
        <v>0.41000000000000003</v>
      </c>
      <c r="J9" s="2">
        <v>0.40700000000000003</v>
      </c>
      <c r="K9" s="2">
        <v>0.628</v>
      </c>
      <c r="L9" s="2">
        <v>0.43099999999999999</v>
      </c>
    </row>
    <row r="15" spans="1:12" x14ac:dyDescent="0.3">
      <c r="A15" s="18" t="s">
        <v>0</v>
      </c>
      <c r="B15" s="7" t="s">
        <v>7</v>
      </c>
      <c r="C15" s="7" t="s">
        <v>8</v>
      </c>
      <c r="D15" s="7" t="s">
        <v>9</v>
      </c>
      <c r="E15" s="7" t="s">
        <v>10</v>
      </c>
    </row>
    <row r="16" spans="1:12" x14ac:dyDescent="0.3">
      <c r="A16" s="18" t="s">
        <v>1</v>
      </c>
      <c r="B16" s="3">
        <v>1.2989999999999999</v>
      </c>
      <c r="C16" s="1">
        <f>B16-B21</f>
        <v>1.202</v>
      </c>
      <c r="D16" s="1">
        <v>120</v>
      </c>
      <c r="E16" s="8">
        <f>(40.74*C16*C16)+(50.368*C16)+(0.259)</f>
        <v>119.66265095999999</v>
      </c>
    </row>
    <row r="17" spans="1:12" x14ac:dyDescent="0.3">
      <c r="A17" s="18" t="s">
        <v>2</v>
      </c>
      <c r="B17" s="3">
        <v>0.85099999999999998</v>
      </c>
      <c r="C17" s="1">
        <f>B17-B21</f>
        <v>0.754</v>
      </c>
      <c r="D17" s="1">
        <v>60</v>
      </c>
      <c r="E17" s="8">
        <f t="shared" ref="E17:E21" si="0">(40.74*C17*C17)+(50.368*C17)+(0.259)</f>
        <v>61.397813839999998</v>
      </c>
    </row>
    <row r="18" spans="1:12" x14ac:dyDescent="0.3">
      <c r="A18" s="18" t="s">
        <v>3</v>
      </c>
      <c r="B18" s="3">
        <v>0.504</v>
      </c>
      <c r="C18" s="1">
        <f>B18-B21</f>
        <v>0.40700000000000003</v>
      </c>
      <c r="D18" s="1">
        <v>30</v>
      </c>
      <c r="E18" s="8">
        <f t="shared" si="0"/>
        <v>27.507316260000003</v>
      </c>
    </row>
    <row r="19" spans="1:12" x14ac:dyDescent="0.3">
      <c r="A19" s="18" t="s">
        <v>4</v>
      </c>
      <c r="B19" s="3">
        <v>0.36299999999999999</v>
      </c>
      <c r="C19" s="1">
        <f>B19-B21</f>
        <v>0.26600000000000001</v>
      </c>
      <c r="D19" s="1">
        <v>15</v>
      </c>
      <c r="E19" s="8">
        <f t="shared" si="0"/>
        <v>16.539487440000002</v>
      </c>
    </row>
    <row r="20" spans="1:12" x14ac:dyDescent="0.3">
      <c r="A20" s="18" t="s">
        <v>5</v>
      </c>
      <c r="B20" s="3">
        <v>0.221</v>
      </c>
      <c r="C20" s="1">
        <f>B20-B21</f>
        <v>0.124</v>
      </c>
      <c r="D20" s="1">
        <v>7.5</v>
      </c>
      <c r="E20" s="8">
        <f t="shared" si="0"/>
        <v>7.1310502400000004</v>
      </c>
    </row>
    <row r="21" spans="1:12" x14ac:dyDescent="0.3">
      <c r="A21" s="18" t="s">
        <v>6</v>
      </c>
      <c r="B21" s="5">
        <v>9.7000000000000003E-2</v>
      </c>
      <c r="C21" s="1">
        <f>B21-B21</f>
        <v>0</v>
      </c>
      <c r="D21" s="1">
        <v>0</v>
      </c>
      <c r="E21" s="8">
        <f t="shared" si="0"/>
        <v>0.25900000000000001</v>
      </c>
    </row>
    <row r="28" spans="1:12" x14ac:dyDescent="0.3">
      <c r="J28" s="6" t="s">
        <v>197</v>
      </c>
      <c r="K28" s="6"/>
      <c r="L28" s="6"/>
    </row>
    <row r="33" spans="1:5" x14ac:dyDescent="0.3">
      <c r="A33" s="10" t="s">
        <v>12</v>
      </c>
      <c r="B33" s="2" t="s">
        <v>13</v>
      </c>
      <c r="C33" s="4" t="s">
        <v>6</v>
      </c>
      <c r="D33" s="1" t="s">
        <v>8</v>
      </c>
      <c r="E33" s="9" t="s">
        <v>198</v>
      </c>
    </row>
    <row r="34" spans="1:5" x14ac:dyDescent="0.3">
      <c r="A34" s="10" t="s">
        <v>15</v>
      </c>
      <c r="B34" s="2">
        <v>0.68800000000000006</v>
      </c>
      <c r="C34" s="5">
        <v>9.7000000000000003E-2</v>
      </c>
      <c r="D34" s="1">
        <f t="shared" ref="D34:D65" si="1">(B34-C34)</f>
        <v>0.59100000000000008</v>
      </c>
      <c r="E34" s="8">
        <f t="shared" ref="E34:E65" si="2">(40.74*D34*D34)+(50.368*D34)+(0.259)</f>
        <v>44.256195940000012</v>
      </c>
    </row>
    <row r="35" spans="1:5" x14ac:dyDescent="0.3">
      <c r="A35" s="10" t="s">
        <v>16</v>
      </c>
      <c r="B35" s="2">
        <v>0.35599999999999998</v>
      </c>
      <c r="C35" s="5">
        <v>9.7000000000000003E-2</v>
      </c>
      <c r="D35" s="1">
        <f t="shared" si="1"/>
        <v>0.25900000000000001</v>
      </c>
      <c r="E35" s="8">
        <f t="shared" si="2"/>
        <v>16.03719194</v>
      </c>
    </row>
    <row r="36" spans="1:5" x14ac:dyDescent="0.3">
      <c r="A36" s="10" t="s">
        <v>17</v>
      </c>
      <c r="B36" s="2">
        <v>0.86199999999999999</v>
      </c>
      <c r="C36" s="5">
        <v>9.7000000000000003E-2</v>
      </c>
      <c r="D36" s="1">
        <f t="shared" si="1"/>
        <v>0.76500000000000001</v>
      </c>
      <c r="E36" s="8">
        <f t="shared" si="2"/>
        <v>62.632586500000002</v>
      </c>
    </row>
    <row r="37" spans="1:5" x14ac:dyDescent="0.3">
      <c r="A37" s="10" t="s">
        <v>18</v>
      </c>
      <c r="B37" s="2">
        <v>0.30199999999999999</v>
      </c>
      <c r="C37" s="5">
        <v>9.7000000000000003E-2</v>
      </c>
      <c r="D37" s="1">
        <f t="shared" si="1"/>
        <v>0.20499999999999999</v>
      </c>
      <c r="E37" s="8">
        <f t="shared" si="2"/>
        <v>12.2965385</v>
      </c>
    </row>
    <row r="38" spans="1:5" x14ac:dyDescent="0.3">
      <c r="A38" s="10" t="s">
        <v>19</v>
      </c>
      <c r="B38" s="2">
        <v>0.39</v>
      </c>
      <c r="C38" s="5">
        <v>9.7000000000000003E-2</v>
      </c>
      <c r="D38" s="1">
        <f t="shared" si="1"/>
        <v>0.29300000000000004</v>
      </c>
      <c r="E38" s="8">
        <f t="shared" si="2"/>
        <v>18.514312260000004</v>
      </c>
    </row>
    <row r="39" spans="1:5" x14ac:dyDescent="0.3">
      <c r="A39" s="10" t="s">
        <v>20</v>
      </c>
      <c r="B39" s="2">
        <v>0.33800000000000002</v>
      </c>
      <c r="C39" s="5">
        <v>9.7000000000000003E-2</v>
      </c>
      <c r="D39" s="1">
        <f t="shared" si="1"/>
        <v>0.24100000000000002</v>
      </c>
      <c r="E39" s="8">
        <f t="shared" si="2"/>
        <v>14.763907940000003</v>
      </c>
    </row>
    <row r="40" spans="1:5" x14ac:dyDescent="0.3">
      <c r="A40" s="10" t="s">
        <v>21</v>
      </c>
      <c r="B40" s="2">
        <v>1.5270000000000001</v>
      </c>
      <c r="C40" s="5">
        <v>9.7000000000000003E-2</v>
      </c>
      <c r="D40" s="1">
        <f t="shared" si="1"/>
        <v>1.4300000000000002</v>
      </c>
      <c r="E40" s="8">
        <f t="shared" si="2"/>
        <v>155.59446600000004</v>
      </c>
    </row>
    <row r="41" spans="1:5" x14ac:dyDescent="0.3">
      <c r="A41" s="10" t="s">
        <v>22</v>
      </c>
      <c r="B41" s="2">
        <v>0.44800000000000001</v>
      </c>
      <c r="C41" s="5">
        <v>9.7000000000000003E-2</v>
      </c>
      <c r="D41" s="1">
        <f t="shared" si="1"/>
        <v>0.35099999999999998</v>
      </c>
      <c r="E41" s="8">
        <f t="shared" si="2"/>
        <v>22.957376740000001</v>
      </c>
    </row>
    <row r="42" spans="1:5" x14ac:dyDescent="0.3">
      <c r="A42" s="10" t="s">
        <v>23</v>
      </c>
      <c r="B42" s="2">
        <v>1.6140000000000001</v>
      </c>
      <c r="C42" s="5">
        <v>9.7000000000000003E-2</v>
      </c>
      <c r="D42" s="1">
        <f t="shared" si="1"/>
        <v>1.5170000000000001</v>
      </c>
      <c r="E42" s="8">
        <f t="shared" si="2"/>
        <v>170.42176986000001</v>
      </c>
    </row>
    <row r="43" spans="1:5" x14ac:dyDescent="0.3">
      <c r="A43" s="10" t="s">
        <v>24</v>
      </c>
      <c r="B43" s="2">
        <v>0.436</v>
      </c>
      <c r="C43" s="5">
        <v>9.7000000000000003E-2</v>
      </c>
      <c r="D43" s="1">
        <f t="shared" si="1"/>
        <v>0.33899999999999997</v>
      </c>
      <c r="E43" s="8">
        <f t="shared" si="2"/>
        <v>22.01563354</v>
      </c>
    </row>
    <row r="44" spans="1:5" x14ac:dyDescent="0.3">
      <c r="A44" s="10" t="s">
        <v>25</v>
      </c>
      <c r="B44" s="2">
        <v>1.359</v>
      </c>
      <c r="C44" s="5">
        <v>9.7000000000000003E-2</v>
      </c>
      <c r="D44" s="1">
        <f t="shared" si="1"/>
        <v>1.262</v>
      </c>
      <c r="E44" s="8">
        <f t="shared" si="2"/>
        <v>128.70773255999998</v>
      </c>
    </row>
    <row r="45" spans="1:5" x14ac:dyDescent="0.3">
      <c r="A45" s="10" t="s">
        <v>26</v>
      </c>
      <c r="B45" s="2">
        <v>0.94800000000000006</v>
      </c>
      <c r="C45" s="5">
        <v>9.7000000000000003E-2</v>
      </c>
      <c r="D45" s="1">
        <f t="shared" si="1"/>
        <v>0.85100000000000009</v>
      </c>
      <c r="E45" s="8">
        <f t="shared" si="2"/>
        <v>72.626116740000015</v>
      </c>
    </row>
    <row r="46" spans="1:5" x14ac:dyDescent="0.3">
      <c r="A46" s="10" t="s">
        <v>27</v>
      </c>
      <c r="B46" s="2">
        <v>1.109</v>
      </c>
      <c r="C46" s="5">
        <v>9.7000000000000003E-2</v>
      </c>
      <c r="D46" s="1">
        <f t="shared" si="1"/>
        <v>1.012</v>
      </c>
      <c r="E46" s="8">
        <f t="shared" si="2"/>
        <v>92.95504256000001</v>
      </c>
    </row>
    <row r="47" spans="1:5" x14ac:dyDescent="0.3">
      <c r="A47" s="10" t="s">
        <v>28</v>
      </c>
      <c r="B47" s="2">
        <v>1.722</v>
      </c>
      <c r="C47" s="5">
        <v>9.7000000000000003E-2</v>
      </c>
      <c r="D47" s="1">
        <f t="shared" si="1"/>
        <v>1.625</v>
      </c>
      <c r="E47" s="8">
        <f t="shared" si="2"/>
        <v>189.68606249999999</v>
      </c>
    </row>
    <row r="48" spans="1:5" x14ac:dyDescent="0.3">
      <c r="A48" s="10" t="s">
        <v>29</v>
      </c>
      <c r="B48" s="2">
        <v>0.42899999999999999</v>
      </c>
      <c r="C48" s="5">
        <v>9.7000000000000003E-2</v>
      </c>
      <c r="D48" s="1">
        <f t="shared" si="1"/>
        <v>0.33199999999999996</v>
      </c>
      <c r="E48" s="8">
        <f t="shared" si="2"/>
        <v>21.471701759999998</v>
      </c>
    </row>
    <row r="49" spans="1:5" x14ac:dyDescent="0.3">
      <c r="A49" s="10" t="s">
        <v>30</v>
      </c>
      <c r="B49" s="2">
        <v>0.41899999999999998</v>
      </c>
      <c r="C49" s="5">
        <v>9.7000000000000003E-2</v>
      </c>
      <c r="D49" s="1">
        <f t="shared" si="1"/>
        <v>0.32199999999999995</v>
      </c>
      <c r="E49" s="8">
        <f t="shared" si="2"/>
        <v>20.701582159999997</v>
      </c>
    </row>
    <row r="50" spans="1:5" x14ac:dyDescent="0.3">
      <c r="A50" s="10" t="s">
        <v>31</v>
      </c>
      <c r="B50" s="2">
        <v>1.911</v>
      </c>
      <c r="C50" s="5">
        <v>9.7000000000000003E-2</v>
      </c>
      <c r="D50" s="1">
        <f t="shared" si="1"/>
        <v>1.8140000000000001</v>
      </c>
      <c r="E50" s="8">
        <f t="shared" si="2"/>
        <v>225.68543303999999</v>
      </c>
    </row>
    <row r="51" spans="1:5" x14ac:dyDescent="0.3">
      <c r="A51" s="10" t="s">
        <v>32</v>
      </c>
      <c r="B51" s="2">
        <v>0.70799999999999996</v>
      </c>
      <c r="C51" s="5">
        <v>9.7000000000000003E-2</v>
      </c>
      <c r="D51" s="1">
        <f t="shared" si="1"/>
        <v>0.61099999999999999</v>
      </c>
      <c r="E51" s="8">
        <f t="shared" si="2"/>
        <v>46.242945540000001</v>
      </c>
    </row>
    <row r="52" spans="1:5" x14ac:dyDescent="0.3">
      <c r="A52" s="10" t="s">
        <v>33</v>
      </c>
      <c r="B52" s="2">
        <v>0.48399999999999999</v>
      </c>
      <c r="C52" s="5">
        <v>9.7000000000000003E-2</v>
      </c>
      <c r="D52" s="1">
        <f t="shared" si="1"/>
        <v>0.38700000000000001</v>
      </c>
      <c r="E52" s="8">
        <f t="shared" si="2"/>
        <v>25.853005060000005</v>
      </c>
    </row>
    <row r="53" spans="1:5" x14ac:dyDescent="0.3">
      <c r="A53" s="10" t="s">
        <v>34</v>
      </c>
      <c r="B53" s="2">
        <v>0.42299999999999999</v>
      </c>
      <c r="C53" s="5">
        <v>9.7000000000000003E-2</v>
      </c>
      <c r="D53" s="1">
        <f t="shared" si="1"/>
        <v>0.32599999999999996</v>
      </c>
      <c r="E53" s="8">
        <f t="shared" si="2"/>
        <v>21.008652239999996</v>
      </c>
    </row>
    <row r="54" spans="1:5" x14ac:dyDescent="0.3">
      <c r="A54" s="10" t="s">
        <v>35</v>
      </c>
      <c r="B54" s="2">
        <v>2.0369999999999999</v>
      </c>
      <c r="C54" s="5">
        <v>9.7000000000000003E-2</v>
      </c>
      <c r="D54" s="1">
        <f t="shared" si="1"/>
        <v>1.94</v>
      </c>
      <c r="E54" s="8">
        <f t="shared" si="2"/>
        <v>251.30198399999998</v>
      </c>
    </row>
    <row r="55" spans="1:5" x14ac:dyDescent="0.3">
      <c r="A55" s="10" t="s">
        <v>36</v>
      </c>
      <c r="B55" s="2">
        <v>1.0569999999999999</v>
      </c>
      <c r="C55" s="5">
        <v>9.7000000000000003E-2</v>
      </c>
      <c r="D55" s="1">
        <f t="shared" si="1"/>
        <v>0.96</v>
      </c>
      <c r="E55" s="8">
        <f t="shared" si="2"/>
        <v>86.158263999999988</v>
      </c>
    </row>
    <row r="56" spans="1:5" x14ac:dyDescent="0.3">
      <c r="A56" s="10" t="s">
        <v>37</v>
      </c>
      <c r="B56" s="2">
        <v>2.6590000000000003</v>
      </c>
      <c r="C56" s="5">
        <v>9.7000000000000003E-2</v>
      </c>
      <c r="D56" s="1">
        <f t="shared" si="1"/>
        <v>2.5620000000000003</v>
      </c>
      <c r="E56" s="8">
        <f t="shared" si="2"/>
        <v>396.71282056000007</v>
      </c>
    </row>
    <row r="57" spans="1:5" x14ac:dyDescent="0.3">
      <c r="A57" s="10" t="s">
        <v>38</v>
      </c>
      <c r="B57" s="2">
        <v>0.29399999999999998</v>
      </c>
      <c r="C57" s="5">
        <v>9.7000000000000003E-2</v>
      </c>
      <c r="D57" s="1">
        <f t="shared" si="1"/>
        <v>0.19699999999999998</v>
      </c>
      <c r="E57" s="8">
        <f t="shared" si="2"/>
        <v>11.762574659999999</v>
      </c>
    </row>
    <row r="58" spans="1:5" x14ac:dyDescent="0.3">
      <c r="A58" s="10" t="s">
        <v>39</v>
      </c>
      <c r="B58" s="2">
        <v>1.591</v>
      </c>
      <c r="C58" s="5">
        <v>9.7000000000000003E-2</v>
      </c>
      <c r="D58" s="1">
        <f t="shared" si="1"/>
        <v>1.494</v>
      </c>
      <c r="E58" s="8">
        <f t="shared" si="2"/>
        <v>166.44193863999999</v>
      </c>
    </row>
    <row r="59" spans="1:5" x14ac:dyDescent="0.3">
      <c r="A59" s="10" t="s">
        <v>40</v>
      </c>
      <c r="B59" s="2">
        <v>0.93800000000000006</v>
      </c>
      <c r="C59" s="5">
        <v>9.7000000000000003E-2</v>
      </c>
      <c r="D59" s="1">
        <f t="shared" si="1"/>
        <v>0.84100000000000008</v>
      </c>
      <c r="E59" s="8">
        <f t="shared" si="2"/>
        <v>71.433115940000008</v>
      </c>
    </row>
    <row r="60" spans="1:5" x14ac:dyDescent="0.3">
      <c r="A60" s="10" t="s">
        <v>41</v>
      </c>
      <c r="B60" s="2">
        <v>0.371</v>
      </c>
      <c r="C60" s="5">
        <v>9.7000000000000003E-2</v>
      </c>
      <c r="D60" s="1">
        <f t="shared" si="1"/>
        <v>0.27400000000000002</v>
      </c>
      <c r="E60" s="8">
        <f t="shared" si="2"/>
        <v>17.118428240000004</v>
      </c>
    </row>
    <row r="61" spans="1:5" x14ac:dyDescent="0.3">
      <c r="A61" s="10" t="s">
        <v>42</v>
      </c>
      <c r="B61" s="2">
        <v>0.74</v>
      </c>
      <c r="C61" s="5">
        <v>9.7000000000000003E-2</v>
      </c>
      <c r="D61" s="1">
        <f t="shared" si="1"/>
        <v>0.64300000000000002</v>
      </c>
      <c r="E61" s="8">
        <f t="shared" si="2"/>
        <v>49.489536260000008</v>
      </c>
    </row>
    <row r="62" spans="1:5" x14ac:dyDescent="0.3">
      <c r="A62" s="10" t="s">
        <v>43</v>
      </c>
      <c r="B62" s="2">
        <v>2.2450000000000001</v>
      </c>
      <c r="C62" s="5">
        <v>9.7000000000000003E-2</v>
      </c>
      <c r="D62" s="1">
        <f t="shared" si="1"/>
        <v>2.1480000000000001</v>
      </c>
      <c r="E62" s="8">
        <f t="shared" si="2"/>
        <v>296.41991296000003</v>
      </c>
    </row>
    <row r="63" spans="1:5" x14ac:dyDescent="0.3">
      <c r="A63" s="10" t="s">
        <v>44</v>
      </c>
      <c r="B63" s="2">
        <v>0.80300000000000005</v>
      </c>
      <c r="C63" s="5">
        <v>9.7000000000000003E-2</v>
      </c>
      <c r="D63" s="1">
        <f t="shared" si="1"/>
        <v>0.70600000000000007</v>
      </c>
      <c r="E63" s="8">
        <f t="shared" si="2"/>
        <v>56.12509064000001</v>
      </c>
    </row>
    <row r="64" spans="1:5" x14ac:dyDescent="0.3">
      <c r="A64" s="10" t="s">
        <v>45</v>
      </c>
      <c r="B64" s="2">
        <v>0.61799999999999999</v>
      </c>
      <c r="C64" s="5">
        <v>9.7000000000000003E-2</v>
      </c>
      <c r="D64" s="1">
        <f t="shared" si="1"/>
        <v>0.52100000000000002</v>
      </c>
      <c r="E64" s="8">
        <f t="shared" si="2"/>
        <v>37.559234340000003</v>
      </c>
    </row>
    <row r="65" spans="1:5" x14ac:dyDescent="0.3">
      <c r="A65" s="10" t="s">
        <v>46</v>
      </c>
      <c r="B65" s="2">
        <v>1.5589999999999999</v>
      </c>
      <c r="C65" s="5">
        <v>9.7000000000000003E-2</v>
      </c>
      <c r="D65" s="1">
        <f t="shared" si="1"/>
        <v>1.462</v>
      </c>
      <c r="E65" s="8">
        <f t="shared" si="2"/>
        <v>160.97648455999999</v>
      </c>
    </row>
    <row r="66" spans="1:5" x14ac:dyDescent="0.3">
      <c r="A66" s="10" t="s">
        <v>47</v>
      </c>
      <c r="B66" s="2">
        <v>0.86199999999999999</v>
      </c>
      <c r="C66" s="5">
        <v>9.7000000000000003E-2</v>
      </c>
      <c r="D66" s="1">
        <f t="shared" ref="D66:D97" si="3">(B66-C66)</f>
        <v>0.76500000000000001</v>
      </c>
      <c r="E66" s="8">
        <f t="shared" ref="E66:E97" si="4">(40.74*D66*D66)+(50.368*D66)+(0.259)</f>
        <v>62.632586500000002</v>
      </c>
    </row>
    <row r="67" spans="1:5" x14ac:dyDescent="0.3">
      <c r="A67" s="10" t="s">
        <v>48</v>
      </c>
      <c r="B67" s="2">
        <v>0.58199999999999996</v>
      </c>
      <c r="C67" s="5">
        <v>9.7000000000000003E-2</v>
      </c>
      <c r="D67" s="1">
        <f t="shared" si="3"/>
        <v>0.48499999999999999</v>
      </c>
      <c r="E67" s="8">
        <f t="shared" si="4"/>
        <v>34.270546500000002</v>
      </c>
    </row>
    <row r="68" spans="1:5" x14ac:dyDescent="0.3">
      <c r="A68" s="10" t="s">
        <v>49</v>
      </c>
      <c r="B68" s="2">
        <v>0.41500000000000004</v>
      </c>
      <c r="C68" s="5">
        <v>9.7000000000000003E-2</v>
      </c>
      <c r="D68" s="1">
        <f t="shared" si="3"/>
        <v>0.31800000000000006</v>
      </c>
      <c r="E68" s="8">
        <f t="shared" si="4"/>
        <v>20.395815760000005</v>
      </c>
    </row>
    <row r="69" spans="1:5" x14ac:dyDescent="0.3">
      <c r="A69" s="10" t="s">
        <v>50</v>
      </c>
      <c r="B69" s="2">
        <v>2.1550000000000002</v>
      </c>
      <c r="C69" s="5">
        <v>9.7000000000000003E-2</v>
      </c>
      <c r="D69" s="1">
        <f t="shared" si="3"/>
        <v>2.0580000000000003</v>
      </c>
      <c r="E69" s="8">
        <f t="shared" si="4"/>
        <v>276.46507336000013</v>
      </c>
    </row>
    <row r="70" spans="1:5" x14ac:dyDescent="0.3">
      <c r="A70" s="10" t="s">
        <v>51</v>
      </c>
      <c r="B70" s="2">
        <v>2.25</v>
      </c>
      <c r="C70" s="5">
        <v>9.7000000000000003E-2</v>
      </c>
      <c r="D70" s="1">
        <f t="shared" si="3"/>
        <v>2.153</v>
      </c>
      <c r="E70" s="8">
        <f t="shared" si="4"/>
        <v>297.54786666000007</v>
      </c>
    </row>
    <row r="71" spans="1:5" x14ac:dyDescent="0.3">
      <c r="A71" s="10" t="s">
        <v>52</v>
      </c>
      <c r="B71" s="2">
        <v>1.508</v>
      </c>
      <c r="C71" s="5">
        <v>9.7000000000000003E-2</v>
      </c>
      <c r="D71" s="1">
        <f t="shared" si="3"/>
        <v>1.411</v>
      </c>
      <c r="E71" s="8">
        <f t="shared" si="4"/>
        <v>152.43836954</v>
      </c>
    </row>
    <row r="72" spans="1:5" x14ac:dyDescent="0.3">
      <c r="A72" s="10" t="s">
        <v>53</v>
      </c>
      <c r="B72" s="2">
        <v>0.92500000000000004</v>
      </c>
      <c r="C72" s="5">
        <v>9.7000000000000003E-2</v>
      </c>
      <c r="D72" s="1">
        <f t="shared" si="3"/>
        <v>0.82800000000000007</v>
      </c>
      <c r="E72" s="8">
        <f t="shared" si="4"/>
        <v>69.894396160000014</v>
      </c>
    </row>
    <row r="73" spans="1:5" x14ac:dyDescent="0.3">
      <c r="A73" s="10" t="s">
        <v>54</v>
      </c>
      <c r="B73" s="2">
        <v>1.587</v>
      </c>
      <c r="C73" s="5">
        <v>9.7000000000000003E-2</v>
      </c>
      <c r="D73" s="1">
        <f t="shared" si="3"/>
        <v>1.49</v>
      </c>
      <c r="E73" s="8">
        <f t="shared" si="4"/>
        <v>165.75419400000001</v>
      </c>
    </row>
    <row r="74" spans="1:5" x14ac:dyDescent="0.3">
      <c r="A74" s="10" t="s">
        <v>55</v>
      </c>
      <c r="B74" s="2">
        <v>0.51500000000000001</v>
      </c>
      <c r="C74" s="5">
        <v>9.7000000000000003E-2</v>
      </c>
      <c r="D74" s="1">
        <f t="shared" si="3"/>
        <v>0.41800000000000004</v>
      </c>
      <c r="E74" s="8">
        <f t="shared" si="4"/>
        <v>28.431079760000003</v>
      </c>
    </row>
    <row r="75" spans="1:5" x14ac:dyDescent="0.3">
      <c r="A75" s="10" t="s">
        <v>56</v>
      </c>
      <c r="B75" s="2">
        <v>0.34100000000000003</v>
      </c>
      <c r="C75" s="5">
        <v>9.7000000000000003E-2</v>
      </c>
      <c r="D75" s="1">
        <f t="shared" si="3"/>
        <v>0.24400000000000002</v>
      </c>
      <c r="E75" s="8">
        <f t="shared" si="4"/>
        <v>14.974288640000003</v>
      </c>
    </row>
    <row r="76" spans="1:5" x14ac:dyDescent="0.3">
      <c r="A76" s="10" t="s">
        <v>57</v>
      </c>
      <c r="B76" s="2">
        <v>0.38700000000000001</v>
      </c>
      <c r="C76" s="5">
        <v>9.7000000000000003E-2</v>
      </c>
      <c r="D76" s="1">
        <f t="shared" si="3"/>
        <v>0.29000000000000004</v>
      </c>
      <c r="E76" s="8">
        <f t="shared" si="4"/>
        <v>18.291954000000004</v>
      </c>
    </row>
    <row r="77" spans="1:5" x14ac:dyDescent="0.3">
      <c r="A77" s="10" t="s">
        <v>58</v>
      </c>
      <c r="B77" s="2">
        <v>0.38300000000000001</v>
      </c>
      <c r="C77" s="5">
        <v>9.7000000000000003E-2</v>
      </c>
      <c r="D77" s="1">
        <f t="shared" si="3"/>
        <v>0.28600000000000003</v>
      </c>
      <c r="E77" s="8">
        <f t="shared" si="4"/>
        <v>17.996617040000004</v>
      </c>
    </row>
    <row r="78" spans="1:5" x14ac:dyDescent="0.3">
      <c r="A78" s="10" t="s">
        <v>59</v>
      </c>
      <c r="B78" s="2">
        <v>0.432</v>
      </c>
      <c r="C78" s="5">
        <v>9.7000000000000003E-2</v>
      </c>
      <c r="D78" s="1">
        <f t="shared" si="3"/>
        <v>0.33499999999999996</v>
      </c>
      <c r="E78" s="8">
        <f t="shared" si="4"/>
        <v>21.704326499999997</v>
      </c>
    </row>
    <row r="79" spans="1:5" x14ac:dyDescent="0.3">
      <c r="A79" s="10" t="s">
        <v>60</v>
      </c>
      <c r="B79" s="2">
        <v>0.56500000000000006</v>
      </c>
      <c r="C79" s="5">
        <v>9.7000000000000003E-2</v>
      </c>
      <c r="D79" s="1">
        <f t="shared" si="3"/>
        <v>0.46800000000000008</v>
      </c>
      <c r="E79" s="8">
        <f t="shared" si="4"/>
        <v>32.754261760000006</v>
      </c>
    </row>
    <row r="80" spans="1:5" x14ac:dyDescent="0.3">
      <c r="A80" s="10" t="s">
        <v>61</v>
      </c>
      <c r="B80" s="2">
        <v>1.6300000000000001</v>
      </c>
      <c r="C80" s="5">
        <v>9.7000000000000003E-2</v>
      </c>
      <c r="D80" s="1">
        <f t="shared" si="3"/>
        <v>1.5330000000000001</v>
      </c>
      <c r="E80" s="8">
        <f t="shared" si="4"/>
        <v>173.21576985999999</v>
      </c>
    </row>
    <row r="81" spans="1:5" x14ac:dyDescent="0.3">
      <c r="A81" s="10" t="s">
        <v>62</v>
      </c>
      <c r="B81" s="2">
        <v>1.9160000000000001</v>
      </c>
      <c r="C81" s="5">
        <v>9.7000000000000003E-2</v>
      </c>
      <c r="D81" s="1">
        <f t="shared" si="3"/>
        <v>1.8190000000000002</v>
      </c>
      <c r="E81" s="8">
        <f t="shared" si="4"/>
        <v>226.67731514000005</v>
      </c>
    </row>
    <row r="82" spans="1:5" x14ac:dyDescent="0.3">
      <c r="A82" s="10" t="s">
        <v>63</v>
      </c>
      <c r="B82" s="2">
        <v>1.6859999999999999</v>
      </c>
      <c r="C82" s="5">
        <v>9.7000000000000003E-2</v>
      </c>
      <c r="D82" s="1">
        <f t="shared" si="3"/>
        <v>1.589</v>
      </c>
      <c r="E82" s="8">
        <f t="shared" si="4"/>
        <v>183.15903353999997</v>
      </c>
    </row>
    <row r="83" spans="1:5" x14ac:dyDescent="0.3">
      <c r="A83" s="10" t="s">
        <v>64</v>
      </c>
      <c r="B83" s="2">
        <v>0.46300000000000002</v>
      </c>
      <c r="C83" s="5">
        <v>9.7000000000000003E-2</v>
      </c>
      <c r="D83" s="1">
        <f t="shared" si="3"/>
        <v>0.36599999999999999</v>
      </c>
      <c r="E83" s="8">
        <f t="shared" si="4"/>
        <v>24.15105544</v>
      </c>
    </row>
    <row r="84" spans="1:5" x14ac:dyDescent="0.3">
      <c r="A84" s="10" t="s">
        <v>65</v>
      </c>
      <c r="B84" s="2">
        <v>0.995</v>
      </c>
      <c r="C84" s="5">
        <v>9.7000000000000003E-2</v>
      </c>
      <c r="D84" s="1">
        <f t="shared" si="3"/>
        <v>0.89800000000000002</v>
      </c>
      <c r="E84" s="8">
        <f t="shared" si="4"/>
        <v>78.342362960000017</v>
      </c>
    </row>
    <row r="85" spans="1:5" x14ac:dyDescent="0.3">
      <c r="A85" s="10" t="s">
        <v>66</v>
      </c>
      <c r="B85" s="2">
        <v>2.375</v>
      </c>
      <c r="C85" s="5">
        <v>9.7000000000000003E-2</v>
      </c>
      <c r="D85" s="1">
        <f t="shared" si="3"/>
        <v>2.278</v>
      </c>
      <c r="E85" s="8">
        <f t="shared" si="4"/>
        <v>326.40873415999999</v>
      </c>
    </row>
    <row r="86" spans="1:5" x14ac:dyDescent="0.3">
      <c r="A86" s="10" t="s">
        <v>67</v>
      </c>
      <c r="B86" s="2">
        <v>2.0619999999999998</v>
      </c>
      <c r="C86" s="5">
        <v>9.7000000000000003E-2</v>
      </c>
      <c r="D86" s="1">
        <f t="shared" si="3"/>
        <v>1.9649999999999999</v>
      </c>
      <c r="E86" s="8">
        <f t="shared" si="4"/>
        <v>256.53842650000001</v>
      </c>
    </row>
    <row r="87" spans="1:5" x14ac:dyDescent="0.3">
      <c r="A87" s="10" t="s">
        <v>68</v>
      </c>
      <c r="B87" s="2">
        <v>2.3199999999999998</v>
      </c>
      <c r="C87" s="5">
        <v>9.7000000000000003E-2</v>
      </c>
      <c r="D87" s="1">
        <f t="shared" si="3"/>
        <v>2.2229999999999999</v>
      </c>
      <c r="E87" s="8">
        <f t="shared" si="4"/>
        <v>313.55310345999999</v>
      </c>
    </row>
    <row r="88" spans="1:5" x14ac:dyDescent="0.3">
      <c r="A88" s="10" t="s">
        <v>69</v>
      </c>
      <c r="B88" s="2">
        <v>2.5350000000000001</v>
      </c>
      <c r="C88" s="5">
        <v>9.7000000000000003E-2</v>
      </c>
      <c r="D88" s="1">
        <f t="shared" si="3"/>
        <v>2.4380000000000002</v>
      </c>
      <c r="E88" s="8">
        <f t="shared" si="4"/>
        <v>365.20838856000006</v>
      </c>
    </row>
    <row r="89" spans="1:5" x14ac:dyDescent="0.3">
      <c r="A89" s="10" t="s">
        <v>70</v>
      </c>
      <c r="B89" s="2">
        <v>0.56400000000000006</v>
      </c>
      <c r="C89" s="5">
        <v>9.7000000000000003E-2</v>
      </c>
      <c r="D89" s="1">
        <f t="shared" si="3"/>
        <v>0.46700000000000008</v>
      </c>
      <c r="E89" s="8">
        <f t="shared" si="4"/>
        <v>32.665801860000009</v>
      </c>
    </row>
    <row r="90" spans="1:5" x14ac:dyDescent="0.3">
      <c r="A90" s="10" t="s">
        <v>71</v>
      </c>
      <c r="B90" s="2">
        <v>2.0979999999999999</v>
      </c>
      <c r="C90" s="5">
        <v>9.7000000000000003E-2</v>
      </c>
      <c r="D90" s="1">
        <f t="shared" si="3"/>
        <v>2.0009999999999999</v>
      </c>
      <c r="E90" s="8">
        <f t="shared" si="4"/>
        <v>264.16836874000001</v>
      </c>
    </row>
    <row r="91" spans="1:5" x14ac:dyDescent="0.3">
      <c r="A91" s="10" t="s">
        <v>72</v>
      </c>
      <c r="B91" s="2">
        <v>2.2490000000000001</v>
      </c>
      <c r="C91" s="5">
        <v>9.7000000000000003E-2</v>
      </c>
      <c r="D91" s="1">
        <f t="shared" si="3"/>
        <v>2.1520000000000001</v>
      </c>
      <c r="E91" s="8">
        <f t="shared" si="4"/>
        <v>297.32211296000003</v>
      </c>
    </row>
    <row r="92" spans="1:5" x14ac:dyDescent="0.3">
      <c r="A92" s="10" t="s">
        <v>73</v>
      </c>
      <c r="B92" s="2">
        <v>0.56700000000000006</v>
      </c>
      <c r="C92" s="5">
        <v>9.7000000000000003E-2</v>
      </c>
      <c r="D92" s="1">
        <f t="shared" si="3"/>
        <v>0.47000000000000008</v>
      </c>
      <c r="E92" s="8">
        <f t="shared" si="4"/>
        <v>32.931426000000009</v>
      </c>
    </row>
    <row r="93" spans="1:5" x14ac:dyDescent="0.3">
      <c r="A93" s="10" t="s">
        <v>74</v>
      </c>
      <c r="B93" s="2">
        <v>0.49099999999999999</v>
      </c>
      <c r="C93" s="5">
        <v>9.7000000000000003E-2</v>
      </c>
      <c r="D93" s="1">
        <f t="shared" si="3"/>
        <v>0.39400000000000002</v>
      </c>
      <c r="E93" s="8">
        <f t="shared" si="4"/>
        <v>26.428306640000002</v>
      </c>
    </row>
    <row r="94" spans="1:5" x14ac:dyDescent="0.3">
      <c r="A94" s="10" t="s">
        <v>75</v>
      </c>
      <c r="B94" s="2">
        <v>0.503</v>
      </c>
      <c r="C94" s="5">
        <v>9.7000000000000003E-2</v>
      </c>
      <c r="D94" s="1">
        <f t="shared" si="3"/>
        <v>0.40600000000000003</v>
      </c>
      <c r="E94" s="8">
        <f t="shared" si="4"/>
        <v>27.423826640000001</v>
      </c>
    </row>
    <row r="95" spans="1:5" x14ac:dyDescent="0.3">
      <c r="A95" s="10" t="s">
        <v>76</v>
      </c>
      <c r="B95" s="2">
        <v>0.58599999999999997</v>
      </c>
      <c r="C95" s="5">
        <v>9.7000000000000003E-2</v>
      </c>
      <c r="D95" s="1">
        <f t="shared" si="3"/>
        <v>0.48899999999999999</v>
      </c>
      <c r="E95" s="8">
        <f t="shared" si="4"/>
        <v>34.630741540000002</v>
      </c>
    </row>
    <row r="96" spans="1:5" x14ac:dyDescent="0.3">
      <c r="A96" s="10" t="s">
        <v>77</v>
      </c>
      <c r="B96" s="2">
        <v>0.48299999999999998</v>
      </c>
      <c r="C96" s="5">
        <v>9.7000000000000003E-2</v>
      </c>
      <c r="D96" s="1">
        <f t="shared" si="3"/>
        <v>0.38600000000000001</v>
      </c>
      <c r="E96" s="8">
        <f t="shared" si="4"/>
        <v>25.77114504</v>
      </c>
    </row>
    <row r="97" spans="1:5" x14ac:dyDescent="0.3">
      <c r="A97" s="10" t="s">
        <v>78</v>
      </c>
      <c r="B97" s="2">
        <v>0.47700000000000004</v>
      </c>
      <c r="C97" s="5">
        <v>9.7000000000000003E-2</v>
      </c>
      <c r="D97" s="1">
        <f t="shared" si="3"/>
        <v>0.38</v>
      </c>
      <c r="E97" s="8">
        <f t="shared" si="4"/>
        <v>25.281696</v>
      </c>
    </row>
    <row r="98" spans="1:5" x14ac:dyDescent="0.3">
      <c r="A98" s="10" t="s">
        <v>79</v>
      </c>
      <c r="B98" s="2">
        <v>0.51800000000000002</v>
      </c>
      <c r="C98" s="5">
        <v>9.7000000000000003E-2</v>
      </c>
      <c r="D98" s="1">
        <f t="shared" ref="D98:D129" si="5">(B98-C98)</f>
        <v>0.42100000000000004</v>
      </c>
      <c r="E98" s="8">
        <f t="shared" ref="E98:E129" si="6">(40.74*D98*D98)+(50.368*D98)+(0.259)</f>
        <v>28.684726340000005</v>
      </c>
    </row>
    <row r="99" spans="1:5" x14ac:dyDescent="0.3">
      <c r="A99" s="10" t="s">
        <v>80</v>
      </c>
      <c r="B99" s="2">
        <v>0.41000000000000003</v>
      </c>
      <c r="C99" s="5">
        <v>9.7000000000000003E-2</v>
      </c>
      <c r="D99" s="1">
        <f t="shared" si="5"/>
        <v>0.31300000000000006</v>
      </c>
      <c r="E99" s="8">
        <f t="shared" si="6"/>
        <v>20.015441060000004</v>
      </c>
    </row>
    <row r="100" spans="1:5" x14ac:dyDescent="0.3">
      <c r="A100" s="10" t="s">
        <v>81</v>
      </c>
      <c r="B100" s="2">
        <v>0.377</v>
      </c>
      <c r="C100" s="5">
        <v>9.7000000000000003E-2</v>
      </c>
      <c r="D100" s="1">
        <f t="shared" si="5"/>
        <v>0.28000000000000003</v>
      </c>
      <c r="E100" s="8">
        <f t="shared" si="6"/>
        <v>17.556056000000002</v>
      </c>
    </row>
    <row r="101" spans="1:5" x14ac:dyDescent="0.3">
      <c r="A101" s="10" t="s">
        <v>82</v>
      </c>
      <c r="B101" s="2">
        <v>0.39200000000000002</v>
      </c>
      <c r="C101" s="5">
        <v>9.7000000000000003E-2</v>
      </c>
      <c r="D101" s="1">
        <f t="shared" si="5"/>
        <v>0.29500000000000004</v>
      </c>
      <c r="E101" s="8">
        <f t="shared" si="6"/>
        <v>18.662958500000002</v>
      </c>
    </row>
    <row r="102" spans="1:5" x14ac:dyDescent="0.3">
      <c r="A102" s="10" t="s">
        <v>83</v>
      </c>
      <c r="B102" s="2">
        <v>0.51600000000000001</v>
      </c>
      <c r="C102" s="5">
        <v>9.7000000000000003E-2</v>
      </c>
      <c r="D102" s="1">
        <f t="shared" si="5"/>
        <v>0.41900000000000004</v>
      </c>
      <c r="E102" s="8">
        <f t="shared" si="6"/>
        <v>28.515547140000002</v>
      </c>
    </row>
    <row r="103" spans="1:5" x14ac:dyDescent="0.3">
      <c r="A103" s="10" t="s">
        <v>84</v>
      </c>
      <c r="B103" s="2">
        <v>0.13300000000000001</v>
      </c>
      <c r="C103" s="5">
        <v>9.7000000000000003E-2</v>
      </c>
      <c r="D103" s="1">
        <f t="shared" si="5"/>
        <v>3.6000000000000004E-2</v>
      </c>
      <c r="E103" s="8">
        <f t="shared" si="6"/>
        <v>2.1250470400000001</v>
      </c>
    </row>
    <row r="104" spans="1:5" x14ac:dyDescent="0.3">
      <c r="A104" s="10" t="s">
        <v>85</v>
      </c>
      <c r="B104" s="2">
        <v>0.54700000000000004</v>
      </c>
      <c r="C104" s="5">
        <v>9.7000000000000003E-2</v>
      </c>
      <c r="D104" s="1">
        <f t="shared" si="5"/>
        <v>0.45000000000000007</v>
      </c>
      <c r="E104" s="8">
        <f t="shared" si="6"/>
        <v>31.174450000000007</v>
      </c>
    </row>
    <row r="105" spans="1:5" x14ac:dyDescent="0.3">
      <c r="A105" s="10" t="s">
        <v>86</v>
      </c>
      <c r="B105" s="2">
        <v>0.67800000000000005</v>
      </c>
      <c r="C105" s="5">
        <v>9.7000000000000003E-2</v>
      </c>
      <c r="D105" s="1">
        <f t="shared" si="5"/>
        <v>0.58100000000000007</v>
      </c>
      <c r="E105" s="8">
        <f t="shared" si="6"/>
        <v>43.275043140000008</v>
      </c>
    </row>
    <row r="106" spans="1:5" x14ac:dyDescent="0.3">
      <c r="A106" s="10" t="s">
        <v>87</v>
      </c>
      <c r="B106" s="2">
        <v>0.41400000000000003</v>
      </c>
      <c r="C106" s="5">
        <v>9.7000000000000003E-2</v>
      </c>
      <c r="D106" s="1">
        <f t="shared" si="5"/>
        <v>0.31700000000000006</v>
      </c>
      <c r="E106" s="8">
        <f t="shared" si="6"/>
        <v>20.319577860000006</v>
      </c>
    </row>
    <row r="107" spans="1:5" x14ac:dyDescent="0.3">
      <c r="A107" s="10" t="s">
        <v>88</v>
      </c>
      <c r="B107" s="2">
        <v>0.40700000000000003</v>
      </c>
      <c r="C107" s="5">
        <v>9.7000000000000003E-2</v>
      </c>
      <c r="D107" s="1">
        <f t="shared" si="5"/>
        <v>0.31000000000000005</v>
      </c>
      <c r="E107" s="8">
        <f t="shared" si="6"/>
        <v>19.788194000000004</v>
      </c>
    </row>
    <row r="108" spans="1:5" x14ac:dyDescent="0.3">
      <c r="A108" s="10" t="s">
        <v>89</v>
      </c>
      <c r="B108" s="2">
        <v>0.38500000000000001</v>
      </c>
      <c r="C108" s="5">
        <v>9.7000000000000003E-2</v>
      </c>
      <c r="D108" s="1">
        <f t="shared" si="5"/>
        <v>0.28800000000000003</v>
      </c>
      <c r="E108" s="8">
        <f t="shared" si="6"/>
        <v>18.144122560000003</v>
      </c>
    </row>
    <row r="109" spans="1:5" x14ac:dyDescent="0.3">
      <c r="A109" s="10" t="s">
        <v>90</v>
      </c>
      <c r="B109" s="2">
        <v>0.44900000000000001</v>
      </c>
      <c r="C109" s="5">
        <v>9.7000000000000003E-2</v>
      </c>
      <c r="D109" s="1">
        <f t="shared" si="5"/>
        <v>0.35199999999999998</v>
      </c>
      <c r="E109" s="8">
        <f t="shared" si="6"/>
        <v>23.036384959999999</v>
      </c>
    </row>
    <row r="110" spans="1:5" x14ac:dyDescent="0.3">
      <c r="A110" s="10" t="s">
        <v>91</v>
      </c>
      <c r="B110" s="2">
        <v>0.379</v>
      </c>
      <c r="C110" s="5">
        <v>9.7000000000000003E-2</v>
      </c>
      <c r="D110" s="1">
        <f t="shared" si="5"/>
        <v>0.28200000000000003</v>
      </c>
      <c r="E110" s="8">
        <f t="shared" si="6"/>
        <v>17.702583760000003</v>
      </c>
    </row>
    <row r="111" spans="1:5" x14ac:dyDescent="0.3">
      <c r="A111" s="10" t="s">
        <v>92</v>
      </c>
      <c r="B111" s="2">
        <v>2.395</v>
      </c>
      <c r="C111" s="5">
        <v>9.7000000000000003E-2</v>
      </c>
      <c r="D111" s="1">
        <f t="shared" si="5"/>
        <v>2.298</v>
      </c>
      <c r="E111" s="8">
        <f t="shared" si="6"/>
        <v>331.14461896000006</v>
      </c>
    </row>
    <row r="112" spans="1:5" x14ac:dyDescent="0.3">
      <c r="A112" s="10" t="s">
        <v>93</v>
      </c>
      <c r="B112" s="2">
        <v>1.7070000000000001</v>
      </c>
      <c r="C112" s="5">
        <v>9.7000000000000003E-2</v>
      </c>
      <c r="D112" s="1">
        <f t="shared" si="5"/>
        <v>1.61</v>
      </c>
      <c r="E112" s="8">
        <f t="shared" si="6"/>
        <v>186.95363399999999</v>
      </c>
    </row>
    <row r="113" spans="1:5" x14ac:dyDescent="0.3">
      <c r="A113" s="10" t="s">
        <v>94</v>
      </c>
      <c r="B113" s="2">
        <v>0.51</v>
      </c>
      <c r="C113" s="5">
        <v>9.7000000000000003E-2</v>
      </c>
      <c r="D113" s="1">
        <f t="shared" si="5"/>
        <v>0.41300000000000003</v>
      </c>
      <c r="E113" s="8">
        <f t="shared" si="6"/>
        <v>28.009965060000003</v>
      </c>
    </row>
    <row r="114" spans="1:5" x14ac:dyDescent="0.3">
      <c r="A114" s="10" t="s">
        <v>95</v>
      </c>
      <c r="B114" s="2">
        <v>0.48799999999999999</v>
      </c>
      <c r="C114" s="5">
        <v>9.7000000000000003E-2</v>
      </c>
      <c r="D114" s="1">
        <f t="shared" si="5"/>
        <v>0.39100000000000001</v>
      </c>
      <c r="E114" s="8">
        <f t="shared" si="6"/>
        <v>26.181259940000004</v>
      </c>
    </row>
    <row r="115" spans="1:5" x14ac:dyDescent="0.3">
      <c r="A115" s="10" t="s">
        <v>96</v>
      </c>
      <c r="B115" s="2">
        <v>0.628</v>
      </c>
      <c r="C115" s="5">
        <v>9.7000000000000003E-2</v>
      </c>
      <c r="D115" s="1">
        <f t="shared" si="5"/>
        <v>0.53100000000000003</v>
      </c>
      <c r="E115" s="8">
        <f t="shared" si="6"/>
        <v>38.491499140000002</v>
      </c>
    </row>
    <row r="116" spans="1:5" x14ac:dyDescent="0.3">
      <c r="A116" s="10" t="s">
        <v>97</v>
      </c>
      <c r="B116" s="2">
        <v>0.51200000000000001</v>
      </c>
      <c r="C116" s="5">
        <v>9.7000000000000003E-2</v>
      </c>
      <c r="D116" s="1">
        <f t="shared" si="5"/>
        <v>0.41500000000000004</v>
      </c>
      <c r="E116" s="8">
        <f t="shared" si="6"/>
        <v>28.178166500000003</v>
      </c>
    </row>
    <row r="117" spans="1:5" x14ac:dyDescent="0.3">
      <c r="A117" s="10" t="s">
        <v>98</v>
      </c>
      <c r="B117" s="2">
        <v>2.8130000000000002</v>
      </c>
      <c r="C117" s="5">
        <v>9.7000000000000003E-2</v>
      </c>
      <c r="D117" s="1">
        <f t="shared" si="5"/>
        <v>2.7160000000000002</v>
      </c>
      <c r="E117" s="8">
        <f t="shared" si="6"/>
        <v>437.58345344000008</v>
      </c>
    </row>
    <row r="118" spans="1:5" x14ac:dyDescent="0.3">
      <c r="A118" s="10" t="s">
        <v>99</v>
      </c>
      <c r="B118" s="2">
        <v>0.61299999999999999</v>
      </c>
      <c r="C118" s="5">
        <v>9.7000000000000003E-2</v>
      </c>
      <c r="D118" s="1">
        <f t="shared" si="5"/>
        <v>0.51600000000000001</v>
      </c>
      <c r="E118" s="8">
        <f t="shared" si="6"/>
        <v>37.096157439999999</v>
      </c>
    </row>
    <row r="119" spans="1:5" x14ac:dyDescent="0.3">
      <c r="A119" s="10" t="s">
        <v>100</v>
      </c>
      <c r="B119" s="2">
        <v>0.50600000000000001</v>
      </c>
      <c r="C119" s="5">
        <v>9.7000000000000003E-2</v>
      </c>
      <c r="D119" s="1">
        <f t="shared" si="5"/>
        <v>0.40900000000000003</v>
      </c>
      <c r="E119" s="8">
        <f t="shared" si="6"/>
        <v>27.674539940000003</v>
      </c>
    </row>
    <row r="120" spans="1:5" x14ac:dyDescent="0.3">
      <c r="A120" s="10" t="s">
        <v>101</v>
      </c>
      <c r="B120" s="2">
        <v>2.032</v>
      </c>
      <c r="C120" s="5">
        <v>9.7000000000000003E-2</v>
      </c>
      <c r="D120" s="1">
        <f t="shared" si="5"/>
        <v>1.9350000000000001</v>
      </c>
      <c r="E120" s="8">
        <f t="shared" si="6"/>
        <v>250.26080649999997</v>
      </c>
    </row>
    <row r="121" spans="1:5" x14ac:dyDescent="0.3">
      <c r="A121" s="10" t="s">
        <v>102</v>
      </c>
      <c r="B121" s="2">
        <v>0.72299999999999998</v>
      </c>
      <c r="C121" s="5">
        <v>9.7000000000000003E-2</v>
      </c>
      <c r="D121" s="1">
        <f t="shared" si="5"/>
        <v>0.626</v>
      </c>
      <c r="E121" s="8">
        <f t="shared" si="6"/>
        <v>47.754396240000005</v>
      </c>
    </row>
    <row r="122" spans="1:5" x14ac:dyDescent="0.3">
      <c r="A122" s="10" t="s">
        <v>103</v>
      </c>
      <c r="B122" s="2">
        <v>2.4369999999999998</v>
      </c>
      <c r="C122" s="5">
        <v>9.7000000000000003E-2</v>
      </c>
      <c r="D122" s="1">
        <f t="shared" si="5"/>
        <v>2.34</v>
      </c>
      <c r="E122" s="8">
        <f t="shared" si="6"/>
        <v>341.19606399999998</v>
      </c>
    </row>
    <row r="123" spans="1:5" x14ac:dyDescent="0.3">
      <c r="A123" s="10" t="s">
        <v>104</v>
      </c>
      <c r="B123" s="2">
        <v>0.43099999999999999</v>
      </c>
      <c r="C123" s="5">
        <v>9.7000000000000003E-2</v>
      </c>
      <c r="D123" s="1">
        <f t="shared" si="5"/>
        <v>0.33399999999999996</v>
      </c>
      <c r="E123" s="8">
        <f t="shared" si="6"/>
        <v>21.62670344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CRP-PLATE-1</vt:lpstr>
      <vt:lpstr>CRP-PLATE-2</vt:lpstr>
      <vt:lpstr>Phospholipase 2-PLATE-1</vt:lpstr>
      <vt:lpstr>Phospholipase 2-PLATE-2</vt:lpstr>
      <vt:lpstr>Apolipoprotein A1-PLATE-1</vt:lpstr>
      <vt:lpstr>Apolipoprotein A1-PLATE-2</vt:lpstr>
      <vt:lpstr>Homocysteine-PLATE-1</vt:lpstr>
      <vt:lpstr>Homocysteine-PLATE-2</vt:lpstr>
      <vt:lpstr>Apolipoprotein B-PLATE-1</vt:lpstr>
      <vt:lpstr>Apolipoprotein B-PLATE-2</vt:lpstr>
      <vt:lpstr>İMA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2022-01-10T12:40:08Z</dcterms:created>
  <dcterms:modified xsi:type="dcterms:W3CDTF">2022-01-27T14:47:08Z</dcterms:modified>
</cp:coreProperties>
</file>