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Mustafa Tilekli Samsun\0414\"/>
    </mc:Choice>
  </mc:AlternateContent>
  <xr:revisionPtr revIDLastSave="0" documentId="13_ncr:1_{34740DE5-9752-4984-A2BE-8788F9C7E563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Colorimetric" sheetId="1" r:id="rId1"/>
    <sheet name="MDA" sheetId="4" r:id="rId2"/>
    <sheet name="8-OHdG" sheetId="5" r:id="rId3"/>
    <sheet name="INS" sheetId="6" r:id="rId4"/>
    <sheet name="TNF-A" sheetId="7" r:id="rId5"/>
    <sheet name="IL-4" sheetId="8" r:id="rId6"/>
    <sheet name="IL-10" sheetId="9" r:id="rId7"/>
    <sheet name="Materyal-metod" sheetId="2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9" l="1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8" i="9"/>
  <c r="E38" i="9" s="1"/>
  <c r="D39" i="9"/>
  <c r="E39" i="9" s="1"/>
  <c r="D40" i="9"/>
  <c r="E40" i="9" s="1"/>
  <c r="D41" i="9"/>
  <c r="E41" i="9" s="1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E50" i="9" s="1"/>
  <c r="D51" i="9"/>
  <c r="E51" i="9" s="1"/>
  <c r="D52" i="9"/>
  <c r="E52" i="9" s="1"/>
  <c r="D53" i="9"/>
  <c r="E53" i="9" s="1"/>
  <c r="D54" i="9"/>
  <c r="E54" i="9" s="1"/>
  <c r="D55" i="9"/>
  <c r="E55" i="9" s="1"/>
  <c r="D56" i="9"/>
  <c r="E56" i="9" s="1"/>
  <c r="D57" i="9"/>
  <c r="E57" i="9" s="1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E66" i="9" s="1"/>
  <c r="D67" i="9"/>
  <c r="E67" i="9" s="1"/>
  <c r="D68" i="9"/>
  <c r="E68" i="9" s="1"/>
  <c r="D69" i="9"/>
  <c r="E69" i="9" s="1"/>
  <c r="D70" i="9"/>
  <c r="E70" i="9" s="1"/>
  <c r="D71" i="9"/>
  <c r="E71" i="9" s="1"/>
  <c r="D72" i="9"/>
  <c r="E72" i="9" s="1"/>
  <c r="D73" i="9"/>
  <c r="E73" i="9" s="1"/>
  <c r="D74" i="9"/>
  <c r="E74" i="9" s="1"/>
  <c r="D75" i="9"/>
  <c r="E75" i="9" s="1"/>
  <c r="D76" i="9"/>
  <c r="E76" i="9" s="1"/>
  <c r="D77" i="9"/>
  <c r="E77" i="9" s="1"/>
  <c r="D30" i="9"/>
  <c r="E30" i="9" s="1"/>
  <c r="C22" i="9"/>
  <c r="E22" i="9" s="1"/>
  <c r="C21" i="9"/>
  <c r="E21" i="9" s="1"/>
  <c r="C20" i="9"/>
  <c r="E20" i="9" s="1"/>
  <c r="C19" i="9"/>
  <c r="E19" i="9" s="1"/>
  <c r="C18" i="9"/>
  <c r="E18" i="9" s="1"/>
  <c r="C17" i="9"/>
  <c r="E17" i="9" s="1"/>
  <c r="E46" i="8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D47" i="8"/>
  <c r="E47" i="8" s="1"/>
  <c r="D48" i="8"/>
  <c r="E48" i="8" s="1"/>
  <c r="D49" i="8"/>
  <c r="E49" i="8" s="1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33" i="8"/>
  <c r="E3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E64" i="7" l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32" i="7"/>
  <c r="E32" i="7" s="1"/>
  <c r="C21" i="7" l="1"/>
  <c r="E21" i="7" s="1"/>
  <c r="C20" i="7"/>
  <c r="E20" i="7" s="1"/>
  <c r="C19" i="7"/>
  <c r="E19" i="7" s="1"/>
  <c r="C18" i="7"/>
  <c r="E18" i="7" s="1"/>
  <c r="C17" i="7"/>
  <c r="E17" i="7" s="1"/>
  <c r="C16" i="7"/>
  <c r="E16" i="7" s="1"/>
  <c r="E63" i="6" l="1"/>
  <c r="E64" i="6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D64" i="6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33" i="6"/>
  <c r="E33" i="6" s="1"/>
  <c r="E22" i="6"/>
  <c r="C23" i="6"/>
  <c r="E23" i="6" s="1"/>
  <c r="C22" i="6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33" i="5" l="1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D18" i="5"/>
  <c r="D19" i="5"/>
  <c r="D20" i="5"/>
  <c r="D21" i="5"/>
  <c r="D22" i="5"/>
  <c r="D23" i="5"/>
  <c r="D17" i="5"/>
  <c r="D54" i="4" l="1"/>
  <c r="E54" i="4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/>
  <c r="D65" i="4"/>
  <c r="E65" i="4"/>
  <c r="D66" i="4"/>
  <c r="E66" i="4" s="1"/>
  <c r="D67" i="4"/>
  <c r="E67" i="4" s="1"/>
  <c r="D68" i="4"/>
  <c r="E68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E3" i="4"/>
  <c r="C3" i="4"/>
  <c r="I2" i="1"/>
</calcChain>
</file>

<file path=xl/sharedStrings.xml><?xml version="1.0" encoding="utf-8"?>
<sst xmlns="http://schemas.openxmlformats.org/spreadsheetml/2006/main" count="656" uniqueCount="281">
  <si>
    <t>Numune Adı</t>
  </si>
  <si>
    <t>NOT</t>
  </si>
  <si>
    <t>hemolizli</t>
  </si>
  <si>
    <t>KİT ADI</t>
  </si>
  <si>
    <t>TÜR</t>
  </si>
  <si>
    <t>MARKA</t>
  </si>
  <si>
    <t>CAT. NO</t>
  </si>
  <si>
    <t>Yöntem</t>
  </si>
  <si>
    <t>Kullanılan Cihaz</t>
  </si>
  <si>
    <t>Universal</t>
  </si>
  <si>
    <t>Kolorimetrik</t>
  </si>
  <si>
    <t>MINDRAY-BS400</t>
  </si>
  <si>
    <t>AST (U/L)</t>
  </si>
  <si>
    <t>ALT (U/L)</t>
  </si>
  <si>
    <t>yüksek hemolizli</t>
  </si>
  <si>
    <t>Otto Scientific</t>
  </si>
  <si>
    <t>OttoBC127</t>
  </si>
  <si>
    <t>OttoBC128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</si>
  <si>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</si>
  <si>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</si>
  <si>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</si>
  <si>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</si>
  <si>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</si>
  <si>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</si>
  <si>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</si>
  <si>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</si>
  <si>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</si>
  <si>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</si>
  <si>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</si>
  <si>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</si>
  <si>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</si>
  <si>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</si>
  <si>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</si>
  <si>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t>TG (mg/dl)</t>
  </si>
  <si>
    <t>CHOL (mg/dl)</t>
  </si>
  <si>
    <t>OttoBC135</t>
  </si>
  <si>
    <t>OttoBC155</t>
  </si>
  <si>
    <t>Peroxidase</t>
  </si>
  <si>
    <r>
      <rPr>
        <b/>
        <sz val="12"/>
        <color theme="1"/>
        <rFont val="Times New Roman"/>
        <family val="1"/>
        <charset val="162"/>
      </rPr>
      <t xml:space="preserve">Cholesterol Total </t>
    </r>
    <r>
      <rPr>
        <sz val="12"/>
        <color theme="1"/>
        <rFont val="Times New Roman"/>
        <family val="1"/>
        <charset val="162"/>
      </rPr>
      <t xml:space="preserve">      mg/dl</t>
    </r>
  </si>
  <si>
    <t>Cholesterol ester + H2O Cholesterol + fatty acids</t>
  </si>
  <si>
    <t>Cholesterol esters are ceaved by the action of choesterol esterase to yield free</t>
  </si>
  <si>
    <t>choesterol and fatty acids Cholesterol oxidase Cholesterol + O2 Cholesten-3-on + H2O2</t>
  </si>
  <si>
    <t>2H2O2 + Phenol + 4-Aminoantipyrine Quinoneimine dye + 4 H2O</t>
  </si>
  <si>
    <t xml:space="preserve">Cholesterol is converted by oxygen with the aid of cholesterol oxidase to A4- Cholestenone and hydrogen peroxide. </t>
  </si>
  <si>
    <t xml:space="preserve">Hydrogen peroxide created forms a red dyestuff by reacting with 4-aminoantipyrine and phenol under the catalytic action of peroxidase. </t>
  </si>
  <si>
    <t>The color intensity is directly proportional to the concentration of cholesterol and can be determined photometrically.</t>
  </si>
  <si>
    <r>
      <rPr>
        <b/>
        <sz val="12"/>
        <color theme="1"/>
        <rFont val="Times New Roman"/>
        <family val="1"/>
        <charset val="162"/>
      </rPr>
      <t xml:space="preserve">Triglycerides </t>
    </r>
    <r>
      <rPr>
        <sz val="12"/>
        <color theme="1"/>
        <rFont val="Times New Roman"/>
        <family val="1"/>
        <charset val="162"/>
      </rPr>
      <t xml:space="preserve">      mg/dl</t>
    </r>
  </si>
  <si>
    <t>Triglycerides in the sample originates, by means of the coupled reactions described below, acoloured complex that can be measured by spectrophotometry.</t>
  </si>
  <si>
    <t>Triglycerides + H2O lipase Glycerol + Fatty acids</t>
  </si>
  <si>
    <t>Glycerol + ATP glycerol kinase Glycerol – 3 – P + ADP</t>
  </si>
  <si>
    <t>Glycerol – 3 –P + O2 G-3-P-oxidase Dihidroxyacetone – P +H2O2</t>
  </si>
  <si>
    <t>2 H2O2 + 4 – Aminoantipyrine + 4 – Chlorophenol G-3-P-oxidas Quinoneimine + 4 H2O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</si>
  <si>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</si>
  <si>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</si>
  <si>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</si>
  <si>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</si>
  <si>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</si>
  <si>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</si>
  <si>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</si>
  <si>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</si>
  <si>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</si>
  <si>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</si>
  <si>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</si>
  <si>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</si>
  <si>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</si>
  <si>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</si>
  <si>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</si>
  <si>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</si>
  <si>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</si>
  <si>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</si>
  <si>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</si>
  <si>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</si>
  <si>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Numune Türü</t>
  </si>
  <si>
    <t>Serum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</si>
  <si>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</si>
  <si>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</si>
  <si>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</si>
  <si>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</si>
  <si>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</si>
  <si>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</si>
  <si>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</si>
  <si>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</si>
  <si>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</si>
  <si>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</si>
  <si>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GLU (mg/dl)</t>
  </si>
  <si>
    <t>TAS(mmol/L)</t>
  </si>
  <si>
    <t>TOS (µmol/L)</t>
  </si>
  <si>
    <t>OSI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</si>
  <si>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</si>
  <si>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</si>
  <si>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</si>
  <si>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</si>
  <si>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</si>
  <si>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</si>
  <si>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</si>
  <si>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</si>
  <si>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</si>
  <si>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</si>
  <si>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</si>
  <si>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</si>
  <si>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</si>
  <si>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</si>
  <si>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</si>
  <si>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</si>
  <si>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</si>
  <si>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</si>
  <si>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TAS(Total Antioxidant Status)</t>
  </si>
  <si>
    <t>REL ASSAY</t>
  </si>
  <si>
    <t>RL0017</t>
  </si>
  <si>
    <t>TOS(Total Oxidant Status)</t>
  </si>
  <si>
    <t>RL0024</t>
  </si>
  <si>
    <t>MDA( Malondialdehyde)</t>
  </si>
  <si>
    <t>Otto1001</t>
  </si>
  <si>
    <t>REL BIOCHEM-REL ASSAY</t>
  </si>
  <si>
    <t>OttoBC142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</si>
  <si>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</si>
  <si>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</si>
  <si>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</si>
  <si>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</si>
  <si>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</si>
  <si>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</si>
  <si>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</si>
  <si>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</si>
  <si>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</si>
  <si>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</si>
  <si>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</si>
  <si>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</si>
  <si>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</si>
  <si>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</si>
  <si>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</si>
  <si>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</si>
  <si>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</si>
  <si>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</si>
  <si>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</si>
  <si>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</si>
  <si>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</si>
  <si>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</si>
  <si>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</si>
  <si>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</si>
  <si>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</si>
  <si>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</si>
  <si>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</si>
  <si>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</si>
  <si>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</si>
  <si>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</si>
  <si>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</si>
  <si>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</si>
  <si>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</si>
  <si>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</si>
  <si>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</si>
  <si>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</si>
  <si>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</si>
  <si>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</si>
  <si>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</si>
  <si>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</si>
  <si>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</si>
  <si>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</si>
  <si>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</si>
  <si>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</si>
  <si>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</si>
  <si>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</si>
  <si>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</si>
  <si>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</si>
  <si>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</si>
  <si>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</si>
  <si>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</si>
  <si>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</si>
  <si>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</si>
  <si>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</si>
  <si>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</si>
  <si>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</si>
  <si>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</si>
  <si>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</si>
  <si>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</si>
  <si>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</si>
  <si>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</si>
  <si>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</si>
  <si>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abs.ort.</t>
  </si>
  <si>
    <t>std7</t>
  </si>
  <si>
    <t>abs.</t>
  </si>
  <si>
    <t>concentration (ng/ml)</t>
  </si>
  <si>
    <t>result(ng/ml)</t>
  </si>
  <si>
    <t>abs</t>
  </si>
  <si>
    <t>concentratıon (ng/ml)</t>
  </si>
  <si>
    <t>Result(ng/ml)</t>
  </si>
  <si>
    <t>concentratıon (ng/L)</t>
  </si>
  <si>
    <t>result(ng/L)</t>
  </si>
  <si>
    <t>concentratıon (pg/ml)</t>
  </si>
  <si>
    <t>result(pg/ml)</t>
  </si>
  <si>
    <t>Tumor necrosis factor-alfa</t>
  </si>
  <si>
    <t>Rat</t>
  </si>
  <si>
    <t>BT</t>
  </si>
  <si>
    <t>E0764Ra</t>
  </si>
  <si>
    <t>ELİSA</t>
  </si>
  <si>
    <t>Mıcroplate reader: BIO-TEK EL X 800-Aotu strıp washer:BIO TEK EL X 50</t>
  </si>
  <si>
    <t>Interleukin 10</t>
  </si>
  <si>
    <t>E0108Ra</t>
  </si>
  <si>
    <t>8-Hydroxydeoxyguanosine(8-OHdG)</t>
  </si>
  <si>
    <t>Elabscİence</t>
  </si>
  <si>
    <t>E-EL-0028</t>
  </si>
  <si>
    <t>Interleukin 4</t>
  </si>
  <si>
    <t>İnsulin</t>
  </si>
  <si>
    <t>E0133Ra</t>
  </si>
  <si>
    <t>E-EL-R2466</t>
  </si>
  <si>
    <t>GLU( Glucose)</t>
  </si>
  <si>
    <t>CHOL( Total Cholesterol)</t>
  </si>
  <si>
    <t>TG( Triglycerides)</t>
  </si>
  <si>
    <t>ALT(Alanin aminotransferaz)</t>
  </si>
  <si>
    <t>AST( Aspartat Aminotransferaz)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</si>
  <si>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</si>
  <si>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</si>
  <si>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</si>
  <si>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</si>
  <si>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</si>
  <si>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</si>
  <si>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</si>
  <si>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</si>
  <si>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</si>
  <si>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</si>
  <si>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</si>
  <si>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</si>
  <si>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</si>
  <si>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</si>
  <si>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</si>
  <si>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</si>
  <si>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</si>
  <si>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</si>
  <si>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</si>
  <si>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</si>
  <si>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</si>
  <si>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</si>
  <si>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</si>
  <si>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</si>
  <si>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</si>
  <si>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</si>
  <si>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</si>
  <si>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</si>
  <si>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</si>
  <si>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</si>
  <si>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</si>
  <si>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</si>
  <si>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Glucose</t>
    </r>
    <r>
      <rPr>
        <sz val="12"/>
        <color theme="1"/>
        <rFont val="Times New Roman"/>
        <family val="1"/>
        <charset val="162"/>
      </rPr>
      <t xml:space="preserve">       mg/dl</t>
    </r>
  </si>
  <si>
    <t>Enzymatic colorimetric test on basis of Trinder – Reaction:</t>
  </si>
  <si>
    <t>Glucose oxidase Glucose + O2 Gluconic acid + H2O2</t>
  </si>
  <si>
    <t>2H2O2 + Phenol + 4–Aminoantipyrine Red Quinoneimine + 4H2O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</si>
  <si>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</si>
  <si>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</si>
  <si>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</si>
  <si>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</si>
  <si>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</si>
  <si>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</si>
  <si>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</si>
  <si>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</si>
  <si>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</si>
  <si>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</si>
  <si>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</si>
  <si>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</si>
  <si>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</si>
  <si>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8-0HdG Test Principle</t>
  </si>
  <si>
    <t xml:space="preserve">This ELISA kit uses the Competitive-ELISA principle. The micro ELISA plate provided in this kit has been pre-coated wit 8-OHdG. </t>
  </si>
  <si>
    <t>During the reaction, 8-OHdG in the sample or standard competes with a fixed amount of 8-OHdG on the solid phase supporter for sites on the Biotinylated Detection Ab specific to 8-OHdG.</t>
  </si>
  <si>
    <t>Excess conjugate and unbound sample or standard are washed from the plate, and Avidin conjugated to Horseradish Peroxidase (HRP) are added to each microplate well and incubated.</t>
  </si>
  <si>
    <t>Then a TMB substrate solution is added to each well. The enzyme-substrate reaction is terminated by the addition of stop solution and the color change is measured spectrophotometrically at a wavelength of 450 nm ± 2 nm.</t>
  </si>
  <si>
    <t>The concentration of 8-OHdG in the samples is then determined by comparing the OD of the samples to the standard curve.</t>
  </si>
  <si>
    <t>INS Test Principle</t>
  </si>
  <si>
    <t xml:space="preserve">This ELISA kit uses the Competitive-ELISA principle. The micro ELISA plate provided in this kit has been pre-coated wit INS. </t>
  </si>
  <si>
    <t>During the reaction, INS in the sample or standard competes with a fixed amount of INS on the solid phase supporter for sites on the Biotinylated Detection Ab specific to INS.</t>
  </si>
  <si>
    <t>The concentration of INS in the samples is then determined by comparing the OD of the samples to the standard curve.</t>
  </si>
  <si>
    <t>TNF-Alfa Assay Principle</t>
  </si>
  <si>
    <t>This kit is an Enzyme-Linked Immunosorbent Assay (ELISA). The plate has been pre-coated with Rat TNFA antibody. TNFA present in the sample is added and binds to antibodies coated on the wells.</t>
  </si>
  <si>
    <t>And then biotinylated Rat TNFA Antibody is added and binds to TNFA in the sample. Then Streptavidin-HRP is added and binds to the Biotinylated TNFA antibody.</t>
  </si>
  <si>
    <t>After incubation unbound Streptavidin-HRP is washed away during a washing step. Substrate solution is then added and color develops in proportion to the amount of Rat TNFA.</t>
  </si>
  <si>
    <t xml:space="preserve"> The reaction is terminated by addition of acidic stop solution and absorbance is measured at 450 nm. </t>
  </si>
  <si>
    <t>IL-10 Assay Principle</t>
  </si>
  <si>
    <t>This kit is an Enzyme-Linked Immunosorbent Assay (ELISA). The plate has been pre-coated with Rat IL-10 antibody. IL-10  present in the sample is added and binds to antibodies coated on the wells.</t>
  </si>
  <si>
    <t>And then biotinylated Rat IL-10  Antibody is added and binds to IL-10  in the sample. Then Streptavidin-HRP is added and binds to the Biotinylated IL-10  antibody.</t>
  </si>
  <si>
    <t>After incubation unbound Streptavidin-HRP is washed away during a washing step. Substrate solution is then added and color develops in proportion to the amount of Rat IL-10 .</t>
  </si>
  <si>
    <t>IL-4 Assay Principle</t>
  </si>
  <si>
    <t>This kit is an Enzyme-Linked Immunosorbent Assay (ELISA). The plate has been pre-coated with Rat IL-4 antibody. IL-4 present in the sample is added and binds to antibodies coated on the wells.</t>
  </si>
  <si>
    <t>And then biotinylated Rat IL-4 Antibody is added and binds to IL-4  in the sample. Then Streptavidin-HRP is added and binds to the Biotinylated IL-4  antibody.</t>
  </si>
  <si>
    <t>After incubation unbound Streptavidin-HRP is washed away during a washing step. Substrate solution is then added and color develops in proportion to the amount of Rat IL-4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</si>
</sst>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b/>
      <sz val="12"/>
      <color theme="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/>
    <xf numFmtId="16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8-42B0-8FD9-6FC0C7899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8-0HdG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9390638670166231E-2"/>
                  <c:y val="-0.33964603382910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'8-OHdG'!$B$17:$B$23</c:f>
              <c:numCache>
                <c:formatCode>General</c:formatCode>
                <c:ptCount val="7"/>
                <c:pt idx="0">
                  <c:v>0.115</c:v>
                </c:pt>
                <c:pt idx="1">
                  <c:v>0.627</c:v>
                </c:pt>
                <c:pt idx="2">
                  <c:v>0.91400000000000003</c:v>
                </c:pt>
                <c:pt idx="3">
                  <c:v>1.202</c:v>
                </c:pt>
                <c:pt idx="4">
                  <c:v>1.4630000000000001</c:v>
                </c:pt>
                <c:pt idx="5">
                  <c:v>1.7030000000000001</c:v>
                </c:pt>
                <c:pt idx="6">
                  <c:v>2.024</c:v>
                </c:pt>
              </c:numCache>
            </c:numRef>
          </c:xVal>
          <c:yVal>
            <c:numRef>
              <c:f>'8-OHdG'!$C$17:$C$23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D-4CF8-8250-904D6A48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16416"/>
        <c:axId val="464517072"/>
      </c:scatterChart>
      <c:valAx>
        <c:axId val="46451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517072"/>
        <c:crosses val="autoZero"/>
        <c:crossBetween val="midCat"/>
      </c:valAx>
      <c:valAx>
        <c:axId val="4645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5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304702537182851"/>
                  <c:y val="6.7399387576552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INS!$C$16:$C$23</c:f>
              <c:numCache>
                <c:formatCode>General</c:formatCode>
                <c:ptCount val="8"/>
                <c:pt idx="0">
                  <c:v>2.5750000000000002</c:v>
                </c:pt>
                <c:pt idx="1">
                  <c:v>1.67</c:v>
                </c:pt>
                <c:pt idx="2">
                  <c:v>0.97</c:v>
                </c:pt>
                <c:pt idx="3">
                  <c:v>0.50800000000000001</c:v>
                </c:pt>
                <c:pt idx="4">
                  <c:v>0.28599999999999998</c:v>
                </c:pt>
                <c:pt idx="5">
                  <c:v>0.189</c:v>
                </c:pt>
                <c:pt idx="6">
                  <c:v>0.121</c:v>
                </c:pt>
                <c:pt idx="7">
                  <c:v>0</c:v>
                </c:pt>
              </c:numCache>
            </c:numRef>
          </c:xVal>
          <c:yVal>
            <c:numRef>
              <c:f>INS!$D$16:$D$23</c:f>
              <c:numCache>
                <c:formatCode>General</c:formatCode>
                <c:ptCount val="8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0.63</c:v>
                </c:pt>
                <c:pt idx="6">
                  <c:v>0.31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B38-8B4E-D5AEC15B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89168"/>
        <c:axId val="532087200"/>
      </c:scatterChart>
      <c:valAx>
        <c:axId val="53208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2087200"/>
        <c:crosses val="autoZero"/>
        <c:crossBetween val="midCat"/>
      </c:valAx>
      <c:valAx>
        <c:axId val="5320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208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599453193350831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'TNF-A'!$C$16:$C$21</c:f>
              <c:numCache>
                <c:formatCode>General</c:formatCode>
                <c:ptCount val="6"/>
                <c:pt idx="0">
                  <c:v>2.7490000000000001</c:v>
                </c:pt>
                <c:pt idx="1">
                  <c:v>1.7489999999999999</c:v>
                </c:pt>
                <c:pt idx="2">
                  <c:v>1.0819999999999999</c:v>
                </c:pt>
                <c:pt idx="3">
                  <c:v>0.65600000000000003</c:v>
                </c:pt>
                <c:pt idx="4">
                  <c:v>0.32699999999999996</c:v>
                </c:pt>
                <c:pt idx="5">
                  <c:v>0</c:v>
                </c:pt>
              </c:numCache>
            </c:numRef>
          </c:xVal>
          <c:yVal>
            <c:numRef>
              <c:f>'TNF-A'!$D$16:$D$21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E-4CDD-8BD5-3BC414C30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20488"/>
        <c:axId val="608923112"/>
      </c:scatterChart>
      <c:valAx>
        <c:axId val="60892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923112"/>
        <c:crosses val="autoZero"/>
        <c:crossBetween val="midCat"/>
      </c:valAx>
      <c:valAx>
        <c:axId val="6089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92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705489938757657"/>
                  <c:y val="0.1061198600174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'IL-4'!$C$17:$C$22</c:f>
              <c:numCache>
                <c:formatCode>General</c:formatCode>
                <c:ptCount val="6"/>
                <c:pt idx="0">
                  <c:v>2.7130000000000001</c:v>
                </c:pt>
                <c:pt idx="1">
                  <c:v>1.512</c:v>
                </c:pt>
                <c:pt idx="2">
                  <c:v>0.7380000000000001</c:v>
                </c:pt>
                <c:pt idx="3">
                  <c:v>0.34499999999999997</c:v>
                </c:pt>
                <c:pt idx="4">
                  <c:v>0.246</c:v>
                </c:pt>
                <c:pt idx="5">
                  <c:v>0</c:v>
                </c:pt>
              </c:numCache>
            </c:numRef>
          </c:xVal>
          <c:yVal>
            <c:numRef>
              <c:f>'IL-4'!$D$17:$D$22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5-4250-B37A-50C2A6CC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89120"/>
        <c:axId val="320685184"/>
      </c:scatterChart>
      <c:valAx>
        <c:axId val="3206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0685184"/>
        <c:crosses val="autoZero"/>
        <c:crossBetween val="midCat"/>
      </c:valAx>
      <c:valAx>
        <c:axId val="3206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068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'IL-10'!$C$17:$C$22</c:f>
              <c:numCache>
                <c:formatCode>General</c:formatCode>
                <c:ptCount val="6"/>
                <c:pt idx="0">
                  <c:v>1.4319999999999999</c:v>
                </c:pt>
                <c:pt idx="1">
                  <c:v>0.85699999999999998</c:v>
                </c:pt>
                <c:pt idx="2">
                  <c:v>0.45299999999999996</c:v>
                </c:pt>
                <c:pt idx="3">
                  <c:v>0.25900000000000001</c:v>
                </c:pt>
                <c:pt idx="4">
                  <c:v>0.13700000000000001</c:v>
                </c:pt>
                <c:pt idx="5">
                  <c:v>0</c:v>
                </c:pt>
              </c:numCache>
            </c:numRef>
          </c:xVal>
          <c:yVal>
            <c:numRef>
              <c:f>'IL-10'!$D$17:$D$22</c:f>
              <c:numCache>
                <c:formatCode>General</c:formatCode>
                <c:ptCount val="6"/>
                <c:pt idx="0">
                  <c:v>480</c:v>
                </c:pt>
                <c:pt idx="1">
                  <c:v>240</c:v>
                </c:pt>
                <c:pt idx="2">
                  <c:v>120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F-4AE7-AD2F-33832A0B6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52696"/>
        <c:axId val="434851384"/>
      </c:scatterChart>
      <c:valAx>
        <c:axId val="43485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851384"/>
        <c:crosses val="autoZero"/>
        <c:crossBetween val="midCat"/>
      </c:valAx>
      <c:valAx>
        <c:axId val="4348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3485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10</xdr:row>
      <xdr:rowOff>175260</xdr:rowOff>
    </xdr:from>
    <xdr:to>
      <xdr:col>13</xdr:col>
      <xdr:colOff>533400</xdr:colOff>
      <xdr:row>25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10</xdr:row>
      <xdr:rowOff>30480</xdr:rowOff>
    </xdr:from>
    <xdr:to>
      <xdr:col>14</xdr:col>
      <xdr:colOff>114300</xdr:colOff>
      <xdr:row>25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10</xdr:row>
      <xdr:rowOff>0</xdr:rowOff>
    </xdr:from>
    <xdr:to>
      <xdr:col>13</xdr:col>
      <xdr:colOff>487680</xdr:colOff>
      <xdr:row>25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11</xdr:row>
      <xdr:rowOff>38100</xdr:rowOff>
    </xdr:from>
    <xdr:to>
      <xdr:col>13</xdr:col>
      <xdr:colOff>594360</xdr:colOff>
      <xdr:row>26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8</xdr:row>
      <xdr:rowOff>7620</xdr:rowOff>
    </xdr:from>
    <xdr:to>
      <xdr:col>14</xdr:col>
      <xdr:colOff>426720</xdr:colOff>
      <xdr:row>23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22860</xdr:rowOff>
    </xdr:from>
    <xdr:to>
      <xdr:col>3</xdr:col>
      <xdr:colOff>652172</xdr:colOff>
      <xdr:row>49</xdr:row>
      <xdr:rowOff>69692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87040"/>
          <a:ext cx="6119522" cy="6573362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15</xdr:row>
      <xdr:rowOff>19050</xdr:rowOff>
    </xdr:from>
    <xdr:to>
      <xdr:col>6</xdr:col>
      <xdr:colOff>4429125</xdr:colOff>
      <xdr:row>59</xdr:row>
      <xdr:rowOff>189972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1700" y="3295650"/>
          <a:ext cx="7581900" cy="89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K3" sqref="K3"/>
    </sheetView>
  </sheetViews>
  <sheetFormatPr defaultRowHeight="15" x14ac:dyDescent="0.25"/>
  <cols>
    <col min="1" max="1" width="19.7109375" customWidth="1"/>
    <col min="2" max="2" width="14.28515625" style="1" customWidth="1"/>
    <col min="3" max="3" width="16.28515625" style="1" customWidth="1"/>
    <col min="4" max="4" width="13.7109375" style="1" customWidth="1"/>
    <col min="5" max="5" width="15.28515625" style="1" customWidth="1"/>
    <col min="6" max="6" width="14.7109375" style="1" customWidth="1"/>
    <col min="7" max="7" width="15.42578125" style="1" customWidth="1"/>
    <col min="8" max="8" width="14.28515625" style="1" customWidth="1"/>
    <col min="9" max="9" width="17.42578125" style="1" customWidth="1"/>
    <col min="10" max="10" width="16.140625" style="1" customWidth="1"/>
    <col min="11" max="11" width="14.85546875" style="1" customWidth="1"/>
    <col min="12" max="12" width="22.7109375" customWidth="1"/>
  </cols>
  <sheetData>
    <row r="1" spans="1:11" x14ac:dyDescent="0.25">
      <c r="A1" s="3" t="s">
        <v>0</v>
      </c>
      <c r="B1" s="3" t="s">
        <v>12</v>
      </c>
      <c r="C1" s="3" t="s">
        <v>13</v>
      </c>
      <c r="D1" s="3" t="s">
        <v>33</v>
      </c>
      <c r="E1" s="3" t="s">
        <v>34</v>
      </c>
      <c r="F1" s="3" t="s">
        <v>84</v>
      </c>
      <c r="G1" s="3" t="s">
        <v>85</v>
      </c>
      <c r="H1" s="3" t="s">
        <v>86</v>
      </c>
      <c r="I1" s="3" t="s">
        <v>87</v>
      </c>
      <c r="J1" s="3" t="s">
        <v>1</v>
      </c>
      <c r="K1"/>
    </row>
    <row r="2" spans="1:11" x14ac:dyDescent="0.25">
      <c r="A2" s="6" t="s">
        <v>52</v>
      </c>
      <c r="B2" s="4">
        <v>134.30000000000001</v>
      </c>
      <c r="C2" s="4">
        <v>55.2</v>
      </c>
      <c r="D2" s="4">
        <v>48</v>
      </c>
      <c r="E2" s="4">
        <v>49</v>
      </c>
      <c r="F2" s="4">
        <v>215</v>
      </c>
      <c r="G2" s="4">
        <v>2.0099999999999998</v>
      </c>
      <c r="H2" s="4">
        <v>21.3</v>
      </c>
      <c r="I2" s="8">
        <f t="shared" ref="I2:I49" si="0">(H2/(G2*1000))*100</f>
        <v>1.0597014925373136</v>
      </c>
      <c r="J2" s="5" t="s">
        <v>2</v>
      </c>
      <c r="K2"/>
    </row>
    <row r="3" spans="1:11" x14ac:dyDescent="0.25">
      <c r="A3" s="6" t="s">
        <v>53</v>
      </c>
      <c r="B3" s="4">
        <v>416.3</v>
      </c>
      <c r="C3" s="4">
        <v>49</v>
      </c>
      <c r="D3" s="4">
        <v>36</v>
      </c>
      <c r="E3" s="4">
        <v>43</v>
      </c>
      <c r="F3" s="4">
        <v>159</v>
      </c>
      <c r="G3" s="4">
        <v>1.64</v>
      </c>
      <c r="H3" s="4">
        <v>56.08</v>
      </c>
      <c r="I3" s="8">
        <f t="shared" si="0"/>
        <v>3.4195121951219507</v>
      </c>
      <c r="J3" s="5" t="s">
        <v>14</v>
      </c>
      <c r="K3"/>
    </row>
    <row r="4" spans="1:11" x14ac:dyDescent="0.25">
      <c r="A4" s="6" t="s">
        <v>54</v>
      </c>
      <c r="B4" s="4">
        <v>1017</v>
      </c>
      <c r="C4" s="4">
        <v>73.400000000000006</v>
      </c>
      <c r="D4" s="4">
        <v>24</v>
      </c>
      <c r="E4" s="4">
        <v>37</v>
      </c>
      <c r="F4" s="4">
        <v>197</v>
      </c>
      <c r="G4" s="4">
        <v>1.61</v>
      </c>
      <c r="H4" s="4">
        <v>7.49</v>
      </c>
      <c r="I4" s="8">
        <f t="shared" si="0"/>
        <v>0.46521739130434786</v>
      </c>
      <c r="J4" s="5"/>
      <c r="K4"/>
    </row>
    <row r="5" spans="1:11" x14ac:dyDescent="0.25">
      <c r="A5" s="6" t="s">
        <v>55</v>
      </c>
      <c r="B5" s="4">
        <v>149.5</v>
      </c>
      <c r="C5" s="4">
        <v>52.2</v>
      </c>
      <c r="D5" s="4">
        <v>32</v>
      </c>
      <c r="E5" s="4">
        <v>46</v>
      </c>
      <c r="F5" s="4">
        <v>179</v>
      </c>
      <c r="G5" s="4">
        <v>1.79</v>
      </c>
      <c r="H5" s="4">
        <v>23.08</v>
      </c>
      <c r="I5" s="8">
        <f t="shared" si="0"/>
        <v>1.2893854748603351</v>
      </c>
      <c r="J5" s="5" t="s">
        <v>2</v>
      </c>
      <c r="K5"/>
    </row>
    <row r="6" spans="1:11" x14ac:dyDescent="0.25">
      <c r="A6" s="6" t="s">
        <v>56</v>
      </c>
      <c r="B6" s="4">
        <v>129.69999999999999</v>
      </c>
      <c r="C6" s="4">
        <v>48.5</v>
      </c>
      <c r="D6" s="4">
        <v>21</v>
      </c>
      <c r="E6" s="4">
        <v>51</v>
      </c>
      <c r="F6" s="4">
        <v>246</v>
      </c>
      <c r="G6" s="4">
        <v>1.65</v>
      </c>
      <c r="H6" s="4">
        <v>5.76</v>
      </c>
      <c r="I6" s="8">
        <f t="shared" si="0"/>
        <v>0.34909090909090912</v>
      </c>
      <c r="J6" s="5"/>
      <c r="K6"/>
    </row>
    <row r="7" spans="1:11" x14ac:dyDescent="0.25">
      <c r="A7" s="6" t="s">
        <v>57</v>
      </c>
      <c r="B7" s="4">
        <v>105.3</v>
      </c>
      <c r="C7" s="4">
        <v>35.799999999999997</v>
      </c>
      <c r="D7" s="4">
        <v>25</v>
      </c>
      <c r="E7" s="4">
        <v>36</v>
      </c>
      <c r="F7" s="4">
        <v>217</v>
      </c>
      <c r="G7" s="4">
        <v>1.71</v>
      </c>
      <c r="H7" s="4">
        <v>4.2300000000000004</v>
      </c>
      <c r="I7" s="8">
        <f t="shared" si="0"/>
        <v>0.2473684210526316</v>
      </c>
      <c r="J7" s="5"/>
      <c r="K7"/>
    </row>
    <row r="8" spans="1:11" x14ac:dyDescent="0.25">
      <c r="A8" s="6" t="s">
        <v>58</v>
      </c>
      <c r="B8" s="4">
        <v>97.9</v>
      </c>
      <c r="C8" s="4">
        <v>43.4</v>
      </c>
      <c r="D8" s="4">
        <v>22</v>
      </c>
      <c r="E8" s="4">
        <v>42</v>
      </c>
      <c r="F8" s="4">
        <v>242</v>
      </c>
      <c r="G8" s="4">
        <v>1.84</v>
      </c>
      <c r="H8" s="4">
        <v>4.93</v>
      </c>
      <c r="I8" s="8">
        <f t="shared" si="0"/>
        <v>0.26793478260869563</v>
      </c>
      <c r="J8" s="5"/>
      <c r="K8"/>
    </row>
    <row r="9" spans="1:11" x14ac:dyDescent="0.25">
      <c r="A9" s="6" t="s">
        <v>59</v>
      </c>
      <c r="B9" s="4">
        <v>154.30000000000001</v>
      </c>
      <c r="C9" s="4">
        <v>47.3</v>
      </c>
      <c r="D9" s="4">
        <v>18</v>
      </c>
      <c r="E9" s="4">
        <v>60</v>
      </c>
      <c r="F9" s="4">
        <v>152</v>
      </c>
      <c r="G9" s="4">
        <v>1.8</v>
      </c>
      <c r="H9" s="4">
        <v>20.3</v>
      </c>
      <c r="I9" s="8">
        <f t="shared" si="0"/>
        <v>1.127777777777778</v>
      </c>
      <c r="J9" s="5" t="s">
        <v>2</v>
      </c>
      <c r="K9"/>
    </row>
    <row r="10" spans="1:11" x14ac:dyDescent="0.25">
      <c r="A10" s="6" t="s">
        <v>60</v>
      </c>
      <c r="B10" s="4">
        <v>202.5</v>
      </c>
      <c r="C10" s="4">
        <v>37</v>
      </c>
      <c r="D10" s="4">
        <v>42</v>
      </c>
      <c r="E10" s="4">
        <v>43</v>
      </c>
      <c r="F10" s="4">
        <v>235</v>
      </c>
      <c r="G10" s="4">
        <v>2.23</v>
      </c>
      <c r="H10" s="4">
        <v>9.93</v>
      </c>
      <c r="I10" s="8">
        <f t="shared" si="0"/>
        <v>0.44529147982062778</v>
      </c>
      <c r="J10" s="5"/>
      <c r="K10"/>
    </row>
    <row r="11" spans="1:11" x14ac:dyDescent="0.25">
      <c r="A11" s="6" t="s">
        <v>61</v>
      </c>
      <c r="B11" s="4">
        <v>236.7</v>
      </c>
      <c r="C11" s="4">
        <v>37.6</v>
      </c>
      <c r="D11" s="4">
        <v>42</v>
      </c>
      <c r="E11" s="4">
        <v>55</v>
      </c>
      <c r="F11" s="4">
        <v>247</v>
      </c>
      <c r="G11" s="4">
        <v>1.64</v>
      </c>
      <c r="H11" s="4">
        <v>17.5</v>
      </c>
      <c r="I11" s="8">
        <f t="shared" si="0"/>
        <v>1.0670731707317074</v>
      </c>
      <c r="J11" s="5" t="s">
        <v>2</v>
      </c>
      <c r="K11"/>
    </row>
    <row r="12" spans="1:11" x14ac:dyDescent="0.25">
      <c r="A12" s="6" t="s">
        <v>62</v>
      </c>
      <c r="B12" s="4">
        <v>99.1</v>
      </c>
      <c r="C12" s="4">
        <v>34.700000000000003</v>
      </c>
      <c r="D12" s="4">
        <v>31</v>
      </c>
      <c r="E12" s="4">
        <v>33</v>
      </c>
      <c r="F12" s="4">
        <v>223</v>
      </c>
      <c r="G12" s="4">
        <v>1.79</v>
      </c>
      <c r="H12" s="4">
        <v>4.66</v>
      </c>
      <c r="I12" s="8">
        <f t="shared" si="0"/>
        <v>0.26033519553072626</v>
      </c>
      <c r="J12" s="5"/>
      <c r="K12"/>
    </row>
    <row r="13" spans="1:11" x14ac:dyDescent="0.25">
      <c r="A13" s="6" t="s">
        <v>63</v>
      </c>
      <c r="B13" s="4">
        <v>97.2</v>
      </c>
      <c r="C13" s="4">
        <v>35.5</v>
      </c>
      <c r="D13" s="4">
        <v>30</v>
      </c>
      <c r="E13" s="4">
        <v>55</v>
      </c>
      <c r="F13" s="4">
        <v>212</v>
      </c>
      <c r="G13" s="4">
        <v>1.85</v>
      </c>
      <c r="H13" s="4">
        <v>14.8</v>
      </c>
      <c r="I13" s="8">
        <f t="shared" si="0"/>
        <v>0.8</v>
      </c>
      <c r="J13" s="5" t="s">
        <v>2</v>
      </c>
      <c r="K13"/>
    </row>
    <row r="14" spans="1:11" x14ac:dyDescent="0.25">
      <c r="A14" s="6" t="s">
        <v>64</v>
      </c>
      <c r="B14" s="4">
        <v>114.6</v>
      </c>
      <c r="C14" s="4">
        <v>43.55</v>
      </c>
      <c r="D14" s="4">
        <v>44</v>
      </c>
      <c r="E14" s="4">
        <v>41</v>
      </c>
      <c r="F14" s="4">
        <v>223</v>
      </c>
      <c r="G14" s="4">
        <v>1.76</v>
      </c>
      <c r="H14" s="4">
        <v>12.8</v>
      </c>
      <c r="I14" s="8">
        <f t="shared" si="0"/>
        <v>0.72727272727272729</v>
      </c>
      <c r="J14" s="5" t="s">
        <v>2</v>
      </c>
      <c r="K14"/>
    </row>
    <row r="15" spans="1:11" x14ac:dyDescent="0.25">
      <c r="A15" s="6" t="s">
        <v>65</v>
      </c>
      <c r="B15" s="4">
        <v>87.7</v>
      </c>
      <c r="C15" s="4">
        <v>44.4</v>
      </c>
      <c r="D15" s="4">
        <v>35</v>
      </c>
      <c r="E15" s="4">
        <v>34</v>
      </c>
      <c r="F15" s="4">
        <v>222</v>
      </c>
      <c r="G15" s="4">
        <v>1.53</v>
      </c>
      <c r="H15" s="4">
        <v>4.17</v>
      </c>
      <c r="I15" s="8">
        <f t="shared" si="0"/>
        <v>0.27254901960784311</v>
      </c>
      <c r="J15" s="5"/>
      <c r="K15"/>
    </row>
    <row r="16" spans="1:11" x14ac:dyDescent="0.25">
      <c r="A16" s="6" t="s">
        <v>66</v>
      </c>
      <c r="B16" s="4">
        <v>77.900000000000006</v>
      </c>
      <c r="C16" s="4">
        <v>36.9</v>
      </c>
      <c r="D16" s="4">
        <v>29</v>
      </c>
      <c r="E16" s="4">
        <v>33</v>
      </c>
      <c r="F16" s="4">
        <v>364</v>
      </c>
      <c r="G16" s="4">
        <v>1.98</v>
      </c>
      <c r="H16" s="4">
        <v>6.76</v>
      </c>
      <c r="I16" s="8">
        <f t="shared" si="0"/>
        <v>0.34141414141414139</v>
      </c>
      <c r="J16" s="5"/>
      <c r="K16"/>
    </row>
    <row r="17" spans="1:11" x14ac:dyDescent="0.25">
      <c r="A17" s="6" t="s">
        <v>67</v>
      </c>
      <c r="B17" s="4">
        <v>125</v>
      </c>
      <c r="C17" s="4">
        <v>32.700000000000003</v>
      </c>
      <c r="D17" s="4">
        <v>46</v>
      </c>
      <c r="E17" s="4">
        <v>50</v>
      </c>
      <c r="F17" s="4">
        <v>322</v>
      </c>
      <c r="G17" s="4">
        <v>1.78</v>
      </c>
      <c r="H17" s="4">
        <v>8.83</v>
      </c>
      <c r="I17" s="8">
        <f t="shared" si="0"/>
        <v>0.49606741573033708</v>
      </c>
      <c r="J17" s="5"/>
      <c r="K17"/>
    </row>
    <row r="18" spans="1:11" x14ac:dyDescent="0.25">
      <c r="A18" s="6" t="s">
        <v>68</v>
      </c>
      <c r="B18" s="4">
        <v>82.1</v>
      </c>
      <c r="C18" s="4">
        <v>43.6</v>
      </c>
      <c r="D18" s="4">
        <v>20</v>
      </c>
      <c r="E18" s="4">
        <v>34</v>
      </c>
      <c r="F18" s="4">
        <v>191</v>
      </c>
      <c r="G18" s="4">
        <v>1.91</v>
      </c>
      <c r="H18" s="4">
        <v>6.48</v>
      </c>
      <c r="I18" s="8">
        <f t="shared" si="0"/>
        <v>0.33926701570680629</v>
      </c>
      <c r="J18" s="5"/>
      <c r="K18"/>
    </row>
    <row r="19" spans="1:11" x14ac:dyDescent="0.25">
      <c r="A19" s="6" t="s">
        <v>69</v>
      </c>
      <c r="B19" s="4">
        <v>112.8</v>
      </c>
      <c r="C19" s="4">
        <v>68.599999999999994</v>
      </c>
      <c r="D19" s="4">
        <v>27</v>
      </c>
      <c r="E19" s="4">
        <v>32</v>
      </c>
      <c r="F19" s="4">
        <v>230</v>
      </c>
      <c r="G19" s="4">
        <v>1.96</v>
      </c>
      <c r="H19" s="4">
        <v>3.49</v>
      </c>
      <c r="I19" s="8">
        <f t="shared" si="0"/>
        <v>0.17806122448979594</v>
      </c>
      <c r="J19" s="5"/>
      <c r="K19"/>
    </row>
    <row r="20" spans="1:11" x14ac:dyDescent="0.25">
      <c r="A20" s="6" t="s">
        <v>70</v>
      </c>
      <c r="B20" s="4">
        <v>83.9</v>
      </c>
      <c r="C20" s="4">
        <v>41.1</v>
      </c>
      <c r="D20" s="4">
        <v>39</v>
      </c>
      <c r="E20" s="4">
        <v>46</v>
      </c>
      <c r="F20" s="4">
        <v>182</v>
      </c>
      <c r="G20" s="4">
        <v>1.67</v>
      </c>
      <c r="H20" s="4">
        <v>8.36</v>
      </c>
      <c r="I20" s="8">
        <f t="shared" si="0"/>
        <v>0.5005988023952096</v>
      </c>
      <c r="J20" s="5"/>
      <c r="K20"/>
    </row>
    <row r="21" spans="1:11" x14ac:dyDescent="0.25">
      <c r="A21" s="6" t="s">
        <v>71</v>
      </c>
      <c r="B21" s="4">
        <v>130.4</v>
      </c>
      <c r="C21" s="4">
        <v>55.7</v>
      </c>
      <c r="D21" s="4">
        <v>37</v>
      </c>
      <c r="E21" s="4">
        <v>47</v>
      </c>
      <c r="F21" s="4">
        <v>220</v>
      </c>
      <c r="G21" s="4">
        <v>1.83</v>
      </c>
      <c r="H21" s="4">
        <v>9.3800000000000008</v>
      </c>
      <c r="I21" s="8">
        <f t="shared" si="0"/>
        <v>0.51256830601092895</v>
      </c>
      <c r="J21" s="5"/>
      <c r="K21"/>
    </row>
    <row r="22" spans="1:11" x14ac:dyDescent="0.25">
      <c r="A22" s="6" t="s">
        <v>74</v>
      </c>
      <c r="B22" s="4">
        <v>72.5</v>
      </c>
      <c r="C22" s="4">
        <v>40.5</v>
      </c>
      <c r="D22" s="4">
        <v>29</v>
      </c>
      <c r="E22" s="4">
        <v>40</v>
      </c>
      <c r="F22" s="4">
        <v>234</v>
      </c>
      <c r="G22" s="4">
        <v>1.87</v>
      </c>
      <c r="H22" s="4">
        <v>7.45</v>
      </c>
      <c r="I22" s="8">
        <f t="shared" si="0"/>
        <v>0.39839572192513373</v>
      </c>
      <c r="J22" s="5"/>
      <c r="K22"/>
    </row>
    <row r="23" spans="1:11" x14ac:dyDescent="0.25">
      <c r="A23" s="6" t="s">
        <v>75</v>
      </c>
      <c r="B23" s="4">
        <v>86</v>
      </c>
      <c r="C23" s="4">
        <v>40.799999999999997</v>
      </c>
      <c r="D23" s="4">
        <v>37</v>
      </c>
      <c r="E23" s="4">
        <v>46</v>
      </c>
      <c r="F23" s="4">
        <v>224</v>
      </c>
      <c r="G23" s="4">
        <v>1.84</v>
      </c>
      <c r="H23" s="4">
        <v>4.17</v>
      </c>
      <c r="I23" s="8">
        <f t="shared" si="0"/>
        <v>0.22663043478260866</v>
      </c>
      <c r="J23" s="5"/>
      <c r="K23"/>
    </row>
    <row r="24" spans="1:11" x14ac:dyDescent="0.25">
      <c r="A24" s="6" t="s">
        <v>76</v>
      </c>
      <c r="B24" s="4">
        <v>114.6</v>
      </c>
      <c r="C24" s="4">
        <v>42.7</v>
      </c>
      <c r="D24" s="4">
        <v>47</v>
      </c>
      <c r="E24" s="4">
        <v>43</v>
      </c>
      <c r="F24" s="4">
        <v>243</v>
      </c>
      <c r="G24" s="4">
        <v>2.23</v>
      </c>
      <c r="H24" s="4">
        <v>5.63</v>
      </c>
      <c r="I24" s="8">
        <f t="shared" si="0"/>
        <v>0.25246636771300446</v>
      </c>
      <c r="J24" s="5"/>
      <c r="K24"/>
    </row>
    <row r="25" spans="1:11" x14ac:dyDescent="0.25">
      <c r="A25" s="6" t="s">
        <v>77</v>
      </c>
      <c r="B25" s="4">
        <v>137.4</v>
      </c>
      <c r="C25" s="4">
        <v>88.9</v>
      </c>
      <c r="D25" s="4">
        <v>56</v>
      </c>
      <c r="E25" s="4">
        <v>59</v>
      </c>
      <c r="F25" s="4">
        <v>234</v>
      </c>
      <c r="G25" s="4">
        <v>2</v>
      </c>
      <c r="H25" s="4">
        <v>6.52</v>
      </c>
      <c r="I25" s="8">
        <f t="shared" si="0"/>
        <v>0.32600000000000001</v>
      </c>
      <c r="J25" s="5"/>
      <c r="K25"/>
    </row>
    <row r="26" spans="1:11" x14ac:dyDescent="0.25">
      <c r="A26" s="6" t="s">
        <v>78</v>
      </c>
      <c r="B26" s="4">
        <v>88.3</v>
      </c>
      <c r="C26" s="4">
        <v>41.8</v>
      </c>
      <c r="D26" s="4">
        <v>37</v>
      </c>
      <c r="E26" s="4">
        <v>40</v>
      </c>
      <c r="F26" s="4">
        <v>229</v>
      </c>
      <c r="G26" s="4">
        <v>1.92</v>
      </c>
      <c r="H26" s="4">
        <v>7.31</v>
      </c>
      <c r="I26" s="8">
        <f t="shared" si="0"/>
        <v>0.38072916666666662</v>
      </c>
      <c r="J26" s="5"/>
      <c r="K26"/>
    </row>
    <row r="27" spans="1:11" x14ac:dyDescent="0.25">
      <c r="A27" s="6" t="s">
        <v>79</v>
      </c>
      <c r="B27" s="4">
        <v>67.3</v>
      </c>
      <c r="C27" s="4">
        <v>37</v>
      </c>
      <c r="D27" s="4">
        <v>35</v>
      </c>
      <c r="E27" s="4">
        <v>66</v>
      </c>
      <c r="F27" s="4">
        <v>247</v>
      </c>
      <c r="G27" s="4">
        <v>2.0699999999999998</v>
      </c>
      <c r="H27" s="4">
        <v>7.9</v>
      </c>
      <c r="I27" s="8">
        <f t="shared" si="0"/>
        <v>0.38164251207729472</v>
      </c>
      <c r="J27" s="5"/>
      <c r="K27"/>
    </row>
    <row r="28" spans="1:11" x14ac:dyDescent="0.25">
      <c r="A28" s="6" t="s">
        <v>80</v>
      </c>
      <c r="B28" s="4">
        <v>113.1</v>
      </c>
      <c r="C28" s="4">
        <v>63</v>
      </c>
      <c r="D28" s="4">
        <v>34</v>
      </c>
      <c r="E28" s="4">
        <v>51</v>
      </c>
      <c r="F28" s="4">
        <v>184</v>
      </c>
      <c r="G28" s="4">
        <v>1.9</v>
      </c>
      <c r="H28" s="4">
        <v>6.88</v>
      </c>
      <c r="I28" s="8">
        <f t="shared" si="0"/>
        <v>0.36210526315789471</v>
      </c>
      <c r="J28" s="5"/>
      <c r="K28"/>
    </row>
    <row r="29" spans="1:11" x14ac:dyDescent="0.25">
      <c r="A29" s="6" t="s">
        <v>81</v>
      </c>
      <c r="B29" s="4">
        <v>83.4</v>
      </c>
      <c r="C29" s="4">
        <v>36</v>
      </c>
      <c r="D29" s="4">
        <v>41</v>
      </c>
      <c r="E29" s="4">
        <v>52</v>
      </c>
      <c r="F29" s="4">
        <v>194</v>
      </c>
      <c r="G29" s="4">
        <v>1.89</v>
      </c>
      <c r="H29" s="4">
        <v>6.82</v>
      </c>
      <c r="I29" s="8">
        <f t="shared" si="0"/>
        <v>0.36084656084656086</v>
      </c>
      <c r="J29" s="5"/>
      <c r="K29"/>
    </row>
    <row r="30" spans="1:11" x14ac:dyDescent="0.25">
      <c r="A30" s="6" t="s">
        <v>82</v>
      </c>
      <c r="B30" s="4">
        <v>83.9</v>
      </c>
      <c r="C30" s="4">
        <v>35.5</v>
      </c>
      <c r="D30" s="4">
        <v>29</v>
      </c>
      <c r="E30" s="4">
        <v>43</v>
      </c>
      <c r="F30" s="4">
        <v>222</v>
      </c>
      <c r="G30" s="4">
        <v>1.96</v>
      </c>
      <c r="H30" s="4">
        <v>3.7</v>
      </c>
      <c r="I30" s="8">
        <f t="shared" si="0"/>
        <v>0.18877551020408165</v>
      </c>
      <c r="J30" s="5"/>
      <c r="K30"/>
    </row>
    <row r="31" spans="1:11" x14ac:dyDescent="0.25">
      <c r="A31" s="6" t="s">
        <v>83</v>
      </c>
      <c r="B31" s="4">
        <v>74.599999999999994</v>
      </c>
      <c r="C31" s="4">
        <v>46.2</v>
      </c>
      <c r="D31" s="4">
        <v>29</v>
      </c>
      <c r="E31" s="4">
        <v>38</v>
      </c>
      <c r="F31" s="4">
        <v>284</v>
      </c>
      <c r="G31" s="4">
        <v>1.8</v>
      </c>
      <c r="H31" s="4">
        <v>7.03</v>
      </c>
      <c r="I31" s="8">
        <f t="shared" si="0"/>
        <v>0.3905555555555556</v>
      </c>
      <c r="J31" s="5"/>
      <c r="K31"/>
    </row>
    <row r="32" spans="1:11" x14ac:dyDescent="0.25">
      <c r="A32" s="6" t="s">
        <v>88</v>
      </c>
      <c r="B32" s="4">
        <v>77.8</v>
      </c>
      <c r="C32" s="4">
        <v>54.9</v>
      </c>
      <c r="D32" s="4">
        <v>27</v>
      </c>
      <c r="E32" s="4">
        <v>35</v>
      </c>
      <c r="F32" s="4">
        <v>222</v>
      </c>
      <c r="G32" s="4">
        <v>1.71</v>
      </c>
      <c r="H32" s="4">
        <v>7.2</v>
      </c>
      <c r="I32" s="8">
        <f t="shared" si="0"/>
        <v>0.42105263157894735</v>
      </c>
      <c r="J32" s="5"/>
      <c r="K32"/>
    </row>
    <row r="33" spans="1:11" x14ac:dyDescent="0.25">
      <c r="A33" s="6" t="s">
        <v>89</v>
      </c>
      <c r="B33" s="4">
        <v>174.3</v>
      </c>
      <c r="C33" s="4">
        <v>48.5</v>
      </c>
      <c r="D33" s="4">
        <v>42</v>
      </c>
      <c r="E33" s="4">
        <v>33</v>
      </c>
      <c r="F33" s="4">
        <v>123</v>
      </c>
      <c r="G33" s="4">
        <v>1.79</v>
      </c>
      <c r="H33" s="4">
        <v>9.5</v>
      </c>
      <c r="I33" s="8">
        <f t="shared" si="0"/>
        <v>0.53072625698324016</v>
      </c>
      <c r="J33" s="5"/>
      <c r="K33"/>
    </row>
    <row r="34" spans="1:11" x14ac:dyDescent="0.25">
      <c r="A34" s="6" t="s">
        <v>90</v>
      </c>
      <c r="B34" s="4">
        <v>80.8</v>
      </c>
      <c r="C34" s="4">
        <v>35.4</v>
      </c>
      <c r="D34" s="4">
        <v>43</v>
      </c>
      <c r="E34" s="4">
        <v>31</v>
      </c>
      <c r="F34" s="4">
        <v>215</v>
      </c>
      <c r="G34" s="4">
        <v>1.74</v>
      </c>
      <c r="H34" s="4">
        <v>4.05</v>
      </c>
      <c r="I34" s="8">
        <f t="shared" si="0"/>
        <v>0.23275862068965514</v>
      </c>
      <c r="J34" s="5"/>
      <c r="K34"/>
    </row>
    <row r="35" spans="1:11" x14ac:dyDescent="0.25">
      <c r="A35" s="6" t="s">
        <v>91</v>
      </c>
      <c r="B35" s="4">
        <v>91.2</v>
      </c>
      <c r="C35" s="4">
        <v>48.8</v>
      </c>
      <c r="D35" s="4">
        <v>58</v>
      </c>
      <c r="E35" s="4">
        <v>43</v>
      </c>
      <c r="F35" s="4">
        <v>193</v>
      </c>
      <c r="G35" s="4">
        <v>1.86</v>
      </c>
      <c r="H35" s="4">
        <v>10.6</v>
      </c>
      <c r="I35" s="8">
        <f t="shared" si="0"/>
        <v>0.56989247311827962</v>
      </c>
      <c r="J35" s="5"/>
      <c r="K35"/>
    </row>
    <row r="36" spans="1:11" x14ac:dyDescent="0.25">
      <c r="A36" s="6" t="s">
        <v>92</v>
      </c>
      <c r="B36" s="4">
        <v>60.2</v>
      </c>
      <c r="C36" s="4">
        <v>42.1</v>
      </c>
      <c r="D36" s="4">
        <v>31</v>
      </c>
      <c r="E36" s="4">
        <v>46</v>
      </c>
      <c r="F36" s="4">
        <v>219</v>
      </c>
      <c r="G36" s="4">
        <v>1.75</v>
      </c>
      <c r="H36" s="4">
        <v>3.38</v>
      </c>
      <c r="I36" s="8">
        <f t="shared" si="0"/>
        <v>0.19314285714285714</v>
      </c>
      <c r="J36" s="5"/>
      <c r="K36"/>
    </row>
    <row r="37" spans="1:11" x14ac:dyDescent="0.25">
      <c r="A37" s="6" t="s">
        <v>93</v>
      </c>
      <c r="B37" s="4">
        <v>70.599999999999994</v>
      </c>
      <c r="C37" s="4">
        <v>36.4</v>
      </c>
      <c r="D37" s="4">
        <v>24</v>
      </c>
      <c r="E37" s="4">
        <v>49</v>
      </c>
      <c r="F37" s="4">
        <v>251</v>
      </c>
      <c r="G37" s="4">
        <v>1.76</v>
      </c>
      <c r="H37" s="4">
        <v>3.95</v>
      </c>
      <c r="I37" s="8">
        <f t="shared" si="0"/>
        <v>0.2244318181818182</v>
      </c>
      <c r="J37" s="5"/>
      <c r="K37"/>
    </row>
    <row r="38" spans="1:11" x14ac:dyDescent="0.25">
      <c r="A38" s="6" t="s">
        <v>94</v>
      </c>
      <c r="B38" s="4">
        <v>73.900000000000006</v>
      </c>
      <c r="C38" s="4">
        <v>31.7</v>
      </c>
      <c r="D38" s="4">
        <v>30</v>
      </c>
      <c r="E38" s="4">
        <v>34</v>
      </c>
      <c r="F38" s="4">
        <v>146</v>
      </c>
      <c r="G38" s="4">
        <v>1.63</v>
      </c>
      <c r="H38" s="4">
        <v>3.42</v>
      </c>
      <c r="I38" s="8">
        <f t="shared" si="0"/>
        <v>0.20981595092024541</v>
      </c>
      <c r="J38" s="5"/>
      <c r="K38"/>
    </row>
    <row r="39" spans="1:11" x14ac:dyDescent="0.25">
      <c r="A39" s="6" t="s">
        <v>95</v>
      </c>
      <c r="B39" s="4">
        <v>136.4</v>
      </c>
      <c r="C39" s="4">
        <v>41.3</v>
      </c>
      <c r="D39" s="4">
        <v>29</v>
      </c>
      <c r="E39" s="4">
        <v>50</v>
      </c>
      <c r="F39" s="4">
        <v>198</v>
      </c>
      <c r="G39" s="4">
        <v>1.6</v>
      </c>
      <c r="H39" s="4">
        <v>6.11</v>
      </c>
      <c r="I39" s="8">
        <f t="shared" si="0"/>
        <v>0.38187500000000002</v>
      </c>
      <c r="J39" s="5"/>
      <c r="K39"/>
    </row>
    <row r="40" spans="1:11" x14ac:dyDescent="0.25">
      <c r="A40" s="6" t="s">
        <v>96</v>
      </c>
      <c r="B40" s="4">
        <v>94</v>
      </c>
      <c r="C40" s="4">
        <v>36.4</v>
      </c>
      <c r="D40" s="4">
        <v>27</v>
      </c>
      <c r="E40" s="4">
        <v>46</v>
      </c>
      <c r="F40" s="4">
        <v>167</v>
      </c>
      <c r="G40" s="4">
        <v>1.85</v>
      </c>
      <c r="H40" s="4">
        <v>4.34</v>
      </c>
      <c r="I40" s="8">
        <f t="shared" si="0"/>
        <v>0.23459459459459461</v>
      </c>
      <c r="J40" s="5"/>
      <c r="K40"/>
    </row>
    <row r="41" spans="1:11" x14ac:dyDescent="0.25">
      <c r="A41" s="6" t="s">
        <v>97</v>
      </c>
      <c r="B41" s="4">
        <v>70.5</v>
      </c>
      <c r="C41" s="4">
        <v>39.5</v>
      </c>
      <c r="D41" s="4">
        <v>19</v>
      </c>
      <c r="E41" s="4">
        <v>41</v>
      </c>
      <c r="F41" s="4">
        <v>256</v>
      </c>
      <c r="G41" s="4">
        <v>2.11</v>
      </c>
      <c r="H41" s="4">
        <v>2.81</v>
      </c>
      <c r="I41" s="8">
        <f t="shared" si="0"/>
        <v>0.13317535545023698</v>
      </c>
      <c r="J41" s="5"/>
      <c r="K41"/>
    </row>
    <row r="42" spans="1:11" x14ac:dyDescent="0.25">
      <c r="A42" s="6" t="s">
        <v>98</v>
      </c>
      <c r="B42" s="4">
        <v>58.6</v>
      </c>
      <c r="C42" s="4">
        <v>41.5</v>
      </c>
      <c r="D42" s="4">
        <v>79</v>
      </c>
      <c r="E42" s="4">
        <v>48</v>
      </c>
      <c r="F42" s="4">
        <v>214</v>
      </c>
      <c r="G42" s="4">
        <v>1.9</v>
      </c>
      <c r="H42" s="4">
        <v>6.39</v>
      </c>
      <c r="I42" s="8">
        <f t="shared" si="0"/>
        <v>0.33631578947368418</v>
      </c>
      <c r="J42" s="5"/>
    </row>
    <row r="43" spans="1:11" x14ac:dyDescent="0.25">
      <c r="A43" s="6" t="s">
        <v>99</v>
      </c>
      <c r="B43" s="4">
        <v>91.8</v>
      </c>
      <c r="C43" s="4">
        <v>65.8</v>
      </c>
      <c r="D43" s="4">
        <v>88</v>
      </c>
      <c r="E43" s="4">
        <v>47</v>
      </c>
      <c r="F43" s="4">
        <v>213</v>
      </c>
      <c r="G43" s="4">
        <v>1.93</v>
      </c>
      <c r="H43" s="4">
        <v>2.76</v>
      </c>
      <c r="I43" s="8">
        <f t="shared" si="0"/>
        <v>0.14300518134715026</v>
      </c>
      <c r="J43" s="5"/>
      <c r="K43"/>
    </row>
    <row r="44" spans="1:11" x14ac:dyDescent="0.25">
      <c r="A44" s="6" t="s">
        <v>100</v>
      </c>
      <c r="B44" s="4">
        <v>63.8</v>
      </c>
      <c r="C44" s="4">
        <v>41.8</v>
      </c>
      <c r="D44" s="4">
        <v>76</v>
      </c>
      <c r="E44" s="4">
        <v>57</v>
      </c>
      <c r="F44" s="4">
        <v>321</v>
      </c>
      <c r="G44" s="4">
        <v>2.23</v>
      </c>
      <c r="H44" s="4">
        <v>3.64</v>
      </c>
      <c r="I44" s="8">
        <f t="shared" si="0"/>
        <v>0.16322869955156952</v>
      </c>
      <c r="J44" s="5"/>
      <c r="K44"/>
    </row>
    <row r="45" spans="1:11" x14ac:dyDescent="0.25">
      <c r="A45" s="6" t="s">
        <v>101</v>
      </c>
      <c r="B45" s="4">
        <v>103.6</v>
      </c>
      <c r="C45" s="4">
        <v>79.099999999999994</v>
      </c>
      <c r="D45" s="4">
        <v>52</v>
      </c>
      <c r="E45" s="4">
        <v>45</v>
      </c>
      <c r="F45" s="4">
        <v>279</v>
      </c>
      <c r="G45" s="4">
        <v>1.83</v>
      </c>
      <c r="H45" s="4">
        <v>3.12</v>
      </c>
      <c r="I45" s="8">
        <f t="shared" si="0"/>
        <v>0.17049180327868854</v>
      </c>
      <c r="J45" s="5"/>
      <c r="K45"/>
    </row>
    <row r="46" spans="1:11" x14ac:dyDescent="0.25">
      <c r="A46" s="6" t="s">
        <v>102</v>
      </c>
      <c r="B46" s="4">
        <v>74</v>
      </c>
      <c r="C46" s="4">
        <v>39.6</v>
      </c>
      <c r="D46" s="4">
        <v>53</v>
      </c>
      <c r="E46" s="4">
        <v>50</v>
      </c>
      <c r="F46" s="4">
        <v>272</v>
      </c>
      <c r="G46" s="4">
        <v>1.95</v>
      </c>
      <c r="H46" s="4">
        <v>3.45</v>
      </c>
      <c r="I46" s="8">
        <f t="shared" si="0"/>
        <v>0.17692307692307693</v>
      </c>
      <c r="J46" s="5"/>
      <c r="K46"/>
    </row>
    <row r="47" spans="1:11" x14ac:dyDescent="0.25">
      <c r="A47" s="6" t="s">
        <v>103</v>
      </c>
      <c r="B47" s="4">
        <v>73.8</v>
      </c>
      <c r="C47" s="4">
        <v>40.700000000000003</v>
      </c>
      <c r="D47" s="4">
        <v>46</v>
      </c>
      <c r="E47" s="4">
        <v>41</v>
      </c>
      <c r="F47" s="4">
        <v>225</v>
      </c>
      <c r="G47" s="4">
        <v>1.7</v>
      </c>
      <c r="H47" s="4">
        <v>3.79</v>
      </c>
      <c r="I47" s="8">
        <f t="shared" si="0"/>
        <v>0.22294117647058825</v>
      </c>
      <c r="J47" s="5"/>
      <c r="K47"/>
    </row>
    <row r="48" spans="1:11" x14ac:dyDescent="0.25">
      <c r="A48" s="6" t="s">
        <v>104</v>
      </c>
      <c r="B48" s="4">
        <v>82.2</v>
      </c>
      <c r="C48" s="4">
        <v>97.8</v>
      </c>
      <c r="D48" s="4">
        <v>32</v>
      </c>
      <c r="E48" s="4">
        <v>37</v>
      </c>
      <c r="F48" s="4">
        <v>231</v>
      </c>
      <c r="G48" s="4">
        <v>1.66</v>
      </c>
      <c r="H48" s="4">
        <v>3.82</v>
      </c>
      <c r="I48" s="8">
        <f t="shared" si="0"/>
        <v>0.23012048192771081</v>
      </c>
      <c r="J48" s="5"/>
      <c r="K48"/>
    </row>
    <row r="49" spans="1:11" x14ac:dyDescent="0.25">
      <c r="A49" s="6" t="s">
        <v>105</v>
      </c>
      <c r="B49" s="4">
        <v>96.5</v>
      </c>
      <c r="C49" s="4">
        <v>42.6</v>
      </c>
      <c r="D49" s="4">
        <v>26</v>
      </c>
      <c r="E49" s="4">
        <v>41</v>
      </c>
      <c r="F49" s="4">
        <v>390</v>
      </c>
      <c r="G49" s="4">
        <v>1.69</v>
      </c>
      <c r="H49" s="4">
        <v>2.02</v>
      </c>
      <c r="I49" s="8">
        <f t="shared" si="0"/>
        <v>0.11952662721893491</v>
      </c>
      <c r="J49" s="5"/>
      <c r="K49"/>
    </row>
    <row r="50" spans="1:11" x14ac:dyDescent="0.25">
      <c r="B50"/>
      <c r="C50"/>
      <c r="D50"/>
      <c r="E50"/>
      <c r="F50"/>
      <c r="G50"/>
      <c r="H50"/>
      <c r="I50"/>
      <c r="J50"/>
      <c r="K50"/>
    </row>
    <row r="51" spans="1:11" x14ac:dyDescent="0.25">
      <c r="B51"/>
      <c r="C51"/>
      <c r="D51"/>
      <c r="E51"/>
      <c r="F51"/>
      <c r="G51"/>
      <c r="H51"/>
      <c r="I51"/>
      <c r="J51"/>
      <c r="K51"/>
    </row>
    <row r="52" spans="1:11" x14ac:dyDescent="0.25">
      <c r="B52"/>
      <c r="C52"/>
      <c r="D52"/>
      <c r="E52"/>
      <c r="F52"/>
      <c r="G52"/>
      <c r="H52"/>
      <c r="I52"/>
      <c r="J52"/>
      <c r="K52"/>
    </row>
    <row r="53" spans="1:11" x14ac:dyDescent="0.25">
      <c r="B53"/>
      <c r="C53"/>
      <c r="D53"/>
      <c r="E53"/>
      <c r="F53"/>
      <c r="G53"/>
      <c r="H53"/>
      <c r="I53"/>
      <c r="J53"/>
      <c r="K53"/>
    </row>
    <row r="54" spans="1:11" x14ac:dyDescent="0.25">
      <c r="B54"/>
      <c r="C54"/>
      <c r="D54"/>
      <c r="E54"/>
      <c r="F54"/>
      <c r="G54"/>
      <c r="H54"/>
      <c r="I54"/>
      <c r="J54"/>
      <c r="K54"/>
    </row>
    <row r="55" spans="1:11" x14ac:dyDescent="0.25">
      <c r="B55"/>
      <c r="C55"/>
      <c r="D55"/>
      <c r="E55"/>
      <c r="F55"/>
      <c r="G55"/>
      <c r="H55"/>
      <c r="I55"/>
      <c r="J55"/>
      <c r="K55"/>
    </row>
    <row r="56" spans="1:11" x14ac:dyDescent="0.25">
      <c r="B56"/>
      <c r="C56"/>
      <c r="D56"/>
      <c r="E56"/>
      <c r="F56"/>
      <c r="G56"/>
      <c r="H56"/>
      <c r="I56"/>
      <c r="J56"/>
      <c r="K56"/>
    </row>
    <row r="57" spans="1:11" x14ac:dyDescent="0.25">
      <c r="B57"/>
      <c r="C57"/>
      <c r="D57"/>
      <c r="E57"/>
      <c r="F57"/>
      <c r="G57"/>
      <c r="H57"/>
      <c r="I57"/>
      <c r="J57"/>
      <c r="K57"/>
    </row>
    <row r="58" spans="1:11" x14ac:dyDescent="0.25">
      <c r="B58"/>
      <c r="C58"/>
      <c r="D58"/>
      <c r="E58"/>
      <c r="F58"/>
      <c r="G58"/>
      <c r="H58"/>
      <c r="I58"/>
      <c r="J58"/>
      <c r="K58"/>
    </row>
    <row r="59" spans="1:11" x14ac:dyDescent="0.25">
      <c r="B59"/>
      <c r="C59"/>
      <c r="D59"/>
      <c r="E59"/>
      <c r="F59"/>
      <c r="G59"/>
      <c r="H59"/>
      <c r="I59"/>
      <c r="J59"/>
      <c r="K59"/>
    </row>
    <row r="60" spans="1:11" x14ac:dyDescent="0.25">
      <c r="B60"/>
      <c r="C60"/>
      <c r="D60"/>
      <c r="E60"/>
      <c r="F60"/>
      <c r="G60"/>
      <c r="H60"/>
      <c r="I60"/>
      <c r="J60"/>
      <c r="K60"/>
    </row>
    <row r="61" spans="1:11" x14ac:dyDescent="0.25">
      <c r="B61"/>
      <c r="C61"/>
      <c r="D61"/>
      <c r="E61"/>
      <c r="F61"/>
      <c r="G61"/>
      <c r="H61"/>
      <c r="I61"/>
      <c r="J61"/>
      <c r="K61"/>
    </row>
    <row r="62" spans="1:11" x14ac:dyDescent="0.25">
      <c r="A62" s="1"/>
      <c r="C62"/>
      <c r="D62"/>
      <c r="E62"/>
      <c r="F62"/>
      <c r="G62"/>
      <c r="H62"/>
      <c r="I62"/>
      <c r="J62"/>
      <c r="K62"/>
    </row>
    <row r="63" spans="1:11" x14ac:dyDescent="0.25">
      <c r="A63" s="1"/>
      <c r="C63"/>
      <c r="D63"/>
      <c r="E63"/>
      <c r="F63"/>
      <c r="G63"/>
      <c r="H63"/>
      <c r="I63"/>
      <c r="J63"/>
      <c r="K63"/>
    </row>
    <row r="64" spans="1:11" x14ac:dyDescent="0.25">
      <c r="A64" s="1"/>
      <c r="C64"/>
      <c r="D64"/>
      <c r="E64"/>
      <c r="F64"/>
      <c r="G64"/>
      <c r="H64"/>
      <c r="I64"/>
      <c r="J64"/>
      <c r="K64"/>
    </row>
    <row r="65" spans="1:11" x14ac:dyDescent="0.25">
      <c r="A65" s="1"/>
      <c r="C65"/>
      <c r="D65"/>
      <c r="E65"/>
      <c r="F65"/>
      <c r="G65"/>
      <c r="H65"/>
      <c r="I65"/>
      <c r="J65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D7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8"/>
  <sheetViews>
    <sheetView workbookViewId="0">
      <selection activeCell="R4" sqref="R4"/>
    </sheetView>
  </sheetViews>
  <sheetFormatPr defaultRowHeight="15" x14ac:dyDescent="0.25"/>
  <cols>
    <col min="1" max="1" width="16.7109375" customWidth="1"/>
    <col min="2" max="2" width="12.7109375" customWidth="1"/>
    <col min="3" max="3" width="10.7109375" customWidth="1"/>
    <col min="4" max="4" width="13.140625" customWidth="1"/>
    <col min="5" max="5" width="21.7109375" customWidth="1"/>
  </cols>
  <sheetData>
    <row r="2" spans="1:12" x14ac:dyDescent="0.25">
      <c r="B2" s="3" t="s">
        <v>115</v>
      </c>
      <c r="C2" s="3" t="s">
        <v>116</v>
      </c>
      <c r="D2" s="3" t="s">
        <v>117</v>
      </c>
      <c r="E2" s="3" t="s">
        <v>118</v>
      </c>
    </row>
    <row r="3" spans="1:12" x14ac:dyDescent="0.25">
      <c r="A3" t="s">
        <v>119</v>
      </c>
      <c r="B3" s="9">
        <v>2.5110000000000001</v>
      </c>
      <c r="C3" s="9">
        <f>B3-B9</f>
        <v>2.4810000000000003</v>
      </c>
      <c r="D3" s="9">
        <v>100</v>
      </c>
      <c r="E3" s="10">
        <f>(11.04*C3*C3)+(11.948*C3)+(1.5134)</f>
        <v>99.111573440000015</v>
      </c>
    </row>
    <row r="4" spans="1:12" x14ac:dyDescent="0.25">
      <c r="A4" t="s">
        <v>120</v>
      </c>
      <c r="B4" s="9">
        <v>1.7030000000000001</v>
      </c>
      <c r="C4" s="9">
        <f>B4-B9</f>
        <v>1.673</v>
      </c>
      <c r="D4" s="9">
        <v>50</v>
      </c>
      <c r="E4" s="10">
        <f t="shared" ref="E4:E9" si="0">(11.04*C4*C4)+(11.948*C4)+(1.5134)</f>
        <v>52.402580159999992</v>
      </c>
    </row>
    <row r="5" spans="1:12" x14ac:dyDescent="0.25">
      <c r="A5" t="s">
        <v>121</v>
      </c>
      <c r="B5" s="9">
        <v>1.024</v>
      </c>
      <c r="C5" s="9">
        <f>B5-B9</f>
        <v>0.99399999999999999</v>
      </c>
      <c r="D5" s="9">
        <v>25</v>
      </c>
      <c r="E5" s="10">
        <f t="shared" si="0"/>
        <v>24.297629439999998</v>
      </c>
    </row>
    <row r="6" spans="1:12" x14ac:dyDescent="0.25">
      <c r="A6" t="s">
        <v>122</v>
      </c>
      <c r="B6" s="9">
        <v>0.54300000000000004</v>
      </c>
      <c r="C6" s="9">
        <f>B6-B9</f>
        <v>0.51300000000000001</v>
      </c>
      <c r="D6" s="9">
        <v>12.5</v>
      </c>
      <c r="E6" s="10">
        <f t="shared" si="0"/>
        <v>10.548109760000001</v>
      </c>
    </row>
    <row r="7" spans="1:12" x14ac:dyDescent="0.25">
      <c r="A7" t="s">
        <v>123</v>
      </c>
      <c r="B7" s="9">
        <v>0.318</v>
      </c>
      <c r="C7" s="9">
        <f>B7-B9</f>
        <v>0.28800000000000003</v>
      </c>
      <c r="D7" s="9">
        <v>6.25</v>
      </c>
      <c r="E7" s="10">
        <f t="shared" si="0"/>
        <v>5.8701257600000005</v>
      </c>
    </row>
    <row r="8" spans="1:12" x14ac:dyDescent="0.25">
      <c r="A8" t="s">
        <v>124</v>
      </c>
      <c r="B8" s="9">
        <v>0.152</v>
      </c>
      <c r="C8" s="9">
        <f>B8-B9</f>
        <v>0.122</v>
      </c>
      <c r="D8" s="9">
        <v>3.125</v>
      </c>
      <c r="E8" s="10">
        <f t="shared" si="0"/>
        <v>3.1353753600000003</v>
      </c>
    </row>
    <row r="9" spans="1:12" x14ac:dyDescent="0.25">
      <c r="A9" t="s">
        <v>125</v>
      </c>
      <c r="B9" s="9">
        <v>0.03</v>
      </c>
      <c r="C9" s="9">
        <f>B9-B9</f>
        <v>0</v>
      </c>
      <c r="D9" s="9">
        <v>0</v>
      </c>
      <c r="E9" s="10">
        <f t="shared" si="0"/>
        <v>1.5134000000000001</v>
      </c>
    </row>
    <row r="15" spans="1:12" x14ac:dyDescent="0.25">
      <c r="J15" s="11" t="s">
        <v>126</v>
      </c>
      <c r="K15" s="11"/>
      <c r="L15" s="11"/>
    </row>
    <row r="20" spans="1:5" x14ac:dyDescent="0.25">
      <c r="A20" s="3" t="s">
        <v>127</v>
      </c>
      <c r="B20" s="3" t="s">
        <v>115</v>
      </c>
      <c r="C20" s="3" t="s">
        <v>125</v>
      </c>
      <c r="D20" s="3" t="s">
        <v>116</v>
      </c>
      <c r="E20" s="3" t="s">
        <v>128</v>
      </c>
    </row>
    <row r="21" spans="1:5" x14ac:dyDescent="0.25">
      <c r="A21" s="6" t="s">
        <v>129</v>
      </c>
      <c r="B21" s="9">
        <v>0.377</v>
      </c>
      <c r="C21" s="9">
        <v>0.03</v>
      </c>
      <c r="D21" s="9">
        <f t="shared" ref="D21:D53" si="1">(B21-C21)</f>
        <v>0.34699999999999998</v>
      </c>
      <c r="E21" s="12">
        <f t="shared" ref="E21:E53" si="2">(11.04*D21*D21)+(11.948*D21)+(1.5134)</f>
        <v>6.9886713599999997</v>
      </c>
    </row>
    <row r="22" spans="1:5" x14ac:dyDescent="0.25">
      <c r="A22" s="6" t="s">
        <v>130</v>
      </c>
      <c r="B22" s="9">
        <v>0.498</v>
      </c>
      <c r="C22" s="9">
        <v>0.03</v>
      </c>
      <c r="D22" s="9">
        <f t="shared" si="1"/>
        <v>0.46799999999999997</v>
      </c>
      <c r="E22" s="12">
        <f t="shared" si="2"/>
        <v>9.523088959999999</v>
      </c>
    </row>
    <row r="23" spans="1:5" x14ac:dyDescent="0.25">
      <c r="A23" s="6" t="s">
        <v>131</v>
      </c>
      <c r="B23" s="9">
        <v>0.49099999999999999</v>
      </c>
      <c r="C23" s="9">
        <v>0.03</v>
      </c>
      <c r="D23" s="9">
        <f t="shared" si="1"/>
        <v>0.46099999999999997</v>
      </c>
      <c r="E23" s="12">
        <f t="shared" si="2"/>
        <v>9.36765984</v>
      </c>
    </row>
    <row r="24" spans="1:5" x14ac:dyDescent="0.25">
      <c r="A24" s="6" t="s">
        <v>132</v>
      </c>
      <c r="B24" s="9">
        <v>0.313</v>
      </c>
      <c r="C24" s="9">
        <v>0.03</v>
      </c>
      <c r="D24" s="9">
        <f t="shared" si="1"/>
        <v>0.28300000000000003</v>
      </c>
      <c r="E24" s="12">
        <f t="shared" si="2"/>
        <v>5.77886656</v>
      </c>
    </row>
    <row r="25" spans="1:5" x14ac:dyDescent="0.25">
      <c r="A25" s="6" t="s">
        <v>133</v>
      </c>
      <c r="B25" s="9">
        <v>0.20599999999999999</v>
      </c>
      <c r="C25" s="9">
        <v>0.03</v>
      </c>
      <c r="D25" s="9">
        <f t="shared" si="1"/>
        <v>0.17599999999999999</v>
      </c>
      <c r="E25" s="12">
        <f t="shared" si="2"/>
        <v>3.95822304</v>
      </c>
    </row>
    <row r="26" spans="1:5" x14ac:dyDescent="0.25">
      <c r="A26" s="6" t="s">
        <v>134</v>
      </c>
      <c r="B26" s="9">
        <v>0.307</v>
      </c>
      <c r="C26" s="9">
        <v>0.03</v>
      </c>
      <c r="D26" s="9">
        <f t="shared" si="1"/>
        <v>0.27700000000000002</v>
      </c>
      <c r="E26" s="12">
        <f t="shared" si="2"/>
        <v>5.67008416</v>
      </c>
    </row>
    <row r="27" spans="1:5" x14ac:dyDescent="0.25">
      <c r="A27" s="6" t="s">
        <v>135</v>
      </c>
      <c r="B27" s="9">
        <v>0.26400000000000001</v>
      </c>
      <c r="C27" s="9">
        <v>0.03</v>
      </c>
      <c r="D27" s="9">
        <f t="shared" si="1"/>
        <v>0.23400000000000001</v>
      </c>
      <c r="E27" s="12">
        <f t="shared" si="2"/>
        <v>4.9137382400000007</v>
      </c>
    </row>
    <row r="28" spans="1:5" x14ac:dyDescent="0.25">
      <c r="A28" s="6" t="s">
        <v>136</v>
      </c>
      <c r="B28" s="9">
        <v>0.14000000000000001</v>
      </c>
      <c r="C28" s="9">
        <v>0.03</v>
      </c>
      <c r="D28" s="9">
        <f t="shared" si="1"/>
        <v>0.11000000000000001</v>
      </c>
      <c r="E28" s="12">
        <f t="shared" si="2"/>
        <v>2.9612639999999999</v>
      </c>
    </row>
    <row r="29" spans="1:5" x14ac:dyDescent="0.25">
      <c r="A29" s="6" t="s">
        <v>137</v>
      </c>
      <c r="B29" s="9">
        <v>0.23200000000000001</v>
      </c>
      <c r="C29" s="9">
        <v>0.03</v>
      </c>
      <c r="D29" s="9">
        <f t="shared" si="1"/>
        <v>0.20200000000000001</v>
      </c>
      <c r="E29" s="12">
        <f t="shared" si="2"/>
        <v>4.3773721600000002</v>
      </c>
    </row>
    <row r="30" spans="1:5" x14ac:dyDescent="0.25">
      <c r="A30" s="6" t="s">
        <v>138</v>
      </c>
      <c r="B30" s="9">
        <v>0.255</v>
      </c>
      <c r="C30" s="9">
        <v>0.03</v>
      </c>
      <c r="D30" s="9">
        <f t="shared" si="1"/>
        <v>0.22500000000000001</v>
      </c>
      <c r="E30" s="12">
        <f t="shared" si="2"/>
        <v>4.7606000000000002</v>
      </c>
    </row>
    <row r="31" spans="1:5" x14ac:dyDescent="0.25">
      <c r="A31" s="6" t="s">
        <v>139</v>
      </c>
      <c r="B31" s="9">
        <v>0.20699999999999999</v>
      </c>
      <c r="C31" s="9">
        <v>0.03</v>
      </c>
      <c r="D31" s="9">
        <f t="shared" si="1"/>
        <v>0.17699999999999999</v>
      </c>
      <c r="E31" s="12">
        <f t="shared" si="2"/>
        <v>3.9740681599999998</v>
      </c>
    </row>
    <row r="32" spans="1:5" x14ac:dyDescent="0.25">
      <c r="A32" s="6" t="s">
        <v>140</v>
      </c>
      <c r="B32" s="9">
        <v>0.875</v>
      </c>
      <c r="C32" s="9">
        <v>0.03</v>
      </c>
      <c r="D32" s="9">
        <f t="shared" si="1"/>
        <v>0.84499999999999997</v>
      </c>
      <c r="E32" s="12">
        <f t="shared" si="2"/>
        <v>19.492296</v>
      </c>
    </row>
    <row r="33" spans="1:5" x14ac:dyDescent="0.25">
      <c r="A33" s="6" t="s">
        <v>141</v>
      </c>
      <c r="B33" s="9">
        <v>0.46800000000000003</v>
      </c>
      <c r="C33" s="9">
        <v>0.03</v>
      </c>
      <c r="D33" s="9">
        <f t="shared" si="1"/>
        <v>0.43800000000000006</v>
      </c>
      <c r="E33" s="12">
        <f t="shared" si="2"/>
        <v>8.8645817600000019</v>
      </c>
    </row>
    <row r="34" spans="1:5" x14ac:dyDescent="0.25">
      <c r="A34" s="6" t="s">
        <v>142</v>
      </c>
      <c r="B34" s="9">
        <v>0.217</v>
      </c>
      <c r="C34" s="9">
        <v>0.03</v>
      </c>
      <c r="D34" s="9">
        <f t="shared" si="1"/>
        <v>0.187</v>
      </c>
      <c r="E34" s="12">
        <f t="shared" si="2"/>
        <v>4.1337337600000001</v>
      </c>
    </row>
    <row r="35" spans="1:5" x14ac:dyDescent="0.25">
      <c r="A35" s="6" t="s">
        <v>143</v>
      </c>
      <c r="B35" s="9">
        <v>0.33400000000000002</v>
      </c>
      <c r="C35" s="9">
        <v>0.03</v>
      </c>
      <c r="D35" s="9">
        <f t="shared" si="1"/>
        <v>0.30400000000000005</v>
      </c>
      <c r="E35" s="12">
        <f t="shared" si="2"/>
        <v>6.1658646400000015</v>
      </c>
    </row>
    <row r="36" spans="1:5" x14ac:dyDescent="0.25">
      <c r="A36" s="6" t="s">
        <v>144</v>
      </c>
      <c r="B36" s="9">
        <v>0.19800000000000001</v>
      </c>
      <c r="C36" s="9">
        <v>0.03</v>
      </c>
      <c r="D36" s="9">
        <f t="shared" si="1"/>
        <v>0.16800000000000001</v>
      </c>
      <c r="E36" s="12">
        <f t="shared" si="2"/>
        <v>3.8322569600000005</v>
      </c>
    </row>
    <row r="37" spans="1:5" x14ac:dyDescent="0.25">
      <c r="A37" s="6" t="s">
        <v>145</v>
      </c>
      <c r="B37" s="9">
        <v>0.246</v>
      </c>
      <c r="C37" s="9">
        <v>0.03</v>
      </c>
      <c r="D37" s="9">
        <f t="shared" si="1"/>
        <v>0.216</v>
      </c>
      <c r="E37" s="12">
        <f t="shared" si="2"/>
        <v>4.6092502399999997</v>
      </c>
    </row>
    <row r="38" spans="1:5" x14ac:dyDescent="0.25">
      <c r="A38" s="6" t="s">
        <v>146</v>
      </c>
      <c r="B38" s="9">
        <v>0.189</v>
      </c>
      <c r="C38" s="9">
        <v>0.03</v>
      </c>
      <c r="D38" s="9">
        <f t="shared" si="1"/>
        <v>0.159</v>
      </c>
      <c r="E38" s="12">
        <f t="shared" si="2"/>
        <v>3.6922342400000003</v>
      </c>
    </row>
    <row r="39" spans="1:5" x14ac:dyDescent="0.25">
      <c r="A39" s="6" t="s">
        <v>147</v>
      </c>
      <c r="B39" s="9">
        <v>0.29699999999999999</v>
      </c>
      <c r="C39" s="9">
        <v>0.03</v>
      </c>
      <c r="D39" s="9">
        <f t="shared" si="1"/>
        <v>0.26700000000000002</v>
      </c>
      <c r="E39" s="12">
        <f t="shared" si="2"/>
        <v>5.4905465600000003</v>
      </c>
    </row>
    <row r="40" spans="1:5" x14ac:dyDescent="0.25">
      <c r="A40" s="6" t="s">
        <v>148</v>
      </c>
      <c r="B40" s="9">
        <v>1.359</v>
      </c>
      <c r="C40" s="9">
        <v>0.03</v>
      </c>
      <c r="D40" s="9">
        <f t="shared" si="1"/>
        <v>1.329</v>
      </c>
      <c r="E40" s="12">
        <f t="shared" si="2"/>
        <v>36.891592639999992</v>
      </c>
    </row>
    <row r="41" spans="1:5" x14ac:dyDescent="0.25">
      <c r="A41" s="6" t="s">
        <v>149</v>
      </c>
      <c r="B41" s="9">
        <v>0.501</v>
      </c>
      <c r="C41" s="9">
        <v>0.03</v>
      </c>
      <c r="D41" s="9">
        <f t="shared" si="1"/>
        <v>0.47099999999999997</v>
      </c>
      <c r="E41" s="12">
        <f t="shared" si="2"/>
        <v>9.5900326400000004</v>
      </c>
    </row>
    <row r="42" spans="1:5" x14ac:dyDescent="0.25">
      <c r="A42" s="6" t="s">
        <v>150</v>
      </c>
      <c r="B42" s="9">
        <v>0.38600000000000001</v>
      </c>
      <c r="C42" s="9">
        <v>0.03</v>
      </c>
      <c r="D42" s="9">
        <f t="shared" si="1"/>
        <v>0.35599999999999998</v>
      </c>
      <c r="E42" s="12">
        <f t="shared" si="2"/>
        <v>7.1660534399999998</v>
      </c>
    </row>
    <row r="43" spans="1:5" x14ac:dyDescent="0.25">
      <c r="A43" s="6" t="s">
        <v>151</v>
      </c>
      <c r="B43" s="9">
        <v>0.28199999999999997</v>
      </c>
      <c r="C43" s="9">
        <v>0.03</v>
      </c>
      <c r="D43" s="9">
        <f t="shared" si="1"/>
        <v>0.252</v>
      </c>
      <c r="E43" s="12">
        <f t="shared" si="2"/>
        <v>5.2253801600000003</v>
      </c>
    </row>
    <row r="44" spans="1:5" x14ac:dyDescent="0.25">
      <c r="A44" s="6" t="s">
        <v>152</v>
      </c>
      <c r="B44" s="9">
        <v>0.51600000000000001</v>
      </c>
      <c r="C44" s="9">
        <v>0.03</v>
      </c>
      <c r="D44" s="9">
        <f t="shared" si="1"/>
        <v>0.48599999999999999</v>
      </c>
      <c r="E44" s="12">
        <f t="shared" si="2"/>
        <v>9.9277318399999999</v>
      </c>
    </row>
    <row r="45" spans="1:5" x14ac:dyDescent="0.25">
      <c r="A45" s="6" t="s">
        <v>153</v>
      </c>
      <c r="B45" s="9">
        <v>0.23300000000000001</v>
      </c>
      <c r="C45" s="9">
        <v>0.03</v>
      </c>
      <c r="D45" s="9">
        <f t="shared" si="1"/>
        <v>0.20300000000000001</v>
      </c>
      <c r="E45" s="12">
        <f t="shared" si="2"/>
        <v>4.3937913599999998</v>
      </c>
    </row>
    <row r="46" spans="1:5" x14ac:dyDescent="0.25">
      <c r="A46" s="6" t="s">
        <v>154</v>
      </c>
      <c r="B46" s="9">
        <v>0.46800000000000003</v>
      </c>
      <c r="C46" s="9">
        <v>0.03</v>
      </c>
      <c r="D46" s="9">
        <f t="shared" si="1"/>
        <v>0.43800000000000006</v>
      </c>
      <c r="E46" s="12">
        <f t="shared" si="2"/>
        <v>8.8645817600000019</v>
      </c>
    </row>
    <row r="47" spans="1:5" x14ac:dyDescent="0.25">
      <c r="A47" s="6" t="s">
        <v>155</v>
      </c>
      <c r="B47" s="9">
        <v>0.40500000000000003</v>
      </c>
      <c r="C47" s="9">
        <v>0.03</v>
      </c>
      <c r="D47" s="9">
        <f t="shared" si="1"/>
        <v>0.375</v>
      </c>
      <c r="E47" s="12">
        <f t="shared" si="2"/>
        <v>7.5463999999999993</v>
      </c>
    </row>
    <row r="48" spans="1:5" x14ac:dyDescent="0.25">
      <c r="A48" s="6" t="s">
        <v>156</v>
      </c>
      <c r="B48" s="9">
        <v>0.92500000000000004</v>
      </c>
      <c r="C48" s="9">
        <v>0.03</v>
      </c>
      <c r="D48" s="9">
        <f t="shared" si="1"/>
        <v>0.89500000000000002</v>
      </c>
      <c r="E48" s="12">
        <f t="shared" si="2"/>
        <v>21.050176</v>
      </c>
    </row>
    <row r="49" spans="1:5" x14ac:dyDescent="0.25">
      <c r="A49" s="6" t="s">
        <v>157</v>
      </c>
      <c r="B49" s="9">
        <v>0.65</v>
      </c>
      <c r="C49" s="9">
        <v>0.03</v>
      </c>
      <c r="D49" s="9">
        <f t="shared" si="1"/>
        <v>0.62</v>
      </c>
      <c r="E49" s="12">
        <f t="shared" si="2"/>
        <v>13.164936000000001</v>
      </c>
    </row>
    <row r="50" spans="1:5" x14ac:dyDescent="0.25">
      <c r="A50" s="6" t="s">
        <v>158</v>
      </c>
      <c r="B50" s="9">
        <v>0.36</v>
      </c>
      <c r="C50" s="9">
        <v>0.03</v>
      </c>
      <c r="D50" s="9">
        <f t="shared" si="1"/>
        <v>0.32999999999999996</v>
      </c>
      <c r="E50" s="12">
        <f t="shared" si="2"/>
        <v>6.6584959999999986</v>
      </c>
    </row>
    <row r="51" spans="1:5" x14ac:dyDescent="0.25">
      <c r="A51" s="6" t="s">
        <v>159</v>
      </c>
      <c r="B51" s="9">
        <v>0.34899999999999998</v>
      </c>
      <c r="C51" s="9">
        <v>0.03</v>
      </c>
      <c r="D51" s="9">
        <f t="shared" si="1"/>
        <v>0.31899999999999995</v>
      </c>
      <c r="E51" s="12">
        <f t="shared" si="2"/>
        <v>6.4482534399999984</v>
      </c>
    </row>
    <row r="52" spans="1:5" x14ac:dyDescent="0.25">
      <c r="A52" s="6" t="s">
        <v>160</v>
      </c>
      <c r="B52" s="9">
        <v>0.42699999999999999</v>
      </c>
      <c r="C52" s="9">
        <v>0.03</v>
      </c>
      <c r="D52" s="9">
        <f t="shared" si="1"/>
        <v>0.39700000000000002</v>
      </c>
      <c r="E52" s="12">
        <f t="shared" si="2"/>
        <v>7.9967593600000004</v>
      </c>
    </row>
    <row r="53" spans="1:5" x14ac:dyDescent="0.25">
      <c r="A53" s="6" t="s">
        <v>161</v>
      </c>
      <c r="B53" s="9">
        <v>0.37</v>
      </c>
      <c r="C53" s="9">
        <v>0.03</v>
      </c>
      <c r="D53" s="9">
        <f t="shared" si="1"/>
        <v>0.33999999999999997</v>
      </c>
      <c r="E53" s="12">
        <f t="shared" si="2"/>
        <v>6.8519439999999987</v>
      </c>
    </row>
    <row r="54" spans="1:5" x14ac:dyDescent="0.25">
      <c r="A54" s="6" t="s">
        <v>162</v>
      </c>
      <c r="B54" s="9">
        <v>0.36699999999999999</v>
      </c>
      <c r="C54" s="9">
        <v>0.03</v>
      </c>
      <c r="D54" s="9">
        <f t="shared" ref="D54:D68" si="3">(B54-C54)</f>
        <v>0.33699999999999997</v>
      </c>
      <c r="E54" s="12">
        <f t="shared" ref="E54:E68" si="4">(11.04*D54*D54)+(11.948*D54)+(1.5134)</f>
        <v>6.7936777599999987</v>
      </c>
    </row>
    <row r="55" spans="1:5" x14ac:dyDescent="0.25">
      <c r="A55" s="6" t="s">
        <v>163</v>
      </c>
      <c r="B55" s="9">
        <v>0.26</v>
      </c>
      <c r="C55" s="9">
        <v>0.03</v>
      </c>
      <c r="D55" s="9">
        <f t="shared" si="3"/>
        <v>0.23</v>
      </c>
      <c r="E55" s="12">
        <f t="shared" si="4"/>
        <v>4.8454560000000004</v>
      </c>
    </row>
    <row r="56" spans="1:5" x14ac:dyDescent="0.25">
      <c r="A56" s="6" t="s">
        <v>164</v>
      </c>
      <c r="B56" s="9">
        <v>0.17799999999999999</v>
      </c>
      <c r="C56" s="9">
        <v>0.03</v>
      </c>
      <c r="D56" s="9">
        <f t="shared" si="3"/>
        <v>0.14799999999999999</v>
      </c>
      <c r="E56" s="12">
        <f t="shared" si="4"/>
        <v>3.52352416</v>
      </c>
    </row>
    <row r="57" spans="1:5" x14ac:dyDescent="0.25">
      <c r="A57" s="6" t="s">
        <v>165</v>
      </c>
      <c r="B57" s="9">
        <v>0.41199999999999998</v>
      </c>
      <c r="C57" s="9">
        <v>0.03</v>
      </c>
      <c r="D57" s="9">
        <f t="shared" si="3"/>
        <v>0.38200000000000001</v>
      </c>
      <c r="E57" s="12">
        <f t="shared" si="4"/>
        <v>7.6885369600000004</v>
      </c>
    </row>
    <row r="58" spans="1:5" x14ac:dyDescent="0.25">
      <c r="A58" s="6" t="s">
        <v>166</v>
      </c>
      <c r="B58" s="9">
        <v>0.34399999999999997</v>
      </c>
      <c r="C58" s="9">
        <v>0.03</v>
      </c>
      <c r="D58" s="9">
        <f t="shared" si="3"/>
        <v>0.31399999999999995</v>
      </c>
      <c r="E58" s="12">
        <f t="shared" si="4"/>
        <v>6.353571839999999</v>
      </c>
    </row>
    <row r="59" spans="1:5" x14ac:dyDescent="0.25">
      <c r="A59" s="6" t="s">
        <v>167</v>
      </c>
      <c r="B59" s="9">
        <v>0.185</v>
      </c>
      <c r="C59" s="9">
        <v>0.03</v>
      </c>
      <c r="D59" s="9">
        <f t="shared" si="3"/>
        <v>0.155</v>
      </c>
      <c r="E59" s="12">
        <f t="shared" si="4"/>
        <v>3.6305760000000005</v>
      </c>
    </row>
    <row r="60" spans="1:5" x14ac:dyDescent="0.25">
      <c r="A60" s="6" t="s">
        <v>168</v>
      </c>
      <c r="B60" s="9">
        <v>0.61</v>
      </c>
      <c r="C60" s="9">
        <v>0.03</v>
      </c>
      <c r="D60" s="9">
        <f t="shared" si="3"/>
        <v>0.57999999999999996</v>
      </c>
      <c r="E60" s="12">
        <f t="shared" si="4"/>
        <v>12.157095999999999</v>
      </c>
    </row>
    <row r="61" spans="1:5" x14ac:dyDescent="0.25">
      <c r="A61" s="6" t="s">
        <v>169</v>
      </c>
      <c r="B61" s="9">
        <v>0.76500000000000001</v>
      </c>
      <c r="C61" s="9">
        <v>0.03</v>
      </c>
      <c r="D61" s="9">
        <f t="shared" si="3"/>
        <v>0.73499999999999999</v>
      </c>
      <c r="E61" s="12">
        <f t="shared" si="4"/>
        <v>16.259263999999998</v>
      </c>
    </row>
    <row r="62" spans="1:5" x14ac:dyDescent="0.25">
      <c r="A62" s="6" t="s">
        <v>170</v>
      </c>
      <c r="B62" s="9">
        <v>0.73299999999999998</v>
      </c>
      <c r="C62" s="9">
        <v>0.03</v>
      </c>
      <c r="D62" s="9">
        <f t="shared" si="3"/>
        <v>0.70299999999999996</v>
      </c>
      <c r="E62" s="12">
        <f t="shared" si="4"/>
        <v>15.368911359999998</v>
      </c>
    </row>
    <row r="63" spans="1:5" x14ac:dyDescent="0.25">
      <c r="A63" s="6" t="s">
        <v>171</v>
      </c>
      <c r="B63" s="9">
        <v>0.442</v>
      </c>
      <c r="C63" s="9">
        <v>0.03</v>
      </c>
      <c r="D63" s="9">
        <f t="shared" si="3"/>
        <v>0.41200000000000003</v>
      </c>
      <c r="E63" s="12">
        <f t="shared" si="4"/>
        <v>8.3099497600000003</v>
      </c>
    </row>
    <row r="64" spans="1:5" x14ac:dyDescent="0.25">
      <c r="A64" s="6" t="s">
        <v>172</v>
      </c>
      <c r="B64" s="9">
        <v>0.44400000000000001</v>
      </c>
      <c r="C64" s="9">
        <v>0.03</v>
      </c>
      <c r="D64" s="9">
        <f t="shared" si="3"/>
        <v>0.41400000000000003</v>
      </c>
      <c r="E64" s="12">
        <f t="shared" si="4"/>
        <v>8.3520838400000024</v>
      </c>
    </row>
    <row r="65" spans="1:5" x14ac:dyDescent="0.25">
      <c r="A65" s="6" t="s">
        <v>173</v>
      </c>
      <c r="B65" s="9">
        <v>0.34599999999999997</v>
      </c>
      <c r="C65" s="9">
        <v>0.03</v>
      </c>
      <c r="D65" s="9">
        <f t="shared" si="3"/>
        <v>0.31599999999999995</v>
      </c>
      <c r="E65" s="12">
        <f t="shared" si="4"/>
        <v>6.391378239999999</v>
      </c>
    </row>
    <row r="66" spans="1:5" x14ac:dyDescent="0.25">
      <c r="A66" s="6" t="s">
        <v>174</v>
      </c>
      <c r="B66" s="9">
        <v>0.63100000000000001</v>
      </c>
      <c r="C66" s="9">
        <v>0.03</v>
      </c>
      <c r="D66" s="9">
        <f t="shared" si="3"/>
        <v>0.60099999999999998</v>
      </c>
      <c r="E66" s="12">
        <f t="shared" si="4"/>
        <v>12.681807040000001</v>
      </c>
    </row>
    <row r="67" spans="1:5" x14ac:dyDescent="0.25">
      <c r="A67" s="6" t="s">
        <v>175</v>
      </c>
      <c r="B67" s="9">
        <v>0.22</v>
      </c>
      <c r="C67" s="9">
        <v>0.03</v>
      </c>
      <c r="D67" s="9">
        <f t="shared" si="3"/>
        <v>0.19</v>
      </c>
      <c r="E67" s="12">
        <f t="shared" si="4"/>
        <v>4.1820639999999996</v>
      </c>
    </row>
    <row r="68" spans="1:5" x14ac:dyDescent="0.25">
      <c r="A68" s="6" t="s">
        <v>176</v>
      </c>
      <c r="B68" s="9">
        <v>0.63300000000000001</v>
      </c>
      <c r="C68" s="9">
        <v>0.03</v>
      </c>
      <c r="D68" s="9">
        <f t="shared" si="3"/>
        <v>0.60299999999999998</v>
      </c>
      <c r="E68" s="12">
        <f t="shared" si="4"/>
        <v>12.732287360000001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80"/>
  <sheetViews>
    <sheetView workbookViewId="0">
      <selection activeCell="R5" sqref="R5"/>
    </sheetView>
  </sheetViews>
  <sheetFormatPr defaultRowHeight="15" x14ac:dyDescent="0.25"/>
  <cols>
    <col min="1" max="1" width="15.5703125" customWidth="1"/>
    <col min="2" max="2" width="12.85546875" customWidth="1"/>
    <col min="3" max="3" width="21.7109375" customWidth="1"/>
  </cols>
  <sheetData>
    <row r="2" spans="1:7" x14ac:dyDescent="0.25">
      <c r="A2" s="14">
        <v>0.115</v>
      </c>
      <c r="B2" s="13">
        <v>0.26400000000000001</v>
      </c>
      <c r="C2" s="13">
        <v>0.248</v>
      </c>
      <c r="D2" s="13">
        <v>0.29399999999999998</v>
      </c>
      <c r="E2" s="13">
        <v>0.16500000000000001</v>
      </c>
      <c r="F2" s="13">
        <v>0.28899999999999998</v>
      </c>
      <c r="G2" s="13">
        <v>0.33200000000000002</v>
      </c>
    </row>
    <row r="3" spans="1:7" x14ac:dyDescent="0.25">
      <c r="A3" s="14">
        <v>0.627</v>
      </c>
      <c r="B3" s="13">
        <v>0.19400000000000001</v>
      </c>
      <c r="C3" s="13">
        <v>0.13</v>
      </c>
      <c r="D3" s="13">
        <v>0.29499999999999998</v>
      </c>
      <c r="E3" s="13">
        <v>0.24299999999999999</v>
      </c>
      <c r="F3" s="13">
        <v>0.29499999999999998</v>
      </c>
      <c r="G3" s="13">
        <v>0.20800000000000002</v>
      </c>
    </row>
    <row r="4" spans="1:7" x14ac:dyDescent="0.25">
      <c r="A4" s="14">
        <v>0.91400000000000003</v>
      </c>
      <c r="B4" s="13">
        <v>0.26500000000000001</v>
      </c>
      <c r="C4" s="13">
        <v>0.27700000000000002</v>
      </c>
      <c r="D4" s="13">
        <v>0.27900000000000003</v>
      </c>
      <c r="E4" s="13">
        <v>0.21099999999999999</v>
      </c>
      <c r="F4" s="13">
        <v>0.28999999999999998</v>
      </c>
      <c r="G4" s="13">
        <v>0.30199999999999999</v>
      </c>
    </row>
    <row r="5" spans="1:7" x14ac:dyDescent="0.25">
      <c r="A5" s="14">
        <v>1.202</v>
      </c>
      <c r="B5" s="13">
        <v>0.2</v>
      </c>
      <c r="C5" s="13">
        <v>0.156</v>
      </c>
      <c r="D5" s="13">
        <v>0.158</v>
      </c>
      <c r="E5" s="13">
        <v>0.14699999999999999</v>
      </c>
      <c r="F5" s="13">
        <v>0.17200000000000001</v>
      </c>
      <c r="G5" s="13">
        <v>0.253</v>
      </c>
    </row>
    <row r="6" spans="1:7" x14ac:dyDescent="0.25">
      <c r="A6" s="14">
        <v>1.4630000000000001</v>
      </c>
      <c r="B6" s="13">
        <v>0.157</v>
      </c>
      <c r="C6" s="13">
        <v>0.318</v>
      </c>
      <c r="D6" s="13">
        <v>0.29699999999999999</v>
      </c>
      <c r="E6" s="13">
        <v>0.114</v>
      </c>
      <c r="F6" s="13">
        <v>0.26900000000000002</v>
      </c>
      <c r="G6" s="13">
        <v>0.23900000000000002</v>
      </c>
    </row>
    <row r="7" spans="1:7" x14ac:dyDescent="0.25">
      <c r="A7" s="14">
        <v>1.7030000000000001</v>
      </c>
      <c r="B7" s="13">
        <v>0.26900000000000002</v>
      </c>
      <c r="C7" s="13">
        <v>9.4E-2</v>
      </c>
      <c r="D7" s="13">
        <v>0.252</v>
      </c>
      <c r="E7" s="13">
        <v>0.20400000000000001</v>
      </c>
      <c r="F7" s="13">
        <v>0.24</v>
      </c>
      <c r="G7" s="13">
        <v>0.28100000000000003</v>
      </c>
    </row>
    <row r="8" spans="1:7" x14ac:dyDescent="0.25">
      <c r="A8" s="14">
        <v>2.024</v>
      </c>
      <c r="B8" s="13">
        <v>0.221</v>
      </c>
      <c r="C8" s="13">
        <v>0.29899999999999999</v>
      </c>
      <c r="D8" s="13">
        <v>0.28999999999999998</v>
      </c>
      <c r="E8" s="13">
        <v>0.26400000000000001</v>
      </c>
      <c r="F8" s="13">
        <v>0.26800000000000002</v>
      </c>
      <c r="G8" s="13">
        <v>0.26200000000000001</v>
      </c>
    </row>
    <row r="9" spans="1:7" x14ac:dyDescent="0.25">
      <c r="A9" s="15">
        <v>2.3119999999999998</v>
      </c>
      <c r="B9" s="13">
        <v>0.29699999999999999</v>
      </c>
      <c r="C9" s="13">
        <v>0.25800000000000001</v>
      </c>
      <c r="D9" s="13">
        <v>0.25600000000000001</v>
      </c>
      <c r="E9" s="13">
        <v>0.28300000000000003</v>
      </c>
      <c r="F9" s="13">
        <v>0.30499999999999999</v>
      </c>
      <c r="G9" s="13">
        <v>0.254</v>
      </c>
    </row>
    <row r="16" spans="1:7" x14ac:dyDescent="0.25">
      <c r="B16" s="3" t="s">
        <v>179</v>
      </c>
      <c r="C16" s="3" t="s">
        <v>117</v>
      </c>
      <c r="D16" s="3" t="s">
        <v>118</v>
      </c>
    </row>
    <row r="17" spans="1:11" x14ac:dyDescent="0.25">
      <c r="A17" t="s">
        <v>119</v>
      </c>
      <c r="B17" s="14">
        <v>0.115</v>
      </c>
      <c r="C17" s="9">
        <v>100</v>
      </c>
      <c r="D17" s="12">
        <f t="shared" ref="D17:D23" si="0">(35.383*B17*B17)-(126.41*B17)+(113.92)</f>
        <v>99.850790175</v>
      </c>
    </row>
    <row r="18" spans="1:11" x14ac:dyDescent="0.25">
      <c r="A18" t="s">
        <v>120</v>
      </c>
      <c r="B18" s="14">
        <v>0.627</v>
      </c>
      <c r="C18" s="9">
        <v>50</v>
      </c>
      <c r="D18" s="12">
        <f t="shared" si="0"/>
        <v>48.571013407000009</v>
      </c>
    </row>
    <row r="19" spans="1:11" x14ac:dyDescent="0.25">
      <c r="A19" t="s">
        <v>121</v>
      </c>
      <c r="B19" s="14">
        <v>0.91400000000000003</v>
      </c>
      <c r="C19" s="9">
        <v>25</v>
      </c>
      <c r="D19" s="12">
        <f t="shared" si="0"/>
        <v>27.940076668000003</v>
      </c>
    </row>
    <row r="20" spans="1:11" x14ac:dyDescent="0.25">
      <c r="A20" t="s">
        <v>122</v>
      </c>
      <c r="B20" s="14">
        <v>1.202</v>
      </c>
      <c r="C20" s="9">
        <v>12.5</v>
      </c>
      <c r="D20" s="12">
        <f t="shared" si="0"/>
        <v>13.096679932000015</v>
      </c>
    </row>
    <row r="21" spans="1:11" x14ac:dyDescent="0.25">
      <c r="A21" t="s">
        <v>123</v>
      </c>
      <c r="B21" s="14">
        <v>1.4630000000000001</v>
      </c>
      <c r="C21" s="9">
        <v>6.25</v>
      </c>
      <c r="D21" s="12">
        <f t="shared" si="0"/>
        <v>4.714846327000032</v>
      </c>
    </row>
    <row r="22" spans="1:11" x14ac:dyDescent="0.25">
      <c r="A22" t="s">
        <v>124</v>
      </c>
      <c r="B22" s="14">
        <v>1.7030000000000001</v>
      </c>
      <c r="C22" s="9">
        <v>3.13</v>
      </c>
      <c r="D22" s="12">
        <f t="shared" si="0"/>
        <v>1.261865047000029</v>
      </c>
    </row>
    <row r="23" spans="1:11" x14ac:dyDescent="0.25">
      <c r="A23" t="s">
        <v>178</v>
      </c>
      <c r="B23" s="15">
        <v>2.024</v>
      </c>
      <c r="C23" s="9">
        <v>1.56</v>
      </c>
      <c r="D23" s="12">
        <f t="shared" si="0"/>
        <v>3.0153086080000406</v>
      </c>
    </row>
    <row r="27" spans="1:11" x14ac:dyDescent="0.25">
      <c r="J27" s="11" t="s">
        <v>180</v>
      </c>
      <c r="K27" s="11"/>
    </row>
    <row r="32" spans="1:11" x14ac:dyDescent="0.25">
      <c r="A32" s="16" t="s">
        <v>127</v>
      </c>
      <c r="B32" s="13" t="s">
        <v>115</v>
      </c>
      <c r="C32" s="17" t="s">
        <v>181</v>
      </c>
    </row>
    <row r="33" spans="1:3" x14ac:dyDescent="0.25">
      <c r="A33" s="16" t="s">
        <v>129</v>
      </c>
      <c r="B33" s="13">
        <v>0.26400000000000001</v>
      </c>
      <c r="C33" s="12">
        <f t="shared" ref="C33:C80" si="1">(35.383*B33*B33)-(126.41*B33)+(113.92)</f>
        <v>83.013813568000003</v>
      </c>
    </row>
    <row r="34" spans="1:3" x14ac:dyDescent="0.25">
      <c r="A34" s="16" t="s">
        <v>130</v>
      </c>
      <c r="B34" s="13">
        <v>0.19400000000000001</v>
      </c>
      <c r="C34" s="12">
        <f t="shared" si="1"/>
        <v>90.728134588000003</v>
      </c>
    </row>
    <row r="35" spans="1:3" x14ac:dyDescent="0.25">
      <c r="A35" s="16" t="s">
        <v>131</v>
      </c>
      <c r="B35" s="13">
        <v>0.26500000000000001</v>
      </c>
      <c r="C35" s="12">
        <f t="shared" si="1"/>
        <v>82.90612117500001</v>
      </c>
    </row>
    <row r="36" spans="1:3" x14ac:dyDescent="0.25">
      <c r="A36" s="16" t="s">
        <v>132</v>
      </c>
      <c r="B36" s="13">
        <v>0.2</v>
      </c>
      <c r="C36" s="12">
        <f t="shared" si="1"/>
        <v>90.053319999999999</v>
      </c>
    </row>
    <row r="37" spans="1:3" x14ac:dyDescent="0.25">
      <c r="A37" s="16" t="s">
        <v>133</v>
      </c>
      <c r="B37" s="13">
        <v>0.157</v>
      </c>
      <c r="C37" s="12">
        <f t="shared" si="1"/>
        <v>94.945785567000001</v>
      </c>
    </row>
    <row r="38" spans="1:3" x14ac:dyDescent="0.25">
      <c r="A38" s="16" t="s">
        <v>134</v>
      </c>
      <c r="B38" s="13">
        <v>0.26900000000000002</v>
      </c>
      <c r="C38" s="12">
        <f t="shared" si="1"/>
        <v>82.476059262999996</v>
      </c>
    </row>
    <row r="39" spans="1:3" x14ac:dyDescent="0.25">
      <c r="A39" s="16" t="s">
        <v>135</v>
      </c>
      <c r="B39" s="13">
        <v>0.221</v>
      </c>
      <c r="C39" s="12">
        <f t="shared" si="1"/>
        <v>87.711531102999999</v>
      </c>
    </row>
    <row r="40" spans="1:3" x14ac:dyDescent="0.25">
      <c r="A40" s="16" t="s">
        <v>136</v>
      </c>
      <c r="B40" s="13">
        <v>0.29699999999999999</v>
      </c>
      <c r="C40" s="12">
        <f t="shared" si="1"/>
        <v>79.497329047000008</v>
      </c>
    </row>
    <row r="41" spans="1:3" x14ac:dyDescent="0.25">
      <c r="A41" s="16" t="s">
        <v>137</v>
      </c>
      <c r="B41" s="13">
        <v>0.248</v>
      </c>
      <c r="C41" s="12">
        <f t="shared" si="1"/>
        <v>84.746516032000002</v>
      </c>
    </row>
    <row r="42" spans="1:3" x14ac:dyDescent="0.25">
      <c r="A42" s="16" t="s">
        <v>138</v>
      </c>
      <c r="B42" s="13">
        <v>0.13</v>
      </c>
      <c r="C42" s="12">
        <f t="shared" si="1"/>
        <v>98.084672699999999</v>
      </c>
    </row>
    <row r="43" spans="1:3" x14ac:dyDescent="0.25">
      <c r="A43" s="16" t="s">
        <v>139</v>
      </c>
      <c r="B43" s="13">
        <v>0.27700000000000002</v>
      </c>
      <c r="C43" s="12">
        <f t="shared" si="1"/>
        <v>81.619332206999999</v>
      </c>
    </row>
    <row r="44" spans="1:3" x14ac:dyDescent="0.25">
      <c r="A44" s="16" t="s">
        <v>140</v>
      </c>
      <c r="B44" s="13">
        <v>0.156</v>
      </c>
      <c r="C44" s="12">
        <f t="shared" si="1"/>
        <v>95.061120688000003</v>
      </c>
    </row>
    <row r="45" spans="1:3" x14ac:dyDescent="0.25">
      <c r="A45" s="16" t="s">
        <v>141</v>
      </c>
      <c r="B45" s="13">
        <v>0.318</v>
      </c>
      <c r="C45" s="12">
        <f t="shared" si="1"/>
        <v>77.299690491999996</v>
      </c>
    </row>
    <row r="46" spans="1:3" x14ac:dyDescent="0.25">
      <c r="A46" s="16" t="s">
        <v>142</v>
      </c>
      <c r="B46" s="13">
        <v>9.4E-2</v>
      </c>
      <c r="C46" s="12">
        <f t="shared" si="1"/>
        <v>102.350104188</v>
      </c>
    </row>
    <row r="47" spans="1:3" x14ac:dyDescent="0.25">
      <c r="A47" s="16" t="s">
        <v>143</v>
      </c>
      <c r="B47" s="13">
        <v>0.29899999999999999</v>
      </c>
      <c r="C47" s="12">
        <f t="shared" si="1"/>
        <v>79.286685583000008</v>
      </c>
    </row>
    <row r="48" spans="1:3" x14ac:dyDescent="0.25">
      <c r="A48" s="16" t="s">
        <v>144</v>
      </c>
      <c r="B48" s="13">
        <v>0.25800000000000001</v>
      </c>
      <c r="C48" s="12">
        <f t="shared" si="1"/>
        <v>83.661454012000007</v>
      </c>
    </row>
    <row r="49" spans="1:3" x14ac:dyDescent="0.25">
      <c r="A49" s="16" t="s">
        <v>145</v>
      </c>
      <c r="B49" s="13">
        <v>0.29399999999999998</v>
      </c>
      <c r="C49" s="12">
        <f t="shared" si="1"/>
        <v>79.813824988000007</v>
      </c>
    </row>
    <row r="50" spans="1:3" x14ac:dyDescent="0.25">
      <c r="A50" s="16" t="s">
        <v>146</v>
      </c>
      <c r="B50" s="13">
        <v>0.29499999999999998</v>
      </c>
      <c r="C50" s="12">
        <f t="shared" si="1"/>
        <v>79.70825557500001</v>
      </c>
    </row>
    <row r="51" spans="1:3" x14ac:dyDescent="0.25">
      <c r="A51" s="16" t="s">
        <v>147</v>
      </c>
      <c r="B51" s="13">
        <v>0.27900000000000003</v>
      </c>
      <c r="C51" s="12">
        <f t="shared" si="1"/>
        <v>81.405858103</v>
      </c>
    </row>
    <row r="52" spans="1:3" x14ac:dyDescent="0.25">
      <c r="A52" s="16" t="s">
        <v>148</v>
      </c>
      <c r="B52" s="13">
        <v>0.158</v>
      </c>
      <c r="C52" s="12">
        <f t="shared" si="1"/>
        <v>94.830521212000008</v>
      </c>
    </row>
    <row r="53" spans="1:3" x14ac:dyDescent="0.25">
      <c r="A53" s="16" t="s">
        <v>149</v>
      </c>
      <c r="B53" s="13">
        <v>0.29699999999999999</v>
      </c>
      <c r="C53" s="12">
        <f t="shared" si="1"/>
        <v>79.497329047000008</v>
      </c>
    </row>
    <row r="54" spans="1:3" x14ac:dyDescent="0.25">
      <c r="A54" s="16" t="s">
        <v>150</v>
      </c>
      <c r="B54" s="13">
        <v>0.252</v>
      </c>
      <c r="C54" s="12">
        <f t="shared" si="1"/>
        <v>84.311642032000009</v>
      </c>
    </row>
    <row r="55" spans="1:3" x14ac:dyDescent="0.25">
      <c r="A55" s="16" t="s">
        <v>151</v>
      </c>
      <c r="B55" s="13">
        <v>0.28999999999999998</v>
      </c>
      <c r="C55" s="12">
        <f t="shared" si="1"/>
        <v>80.236810300000002</v>
      </c>
    </row>
    <row r="56" spans="1:3" x14ac:dyDescent="0.25">
      <c r="A56" s="16" t="s">
        <v>152</v>
      </c>
      <c r="B56" s="13">
        <v>0.25600000000000001</v>
      </c>
      <c r="C56" s="12">
        <f t="shared" si="1"/>
        <v>83.877900288000006</v>
      </c>
    </row>
    <row r="57" spans="1:3" x14ac:dyDescent="0.25">
      <c r="A57" s="16" t="s">
        <v>153</v>
      </c>
      <c r="B57" s="13">
        <v>0.16500000000000001</v>
      </c>
      <c r="C57" s="12">
        <f t="shared" si="1"/>
        <v>94.025652175000005</v>
      </c>
    </row>
    <row r="58" spans="1:3" x14ac:dyDescent="0.25">
      <c r="A58" s="16" t="s">
        <v>154</v>
      </c>
      <c r="B58" s="13">
        <v>0.24299999999999999</v>
      </c>
      <c r="C58" s="12">
        <f t="shared" si="1"/>
        <v>85.291700767000009</v>
      </c>
    </row>
    <row r="59" spans="1:3" x14ac:dyDescent="0.25">
      <c r="A59" s="16" t="s">
        <v>155</v>
      </c>
      <c r="B59" s="13">
        <v>0.21099999999999999</v>
      </c>
      <c r="C59" s="12">
        <f t="shared" si="1"/>
        <v>88.822776543000003</v>
      </c>
    </row>
    <row r="60" spans="1:3" x14ac:dyDescent="0.25">
      <c r="A60" s="16" t="s">
        <v>156</v>
      </c>
      <c r="B60" s="13">
        <v>0.14699999999999999</v>
      </c>
      <c r="C60" s="12">
        <f t="shared" si="1"/>
        <v>96.102321247000006</v>
      </c>
    </row>
    <row r="61" spans="1:3" x14ac:dyDescent="0.25">
      <c r="A61" s="16" t="s">
        <v>157</v>
      </c>
      <c r="B61" s="13">
        <v>0.114</v>
      </c>
      <c r="C61" s="12">
        <f t="shared" si="1"/>
        <v>99.969097468000001</v>
      </c>
    </row>
    <row r="62" spans="1:3" x14ac:dyDescent="0.25">
      <c r="A62" s="16" t="s">
        <v>158</v>
      </c>
      <c r="B62" s="13">
        <v>0.20400000000000001</v>
      </c>
      <c r="C62" s="12">
        <f t="shared" si="1"/>
        <v>89.604858927999999</v>
      </c>
    </row>
    <row r="63" spans="1:3" x14ac:dyDescent="0.25">
      <c r="A63" s="16" t="s">
        <v>159</v>
      </c>
      <c r="B63" s="13">
        <v>0.26400000000000001</v>
      </c>
      <c r="C63" s="12">
        <f t="shared" si="1"/>
        <v>83.013813568000003</v>
      </c>
    </row>
    <row r="64" spans="1:3" x14ac:dyDescent="0.25">
      <c r="A64" s="16" t="s">
        <v>160</v>
      </c>
      <c r="B64" s="13">
        <v>0.28300000000000003</v>
      </c>
      <c r="C64" s="12">
        <f t="shared" si="1"/>
        <v>80.979759086999991</v>
      </c>
    </row>
    <row r="65" spans="1:3" x14ac:dyDescent="0.25">
      <c r="A65" s="16" t="s">
        <v>161</v>
      </c>
      <c r="B65" s="13">
        <v>0.28899999999999998</v>
      </c>
      <c r="C65" s="12">
        <f t="shared" si="1"/>
        <v>80.342733543000008</v>
      </c>
    </row>
    <row r="66" spans="1:3" x14ac:dyDescent="0.25">
      <c r="A66" s="16" t="s">
        <v>162</v>
      </c>
      <c r="B66" s="13">
        <v>0.29499999999999998</v>
      </c>
      <c r="C66" s="12">
        <f t="shared" si="1"/>
        <v>79.70825557500001</v>
      </c>
    </row>
    <row r="67" spans="1:3" x14ac:dyDescent="0.25">
      <c r="A67" s="16" t="s">
        <v>163</v>
      </c>
      <c r="B67" s="13">
        <v>0.28999999999999998</v>
      </c>
      <c r="C67" s="12">
        <f t="shared" si="1"/>
        <v>80.236810300000002</v>
      </c>
    </row>
    <row r="68" spans="1:3" x14ac:dyDescent="0.25">
      <c r="A68" s="16" t="s">
        <v>164</v>
      </c>
      <c r="B68" s="13">
        <v>0.17200000000000001</v>
      </c>
      <c r="C68" s="12">
        <f t="shared" si="1"/>
        <v>93.224250671999997</v>
      </c>
    </row>
    <row r="69" spans="1:3" x14ac:dyDescent="0.25">
      <c r="A69" s="16" t="s">
        <v>165</v>
      </c>
      <c r="B69" s="13">
        <v>0.26900000000000002</v>
      </c>
      <c r="C69" s="12">
        <f t="shared" si="1"/>
        <v>82.476059262999996</v>
      </c>
    </row>
    <row r="70" spans="1:3" x14ac:dyDescent="0.25">
      <c r="A70" s="16" t="s">
        <v>166</v>
      </c>
      <c r="B70" s="13">
        <v>0.24</v>
      </c>
      <c r="C70" s="12">
        <f t="shared" si="1"/>
        <v>85.619660800000005</v>
      </c>
    </row>
    <row r="71" spans="1:3" x14ac:dyDescent="0.25">
      <c r="A71" s="16" t="s">
        <v>167</v>
      </c>
      <c r="B71" s="13">
        <v>0.26800000000000002</v>
      </c>
      <c r="C71" s="12">
        <f t="shared" si="1"/>
        <v>82.583468592000003</v>
      </c>
    </row>
    <row r="72" spans="1:3" x14ac:dyDescent="0.25">
      <c r="A72" s="16" t="s">
        <v>168</v>
      </c>
      <c r="B72" s="13">
        <v>0.30499999999999999</v>
      </c>
      <c r="C72" s="12">
        <f t="shared" si="1"/>
        <v>78.656453575</v>
      </c>
    </row>
    <row r="73" spans="1:3" x14ac:dyDescent="0.25">
      <c r="A73" s="16" t="s">
        <v>169</v>
      </c>
      <c r="B73" s="13">
        <v>0.33200000000000002</v>
      </c>
      <c r="C73" s="12">
        <f t="shared" si="1"/>
        <v>75.851935792000006</v>
      </c>
    </row>
    <row r="74" spans="1:3" x14ac:dyDescent="0.25">
      <c r="A74" s="16" t="s">
        <v>170</v>
      </c>
      <c r="B74" s="13">
        <v>0.20800000000000002</v>
      </c>
      <c r="C74" s="12">
        <f t="shared" si="1"/>
        <v>89.157530112000003</v>
      </c>
    </row>
    <row r="75" spans="1:3" x14ac:dyDescent="0.25">
      <c r="A75" s="16" t="s">
        <v>171</v>
      </c>
      <c r="B75" s="13">
        <v>0.30199999999999999</v>
      </c>
      <c r="C75" s="12">
        <f t="shared" si="1"/>
        <v>78.971251132000006</v>
      </c>
    </row>
    <row r="76" spans="1:3" x14ac:dyDescent="0.25">
      <c r="A76" s="16" t="s">
        <v>172</v>
      </c>
      <c r="B76" s="13">
        <v>0.253</v>
      </c>
      <c r="C76" s="12">
        <f t="shared" si="1"/>
        <v>84.203100446999997</v>
      </c>
    </row>
    <row r="77" spans="1:3" x14ac:dyDescent="0.25">
      <c r="A77" s="16" t="s">
        <v>173</v>
      </c>
      <c r="B77" s="13">
        <v>0.23900000000000002</v>
      </c>
      <c r="C77" s="12">
        <f t="shared" si="1"/>
        <v>85.729122343</v>
      </c>
    </row>
    <row r="78" spans="1:3" x14ac:dyDescent="0.25">
      <c r="A78" s="16" t="s">
        <v>174</v>
      </c>
      <c r="B78" s="13">
        <v>0.28100000000000003</v>
      </c>
      <c r="C78" s="12">
        <f t="shared" si="1"/>
        <v>81.192667063000002</v>
      </c>
    </row>
    <row r="79" spans="1:3" x14ac:dyDescent="0.25">
      <c r="A79" s="16" t="s">
        <v>175</v>
      </c>
      <c r="B79" s="13">
        <v>0.26200000000000001</v>
      </c>
      <c r="C79" s="12">
        <f t="shared" si="1"/>
        <v>83.229410652000013</v>
      </c>
    </row>
    <row r="80" spans="1:3" x14ac:dyDescent="0.25">
      <c r="A80" s="16" t="s">
        <v>176</v>
      </c>
      <c r="B80" s="13">
        <v>0.254</v>
      </c>
      <c r="C80" s="12">
        <f t="shared" si="1"/>
        <v>84.094629628000007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80"/>
  <sheetViews>
    <sheetView workbookViewId="0">
      <selection activeCell="O6" sqref="O6"/>
    </sheetView>
  </sheetViews>
  <sheetFormatPr defaultRowHeight="15" x14ac:dyDescent="0.25"/>
  <cols>
    <col min="1" max="1" width="16.42578125" customWidth="1"/>
    <col min="2" max="2" width="12.7109375" customWidth="1"/>
    <col min="3" max="3" width="12.140625" customWidth="1"/>
    <col min="4" max="4" width="12.85546875" customWidth="1"/>
    <col min="5" max="5" width="19.7109375" customWidth="1"/>
  </cols>
  <sheetData>
    <row r="2" spans="1:7" x14ac:dyDescent="0.25">
      <c r="A2" s="14">
        <v>2.6430000000000002</v>
      </c>
      <c r="B2" s="13">
        <v>0.187</v>
      </c>
      <c r="C2" s="13">
        <v>0.22</v>
      </c>
      <c r="D2" s="13">
        <v>0.183</v>
      </c>
      <c r="E2" s="13">
        <v>0.17299999999999999</v>
      </c>
      <c r="F2" s="13">
        <v>0.17699999999999999</v>
      </c>
      <c r="G2" s="13">
        <v>0.17799999999999999</v>
      </c>
    </row>
    <row r="3" spans="1:7" x14ac:dyDescent="0.25">
      <c r="A3" s="14">
        <v>1.738</v>
      </c>
      <c r="B3" s="13">
        <v>0.185</v>
      </c>
      <c r="C3" s="13">
        <v>0.19800000000000001</v>
      </c>
      <c r="D3" s="13">
        <v>0.20600000000000002</v>
      </c>
      <c r="E3" s="13">
        <v>0.21100000000000002</v>
      </c>
      <c r="F3" s="13">
        <v>0.2</v>
      </c>
      <c r="G3" s="13">
        <v>0.192</v>
      </c>
    </row>
    <row r="4" spans="1:7" x14ac:dyDescent="0.25">
      <c r="A4" s="14">
        <v>1.038</v>
      </c>
      <c r="B4" s="13">
        <v>0.18099999999999999</v>
      </c>
      <c r="C4" s="13">
        <v>0.183</v>
      </c>
      <c r="D4" s="13">
        <v>0.20300000000000001</v>
      </c>
      <c r="E4" s="13">
        <v>0.19400000000000001</v>
      </c>
      <c r="F4" s="13">
        <v>0.20200000000000001</v>
      </c>
      <c r="G4" s="13">
        <v>0.19600000000000001</v>
      </c>
    </row>
    <row r="5" spans="1:7" x14ac:dyDescent="0.25">
      <c r="A5" s="14">
        <v>0.57600000000000007</v>
      </c>
      <c r="B5" s="13">
        <v>0.17399999999999999</v>
      </c>
      <c r="C5" s="13">
        <v>0.17899999999999999</v>
      </c>
      <c r="D5" s="13">
        <v>0.183</v>
      </c>
      <c r="E5" s="13">
        <v>0.185</v>
      </c>
      <c r="F5" s="13">
        <v>0.18099999999999999</v>
      </c>
      <c r="G5" s="13">
        <v>0.17599999999999999</v>
      </c>
    </row>
    <row r="6" spans="1:7" x14ac:dyDescent="0.25">
      <c r="A6" s="14">
        <v>0.35399999999999998</v>
      </c>
      <c r="B6" s="13">
        <v>0.183</v>
      </c>
      <c r="C6" s="13">
        <v>0.20300000000000001</v>
      </c>
      <c r="D6" s="13">
        <v>0.191</v>
      </c>
      <c r="E6" s="13">
        <v>0.183</v>
      </c>
      <c r="F6" s="13">
        <v>0.19</v>
      </c>
      <c r="G6" s="13">
        <v>0.17499999999999999</v>
      </c>
    </row>
    <row r="7" spans="1:7" x14ac:dyDescent="0.25">
      <c r="A7" s="14">
        <v>0.25700000000000001</v>
      </c>
      <c r="B7" s="13">
        <v>0.182</v>
      </c>
      <c r="C7" s="13">
        <v>0.18099999999999999</v>
      </c>
      <c r="D7" s="13">
        <v>0.17699999999999999</v>
      </c>
      <c r="E7" s="13">
        <v>0.186</v>
      </c>
      <c r="F7" s="13">
        <v>0.17299999999999999</v>
      </c>
      <c r="G7" s="13">
        <v>0.17799999999999999</v>
      </c>
    </row>
    <row r="8" spans="1:7" x14ac:dyDescent="0.25">
      <c r="A8" s="14">
        <v>0.189</v>
      </c>
      <c r="B8" s="13">
        <v>0.35399999999999998</v>
      </c>
      <c r="C8" s="13">
        <v>0.183</v>
      </c>
      <c r="D8" s="13">
        <v>0.20100000000000001</v>
      </c>
      <c r="E8" s="13">
        <v>0.19400000000000001</v>
      </c>
      <c r="F8" s="13">
        <v>0.17499999999999999</v>
      </c>
      <c r="G8" s="13">
        <v>0.17399999999999999</v>
      </c>
    </row>
    <row r="9" spans="1:7" x14ac:dyDescent="0.25">
      <c r="A9" s="15">
        <v>6.8000000000000005E-2</v>
      </c>
      <c r="B9" s="13">
        <v>0.17899999999999999</v>
      </c>
      <c r="C9" s="13">
        <v>0.17799999999999999</v>
      </c>
      <c r="D9" s="13">
        <v>0.189</v>
      </c>
      <c r="E9" s="13">
        <v>0.32400000000000001</v>
      </c>
      <c r="F9" s="13">
        <v>0.189</v>
      </c>
      <c r="G9" s="13">
        <v>0.18</v>
      </c>
    </row>
    <row r="15" spans="1:7" x14ac:dyDescent="0.25">
      <c r="B15" s="3" t="s">
        <v>182</v>
      </c>
      <c r="C15" s="3" t="s">
        <v>116</v>
      </c>
      <c r="D15" s="3" t="s">
        <v>117</v>
      </c>
      <c r="E15" s="3" t="s">
        <v>118</v>
      </c>
    </row>
    <row r="16" spans="1:7" x14ac:dyDescent="0.25">
      <c r="A16" t="s">
        <v>119</v>
      </c>
      <c r="B16" s="14">
        <v>2.6430000000000002</v>
      </c>
      <c r="C16" s="9">
        <f>B16-B23</f>
        <v>2.5750000000000002</v>
      </c>
      <c r="D16" s="9">
        <v>20</v>
      </c>
      <c r="E16" s="12">
        <f t="shared" ref="E16:E23" si="0">(1.7057*C16*C16)+(3.3103*C16)+(0.0543)</f>
        <v>19.888179562500003</v>
      </c>
    </row>
    <row r="17" spans="1:12" x14ac:dyDescent="0.25">
      <c r="A17" t="s">
        <v>120</v>
      </c>
      <c r="B17" s="14">
        <v>1.738</v>
      </c>
      <c r="C17" s="9">
        <f>B17-B23</f>
        <v>1.67</v>
      </c>
      <c r="D17" s="9">
        <v>10</v>
      </c>
      <c r="E17" s="12">
        <f t="shared" si="0"/>
        <v>10.339527729999999</v>
      </c>
    </row>
    <row r="18" spans="1:12" x14ac:dyDescent="0.25">
      <c r="A18" t="s">
        <v>121</v>
      </c>
      <c r="B18" s="14">
        <v>1.038</v>
      </c>
      <c r="C18" s="9">
        <f>B18-B23</f>
        <v>0.97</v>
      </c>
      <c r="D18" s="9">
        <v>5</v>
      </c>
      <c r="E18" s="12">
        <f t="shared" si="0"/>
        <v>4.8701841299999993</v>
      </c>
    </row>
    <row r="19" spans="1:12" x14ac:dyDescent="0.25">
      <c r="A19" t="s">
        <v>122</v>
      </c>
      <c r="B19" s="14">
        <v>0.57600000000000007</v>
      </c>
      <c r="C19" s="9">
        <f>B19-B23</f>
        <v>0.50800000000000001</v>
      </c>
      <c r="D19" s="9">
        <v>2.5</v>
      </c>
      <c r="E19" s="12">
        <f t="shared" si="0"/>
        <v>2.1761121648000001</v>
      </c>
    </row>
    <row r="20" spans="1:12" x14ac:dyDescent="0.25">
      <c r="A20" t="s">
        <v>123</v>
      </c>
      <c r="B20" s="14">
        <v>0.35399999999999998</v>
      </c>
      <c r="C20" s="9">
        <f>B20-B23</f>
        <v>0.28599999999999998</v>
      </c>
      <c r="D20" s="9">
        <v>1.25</v>
      </c>
      <c r="E20" s="12">
        <f t="shared" si="0"/>
        <v>1.1405652371999999</v>
      </c>
    </row>
    <row r="21" spans="1:12" x14ac:dyDescent="0.25">
      <c r="A21" t="s">
        <v>124</v>
      </c>
      <c r="B21" s="14">
        <v>0.25700000000000001</v>
      </c>
      <c r="C21" s="9">
        <f>B21-B23</f>
        <v>0.189</v>
      </c>
      <c r="D21" s="9">
        <v>0.63</v>
      </c>
      <c r="E21" s="12">
        <f t="shared" si="0"/>
        <v>0.7408760097</v>
      </c>
    </row>
    <row r="22" spans="1:12" x14ac:dyDescent="0.25">
      <c r="A22" t="s">
        <v>178</v>
      </c>
      <c r="B22" s="14">
        <v>0.189</v>
      </c>
      <c r="C22" s="9">
        <f>B22-B23</f>
        <v>0.121</v>
      </c>
      <c r="D22" s="9">
        <v>0.31</v>
      </c>
      <c r="E22" s="12">
        <f t="shared" si="0"/>
        <v>0.47981945369999995</v>
      </c>
    </row>
    <row r="23" spans="1:12" x14ac:dyDescent="0.25">
      <c r="A23" t="s">
        <v>125</v>
      </c>
      <c r="B23" s="15">
        <v>6.8000000000000005E-2</v>
      </c>
      <c r="C23" s="9">
        <f>B23-B23</f>
        <v>0</v>
      </c>
      <c r="D23" s="9">
        <v>0</v>
      </c>
      <c r="E23" s="12">
        <f t="shared" si="0"/>
        <v>5.4300000000000001E-2</v>
      </c>
    </row>
    <row r="26" spans="1:12" x14ac:dyDescent="0.25">
      <c r="J26" s="11" t="s">
        <v>183</v>
      </c>
      <c r="K26" s="11"/>
      <c r="L26" s="11"/>
    </row>
    <row r="32" spans="1:12" x14ac:dyDescent="0.25">
      <c r="A32" s="16" t="s">
        <v>127</v>
      </c>
      <c r="B32" s="13" t="s">
        <v>115</v>
      </c>
      <c r="C32" s="5" t="s">
        <v>125</v>
      </c>
      <c r="D32" s="9" t="s">
        <v>116</v>
      </c>
      <c r="E32" s="17" t="s">
        <v>184</v>
      </c>
    </row>
    <row r="33" spans="1:5" x14ac:dyDescent="0.25">
      <c r="A33" s="16" t="s">
        <v>129</v>
      </c>
      <c r="B33" s="13">
        <v>0.187</v>
      </c>
      <c r="C33" s="15">
        <v>6.8000000000000005E-2</v>
      </c>
      <c r="D33" s="1">
        <f t="shared" ref="D33:D80" si="1">(B33-C33)</f>
        <v>0.11899999999999999</v>
      </c>
      <c r="E33" s="12">
        <f t="shared" ref="E33:E80" si="2">(1.7057*D33*D33)+(3.3103*D33)+(0.0543)</f>
        <v>0.47238011769999994</v>
      </c>
    </row>
    <row r="34" spans="1:5" x14ac:dyDescent="0.25">
      <c r="A34" s="16" t="s">
        <v>130</v>
      </c>
      <c r="B34" s="13">
        <v>0.185</v>
      </c>
      <c r="C34" s="15">
        <v>6.8000000000000005E-2</v>
      </c>
      <c r="D34" s="1">
        <f t="shared" si="1"/>
        <v>0.11699999999999999</v>
      </c>
      <c r="E34" s="12">
        <f t="shared" si="2"/>
        <v>0.46495442729999997</v>
      </c>
    </row>
    <row r="35" spans="1:5" x14ac:dyDescent="0.25">
      <c r="A35" s="16" t="s">
        <v>131</v>
      </c>
      <c r="B35" s="13">
        <v>0.18099999999999999</v>
      </c>
      <c r="C35" s="15">
        <v>6.8000000000000005E-2</v>
      </c>
      <c r="D35" s="1">
        <f t="shared" si="1"/>
        <v>0.11299999999999999</v>
      </c>
      <c r="E35" s="12">
        <f t="shared" si="2"/>
        <v>0.45014398329999994</v>
      </c>
    </row>
    <row r="36" spans="1:5" x14ac:dyDescent="0.25">
      <c r="A36" s="16" t="s">
        <v>132</v>
      </c>
      <c r="B36" s="13">
        <v>0.17399999999999999</v>
      </c>
      <c r="C36" s="15">
        <v>6.8000000000000005E-2</v>
      </c>
      <c r="D36" s="1">
        <f t="shared" si="1"/>
        <v>0.10599999999999998</v>
      </c>
      <c r="E36" s="12">
        <f t="shared" si="2"/>
        <v>0.42435704519999995</v>
      </c>
    </row>
    <row r="37" spans="1:5" x14ac:dyDescent="0.25">
      <c r="A37" s="16" t="s">
        <v>133</v>
      </c>
      <c r="B37" s="13">
        <v>0.183</v>
      </c>
      <c r="C37" s="15">
        <v>6.8000000000000005E-2</v>
      </c>
      <c r="D37" s="1">
        <f t="shared" si="1"/>
        <v>0.11499999999999999</v>
      </c>
      <c r="E37" s="12">
        <f t="shared" si="2"/>
        <v>0.45754238249999996</v>
      </c>
    </row>
    <row r="38" spans="1:5" x14ac:dyDescent="0.25">
      <c r="A38" s="16" t="s">
        <v>134</v>
      </c>
      <c r="B38" s="13">
        <v>0.182</v>
      </c>
      <c r="C38" s="15">
        <v>6.8000000000000005E-2</v>
      </c>
      <c r="D38" s="1">
        <f t="shared" si="1"/>
        <v>0.11399999999999999</v>
      </c>
      <c r="E38" s="12">
        <f t="shared" si="2"/>
        <v>0.45384147719999995</v>
      </c>
    </row>
    <row r="39" spans="1:5" x14ac:dyDescent="0.25">
      <c r="A39" s="16" t="s">
        <v>135</v>
      </c>
      <c r="B39" s="13">
        <v>0.35399999999999998</v>
      </c>
      <c r="C39" s="15">
        <v>6.8000000000000005E-2</v>
      </c>
      <c r="D39" s="1">
        <f t="shared" si="1"/>
        <v>0.28599999999999998</v>
      </c>
      <c r="E39" s="12">
        <f t="shared" si="2"/>
        <v>1.1405652371999999</v>
      </c>
    </row>
    <row r="40" spans="1:5" x14ac:dyDescent="0.25">
      <c r="A40" s="16" t="s">
        <v>136</v>
      </c>
      <c r="B40" s="13">
        <v>0.17899999999999999</v>
      </c>
      <c r="C40" s="15">
        <v>6.8000000000000005E-2</v>
      </c>
      <c r="D40" s="1">
        <f t="shared" si="1"/>
        <v>0.11099999999999999</v>
      </c>
      <c r="E40" s="12">
        <f t="shared" si="2"/>
        <v>0.44275922969999992</v>
      </c>
    </row>
    <row r="41" spans="1:5" x14ac:dyDescent="0.25">
      <c r="A41" s="16" t="s">
        <v>137</v>
      </c>
      <c r="B41" s="13">
        <v>0.22</v>
      </c>
      <c r="C41" s="15">
        <v>6.8000000000000005E-2</v>
      </c>
      <c r="D41" s="1">
        <f t="shared" si="1"/>
        <v>0.152</v>
      </c>
      <c r="E41" s="12">
        <f t="shared" si="2"/>
        <v>0.59687409280000003</v>
      </c>
    </row>
    <row r="42" spans="1:5" x14ac:dyDescent="0.25">
      <c r="A42" s="16" t="s">
        <v>138</v>
      </c>
      <c r="B42" s="13">
        <v>0.19800000000000001</v>
      </c>
      <c r="C42" s="15">
        <v>6.8000000000000005E-2</v>
      </c>
      <c r="D42" s="1">
        <f t="shared" si="1"/>
        <v>0.13</v>
      </c>
      <c r="E42" s="12">
        <f t="shared" si="2"/>
        <v>0.51346532999999994</v>
      </c>
    </row>
    <row r="43" spans="1:5" x14ac:dyDescent="0.25">
      <c r="A43" s="16" t="s">
        <v>139</v>
      </c>
      <c r="B43" s="13">
        <v>0.183</v>
      </c>
      <c r="C43" s="15">
        <v>6.8000000000000005E-2</v>
      </c>
      <c r="D43" s="1">
        <f t="shared" si="1"/>
        <v>0.11499999999999999</v>
      </c>
      <c r="E43" s="12">
        <f t="shared" si="2"/>
        <v>0.45754238249999996</v>
      </c>
    </row>
    <row r="44" spans="1:5" x14ac:dyDescent="0.25">
      <c r="A44" s="16" t="s">
        <v>140</v>
      </c>
      <c r="B44" s="13">
        <v>0.17899999999999999</v>
      </c>
      <c r="C44" s="15">
        <v>6.8000000000000005E-2</v>
      </c>
      <c r="D44" s="1">
        <f t="shared" si="1"/>
        <v>0.11099999999999999</v>
      </c>
      <c r="E44" s="12">
        <f t="shared" si="2"/>
        <v>0.44275922969999992</v>
      </c>
    </row>
    <row r="45" spans="1:5" x14ac:dyDescent="0.25">
      <c r="A45" s="16" t="s">
        <v>141</v>
      </c>
      <c r="B45" s="13">
        <v>0.20300000000000001</v>
      </c>
      <c r="C45" s="15">
        <v>6.8000000000000005E-2</v>
      </c>
      <c r="D45" s="1">
        <f t="shared" si="1"/>
        <v>0.13500000000000001</v>
      </c>
      <c r="E45" s="12">
        <f t="shared" si="2"/>
        <v>0.53227688250000005</v>
      </c>
    </row>
    <row r="46" spans="1:5" x14ac:dyDescent="0.25">
      <c r="A46" s="16" t="s">
        <v>142</v>
      </c>
      <c r="B46" s="13">
        <v>0.18099999999999999</v>
      </c>
      <c r="C46" s="15">
        <v>6.8000000000000005E-2</v>
      </c>
      <c r="D46" s="1">
        <f t="shared" si="1"/>
        <v>0.11299999999999999</v>
      </c>
      <c r="E46" s="12">
        <f t="shared" si="2"/>
        <v>0.45014398329999994</v>
      </c>
    </row>
    <row r="47" spans="1:5" x14ac:dyDescent="0.25">
      <c r="A47" s="16" t="s">
        <v>143</v>
      </c>
      <c r="B47" s="13">
        <v>0.183</v>
      </c>
      <c r="C47" s="15">
        <v>6.8000000000000005E-2</v>
      </c>
      <c r="D47" s="1">
        <f t="shared" si="1"/>
        <v>0.11499999999999999</v>
      </c>
      <c r="E47" s="12">
        <f t="shared" si="2"/>
        <v>0.45754238249999996</v>
      </c>
    </row>
    <row r="48" spans="1:5" x14ac:dyDescent="0.25">
      <c r="A48" s="16" t="s">
        <v>144</v>
      </c>
      <c r="B48" s="13">
        <v>0.17799999999999999</v>
      </c>
      <c r="C48" s="15">
        <v>6.8000000000000005E-2</v>
      </c>
      <c r="D48" s="1">
        <f t="shared" si="1"/>
        <v>0.10999999999999999</v>
      </c>
      <c r="E48" s="12">
        <f t="shared" si="2"/>
        <v>0.43907196999999992</v>
      </c>
    </row>
    <row r="49" spans="1:5" x14ac:dyDescent="0.25">
      <c r="A49" s="16" t="s">
        <v>145</v>
      </c>
      <c r="B49" s="13">
        <v>0.183</v>
      </c>
      <c r="C49" s="15">
        <v>6.8000000000000005E-2</v>
      </c>
      <c r="D49" s="1">
        <f t="shared" si="1"/>
        <v>0.11499999999999999</v>
      </c>
      <c r="E49" s="12">
        <f t="shared" si="2"/>
        <v>0.45754238249999996</v>
      </c>
    </row>
    <row r="50" spans="1:5" x14ac:dyDescent="0.25">
      <c r="A50" s="16" t="s">
        <v>146</v>
      </c>
      <c r="B50" s="13">
        <v>0.20600000000000002</v>
      </c>
      <c r="C50" s="15">
        <v>6.8000000000000005E-2</v>
      </c>
      <c r="D50" s="1">
        <f t="shared" si="1"/>
        <v>0.13800000000000001</v>
      </c>
      <c r="E50" s="12">
        <f t="shared" si="2"/>
        <v>0.54360475080000004</v>
      </c>
    </row>
    <row r="51" spans="1:5" x14ac:dyDescent="0.25">
      <c r="A51" s="16" t="s">
        <v>147</v>
      </c>
      <c r="B51" s="13">
        <v>0.20300000000000001</v>
      </c>
      <c r="C51" s="15">
        <v>6.8000000000000005E-2</v>
      </c>
      <c r="D51" s="1">
        <f t="shared" si="1"/>
        <v>0.13500000000000001</v>
      </c>
      <c r="E51" s="12">
        <f t="shared" si="2"/>
        <v>0.53227688250000005</v>
      </c>
    </row>
    <row r="52" spans="1:5" x14ac:dyDescent="0.25">
      <c r="A52" s="16" t="s">
        <v>148</v>
      </c>
      <c r="B52" s="13">
        <v>0.183</v>
      </c>
      <c r="C52" s="15">
        <v>6.8000000000000005E-2</v>
      </c>
      <c r="D52" s="1">
        <f t="shared" si="1"/>
        <v>0.11499999999999999</v>
      </c>
      <c r="E52" s="12">
        <f t="shared" si="2"/>
        <v>0.45754238249999996</v>
      </c>
    </row>
    <row r="53" spans="1:5" x14ac:dyDescent="0.25">
      <c r="A53" s="16" t="s">
        <v>149</v>
      </c>
      <c r="B53" s="13">
        <v>0.191</v>
      </c>
      <c r="C53" s="15">
        <v>6.8000000000000005E-2</v>
      </c>
      <c r="D53" s="1">
        <f t="shared" si="1"/>
        <v>0.123</v>
      </c>
      <c r="E53" s="12">
        <f t="shared" si="2"/>
        <v>0.48727243529999997</v>
      </c>
    </row>
    <row r="54" spans="1:5" x14ac:dyDescent="0.25">
      <c r="A54" s="16" t="s">
        <v>150</v>
      </c>
      <c r="B54" s="13">
        <v>0.17699999999999999</v>
      </c>
      <c r="C54" s="15">
        <v>6.8000000000000005E-2</v>
      </c>
      <c r="D54" s="1">
        <f t="shared" si="1"/>
        <v>0.10899999999999999</v>
      </c>
      <c r="E54" s="12">
        <f t="shared" si="2"/>
        <v>0.43538812169999996</v>
      </c>
    </row>
    <row r="55" spans="1:5" x14ac:dyDescent="0.25">
      <c r="A55" s="16" t="s">
        <v>151</v>
      </c>
      <c r="B55" s="13">
        <v>0.20100000000000001</v>
      </c>
      <c r="C55" s="15">
        <v>6.8000000000000005E-2</v>
      </c>
      <c r="D55" s="1">
        <f t="shared" si="1"/>
        <v>0.13300000000000001</v>
      </c>
      <c r="E55" s="12">
        <f t="shared" si="2"/>
        <v>0.52474202729999997</v>
      </c>
    </row>
    <row r="56" spans="1:5" x14ac:dyDescent="0.25">
      <c r="A56" s="16" t="s">
        <v>152</v>
      </c>
      <c r="B56" s="13">
        <v>0.189</v>
      </c>
      <c r="C56" s="15">
        <v>6.8000000000000005E-2</v>
      </c>
      <c r="D56" s="1">
        <f t="shared" si="1"/>
        <v>0.121</v>
      </c>
      <c r="E56" s="12">
        <f t="shared" si="2"/>
        <v>0.47981945369999995</v>
      </c>
    </row>
    <row r="57" spans="1:5" x14ac:dyDescent="0.25">
      <c r="A57" s="16" t="s">
        <v>153</v>
      </c>
      <c r="B57" s="13">
        <v>0.17299999999999999</v>
      </c>
      <c r="C57" s="15">
        <v>6.8000000000000005E-2</v>
      </c>
      <c r="D57" s="1">
        <f t="shared" si="1"/>
        <v>0.10499999999999998</v>
      </c>
      <c r="E57" s="12">
        <f t="shared" si="2"/>
        <v>0.42068684249999994</v>
      </c>
    </row>
    <row r="58" spans="1:5" x14ac:dyDescent="0.25">
      <c r="A58" s="16" t="s">
        <v>154</v>
      </c>
      <c r="B58" s="13">
        <v>0.21100000000000002</v>
      </c>
      <c r="C58" s="15">
        <v>6.8000000000000005E-2</v>
      </c>
      <c r="D58" s="1">
        <f t="shared" si="1"/>
        <v>0.14300000000000002</v>
      </c>
      <c r="E58" s="12">
        <f t="shared" si="2"/>
        <v>0.56255275930000004</v>
      </c>
    </row>
    <row r="59" spans="1:5" x14ac:dyDescent="0.25">
      <c r="A59" s="16" t="s">
        <v>155</v>
      </c>
      <c r="B59" s="13">
        <v>0.19400000000000001</v>
      </c>
      <c r="C59" s="15">
        <v>6.8000000000000005E-2</v>
      </c>
      <c r="D59" s="1">
        <f t="shared" si="1"/>
        <v>0.126</v>
      </c>
      <c r="E59" s="12">
        <f t="shared" si="2"/>
        <v>0.49847749319999995</v>
      </c>
    </row>
    <row r="60" spans="1:5" x14ac:dyDescent="0.25">
      <c r="A60" s="16" t="s">
        <v>156</v>
      </c>
      <c r="B60" s="13">
        <v>0.185</v>
      </c>
      <c r="C60" s="15">
        <v>6.8000000000000005E-2</v>
      </c>
      <c r="D60" s="1">
        <f t="shared" si="1"/>
        <v>0.11699999999999999</v>
      </c>
      <c r="E60" s="12">
        <f t="shared" si="2"/>
        <v>0.46495442729999997</v>
      </c>
    </row>
    <row r="61" spans="1:5" x14ac:dyDescent="0.25">
      <c r="A61" s="16" t="s">
        <v>157</v>
      </c>
      <c r="B61" s="13">
        <v>0.183</v>
      </c>
      <c r="C61" s="15">
        <v>6.8000000000000005E-2</v>
      </c>
      <c r="D61" s="1">
        <f t="shared" si="1"/>
        <v>0.11499999999999999</v>
      </c>
      <c r="E61" s="12">
        <f t="shared" si="2"/>
        <v>0.45754238249999996</v>
      </c>
    </row>
    <row r="62" spans="1:5" x14ac:dyDescent="0.25">
      <c r="A62" s="16" t="s">
        <v>158</v>
      </c>
      <c r="B62" s="13">
        <v>0.186</v>
      </c>
      <c r="C62" s="15">
        <v>6.8000000000000005E-2</v>
      </c>
      <c r="D62" s="1">
        <f t="shared" si="1"/>
        <v>0.11799999999999999</v>
      </c>
      <c r="E62" s="12">
        <f t="shared" si="2"/>
        <v>0.46866556679999993</v>
      </c>
    </row>
    <row r="63" spans="1:5" x14ac:dyDescent="0.25">
      <c r="A63" s="16" t="s">
        <v>159</v>
      </c>
      <c r="B63" s="13">
        <v>0.19400000000000001</v>
      </c>
      <c r="C63" s="15">
        <v>6.8000000000000005E-2</v>
      </c>
      <c r="D63" s="1">
        <f t="shared" si="1"/>
        <v>0.126</v>
      </c>
      <c r="E63" s="12">
        <f t="shared" si="2"/>
        <v>0.49847749319999995</v>
      </c>
    </row>
    <row r="64" spans="1:5" x14ac:dyDescent="0.25">
      <c r="A64" s="16" t="s">
        <v>160</v>
      </c>
      <c r="B64" s="13">
        <v>0.32400000000000001</v>
      </c>
      <c r="C64" s="15">
        <v>6.8000000000000005E-2</v>
      </c>
      <c r="D64" s="1">
        <f t="shared" si="1"/>
        <v>0.25600000000000001</v>
      </c>
      <c r="E64" s="12">
        <f t="shared" si="2"/>
        <v>1.0135215551999999</v>
      </c>
    </row>
    <row r="65" spans="1:5" x14ac:dyDescent="0.25">
      <c r="A65" s="16" t="s">
        <v>161</v>
      </c>
      <c r="B65" s="13">
        <v>0.17699999999999999</v>
      </c>
      <c r="C65" s="15">
        <v>6.8000000000000005E-2</v>
      </c>
      <c r="D65" s="1">
        <f t="shared" si="1"/>
        <v>0.10899999999999999</v>
      </c>
      <c r="E65" s="12">
        <f t="shared" si="2"/>
        <v>0.43538812169999996</v>
      </c>
    </row>
    <row r="66" spans="1:5" x14ac:dyDescent="0.25">
      <c r="A66" s="16" t="s">
        <v>162</v>
      </c>
      <c r="B66" s="13">
        <v>0.2</v>
      </c>
      <c r="C66" s="15">
        <v>6.8000000000000005E-2</v>
      </c>
      <c r="D66" s="1">
        <f t="shared" si="1"/>
        <v>0.13200000000000001</v>
      </c>
      <c r="E66" s="12">
        <f t="shared" si="2"/>
        <v>0.52097971679999999</v>
      </c>
    </row>
    <row r="67" spans="1:5" x14ac:dyDescent="0.25">
      <c r="A67" s="16" t="s">
        <v>163</v>
      </c>
      <c r="B67" s="13">
        <v>0.20200000000000001</v>
      </c>
      <c r="C67" s="15">
        <v>6.8000000000000005E-2</v>
      </c>
      <c r="D67" s="1">
        <f t="shared" si="1"/>
        <v>0.13400000000000001</v>
      </c>
      <c r="E67" s="12">
        <f t="shared" si="2"/>
        <v>0.52850774919999999</v>
      </c>
    </row>
    <row r="68" spans="1:5" x14ac:dyDescent="0.25">
      <c r="A68" s="16" t="s">
        <v>164</v>
      </c>
      <c r="B68" s="13">
        <v>0.18099999999999999</v>
      </c>
      <c r="C68" s="15">
        <v>6.8000000000000005E-2</v>
      </c>
      <c r="D68" s="1">
        <f t="shared" si="1"/>
        <v>0.11299999999999999</v>
      </c>
      <c r="E68" s="12">
        <f t="shared" si="2"/>
        <v>0.45014398329999994</v>
      </c>
    </row>
    <row r="69" spans="1:5" x14ac:dyDescent="0.25">
      <c r="A69" s="16" t="s">
        <v>165</v>
      </c>
      <c r="B69" s="13">
        <v>0.19</v>
      </c>
      <c r="C69" s="15">
        <v>6.8000000000000005E-2</v>
      </c>
      <c r="D69" s="1">
        <f t="shared" si="1"/>
        <v>0.122</v>
      </c>
      <c r="E69" s="12">
        <f t="shared" si="2"/>
        <v>0.48354423879999997</v>
      </c>
    </row>
    <row r="70" spans="1:5" x14ac:dyDescent="0.25">
      <c r="A70" s="16" t="s">
        <v>166</v>
      </c>
      <c r="B70" s="13">
        <v>0.17299999999999999</v>
      </c>
      <c r="C70" s="15">
        <v>6.8000000000000005E-2</v>
      </c>
      <c r="D70" s="1">
        <f t="shared" si="1"/>
        <v>0.10499999999999998</v>
      </c>
      <c r="E70" s="12">
        <f t="shared" si="2"/>
        <v>0.42068684249999994</v>
      </c>
    </row>
    <row r="71" spans="1:5" x14ac:dyDescent="0.25">
      <c r="A71" s="16" t="s">
        <v>167</v>
      </c>
      <c r="B71" s="13">
        <v>0.17499999999999999</v>
      </c>
      <c r="C71" s="15">
        <v>6.8000000000000005E-2</v>
      </c>
      <c r="D71" s="1">
        <f t="shared" si="1"/>
        <v>0.10699999999999998</v>
      </c>
      <c r="E71" s="12">
        <f t="shared" si="2"/>
        <v>0.42803065929999989</v>
      </c>
    </row>
    <row r="72" spans="1:5" x14ac:dyDescent="0.25">
      <c r="A72" s="16" t="s">
        <v>168</v>
      </c>
      <c r="B72" s="13">
        <v>0.189</v>
      </c>
      <c r="C72" s="15">
        <v>6.8000000000000005E-2</v>
      </c>
      <c r="D72" s="1">
        <f t="shared" si="1"/>
        <v>0.121</v>
      </c>
      <c r="E72" s="12">
        <f t="shared" si="2"/>
        <v>0.47981945369999995</v>
      </c>
    </row>
    <row r="73" spans="1:5" x14ac:dyDescent="0.25">
      <c r="A73" s="16" t="s">
        <v>169</v>
      </c>
      <c r="B73" s="13">
        <v>0.17799999999999999</v>
      </c>
      <c r="C73" s="15">
        <v>6.8000000000000005E-2</v>
      </c>
      <c r="D73" s="1">
        <f t="shared" si="1"/>
        <v>0.10999999999999999</v>
      </c>
      <c r="E73" s="12">
        <f t="shared" si="2"/>
        <v>0.43907196999999992</v>
      </c>
    </row>
    <row r="74" spans="1:5" x14ac:dyDescent="0.25">
      <c r="A74" s="16" t="s">
        <v>170</v>
      </c>
      <c r="B74" s="13">
        <v>0.192</v>
      </c>
      <c r="C74" s="15">
        <v>6.8000000000000005E-2</v>
      </c>
      <c r="D74" s="1">
        <f t="shared" si="1"/>
        <v>0.124</v>
      </c>
      <c r="E74" s="12">
        <f t="shared" si="2"/>
        <v>0.49100404320000002</v>
      </c>
    </row>
    <row r="75" spans="1:5" x14ac:dyDescent="0.25">
      <c r="A75" s="16" t="s">
        <v>171</v>
      </c>
      <c r="B75" s="13">
        <v>0.19600000000000001</v>
      </c>
      <c r="C75" s="15">
        <v>6.8000000000000005E-2</v>
      </c>
      <c r="D75" s="1">
        <f t="shared" si="1"/>
        <v>0.128</v>
      </c>
      <c r="E75" s="12">
        <f t="shared" si="2"/>
        <v>0.50596458879999995</v>
      </c>
    </row>
    <row r="76" spans="1:5" x14ac:dyDescent="0.25">
      <c r="A76" s="16" t="s">
        <v>172</v>
      </c>
      <c r="B76" s="13">
        <v>0.17599999999999999</v>
      </c>
      <c r="C76" s="15">
        <v>6.8000000000000005E-2</v>
      </c>
      <c r="D76" s="1">
        <f t="shared" si="1"/>
        <v>0.10799999999999998</v>
      </c>
      <c r="E76" s="12">
        <f t="shared" si="2"/>
        <v>0.43170768479999999</v>
      </c>
    </row>
    <row r="77" spans="1:5" x14ac:dyDescent="0.25">
      <c r="A77" s="16" t="s">
        <v>173</v>
      </c>
      <c r="B77" s="13">
        <v>0.17499999999999999</v>
      </c>
      <c r="C77" s="15">
        <v>6.8000000000000005E-2</v>
      </c>
      <c r="D77" s="1">
        <f t="shared" si="1"/>
        <v>0.10699999999999998</v>
      </c>
      <c r="E77" s="12">
        <f t="shared" si="2"/>
        <v>0.42803065929999989</v>
      </c>
    </row>
    <row r="78" spans="1:5" x14ac:dyDescent="0.25">
      <c r="A78" s="16" t="s">
        <v>174</v>
      </c>
      <c r="B78" s="13">
        <v>0.17799999999999999</v>
      </c>
      <c r="C78" s="15">
        <v>6.8000000000000005E-2</v>
      </c>
      <c r="D78" s="1">
        <f t="shared" si="1"/>
        <v>0.10999999999999999</v>
      </c>
      <c r="E78" s="12">
        <f t="shared" si="2"/>
        <v>0.43907196999999992</v>
      </c>
    </row>
    <row r="79" spans="1:5" x14ac:dyDescent="0.25">
      <c r="A79" s="16" t="s">
        <v>175</v>
      </c>
      <c r="B79" s="13">
        <v>0.17399999999999999</v>
      </c>
      <c r="C79" s="15">
        <v>6.8000000000000005E-2</v>
      </c>
      <c r="D79" s="1">
        <f t="shared" si="1"/>
        <v>0.10599999999999998</v>
      </c>
      <c r="E79" s="12">
        <f t="shared" si="2"/>
        <v>0.42435704519999995</v>
      </c>
    </row>
    <row r="80" spans="1:5" x14ac:dyDescent="0.25">
      <c r="A80" s="16" t="s">
        <v>176</v>
      </c>
      <c r="B80" s="13">
        <v>0.18</v>
      </c>
      <c r="C80" s="15">
        <v>6.8000000000000005E-2</v>
      </c>
      <c r="D80" s="1">
        <f t="shared" si="1"/>
        <v>0.11199999999999999</v>
      </c>
      <c r="E80" s="12">
        <f t="shared" si="2"/>
        <v>0.44644990079999997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79"/>
  <sheetViews>
    <sheetView workbookViewId="0">
      <selection activeCell="Q8" sqref="Q8"/>
    </sheetView>
  </sheetViews>
  <sheetFormatPr defaultRowHeight="15" x14ac:dyDescent="0.25"/>
  <cols>
    <col min="1" max="1" width="14.7109375" customWidth="1"/>
    <col min="2" max="2" width="13.28515625" customWidth="1"/>
    <col min="3" max="3" width="11.28515625" customWidth="1"/>
    <col min="4" max="4" width="14.140625" customWidth="1"/>
    <col min="5" max="5" width="14.7109375" customWidth="1"/>
  </cols>
  <sheetData>
    <row r="2" spans="1:7" x14ac:dyDescent="0.25">
      <c r="A2" s="14">
        <v>2.8410000000000002</v>
      </c>
      <c r="B2" s="13">
        <v>1.2889999999999999</v>
      </c>
      <c r="C2" s="13">
        <v>0.86499999999999999</v>
      </c>
      <c r="D2" s="13">
        <v>1.1180000000000001</v>
      </c>
      <c r="E2" s="13">
        <v>0.89700000000000002</v>
      </c>
      <c r="F2" s="13">
        <v>0.997</v>
      </c>
      <c r="G2" s="13">
        <v>1.1659999999999999</v>
      </c>
    </row>
    <row r="3" spans="1:7" x14ac:dyDescent="0.25">
      <c r="A3" s="14">
        <v>1.841</v>
      </c>
      <c r="B3" s="13">
        <v>1.044</v>
      </c>
      <c r="C3" s="13">
        <v>1.167</v>
      </c>
      <c r="D3" s="13">
        <v>0.995</v>
      </c>
      <c r="E3" s="13">
        <v>0.88100000000000001</v>
      </c>
      <c r="F3" s="13">
        <v>0.93900000000000006</v>
      </c>
      <c r="G3" s="13">
        <v>0.76200000000000001</v>
      </c>
    </row>
    <row r="4" spans="1:7" x14ac:dyDescent="0.25">
      <c r="A4" s="14">
        <v>1.1739999999999999</v>
      </c>
      <c r="B4" s="13">
        <v>1.042</v>
      </c>
      <c r="C4" s="13">
        <v>0.85299999999999998</v>
      </c>
      <c r="D4" s="13">
        <v>1.004</v>
      </c>
      <c r="E4" s="13">
        <v>0.76600000000000001</v>
      </c>
      <c r="F4" s="13">
        <v>0.93900000000000006</v>
      </c>
      <c r="G4" s="13">
        <v>0.95900000000000007</v>
      </c>
    </row>
    <row r="5" spans="1:7" x14ac:dyDescent="0.25">
      <c r="A5" s="14">
        <v>0.748</v>
      </c>
      <c r="B5" s="13">
        <v>1.194</v>
      </c>
      <c r="C5" s="13">
        <v>0.86499999999999999</v>
      </c>
      <c r="D5" s="13">
        <v>0.84599999999999997</v>
      </c>
      <c r="E5" s="13">
        <v>0.75700000000000001</v>
      </c>
      <c r="F5" s="13">
        <v>0.95300000000000007</v>
      </c>
      <c r="G5" s="13">
        <v>0.97</v>
      </c>
    </row>
    <row r="6" spans="1:7" x14ac:dyDescent="0.25">
      <c r="A6" s="14">
        <v>0.41899999999999998</v>
      </c>
      <c r="B6" s="13">
        <v>1.137</v>
      </c>
      <c r="C6" s="13">
        <v>0.89600000000000002</v>
      </c>
      <c r="D6" s="13">
        <v>0.96699999999999997</v>
      </c>
      <c r="E6" s="13">
        <v>0.75600000000000001</v>
      </c>
      <c r="F6" s="13">
        <v>1.0880000000000001</v>
      </c>
      <c r="G6" s="13">
        <v>0.92500000000000004</v>
      </c>
    </row>
    <row r="7" spans="1:7" x14ac:dyDescent="0.25">
      <c r="A7" s="15">
        <v>9.1999999999999998E-2</v>
      </c>
      <c r="B7" s="13">
        <v>1.17</v>
      </c>
      <c r="C7" s="13">
        <v>0.753</v>
      </c>
      <c r="D7" s="13">
        <v>0.91300000000000003</v>
      </c>
      <c r="E7" s="13">
        <v>0.78</v>
      </c>
      <c r="F7" s="13">
        <v>0.94400000000000006</v>
      </c>
      <c r="G7" s="13">
        <v>0.74</v>
      </c>
    </row>
    <row r="8" spans="1:7" x14ac:dyDescent="0.25">
      <c r="B8" s="13">
        <v>1.085</v>
      </c>
      <c r="C8" s="13">
        <v>0.88100000000000001</v>
      </c>
      <c r="D8" s="13">
        <v>0.90700000000000003</v>
      </c>
      <c r="E8" s="13">
        <v>0.88900000000000001</v>
      </c>
      <c r="F8" s="13">
        <v>0.81</v>
      </c>
      <c r="G8" s="13">
        <v>0.79500000000000004</v>
      </c>
    </row>
    <row r="9" spans="1:7" x14ac:dyDescent="0.25">
      <c r="B9" s="13">
        <v>1.093</v>
      </c>
      <c r="C9" s="13">
        <v>0.83299999999999996</v>
      </c>
      <c r="D9" s="13">
        <v>0.84399999999999997</v>
      </c>
      <c r="E9" s="13">
        <v>0.77100000000000002</v>
      </c>
      <c r="F9" s="13">
        <v>0.81200000000000006</v>
      </c>
      <c r="G9" s="13">
        <v>1.0860000000000001</v>
      </c>
    </row>
    <row r="15" spans="1:7" x14ac:dyDescent="0.25">
      <c r="B15" s="3" t="s">
        <v>177</v>
      </c>
      <c r="C15" s="3" t="s">
        <v>116</v>
      </c>
      <c r="D15" s="3" t="s">
        <v>117</v>
      </c>
      <c r="E15" s="3" t="s">
        <v>118</v>
      </c>
    </row>
    <row r="16" spans="1:7" x14ac:dyDescent="0.25">
      <c r="A16" t="s">
        <v>119</v>
      </c>
      <c r="B16" s="14">
        <v>2.8410000000000002</v>
      </c>
      <c r="C16" s="9">
        <f>B16-B21</f>
        <v>2.7490000000000001</v>
      </c>
      <c r="D16" s="9">
        <v>640</v>
      </c>
      <c r="E16" s="12">
        <f t="shared" ref="E16:E21" si="0">(51.047*C16*C16)+(92.333*C16)+(0.819)</f>
        <v>640.40464704700003</v>
      </c>
    </row>
    <row r="17" spans="1:11" x14ac:dyDescent="0.25">
      <c r="A17" t="s">
        <v>120</v>
      </c>
      <c r="B17" s="14">
        <v>1.841</v>
      </c>
      <c r="C17" s="9">
        <f>B17-B21</f>
        <v>1.7489999999999999</v>
      </c>
      <c r="D17" s="9">
        <v>320</v>
      </c>
      <c r="E17" s="12">
        <f t="shared" si="0"/>
        <v>318.46224104699996</v>
      </c>
    </row>
    <row r="18" spans="1:11" x14ac:dyDescent="0.25">
      <c r="A18" t="s">
        <v>121</v>
      </c>
      <c r="B18" s="14">
        <v>1.1739999999999999</v>
      </c>
      <c r="C18" s="9">
        <f>B18-B21</f>
        <v>1.0819999999999999</v>
      </c>
      <c r="D18" s="9">
        <v>160</v>
      </c>
      <c r="E18" s="12">
        <f t="shared" si="0"/>
        <v>160.48525402799996</v>
      </c>
    </row>
    <row r="19" spans="1:11" x14ac:dyDescent="0.25">
      <c r="A19" t="s">
        <v>122</v>
      </c>
      <c r="B19" s="14">
        <v>0.748</v>
      </c>
      <c r="C19" s="9">
        <f>B19-B21</f>
        <v>0.65600000000000003</v>
      </c>
      <c r="D19" s="9">
        <v>80</v>
      </c>
      <c r="E19" s="12">
        <f t="shared" si="0"/>
        <v>83.356809792000007</v>
      </c>
    </row>
    <row r="20" spans="1:11" x14ac:dyDescent="0.25">
      <c r="A20" t="s">
        <v>123</v>
      </c>
      <c r="B20" s="14">
        <v>0.41899999999999998</v>
      </c>
      <c r="C20" s="9">
        <f>B20-B21</f>
        <v>0.32699999999999996</v>
      </c>
      <c r="D20" s="9">
        <v>40</v>
      </c>
      <c r="E20" s="12">
        <f t="shared" si="0"/>
        <v>36.470295662999995</v>
      </c>
    </row>
    <row r="21" spans="1:11" x14ac:dyDescent="0.25">
      <c r="A21" t="s">
        <v>125</v>
      </c>
      <c r="B21" s="15">
        <v>9.1999999999999998E-2</v>
      </c>
      <c r="C21" s="9">
        <f>B21-B21</f>
        <v>0</v>
      </c>
      <c r="D21" s="9">
        <v>0</v>
      </c>
      <c r="E21" s="12">
        <f t="shared" si="0"/>
        <v>0.81899999999999995</v>
      </c>
    </row>
    <row r="26" spans="1:11" x14ac:dyDescent="0.25">
      <c r="J26" s="11" t="s">
        <v>185</v>
      </c>
      <c r="K26" s="11"/>
    </row>
    <row r="31" spans="1:11" x14ac:dyDescent="0.25">
      <c r="A31" s="16" t="s">
        <v>127</v>
      </c>
      <c r="B31" s="13" t="s">
        <v>115</v>
      </c>
      <c r="C31" s="5" t="s">
        <v>125</v>
      </c>
      <c r="D31" s="9" t="s">
        <v>116</v>
      </c>
      <c r="E31" s="17" t="s">
        <v>186</v>
      </c>
    </row>
    <row r="32" spans="1:11" x14ac:dyDescent="0.25">
      <c r="A32" s="16" t="s">
        <v>129</v>
      </c>
      <c r="B32" s="13">
        <v>1.2889999999999999</v>
      </c>
      <c r="C32" s="15">
        <v>9.1999999999999998E-2</v>
      </c>
      <c r="D32" s="9">
        <f t="shared" ref="D32:D79" si="1">(B32-C32)</f>
        <v>1.1969999999999998</v>
      </c>
      <c r="E32" s="12">
        <f t="shared" ref="E32:E79" si="2">(51.047*D32*D32)+(92.333*D32)+(0.819)</f>
        <v>184.48220202299993</v>
      </c>
    </row>
    <row r="33" spans="1:5" x14ac:dyDescent="0.25">
      <c r="A33" s="16" t="s">
        <v>130</v>
      </c>
      <c r="B33" s="13">
        <v>1.044</v>
      </c>
      <c r="C33" s="15">
        <v>9.1999999999999998E-2</v>
      </c>
      <c r="D33" s="9">
        <f t="shared" si="1"/>
        <v>0.95200000000000007</v>
      </c>
      <c r="E33" s="12">
        <f t="shared" si="2"/>
        <v>134.984116288</v>
      </c>
    </row>
    <row r="34" spans="1:5" x14ac:dyDescent="0.25">
      <c r="A34" s="16" t="s">
        <v>131</v>
      </c>
      <c r="B34" s="13">
        <v>1.042</v>
      </c>
      <c r="C34" s="15">
        <v>9.1999999999999998E-2</v>
      </c>
      <c r="D34" s="9">
        <f t="shared" si="1"/>
        <v>0.95000000000000007</v>
      </c>
      <c r="E34" s="12">
        <f t="shared" si="2"/>
        <v>134.6052675</v>
      </c>
    </row>
    <row r="35" spans="1:5" x14ac:dyDescent="0.25">
      <c r="A35" s="16" t="s">
        <v>132</v>
      </c>
      <c r="B35" s="13">
        <v>1.194</v>
      </c>
      <c r="C35" s="15">
        <v>9.1999999999999998E-2</v>
      </c>
      <c r="D35" s="9">
        <f t="shared" si="1"/>
        <v>1.1019999999999999</v>
      </c>
      <c r="E35" s="12">
        <f t="shared" si="2"/>
        <v>164.56164698799998</v>
      </c>
    </row>
    <row r="36" spans="1:5" x14ac:dyDescent="0.25">
      <c r="A36" s="16" t="s">
        <v>133</v>
      </c>
      <c r="B36" s="13">
        <v>1.137</v>
      </c>
      <c r="C36" s="15">
        <v>9.1999999999999998E-2</v>
      </c>
      <c r="D36" s="9">
        <f t="shared" si="1"/>
        <v>1.0449999999999999</v>
      </c>
      <c r="E36" s="12">
        <f t="shared" si="2"/>
        <v>153.05158517499999</v>
      </c>
    </row>
    <row r="37" spans="1:5" x14ac:dyDescent="0.25">
      <c r="A37" s="16" t="s">
        <v>134</v>
      </c>
      <c r="B37" s="13">
        <v>1.17</v>
      </c>
      <c r="C37" s="15">
        <v>9.1999999999999998E-2</v>
      </c>
      <c r="D37" s="9">
        <f t="shared" si="1"/>
        <v>1.0779999999999998</v>
      </c>
      <c r="E37" s="12">
        <f t="shared" si="2"/>
        <v>159.67487594799996</v>
      </c>
    </row>
    <row r="38" spans="1:5" x14ac:dyDescent="0.25">
      <c r="A38" s="16" t="s">
        <v>135</v>
      </c>
      <c r="B38" s="13">
        <v>1.085</v>
      </c>
      <c r="C38" s="15">
        <v>9.1999999999999998E-2</v>
      </c>
      <c r="D38" s="9">
        <f t="shared" si="1"/>
        <v>0.99299999999999999</v>
      </c>
      <c r="E38" s="12">
        <f t="shared" si="2"/>
        <v>142.840512303</v>
      </c>
    </row>
    <row r="39" spans="1:5" x14ac:dyDescent="0.25">
      <c r="A39" s="16" t="s">
        <v>136</v>
      </c>
      <c r="B39" s="13">
        <v>1.093</v>
      </c>
      <c r="C39" s="15">
        <v>9.1999999999999998E-2</v>
      </c>
      <c r="D39" s="9">
        <f t="shared" si="1"/>
        <v>1.0009999999999999</v>
      </c>
      <c r="E39" s="12">
        <f t="shared" si="2"/>
        <v>144.39347804699997</v>
      </c>
    </row>
    <row r="40" spans="1:5" x14ac:dyDescent="0.25">
      <c r="A40" s="16" t="s">
        <v>137</v>
      </c>
      <c r="B40" s="13">
        <v>0.86499999999999999</v>
      </c>
      <c r="C40" s="15">
        <v>9.1999999999999998E-2</v>
      </c>
      <c r="D40" s="9">
        <f t="shared" si="1"/>
        <v>0.77300000000000002</v>
      </c>
      <c r="E40" s="12">
        <f t="shared" si="2"/>
        <v>102.694471863</v>
      </c>
    </row>
    <row r="41" spans="1:5" x14ac:dyDescent="0.25">
      <c r="A41" s="16" t="s">
        <v>138</v>
      </c>
      <c r="B41" s="13">
        <v>1.167</v>
      </c>
      <c r="C41" s="15">
        <v>9.1999999999999998E-2</v>
      </c>
      <c r="D41" s="9">
        <f t="shared" si="1"/>
        <v>1.075</v>
      </c>
      <c r="E41" s="12">
        <f t="shared" si="2"/>
        <v>159.06816437499995</v>
      </c>
    </row>
    <row r="42" spans="1:5" x14ac:dyDescent="0.25">
      <c r="A42" s="16" t="s">
        <v>139</v>
      </c>
      <c r="B42" s="13">
        <v>0.85299999999999998</v>
      </c>
      <c r="C42" s="15">
        <v>9.1999999999999998E-2</v>
      </c>
      <c r="D42" s="9">
        <f t="shared" si="1"/>
        <v>0.76100000000000001</v>
      </c>
      <c r="E42" s="12">
        <f t="shared" si="2"/>
        <v>100.646802687</v>
      </c>
    </row>
    <row r="43" spans="1:5" x14ac:dyDescent="0.25">
      <c r="A43" s="16" t="s">
        <v>140</v>
      </c>
      <c r="B43" s="13">
        <v>0.86499999999999999</v>
      </c>
      <c r="C43" s="15">
        <v>9.1999999999999998E-2</v>
      </c>
      <c r="D43" s="9">
        <f t="shared" si="1"/>
        <v>0.77300000000000002</v>
      </c>
      <c r="E43" s="12">
        <f t="shared" si="2"/>
        <v>102.694471863</v>
      </c>
    </row>
    <row r="44" spans="1:5" x14ac:dyDescent="0.25">
      <c r="A44" s="16" t="s">
        <v>141</v>
      </c>
      <c r="B44" s="13">
        <v>0.89600000000000002</v>
      </c>
      <c r="C44" s="15">
        <v>9.1999999999999998E-2</v>
      </c>
      <c r="D44" s="9">
        <f t="shared" si="1"/>
        <v>0.80400000000000005</v>
      </c>
      <c r="E44" s="12">
        <f t="shared" si="2"/>
        <v>108.052329552</v>
      </c>
    </row>
    <row r="45" spans="1:5" x14ac:dyDescent="0.25">
      <c r="A45" s="16" t="s">
        <v>142</v>
      </c>
      <c r="B45" s="13">
        <v>0.753</v>
      </c>
      <c r="C45" s="15">
        <v>9.1999999999999998E-2</v>
      </c>
      <c r="D45" s="9">
        <f t="shared" si="1"/>
        <v>0.66100000000000003</v>
      </c>
      <c r="E45" s="12">
        <f t="shared" si="2"/>
        <v>84.154619287000003</v>
      </c>
    </row>
    <row r="46" spans="1:5" x14ac:dyDescent="0.25">
      <c r="A46" s="16" t="s">
        <v>143</v>
      </c>
      <c r="B46" s="13">
        <v>0.88100000000000001</v>
      </c>
      <c r="C46" s="15">
        <v>9.1999999999999998E-2</v>
      </c>
      <c r="D46" s="9">
        <f t="shared" si="1"/>
        <v>0.78900000000000003</v>
      </c>
      <c r="E46" s="12">
        <f t="shared" si="2"/>
        <v>105.447566487</v>
      </c>
    </row>
    <row r="47" spans="1:5" x14ac:dyDescent="0.25">
      <c r="A47" s="16" t="s">
        <v>144</v>
      </c>
      <c r="B47" s="13">
        <v>0.83299999999999996</v>
      </c>
      <c r="C47" s="15">
        <v>9.1999999999999998E-2</v>
      </c>
      <c r="D47" s="9">
        <f t="shared" si="1"/>
        <v>0.74099999999999999</v>
      </c>
      <c r="E47" s="12">
        <f t="shared" si="2"/>
        <v>97.266690806999989</v>
      </c>
    </row>
    <row r="48" spans="1:5" x14ac:dyDescent="0.25">
      <c r="A48" s="16" t="s">
        <v>145</v>
      </c>
      <c r="B48" s="13">
        <v>1.1180000000000001</v>
      </c>
      <c r="C48" s="15">
        <v>9.1999999999999998E-2</v>
      </c>
      <c r="D48" s="9">
        <f t="shared" si="1"/>
        <v>1.026</v>
      </c>
      <c r="E48" s="12">
        <f t="shared" si="2"/>
        <v>149.288609772</v>
      </c>
    </row>
    <row r="49" spans="1:5" x14ac:dyDescent="0.25">
      <c r="A49" s="16" t="s">
        <v>146</v>
      </c>
      <c r="B49" s="13">
        <v>0.995</v>
      </c>
      <c r="C49" s="15">
        <v>9.1999999999999998E-2</v>
      </c>
      <c r="D49" s="9">
        <f t="shared" si="1"/>
        <v>0.90300000000000002</v>
      </c>
      <c r="E49" s="12">
        <f t="shared" si="2"/>
        <v>125.81988222300001</v>
      </c>
    </row>
    <row r="50" spans="1:5" x14ac:dyDescent="0.25">
      <c r="A50" s="16" t="s">
        <v>147</v>
      </c>
      <c r="B50" s="13">
        <v>1.004</v>
      </c>
      <c r="C50" s="15">
        <v>9.1999999999999998E-2</v>
      </c>
      <c r="D50" s="9">
        <f t="shared" si="1"/>
        <v>0.91200000000000003</v>
      </c>
      <c r="E50" s="12">
        <f t="shared" si="2"/>
        <v>127.48473196800001</v>
      </c>
    </row>
    <row r="51" spans="1:5" x14ac:dyDescent="0.25">
      <c r="A51" s="16" t="s">
        <v>148</v>
      </c>
      <c r="B51" s="13">
        <v>0.84599999999999997</v>
      </c>
      <c r="C51" s="15">
        <v>9.1999999999999998E-2</v>
      </c>
      <c r="D51" s="9">
        <f t="shared" si="1"/>
        <v>0.754</v>
      </c>
      <c r="E51" s="12">
        <f t="shared" si="2"/>
        <v>99.45911825200001</v>
      </c>
    </row>
    <row r="52" spans="1:5" x14ac:dyDescent="0.25">
      <c r="A52" s="16" t="s">
        <v>149</v>
      </c>
      <c r="B52" s="13">
        <v>0.96699999999999997</v>
      </c>
      <c r="C52" s="15">
        <v>9.1999999999999998E-2</v>
      </c>
      <c r="D52" s="9">
        <f t="shared" si="1"/>
        <v>0.875</v>
      </c>
      <c r="E52" s="12">
        <f t="shared" si="2"/>
        <v>120.693234375</v>
      </c>
    </row>
    <row r="53" spans="1:5" x14ac:dyDescent="0.25">
      <c r="A53" s="16" t="s">
        <v>150</v>
      </c>
      <c r="B53" s="13">
        <v>0.91300000000000003</v>
      </c>
      <c r="C53" s="15">
        <v>9.1999999999999998E-2</v>
      </c>
      <c r="D53" s="9">
        <f t="shared" si="1"/>
        <v>0.82100000000000006</v>
      </c>
      <c r="E53" s="12">
        <f t="shared" si="2"/>
        <v>111.03216392700001</v>
      </c>
    </row>
    <row r="54" spans="1:5" x14ac:dyDescent="0.25">
      <c r="A54" s="16" t="s">
        <v>151</v>
      </c>
      <c r="B54" s="13">
        <v>0.90700000000000003</v>
      </c>
      <c r="C54" s="15">
        <v>9.1999999999999998E-2</v>
      </c>
      <c r="D54" s="9">
        <f t="shared" si="1"/>
        <v>0.81500000000000006</v>
      </c>
      <c r="E54" s="12">
        <f t="shared" si="2"/>
        <v>109.977088575</v>
      </c>
    </row>
    <row r="55" spans="1:5" x14ac:dyDescent="0.25">
      <c r="A55" s="16" t="s">
        <v>152</v>
      </c>
      <c r="B55" s="13">
        <v>0.84399999999999997</v>
      </c>
      <c r="C55" s="15">
        <v>9.1999999999999998E-2</v>
      </c>
      <c r="D55" s="9">
        <f t="shared" si="1"/>
        <v>0.752</v>
      </c>
      <c r="E55" s="12">
        <f t="shared" si="2"/>
        <v>99.120698688000004</v>
      </c>
    </row>
    <row r="56" spans="1:5" x14ac:dyDescent="0.25">
      <c r="A56" s="16" t="s">
        <v>153</v>
      </c>
      <c r="B56" s="13">
        <v>0.89700000000000002</v>
      </c>
      <c r="C56" s="15">
        <v>9.1999999999999998E-2</v>
      </c>
      <c r="D56" s="9">
        <f t="shared" si="1"/>
        <v>0.80500000000000005</v>
      </c>
      <c r="E56" s="12">
        <f t="shared" si="2"/>
        <v>108.22679717500002</v>
      </c>
    </row>
    <row r="57" spans="1:5" x14ac:dyDescent="0.25">
      <c r="A57" s="16" t="s">
        <v>154</v>
      </c>
      <c r="B57" s="13">
        <v>0.88100000000000001</v>
      </c>
      <c r="C57" s="15">
        <v>9.1999999999999998E-2</v>
      </c>
      <c r="D57" s="9">
        <f t="shared" si="1"/>
        <v>0.78900000000000003</v>
      </c>
      <c r="E57" s="12">
        <f t="shared" si="2"/>
        <v>105.447566487</v>
      </c>
    </row>
    <row r="58" spans="1:5" x14ac:dyDescent="0.25">
      <c r="A58" s="16" t="s">
        <v>155</v>
      </c>
      <c r="B58" s="13">
        <v>0.76600000000000001</v>
      </c>
      <c r="C58" s="15">
        <v>9.1999999999999998E-2</v>
      </c>
      <c r="D58" s="9">
        <f t="shared" si="1"/>
        <v>0.67400000000000004</v>
      </c>
      <c r="E58" s="12">
        <f t="shared" si="2"/>
        <v>86.240868972000015</v>
      </c>
    </row>
    <row r="59" spans="1:5" x14ac:dyDescent="0.25">
      <c r="A59" s="16" t="s">
        <v>156</v>
      </c>
      <c r="B59" s="13">
        <v>0.75700000000000001</v>
      </c>
      <c r="C59" s="15">
        <v>9.1999999999999998E-2</v>
      </c>
      <c r="D59" s="9">
        <f t="shared" si="1"/>
        <v>0.66500000000000004</v>
      </c>
      <c r="E59" s="12">
        <f t="shared" si="2"/>
        <v>84.794704575000011</v>
      </c>
    </row>
    <row r="60" spans="1:5" x14ac:dyDescent="0.25">
      <c r="A60" s="16" t="s">
        <v>157</v>
      </c>
      <c r="B60" s="13">
        <v>0.75600000000000001</v>
      </c>
      <c r="C60" s="15">
        <v>9.1999999999999998E-2</v>
      </c>
      <c r="D60" s="9">
        <f t="shared" si="1"/>
        <v>0.66400000000000003</v>
      </c>
      <c r="E60" s="12">
        <f t="shared" si="2"/>
        <v>84.634530112000007</v>
      </c>
    </row>
    <row r="61" spans="1:5" x14ac:dyDescent="0.25">
      <c r="A61" s="16" t="s">
        <v>158</v>
      </c>
      <c r="B61" s="13">
        <v>0.78</v>
      </c>
      <c r="C61" s="15">
        <v>9.1999999999999998E-2</v>
      </c>
      <c r="D61" s="9">
        <f t="shared" si="1"/>
        <v>0.68800000000000006</v>
      </c>
      <c r="E61" s="12">
        <f t="shared" si="2"/>
        <v>88.506895168000014</v>
      </c>
    </row>
    <row r="62" spans="1:5" x14ac:dyDescent="0.25">
      <c r="A62" s="16" t="s">
        <v>159</v>
      </c>
      <c r="B62" s="13">
        <v>0.88900000000000001</v>
      </c>
      <c r="C62" s="15">
        <v>9.1999999999999998E-2</v>
      </c>
      <c r="D62" s="9">
        <f t="shared" si="1"/>
        <v>0.79700000000000004</v>
      </c>
      <c r="E62" s="12">
        <f t="shared" si="2"/>
        <v>106.833914823</v>
      </c>
    </row>
    <row r="63" spans="1:5" x14ac:dyDescent="0.25">
      <c r="A63" s="16" t="s">
        <v>160</v>
      </c>
      <c r="B63" s="13">
        <v>0.77100000000000002</v>
      </c>
      <c r="C63" s="15">
        <v>9.1999999999999998E-2</v>
      </c>
      <c r="D63" s="9">
        <f t="shared" si="1"/>
        <v>0.67900000000000005</v>
      </c>
      <c r="E63" s="12">
        <f t="shared" si="2"/>
        <v>87.047866927000015</v>
      </c>
    </row>
    <row r="64" spans="1:5" x14ac:dyDescent="0.25">
      <c r="A64" s="16" t="s">
        <v>161</v>
      </c>
      <c r="B64" s="13">
        <v>0.997</v>
      </c>
      <c r="C64" s="15">
        <v>9.1999999999999998E-2</v>
      </c>
      <c r="D64" s="9">
        <f t="shared" si="1"/>
        <v>0.90500000000000003</v>
      </c>
      <c r="E64" s="12">
        <f t="shared" si="2"/>
        <v>126.18913417500001</v>
      </c>
    </row>
    <row r="65" spans="1:5" x14ac:dyDescent="0.25">
      <c r="A65" s="16" t="s">
        <v>162</v>
      </c>
      <c r="B65" s="13">
        <v>0.93900000000000006</v>
      </c>
      <c r="C65" s="15">
        <v>9.1999999999999998E-2</v>
      </c>
      <c r="D65" s="9">
        <f t="shared" si="1"/>
        <v>0.84700000000000009</v>
      </c>
      <c r="E65" s="12">
        <f t="shared" si="2"/>
        <v>115.64662822300001</v>
      </c>
    </row>
    <row r="66" spans="1:5" x14ac:dyDescent="0.25">
      <c r="A66" s="16" t="s">
        <v>163</v>
      </c>
      <c r="B66" s="13">
        <v>0.93900000000000006</v>
      </c>
      <c r="C66" s="15">
        <v>9.1999999999999998E-2</v>
      </c>
      <c r="D66" s="9">
        <f t="shared" si="1"/>
        <v>0.84700000000000009</v>
      </c>
      <c r="E66" s="12">
        <f t="shared" si="2"/>
        <v>115.64662822300001</v>
      </c>
    </row>
    <row r="67" spans="1:5" x14ac:dyDescent="0.25">
      <c r="A67" s="16" t="s">
        <v>164</v>
      </c>
      <c r="B67" s="13">
        <v>0.95300000000000007</v>
      </c>
      <c r="C67" s="15">
        <v>9.1999999999999998E-2</v>
      </c>
      <c r="D67" s="9">
        <f t="shared" si="1"/>
        <v>0.8610000000000001</v>
      </c>
      <c r="E67" s="12">
        <f t="shared" si="2"/>
        <v>118.15992608700002</v>
      </c>
    </row>
    <row r="68" spans="1:5" x14ac:dyDescent="0.25">
      <c r="A68" s="16" t="s">
        <v>165</v>
      </c>
      <c r="B68" s="13">
        <v>1.0880000000000001</v>
      </c>
      <c r="C68" s="15">
        <v>9.1999999999999998E-2</v>
      </c>
      <c r="D68" s="9">
        <f t="shared" si="1"/>
        <v>0.99600000000000011</v>
      </c>
      <c r="E68" s="12">
        <f t="shared" si="2"/>
        <v>143.42210875200001</v>
      </c>
    </row>
    <row r="69" spans="1:5" x14ac:dyDescent="0.25">
      <c r="A69" s="16" t="s">
        <v>166</v>
      </c>
      <c r="B69" s="13">
        <v>0.94400000000000006</v>
      </c>
      <c r="C69" s="15">
        <v>9.1999999999999998E-2</v>
      </c>
      <c r="D69" s="9">
        <f t="shared" si="1"/>
        <v>0.85200000000000009</v>
      </c>
      <c r="E69" s="12">
        <f t="shared" si="2"/>
        <v>116.54193748800002</v>
      </c>
    </row>
    <row r="70" spans="1:5" x14ac:dyDescent="0.25">
      <c r="A70" s="16" t="s">
        <v>167</v>
      </c>
      <c r="B70" s="13">
        <v>0.81</v>
      </c>
      <c r="C70" s="15">
        <v>9.1999999999999998E-2</v>
      </c>
      <c r="D70" s="9">
        <f t="shared" si="1"/>
        <v>0.71800000000000008</v>
      </c>
      <c r="E70" s="12">
        <f t="shared" si="2"/>
        <v>93.430047628000011</v>
      </c>
    </row>
    <row r="71" spans="1:5" x14ac:dyDescent="0.25">
      <c r="A71" s="16" t="s">
        <v>168</v>
      </c>
      <c r="B71" s="13">
        <v>0.81200000000000006</v>
      </c>
      <c r="C71" s="15">
        <v>9.1999999999999998E-2</v>
      </c>
      <c r="D71" s="9">
        <f t="shared" si="1"/>
        <v>0.72000000000000008</v>
      </c>
      <c r="E71" s="12">
        <f t="shared" si="2"/>
        <v>93.761524800000018</v>
      </c>
    </row>
    <row r="72" spans="1:5" x14ac:dyDescent="0.25">
      <c r="A72" s="16" t="s">
        <v>169</v>
      </c>
      <c r="B72" s="13">
        <v>1.1659999999999999</v>
      </c>
      <c r="C72" s="15">
        <v>9.1999999999999998E-2</v>
      </c>
      <c r="D72" s="9">
        <f t="shared" si="1"/>
        <v>1.0739999999999998</v>
      </c>
      <c r="E72" s="12">
        <f t="shared" si="2"/>
        <v>158.86613137199996</v>
      </c>
    </row>
    <row r="73" spans="1:5" x14ac:dyDescent="0.25">
      <c r="A73" s="16" t="s">
        <v>170</v>
      </c>
      <c r="B73" s="13">
        <v>0.76200000000000001</v>
      </c>
      <c r="C73" s="15">
        <v>9.1999999999999998E-2</v>
      </c>
      <c r="D73" s="9">
        <f t="shared" si="1"/>
        <v>0.67</v>
      </c>
      <c r="E73" s="12">
        <f t="shared" si="2"/>
        <v>85.597108300000016</v>
      </c>
    </row>
    <row r="74" spans="1:5" x14ac:dyDescent="0.25">
      <c r="A74" s="16" t="s">
        <v>171</v>
      </c>
      <c r="B74" s="13">
        <v>0.95900000000000007</v>
      </c>
      <c r="C74" s="15">
        <v>9.1999999999999998E-2</v>
      </c>
      <c r="D74" s="9">
        <f t="shared" si="1"/>
        <v>0.8670000000000001</v>
      </c>
      <c r="E74" s="12">
        <f t="shared" si="2"/>
        <v>119.24317938300001</v>
      </c>
    </row>
    <row r="75" spans="1:5" x14ac:dyDescent="0.25">
      <c r="A75" s="16" t="s">
        <v>172</v>
      </c>
      <c r="B75" s="13">
        <v>0.97</v>
      </c>
      <c r="C75" s="15">
        <v>9.1999999999999998E-2</v>
      </c>
      <c r="D75" s="9">
        <f t="shared" si="1"/>
        <v>0.878</v>
      </c>
      <c r="E75" s="12">
        <f t="shared" si="2"/>
        <v>121.23868954800001</v>
      </c>
    </row>
    <row r="76" spans="1:5" x14ac:dyDescent="0.25">
      <c r="A76" s="16" t="s">
        <v>173</v>
      </c>
      <c r="B76" s="13">
        <v>0.92500000000000004</v>
      </c>
      <c r="C76" s="15">
        <v>9.1999999999999998E-2</v>
      </c>
      <c r="D76" s="9">
        <f t="shared" si="1"/>
        <v>0.83300000000000007</v>
      </c>
      <c r="E76" s="12">
        <f t="shared" si="2"/>
        <v>113.15334078300002</v>
      </c>
    </row>
    <row r="77" spans="1:5" x14ac:dyDescent="0.25">
      <c r="A77" s="16" t="s">
        <v>174</v>
      </c>
      <c r="B77" s="13">
        <v>0.74</v>
      </c>
      <c r="C77" s="15">
        <v>9.1999999999999998E-2</v>
      </c>
      <c r="D77" s="9">
        <f t="shared" si="1"/>
        <v>0.64800000000000002</v>
      </c>
      <c r="E77" s="12">
        <f t="shared" si="2"/>
        <v>82.085623487999996</v>
      </c>
    </row>
    <row r="78" spans="1:5" x14ac:dyDescent="0.25">
      <c r="A78" s="16" t="s">
        <v>175</v>
      </c>
      <c r="B78" s="13">
        <v>0.79500000000000004</v>
      </c>
      <c r="C78" s="15">
        <v>9.1999999999999998E-2</v>
      </c>
      <c r="D78" s="9">
        <f t="shared" si="1"/>
        <v>0.70300000000000007</v>
      </c>
      <c r="E78" s="12">
        <f t="shared" si="2"/>
        <v>90.956985823000011</v>
      </c>
    </row>
    <row r="79" spans="1:5" x14ac:dyDescent="0.25">
      <c r="A79" s="16" t="s">
        <v>176</v>
      </c>
      <c r="B79" s="13">
        <v>1.0860000000000001</v>
      </c>
      <c r="C79" s="15">
        <v>9.1999999999999998E-2</v>
      </c>
      <c r="D79" s="9">
        <f t="shared" si="1"/>
        <v>0.99400000000000011</v>
      </c>
      <c r="E79" s="12">
        <f t="shared" si="2"/>
        <v>143.03427569199999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80"/>
  <sheetViews>
    <sheetView workbookViewId="0">
      <selection activeCell="P4" sqref="P4"/>
    </sheetView>
  </sheetViews>
  <sheetFormatPr defaultRowHeight="15" x14ac:dyDescent="0.25"/>
  <cols>
    <col min="1" max="1" width="15.7109375" customWidth="1"/>
    <col min="2" max="2" width="12.28515625" customWidth="1"/>
    <col min="3" max="3" width="10.7109375" customWidth="1"/>
    <col min="4" max="4" width="12.28515625" customWidth="1"/>
    <col min="5" max="5" width="18.28515625" customWidth="1"/>
  </cols>
  <sheetData>
    <row r="2" spans="1:7" x14ac:dyDescent="0.25">
      <c r="A2" s="14">
        <v>2.7909999999999999</v>
      </c>
      <c r="B2" s="13">
        <v>0.55800000000000005</v>
      </c>
      <c r="C2" s="13">
        <v>0.67100000000000004</v>
      </c>
      <c r="D2" s="13">
        <v>0.72199999999999998</v>
      </c>
      <c r="E2" s="13">
        <v>0.50700000000000001</v>
      </c>
      <c r="F2" s="13">
        <v>0.754</v>
      </c>
      <c r="G2" s="13">
        <v>0.68200000000000005</v>
      </c>
    </row>
    <row r="3" spans="1:7" x14ac:dyDescent="0.25">
      <c r="A3" s="14">
        <v>1.59</v>
      </c>
      <c r="B3" s="13">
        <v>0.60199999999999998</v>
      </c>
      <c r="C3" s="13">
        <v>0.72199999999999998</v>
      </c>
      <c r="D3" s="13">
        <v>0.59099999999999997</v>
      </c>
      <c r="E3" s="13">
        <v>0.40100000000000002</v>
      </c>
      <c r="F3" s="13">
        <v>0.67600000000000005</v>
      </c>
      <c r="G3" s="13">
        <v>0.57200000000000006</v>
      </c>
    </row>
    <row r="4" spans="1:7" x14ac:dyDescent="0.25">
      <c r="A4" s="14">
        <v>0.81600000000000006</v>
      </c>
      <c r="B4" s="13">
        <v>0.54700000000000004</v>
      </c>
      <c r="C4" s="13">
        <v>0.67800000000000005</v>
      </c>
      <c r="D4" s="13">
        <v>0.86</v>
      </c>
      <c r="E4" s="13">
        <v>0.51900000000000002</v>
      </c>
      <c r="F4" s="13">
        <v>0.66400000000000003</v>
      </c>
      <c r="G4" s="13">
        <v>0.52600000000000002</v>
      </c>
    </row>
    <row r="5" spans="1:7" x14ac:dyDescent="0.25">
      <c r="A5" s="14">
        <v>0.42299999999999999</v>
      </c>
      <c r="B5" s="13">
        <v>0.64900000000000002</v>
      </c>
      <c r="C5" s="13">
        <v>0.64300000000000002</v>
      </c>
      <c r="D5" s="13">
        <v>0.68800000000000006</v>
      </c>
      <c r="E5" s="13">
        <v>0.498</v>
      </c>
      <c r="F5" s="13">
        <v>0.78700000000000003</v>
      </c>
      <c r="G5" s="13">
        <v>0.47900000000000004</v>
      </c>
    </row>
    <row r="6" spans="1:7" x14ac:dyDescent="0.25">
      <c r="A6" s="14">
        <v>0.32400000000000001</v>
      </c>
      <c r="B6" s="13">
        <v>0.63300000000000001</v>
      </c>
      <c r="C6" s="13">
        <v>0.48</v>
      </c>
      <c r="D6" s="13">
        <v>0.59699999999999998</v>
      </c>
      <c r="E6" s="13">
        <v>0.68700000000000006</v>
      </c>
      <c r="F6" s="13">
        <v>0.53500000000000003</v>
      </c>
      <c r="G6" s="13">
        <v>0.71799999999999997</v>
      </c>
    </row>
    <row r="7" spans="1:7" x14ac:dyDescent="0.25">
      <c r="A7" s="15">
        <v>7.8E-2</v>
      </c>
      <c r="B7" s="13">
        <v>0.50800000000000001</v>
      </c>
      <c r="C7" s="13">
        <v>0.49299999999999999</v>
      </c>
      <c r="D7" s="13">
        <v>0.56900000000000006</v>
      </c>
      <c r="E7" s="13">
        <v>0.437</v>
      </c>
      <c r="F7" s="13">
        <v>0.60099999999999998</v>
      </c>
      <c r="G7" s="13">
        <v>0.376</v>
      </c>
    </row>
    <row r="8" spans="1:7" x14ac:dyDescent="0.25">
      <c r="A8" s="13">
        <v>0.34400000000000003</v>
      </c>
      <c r="B8" s="13">
        <v>0.38</v>
      </c>
      <c r="C8" s="13">
        <v>0.48299999999999998</v>
      </c>
      <c r="D8" s="13">
        <v>0.25800000000000001</v>
      </c>
      <c r="E8" s="13">
        <v>0.54900000000000004</v>
      </c>
      <c r="F8" s="13">
        <v>0.32100000000000001</v>
      </c>
      <c r="G8" s="13">
        <v>8.7999999999999995E-2</v>
      </c>
    </row>
    <row r="9" spans="1:7" x14ac:dyDescent="0.25">
      <c r="A9" s="13">
        <v>0.34800000000000003</v>
      </c>
      <c r="B9" s="13">
        <v>0.41799999999999998</v>
      </c>
      <c r="C9" s="13">
        <v>0.33600000000000002</v>
      </c>
      <c r="D9" s="13">
        <v>0.51900000000000002</v>
      </c>
      <c r="E9" s="13">
        <v>0.64100000000000001</v>
      </c>
      <c r="F9" s="13">
        <v>0.56600000000000006</v>
      </c>
      <c r="G9" s="13">
        <v>7.8E-2</v>
      </c>
    </row>
    <row r="16" spans="1:7" x14ac:dyDescent="0.25">
      <c r="B16" s="3" t="s">
        <v>177</v>
      </c>
      <c r="C16" s="3" t="s">
        <v>116</v>
      </c>
      <c r="D16" s="3" t="s">
        <v>117</v>
      </c>
      <c r="E16" s="3" t="s">
        <v>118</v>
      </c>
    </row>
    <row r="17" spans="1:11" x14ac:dyDescent="0.25">
      <c r="A17" t="s">
        <v>119</v>
      </c>
      <c r="B17" s="14">
        <v>2.7909999999999999</v>
      </c>
      <c r="C17" s="9">
        <f>B17-B22</f>
        <v>2.7130000000000001</v>
      </c>
      <c r="D17" s="9">
        <v>240</v>
      </c>
      <c r="E17" s="12">
        <f>(5.9902*C17*C17)+(71.686*C17)+(0.789)</f>
        <v>239.36320038380001</v>
      </c>
    </row>
    <row r="18" spans="1:11" x14ac:dyDescent="0.25">
      <c r="A18" t="s">
        <v>120</v>
      </c>
      <c r="B18" s="14">
        <v>1.59</v>
      </c>
      <c r="C18" s="9">
        <f>B18-B22</f>
        <v>1.512</v>
      </c>
      <c r="D18" s="9">
        <v>120</v>
      </c>
      <c r="E18" s="12">
        <f t="shared" ref="E18:E22" si="0">(5.9902*C18*C18)+(71.686*C18)+(0.789)</f>
        <v>122.87269178880001</v>
      </c>
    </row>
    <row r="19" spans="1:11" x14ac:dyDescent="0.25">
      <c r="A19" t="s">
        <v>121</v>
      </c>
      <c r="B19" s="14">
        <v>0.81600000000000006</v>
      </c>
      <c r="C19" s="9">
        <f>B19-B22</f>
        <v>0.7380000000000001</v>
      </c>
      <c r="D19" s="9">
        <v>60</v>
      </c>
      <c r="E19" s="12">
        <f t="shared" si="0"/>
        <v>56.955794488800009</v>
      </c>
    </row>
    <row r="20" spans="1:11" x14ac:dyDescent="0.25">
      <c r="A20" t="s">
        <v>122</v>
      </c>
      <c r="B20" s="14">
        <v>0.42299999999999999</v>
      </c>
      <c r="C20" s="9">
        <f>B20-B22</f>
        <v>0.34499999999999997</v>
      </c>
      <c r="D20" s="9">
        <v>30</v>
      </c>
      <c r="E20" s="12">
        <f t="shared" si="0"/>
        <v>26.233653555000004</v>
      </c>
    </row>
    <row r="21" spans="1:11" x14ac:dyDescent="0.25">
      <c r="A21" t="s">
        <v>123</v>
      </c>
      <c r="B21" s="14">
        <v>0.32400000000000001</v>
      </c>
      <c r="C21" s="9">
        <f>B21-B22</f>
        <v>0.246</v>
      </c>
      <c r="D21" s="9">
        <v>15</v>
      </c>
      <c r="E21" s="12">
        <f t="shared" si="0"/>
        <v>18.786258943200004</v>
      </c>
    </row>
    <row r="22" spans="1:11" x14ac:dyDescent="0.25">
      <c r="A22" t="s">
        <v>125</v>
      </c>
      <c r="B22" s="15">
        <v>7.8E-2</v>
      </c>
      <c r="C22" s="9">
        <f>B22-B22</f>
        <v>0</v>
      </c>
      <c r="D22" s="9">
        <v>0</v>
      </c>
      <c r="E22" s="12">
        <f t="shared" si="0"/>
        <v>0.78900000000000003</v>
      </c>
    </row>
    <row r="27" spans="1:11" x14ac:dyDescent="0.25">
      <c r="J27" s="11" t="s">
        <v>185</v>
      </c>
      <c r="K27" s="11"/>
    </row>
    <row r="32" spans="1:11" x14ac:dyDescent="0.25">
      <c r="A32" s="16" t="s">
        <v>127</v>
      </c>
      <c r="B32" s="13" t="s">
        <v>115</v>
      </c>
      <c r="C32" s="5" t="s">
        <v>125</v>
      </c>
      <c r="D32" s="9" t="s">
        <v>116</v>
      </c>
      <c r="E32" s="17" t="s">
        <v>186</v>
      </c>
    </row>
    <row r="33" spans="1:5" x14ac:dyDescent="0.25">
      <c r="A33" s="16" t="s">
        <v>129</v>
      </c>
      <c r="B33" s="13">
        <v>0.34400000000000003</v>
      </c>
      <c r="C33" s="15">
        <v>7.8E-2</v>
      </c>
      <c r="D33" s="9">
        <f t="shared" ref="D33:D80" si="1">(B33-C33)</f>
        <v>0.26600000000000001</v>
      </c>
      <c r="E33" s="12">
        <f t="shared" ref="E33:E80" si="2">(5.9902*D33*D33)+(71.686*D33)+(0.789)</f>
        <v>20.281318591200005</v>
      </c>
    </row>
    <row r="34" spans="1:5" x14ac:dyDescent="0.25">
      <c r="A34" s="16" t="s">
        <v>130</v>
      </c>
      <c r="B34" s="13">
        <v>0.34800000000000003</v>
      </c>
      <c r="C34" s="15">
        <v>7.8E-2</v>
      </c>
      <c r="D34" s="9">
        <f t="shared" si="1"/>
        <v>0.27</v>
      </c>
      <c r="E34" s="12">
        <f t="shared" si="2"/>
        <v>20.580905580000003</v>
      </c>
    </row>
    <row r="35" spans="1:5" x14ac:dyDescent="0.25">
      <c r="A35" s="16" t="s">
        <v>131</v>
      </c>
      <c r="B35" s="13">
        <v>0.55800000000000005</v>
      </c>
      <c r="C35" s="15">
        <v>7.8E-2</v>
      </c>
      <c r="D35" s="9">
        <f t="shared" si="1"/>
        <v>0.48000000000000004</v>
      </c>
      <c r="E35" s="12">
        <f t="shared" si="2"/>
        <v>36.57842208000001</v>
      </c>
    </row>
    <row r="36" spans="1:5" x14ac:dyDescent="0.25">
      <c r="A36" s="16" t="s">
        <v>132</v>
      </c>
      <c r="B36" s="13">
        <v>0.60199999999999998</v>
      </c>
      <c r="C36" s="15">
        <v>7.8E-2</v>
      </c>
      <c r="D36" s="9">
        <f t="shared" si="1"/>
        <v>0.52400000000000002</v>
      </c>
      <c r="E36" s="12">
        <f t="shared" si="2"/>
        <v>39.997229155200003</v>
      </c>
    </row>
    <row r="37" spans="1:5" x14ac:dyDescent="0.25">
      <c r="A37" s="16" t="s">
        <v>133</v>
      </c>
      <c r="B37" s="13">
        <v>0.54700000000000004</v>
      </c>
      <c r="C37" s="15">
        <v>7.8E-2</v>
      </c>
      <c r="D37" s="9">
        <f t="shared" si="1"/>
        <v>0.46900000000000003</v>
      </c>
      <c r="E37" s="12">
        <f t="shared" si="2"/>
        <v>35.727344382200009</v>
      </c>
    </row>
    <row r="38" spans="1:5" x14ac:dyDescent="0.25">
      <c r="A38" s="16" t="s">
        <v>134</v>
      </c>
      <c r="B38" s="13">
        <v>0.64900000000000002</v>
      </c>
      <c r="C38" s="15">
        <v>7.8E-2</v>
      </c>
      <c r="D38" s="9">
        <f t="shared" si="1"/>
        <v>0.57100000000000006</v>
      </c>
      <c r="E38" s="12">
        <f t="shared" si="2"/>
        <v>43.674756798200015</v>
      </c>
    </row>
    <row r="39" spans="1:5" x14ac:dyDescent="0.25">
      <c r="A39" s="16" t="s">
        <v>135</v>
      </c>
      <c r="B39" s="13">
        <v>0.63300000000000001</v>
      </c>
      <c r="C39" s="15">
        <v>7.8E-2</v>
      </c>
      <c r="D39" s="9">
        <f t="shared" si="1"/>
        <v>0.55500000000000005</v>
      </c>
      <c r="E39" s="12">
        <f t="shared" si="2"/>
        <v>42.419861355000009</v>
      </c>
    </row>
    <row r="40" spans="1:5" x14ac:dyDescent="0.25">
      <c r="A40" s="16" t="s">
        <v>136</v>
      </c>
      <c r="B40" s="13">
        <v>0.50800000000000001</v>
      </c>
      <c r="C40" s="15">
        <v>7.8E-2</v>
      </c>
      <c r="D40" s="9">
        <f t="shared" si="1"/>
        <v>0.43</v>
      </c>
      <c r="E40" s="12">
        <f t="shared" si="2"/>
        <v>32.721567980000003</v>
      </c>
    </row>
    <row r="41" spans="1:5" x14ac:dyDescent="0.25">
      <c r="A41" s="16" t="s">
        <v>137</v>
      </c>
      <c r="B41" s="13">
        <v>0.38</v>
      </c>
      <c r="C41" s="15">
        <v>7.8E-2</v>
      </c>
      <c r="D41" s="9">
        <f t="shared" si="1"/>
        <v>0.30199999999999999</v>
      </c>
      <c r="E41" s="12">
        <f t="shared" si="2"/>
        <v>22.984502200800002</v>
      </c>
    </row>
    <row r="42" spans="1:5" x14ac:dyDescent="0.25">
      <c r="A42" s="16" t="s">
        <v>138</v>
      </c>
      <c r="B42" s="13">
        <v>0.41799999999999998</v>
      </c>
      <c r="C42" s="15">
        <v>7.8E-2</v>
      </c>
      <c r="D42" s="9">
        <f t="shared" si="1"/>
        <v>0.33999999999999997</v>
      </c>
      <c r="E42" s="12">
        <f t="shared" si="2"/>
        <v>25.85470712</v>
      </c>
    </row>
    <row r="43" spans="1:5" x14ac:dyDescent="0.25">
      <c r="A43" s="16" t="s">
        <v>139</v>
      </c>
      <c r="B43" s="13">
        <v>0.67100000000000004</v>
      </c>
      <c r="C43" s="15">
        <v>7.8E-2</v>
      </c>
      <c r="D43" s="9">
        <f t="shared" si="1"/>
        <v>0.59300000000000008</v>
      </c>
      <c r="E43" s="12">
        <f t="shared" si="2"/>
        <v>45.40524583980001</v>
      </c>
    </row>
    <row r="44" spans="1:5" x14ac:dyDescent="0.25">
      <c r="A44" s="16" t="s">
        <v>140</v>
      </c>
      <c r="B44" s="13">
        <v>0.72199999999999998</v>
      </c>
      <c r="C44" s="15">
        <v>7.8E-2</v>
      </c>
      <c r="D44" s="9">
        <f t="shared" si="1"/>
        <v>0.64400000000000002</v>
      </c>
      <c r="E44" s="12">
        <f t="shared" si="2"/>
        <v>49.439135587200013</v>
      </c>
    </row>
    <row r="45" spans="1:5" x14ac:dyDescent="0.25">
      <c r="A45" s="16" t="s">
        <v>141</v>
      </c>
      <c r="B45" s="13">
        <v>0.67800000000000005</v>
      </c>
      <c r="C45" s="15">
        <v>7.8E-2</v>
      </c>
      <c r="D45" s="9">
        <f t="shared" si="1"/>
        <v>0.60000000000000009</v>
      </c>
      <c r="E45" s="12">
        <f t="shared" si="2"/>
        <v>45.957072000000011</v>
      </c>
    </row>
    <row r="46" spans="1:5" x14ac:dyDescent="0.25">
      <c r="A46" s="16" t="s">
        <v>142</v>
      </c>
      <c r="B46" s="13">
        <v>0.64300000000000002</v>
      </c>
      <c r="C46" s="15">
        <v>7.8E-2</v>
      </c>
      <c r="D46" s="9">
        <f t="shared" si="1"/>
        <v>0.56500000000000006</v>
      </c>
      <c r="E46" s="12">
        <f t="shared" si="2"/>
        <v>43.203811595000005</v>
      </c>
    </row>
    <row r="47" spans="1:5" x14ac:dyDescent="0.25">
      <c r="A47" s="16" t="s">
        <v>143</v>
      </c>
      <c r="B47" s="13">
        <v>0.48</v>
      </c>
      <c r="C47" s="15">
        <v>7.8E-2</v>
      </c>
      <c r="D47" s="9">
        <f t="shared" si="1"/>
        <v>0.40199999999999997</v>
      </c>
      <c r="E47" s="12">
        <f t="shared" si="2"/>
        <v>30.574812280800003</v>
      </c>
    </row>
    <row r="48" spans="1:5" x14ac:dyDescent="0.25">
      <c r="A48" s="16" t="s">
        <v>144</v>
      </c>
      <c r="B48" s="13">
        <v>0.49299999999999999</v>
      </c>
      <c r="C48" s="15">
        <v>7.8E-2</v>
      </c>
      <c r="D48" s="9">
        <f t="shared" si="1"/>
        <v>0.41499999999999998</v>
      </c>
      <c r="E48" s="12">
        <f t="shared" si="2"/>
        <v>31.570352195000002</v>
      </c>
    </row>
    <row r="49" spans="1:5" x14ac:dyDescent="0.25">
      <c r="A49" s="16" t="s">
        <v>145</v>
      </c>
      <c r="B49" s="13">
        <v>0.48299999999999998</v>
      </c>
      <c r="C49" s="15">
        <v>7.8E-2</v>
      </c>
      <c r="D49" s="9">
        <f t="shared" si="1"/>
        <v>0.40499999999999997</v>
      </c>
      <c r="E49" s="12">
        <f t="shared" si="2"/>
        <v>30.804372555</v>
      </c>
    </row>
    <row r="50" spans="1:5" x14ac:dyDescent="0.25">
      <c r="A50" s="16" t="s">
        <v>146</v>
      </c>
      <c r="B50" s="13">
        <v>0.33600000000000002</v>
      </c>
      <c r="C50" s="15">
        <v>7.8E-2</v>
      </c>
      <c r="D50" s="9">
        <f t="shared" si="1"/>
        <v>0.25800000000000001</v>
      </c>
      <c r="E50" s="12">
        <f t="shared" si="2"/>
        <v>19.682719672800005</v>
      </c>
    </row>
    <row r="51" spans="1:5" x14ac:dyDescent="0.25">
      <c r="A51" s="16" t="s">
        <v>147</v>
      </c>
      <c r="B51" s="13">
        <v>0.72199999999999998</v>
      </c>
      <c r="C51" s="15">
        <v>7.8E-2</v>
      </c>
      <c r="D51" s="9">
        <f t="shared" si="1"/>
        <v>0.64400000000000002</v>
      </c>
      <c r="E51" s="12">
        <f t="shared" si="2"/>
        <v>49.439135587200013</v>
      </c>
    </row>
    <row r="52" spans="1:5" x14ac:dyDescent="0.25">
      <c r="A52" s="16" t="s">
        <v>148</v>
      </c>
      <c r="B52" s="13">
        <v>0.59099999999999997</v>
      </c>
      <c r="C52" s="15">
        <v>7.8E-2</v>
      </c>
      <c r="D52" s="9">
        <f t="shared" si="1"/>
        <v>0.51300000000000001</v>
      </c>
      <c r="E52" s="12">
        <f t="shared" si="2"/>
        <v>39.140352943800011</v>
      </c>
    </row>
    <row r="53" spans="1:5" x14ac:dyDescent="0.25">
      <c r="A53" s="16" t="s">
        <v>149</v>
      </c>
      <c r="B53" s="13">
        <v>0.86</v>
      </c>
      <c r="C53" s="15">
        <v>7.8E-2</v>
      </c>
      <c r="D53" s="9">
        <f t="shared" si="1"/>
        <v>0.78200000000000003</v>
      </c>
      <c r="E53" s="12">
        <f t="shared" si="2"/>
        <v>60.510603064800009</v>
      </c>
    </row>
    <row r="54" spans="1:5" x14ac:dyDescent="0.25">
      <c r="A54" s="16" t="s">
        <v>150</v>
      </c>
      <c r="B54" s="13">
        <v>0.68800000000000006</v>
      </c>
      <c r="C54" s="15">
        <v>7.8E-2</v>
      </c>
      <c r="D54" s="9">
        <f t="shared" si="1"/>
        <v>0.6100000000000001</v>
      </c>
      <c r="E54" s="12">
        <f t="shared" si="2"/>
        <v>46.746413420000017</v>
      </c>
    </row>
    <row r="55" spans="1:5" x14ac:dyDescent="0.25">
      <c r="A55" s="16" t="s">
        <v>151</v>
      </c>
      <c r="B55" s="13">
        <v>0.59699999999999998</v>
      </c>
      <c r="C55" s="15">
        <v>7.8E-2</v>
      </c>
      <c r="D55" s="9">
        <f t="shared" si="1"/>
        <v>0.51900000000000002</v>
      </c>
      <c r="E55" s="12">
        <f t="shared" si="2"/>
        <v>39.607560262200003</v>
      </c>
    </row>
    <row r="56" spans="1:5" x14ac:dyDescent="0.25">
      <c r="A56" s="16" t="s">
        <v>152</v>
      </c>
      <c r="B56" s="13">
        <v>0.56900000000000006</v>
      </c>
      <c r="C56" s="15">
        <v>7.8E-2</v>
      </c>
      <c r="D56" s="9">
        <f t="shared" si="1"/>
        <v>0.49100000000000005</v>
      </c>
      <c r="E56" s="12">
        <f t="shared" si="2"/>
        <v>37.430949406200007</v>
      </c>
    </row>
    <row r="57" spans="1:5" x14ac:dyDescent="0.25">
      <c r="A57" s="16" t="s">
        <v>153</v>
      </c>
      <c r="B57" s="13">
        <v>0.25800000000000001</v>
      </c>
      <c r="C57" s="15">
        <v>7.8E-2</v>
      </c>
      <c r="D57" s="9">
        <f t="shared" si="1"/>
        <v>0.18</v>
      </c>
      <c r="E57" s="12">
        <f t="shared" si="2"/>
        <v>13.88656248</v>
      </c>
    </row>
    <row r="58" spans="1:5" x14ac:dyDescent="0.25">
      <c r="A58" s="16" t="s">
        <v>154</v>
      </c>
      <c r="B58" s="13">
        <v>0.51900000000000002</v>
      </c>
      <c r="C58" s="15">
        <v>7.8E-2</v>
      </c>
      <c r="D58" s="9">
        <f t="shared" si="1"/>
        <v>0.441</v>
      </c>
      <c r="E58" s="12">
        <f t="shared" si="2"/>
        <v>33.567506086200005</v>
      </c>
    </row>
    <row r="59" spans="1:5" x14ac:dyDescent="0.25">
      <c r="A59" s="16" t="s">
        <v>155</v>
      </c>
      <c r="B59" s="13">
        <v>0.50700000000000001</v>
      </c>
      <c r="C59" s="15">
        <v>7.8E-2</v>
      </c>
      <c r="D59" s="9">
        <f t="shared" si="1"/>
        <v>0.42899999999999999</v>
      </c>
      <c r="E59" s="12">
        <f t="shared" si="2"/>
        <v>32.644736398200003</v>
      </c>
    </row>
    <row r="60" spans="1:5" x14ac:dyDescent="0.25">
      <c r="A60" s="16" t="s">
        <v>156</v>
      </c>
      <c r="B60" s="13">
        <v>0.40100000000000002</v>
      </c>
      <c r="C60" s="15">
        <v>7.8E-2</v>
      </c>
      <c r="D60" s="9">
        <f t="shared" si="1"/>
        <v>0.32300000000000001</v>
      </c>
      <c r="E60" s="12">
        <f t="shared" si="2"/>
        <v>24.568529575800007</v>
      </c>
    </row>
    <row r="61" spans="1:5" x14ac:dyDescent="0.25">
      <c r="A61" s="16" t="s">
        <v>157</v>
      </c>
      <c r="B61" s="13">
        <v>0.51900000000000002</v>
      </c>
      <c r="C61" s="15">
        <v>7.8E-2</v>
      </c>
      <c r="D61" s="9">
        <f t="shared" si="1"/>
        <v>0.441</v>
      </c>
      <c r="E61" s="12">
        <f t="shared" si="2"/>
        <v>33.567506086200005</v>
      </c>
    </row>
    <row r="62" spans="1:5" x14ac:dyDescent="0.25">
      <c r="A62" s="16" t="s">
        <v>158</v>
      </c>
      <c r="B62" s="13">
        <v>0.498</v>
      </c>
      <c r="C62" s="15">
        <v>7.8E-2</v>
      </c>
      <c r="D62" s="9">
        <f t="shared" si="1"/>
        <v>0.42</v>
      </c>
      <c r="E62" s="12">
        <f t="shared" si="2"/>
        <v>31.953791280000004</v>
      </c>
    </row>
    <row r="63" spans="1:5" x14ac:dyDescent="0.25">
      <c r="A63" s="16" t="s">
        <v>159</v>
      </c>
      <c r="B63" s="13">
        <v>0.68700000000000006</v>
      </c>
      <c r="C63" s="15">
        <v>7.8E-2</v>
      </c>
      <c r="D63" s="9">
        <f t="shared" si="1"/>
        <v>0.6090000000000001</v>
      </c>
      <c r="E63" s="12">
        <f t="shared" si="2"/>
        <v>46.667425366200014</v>
      </c>
    </row>
    <row r="64" spans="1:5" x14ac:dyDescent="0.25">
      <c r="A64" s="16" t="s">
        <v>160</v>
      </c>
      <c r="B64" s="13">
        <v>0.437</v>
      </c>
      <c r="C64" s="15">
        <v>7.8E-2</v>
      </c>
      <c r="D64" s="9">
        <f t="shared" si="1"/>
        <v>0.35899999999999999</v>
      </c>
      <c r="E64" s="12">
        <f t="shared" si="2"/>
        <v>27.296296966200003</v>
      </c>
    </row>
    <row r="65" spans="1:5" x14ac:dyDescent="0.25">
      <c r="A65" s="16" t="s">
        <v>161</v>
      </c>
      <c r="B65" s="13">
        <v>0.54900000000000004</v>
      </c>
      <c r="C65" s="15">
        <v>7.8E-2</v>
      </c>
      <c r="D65" s="9">
        <f t="shared" si="1"/>
        <v>0.47100000000000003</v>
      </c>
      <c r="E65" s="12">
        <f t="shared" si="2"/>
        <v>35.881977958200004</v>
      </c>
    </row>
    <row r="66" spans="1:5" x14ac:dyDescent="0.25">
      <c r="A66" s="16" t="s">
        <v>162</v>
      </c>
      <c r="B66" s="13">
        <v>0.64100000000000001</v>
      </c>
      <c r="C66" s="15">
        <v>7.8E-2</v>
      </c>
      <c r="D66" s="9">
        <f t="shared" si="1"/>
        <v>0.56300000000000006</v>
      </c>
      <c r="E66" s="12">
        <f t="shared" si="2"/>
        <v>43.046925703800007</v>
      </c>
    </row>
    <row r="67" spans="1:5" x14ac:dyDescent="0.25">
      <c r="A67" s="16" t="s">
        <v>163</v>
      </c>
      <c r="B67" s="13">
        <v>0.754</v>
      </c>
      <c r="C67" s="15">
        <v>7.8E-2</v>
      </c>
      <c r="D67" s="9">
        <f t="shared" si="1"/>
        <v>0.67600000000000005</v>
      </c>
      <c r="E67" s="12">
        <f t="shared" si="2"/>
        <v>51.986113635200006</v>
      </c>
    </row>
    <row r="68" spans="1:5" x14ac:dyDescent="0.25">
      <c r="A68" s="16" t="s">
        <v>164</v>
      </c>
      <c r="B68" s="13">
        <v>0.67600000000000005</v>
      </c>
      <c r="C68" s="15">
        <v>7.8E-2</v>
      </c>
      <c r="D68" s="9">
        <f t="shared" si="1"/>
        <v>0.59800000000000009</v>
      </c>
      <c r="E68" s="12">
        <f t="shared" si="2"/>
        <v>45.799347480800009</v>
      </c>
    </row>
    <row r="69" spans="1:5" x14ac:dyDescent="0.25">
      <c r="A69" s="16" t="s">
        <v>165</v>
      </c>
      <c r="B69" s="13">
        <v>0.66400000000000003</v>
      </c>
      <c r="C69" s="15">
        <v>7.8E-2</v>
      </c>
      <c r="D69" s="9">
        <f t="shared" si="1"/>
        <v>0.58600000000000008</v>
      </c>
      <c r="E69" s="12">
        <f t="shared" si="2"/>
        <v>44.854006719200015</v>
      </c>
    </row>
    <row r="70" spans="1:5" x14ac:dyDescent="0.25">
      <c r="A70" s="16" t="s">
        <v>166</v>
      </c>
      <c r="B70" s="13">
        <v>0.78700000000000003</v>
      </c>
      <c r="C70" s="15">
        <v>7.8E-2</v>
      </c>
      <c r="D70" s="9">
        <f t="shared" si="1"/>
        <v>0.70900000000000007</v>
      </c>
      <c r="E70" s="12">
        <f t="shared" si="2"/>
        <v>54.625533726200011</v>
      </c>
    </row>
    <row r="71" spans="1:5" x14ac:dyDescent="0.25">
      <c r="A71" s="16" t="s">
        <v>167</v>
      </c>
      <c r="B71" s="13">
        <v>0.53500000000000003</v>
      </c>
      <c r="C71" s="15">
        <v>7.8E-2</v>
      </c>
      <c r="D71" s="9">
        <f t="shared" si="1"/>
        <v>0.45700000000000002</v>
      </c>
      <c r="E71" s="12">
        <f t="shared" si="2"/>
        <v>34.800549279800002</v>
      </c>
    </row>
    <row r="72" spans="1:5" x14ac:dyDescent="0.25">
      <c r="A72" s="16" t="s">
        <v>168</v>
      </c>
      <c r="B72" s="13">
        <v>0.60099999999999998</v>
      </c>
      <c r="C72" s="15">
        <v>7.8E-2</v>
      </c>
      <c r="D72" s="9">
        <f t="shared" si="1"/>
        <v>0.52300000000000002</v>
      </c>
      <c r="E72" s="12">
        <f t="shared" si="2"/>
        <v>39.919271415800004</v>
      </c>
    </row>
    <row r="73" spans="1:5" x14ac:dyDescent="0.25">
      <c r="A73" s="16" t="s">
        <v>169</v>
      </c>
      <c r="B73" s="13">
        <v>0.32100000000000001</v>
      </c>
      <c r="C73" s="15">
        <v>7.8E-2</v>
      </c>
      <c r="D73" s="9">
        <f t="shared" si="1"/>
        <v>0.24299999999999999</v>
      </c>
      <c r="E73" s="12">
        <f t="shared" si="2"/>
        <v>18.562413319800001</v>
      </c>
    </row>
    <row r="74" spans="1:5" x14ac:dyDescent="0.25">
      <c r="A74" s="16" t="s">
        <v>170</v>
      </c>
      <c r="B74" s="13">
        <v>0.56600000000000006</v>
      </c>
      <c r="C74" s="15">
        <v>7.8E-2</v>
      </c>
      <c r="D74" s="9">
        <f t="shared" si="1"/>
        <v>0.48800000000000004</v>
      </c>
      <c r="E74" s="12">
        <f t="shared" si="2"/>
        <v>37.19829818880001</v>
      </c>
    </row>
    <row r="75" spans="1:5" x14ac:dyDescent="0.25">
      <c r="A75" s="16" t="s">
        <v>171</v>
      </c>
      <c r="B75" s="13">
        <v>0.68200000000000005</v>
      </c>
      <c r="C75" s="15">
        <v>7.8E-2</v>
      </c>
      <c r="D75" s="9">
        <f t="shared" si="1"/>
        <v>0.60400000000000009</v>
      </c>
      <c r="E75" s="12">
        <f t="shared" si="2"/>
        <v>46.272664803200016</v>
      </c>
    </row>
    <row r="76" spans="1:5" x14ac:dyDescent="0.25">
      <c r="A76" s="16" t="s">
        <v>172</v>
      </c>
      <c r="B76" s="13">
        <v>0.57200000000000006</v>
      </c>
      <c r="C76" s="15">
        <v>7.8E-2</v>
      </c>
      <c r="D76" s="9">
        <f t="shared" si="1"/>
        <v>0.49400000000000005</v>
      </c>
      <c r="E76" s="12">
        <f t="shared" si="2"/>
        <v>37.663708447200008</v>
      </c>
    </row>
    <row r="77" spans="1:5" x14ac:dyDescent="0.25">
      <c r="A77" s="16" t="s">
        <v>173</v>
      </c>
      <c r="B77" s="13">
        <v>0.52600000000000002</v>
      </c>
      <c r="C77" s="15">
        <v>7.8E-2</v>
      </c>
      <c r="D77" s="9">
        <f t="shared" si="1"/>
        <v>0.44800000000000001</v>
      </c>
      <c r="E77" s="12">
        <f t="shared" si="2"/>
        <v>34.106585100800004</v>
      </c>
    </row>
    <row r="78" spans="1:5" x14ac:dyDescent="0.25">
      <c r="A78" s="16" t="s">
        <v>174</v>
      </c>
      <c r="B78" s="13">
        <v>0.47900000000000004</v>
      </c>
      <c r="C78" s="15">
        <v>7.8E-2</v>
      </c>
      <c r="D78" s="9">
        <f t="shared" si="1"/>
        <v>0.40100000000000002</v>
      </c>
      <c r="E78" s="12">
        <f t="shared" si="2"/>
        <v>30.498316150200008</v>
      </c>
    </row>
    <row r="79" spans="1:5" x14ac:dyDescent="0.25">
      <c r="A79" s="16" t="s">
        <v>175</v>
      </c>
      <c r="B79" s="13">
        <v>0.71799999999999997</v>
      </c>
      <c r="C79" s="15">
        <v>7.8E-2</v>
      </c>
      <c r="D79" s="9">
        <f t="shared" si="1"/>
        <v>0.64</v>
      </c>
      <c r="E79" s="12">
        <f t="shared" si="2"/>
        <v>49.121625920000007</v>
      </c>
    </row>
    <row r="80" spans="1:5" x14ac:dyDescent="0.25">
      <c r="A80" s="16" t="s">
        <v>176</v>
      </c>
      <c r="B80" s="13">
        <v>0.376</v>
      </c>
      <c r="C80" s="15">
        <v>7.8E-2</v>
      </c>
      <c r="D80" s="9">
        <f t="shared" si="1"/>
        <v>0.29799999999999999</v>
      </c>
      <c r="E80" s="12">
        <f t="shared" si="2"/>
        <v>22.683381720800003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77"/>
  <sheetViews>
    <sheetView workbookViewId="0">
      <selection activeCell="Q3" sqref="Q3"/>
    </sheetView>
  </sheetViews>
  <sheetFormatPr defaultRowHeight="15" x14ac:dyDescent="0.25"/>
  <cols>
    <col min="1" max="1" width="18.85546875" customWidth="1"/>
    <col min="2" max="2" width="11.7109375" customWidth="1"/>
    <col min="3" max="3" width="12.7109375" customWidth="1"/>
    <col min="4" max="4" width="13.28515625" customWidth="1"/>
    <col min="5" max="5" width="19.28515625" customWidth="1"/>
  </cols>
  <sheetData>
    <row r="2" spans="1:7" x14ac:dyDescent="0.25">
      <c r="A2" s="14">
        <v>1.548</v>
      </c>
      <c r="B2" s="13">
        <v>0.35399999999999998</v>
      </c>
      <c r="C2" s="13">
        <v>0.193</v>
      </c>
      <c r="D2" s="13">
        <v>0.25800000000000001</v>
      </c>
      <c r="E2" s="13">
        <v>0.27500000000000002</v>
      </c>
      <c r="F2" s="13">
        <v>0.311</v>
      </c>
      <c r="G2" s="13">
        <v>0.22900000000000001</v>
      </c>
    </row>
    <row r="3" spans="1:7" x14ac:dyDescent="0.25">
      <c r="A3" s="14">
        <v>0.97299999999999998</v>
      </c>
      <c r="B3" s="13">
        <v>0.35399999999999998</v>
      </c>
      <c r="C3" s="13">
        <v>0.189</v>
      </c>
      <c r="D3" s="13">
        <v>0.27800000000000002</v>
      </c>
      <c r="E3" s="13">
        <v>0.24199999999999999</v>
      </c>
      <c r="F3" s="13">
        <v>0.27200000000000002</v>
      </c>
      <c r="G3" s="13">
        <v>0.32300000000000001</v>
      </c>
    </row>
    <row r="4" spans="1:7" x14ac:dyDescent="0.25">
      <c r="A4" s="14">
        <v>0.56899999999999995</v>
      </c>
      <c r="B4" s="13">
        <v>0.32600000000000001</v>
      </c>
      <c r="C4" s="13">
        <v>0.23400000000000001</v>
      </c>
      <c r="D4" s="13">
        <v>0.29099999999999998</v>
      </c>
      <c r="E4" s="13">
        <v>0.23100000000000001</v>
      </c>
      <c r="F4" s="13">
        <v>0.26300000000000001</v>
      </c>
      <c r="G4" s="13">
        <v>0.31</v>
      </c>
    </row>
    <row r="5" spans="1:7" x14ac:dyDescent="0.25">
      <c r="A5" s="14">
        <v>0.375</v>
      </c>
      <c r="B5" s="13">
        <v>0.30299999999999999</v>
      </c>
      <c r="C5" s="13">
        <v>0.22</v>
      </c>
      <c r="D5" s="13">
        <v>0.249</v>
      </c>
      <c r="E5" s="13">
        <v>0.22600000000000001</v>
      </c>
      <c r="F5" s="13">
        <v>0.30499999999999999</v>
      </c>
      <c r="G5" s="13">
        <v>0.38100000000000001</v>
      </c>
    </row>
    <row r="6" spans="1:7" x14ac:dyDescent="0.25">
      <c r="A6" s="14">
        <v>0.253</v>
      </c>
      <c r="B6" s="13">
        <v>0.28000000000000003</v>
      </c>
      <c r="C6" s="13">
        <v>0.23400000000000001</v>
      </c>
      <c r="D6" s="13">
        <v>0.24199999999999999</v>
      </c>
      <c r="E6" s="13">
        <v>0.214</v>
      </c>
      <c r="F6" s="13">
        <v>0.28800000000000003</v>
      </c>
      <c r="G6" s="13">
        <v>0.20800000000000002</v>
      </c>
    </row>
    <row r="7" spans="1:7" x14ac:dyDescent="0.25">
      <c r="A7" s="15">
        <v>0.11600000000000001</v>
      </c>
      <c r="B7" s="13">
        <v>0.27800000000000002</v>
      </c>
      <c r="C7" s="13">
        <v>0.16600000000000001</v>
      </c>
      <c r="D7" s="13">
        <v>0.28800000000000003</v>
      </c>
      <c r="E7" s="13">
        <v>0.20899999999999999</v>
      </c>
      <c r="F7" s="13">
        <v>0.30099999999999999</v>
      </c>
      <c r="G7" s="13">
        <v>0.26600000000000001</v>
      </c>
    </row>
    <row r="8" spans="1:7" x14ac:dyDescent="0.25">
      <c r="A8" s="9">
        <v>3.6000000000000004E-2</v>
      </c>
      <c r="B8" s="13">
        <v>0.252</v>
      </c>
      <c r="C8" s="13">
        <v>0.23800000000000002</v>
      </c>
      <c r="D8" s="13">
        <v>0.28700000000000003</v>
      </c>
      <c r="E8" s="13">
        <v>0.22800000000000001</v>
      </c>
      <c r="F8" s="13">
        <v>0.33400000000000002</v>
      </c>
      <c r="G8" s="13">
        <v>0.308</v>
      </c>
    </row>
    <row r="9" spans="1:7" x14ac:dyDescent="0.25">
      <c r="A9" s="9">
        <v>3.3000000000000002E-2</v>
      </c>
      <c r="B9" s="13">
        <v>0.30399999999999999</v>
      </c>
      <c r="C9" s="13">
        <v>0.29599999999999999</v>
      </c>
      <c r="D9" s="13">
        <v>0.29399999999999998</v>
      </c>
      <c r="E9" s="13">
        <v>0.224</v>
      </c>
      <c r="F9" s="13">
        <v>0.35399999999999998</v>
      </c>
      <c r="G9" s="13">
        <v>0.25700000000000001</v>
      </c>
    </row>
    <row r="16" spans="1:7" x14ac:dyDescent="0.25">
      <c r="B16" s="3" t="s">
        <v>182</v>
      </c>
      <c r="C16" s="3" t="s">
        <v>116</v>
      </c>
      <c r="D16" s="3" t="s">
        <v>117</v>
      </c>
      <c r="E16" s="3" t="s">
        <v>118</v>
      </c>
    </row>
    <row r="17" spans="1:12" x14ac:dyDescent="0.25">
      <c r="A17" t="s">
        <v>119</v>
      </c>
      <c r="B17" s="14">
        <v>1.548</v>
      </c>
      <c r="C17" s="9">
        <f>B17-B22</f>
        <v>1.4319999999999999</v>
      </c>
      <c r="D17" s="9">
        <v>480</v>
      </c>
      <c r="E17" s="12">
        <f>(85.88*C17*C17)+(211.08*C17)+(0.5766)</f>
        <v>478.95074911999995</v>
      </c>
    </row>
    <row r="18" spans="1:12" x14ac:dyDescent="0.25">
      <c r="A18" t="s">
        <v>120</v>
      </c>
      <c r="B18" s="14">
        <v>0.97299999999999998</v>
      </c>
      <c r="C18" s="9">
        <f>B18-B22</f>
        <v>0.85699999999999998</v>
      </c>
      <c r="D18" s="9">
        <v>240</v>
      </c>
      <c r="E18" s="12">
        <f t="shared" ref="E18:E22" si="0">(85.88*C18*C18)+(211.08*C18)+(0.5766)</f>
        <v>244.54664012000003</v>
      </c>
    </row>
    <row r="19" spans="1:12" x14ac:dyDescent="0.25">
      <c r="A19" t="s">
        <v>121</v>
      </c>
      <c r="B19" s="14">
        <v>0.56899999999999995</v>
      </c>
      <c r="C19" s="9">
        <f>B19-B22</f>
        <v>0.45299999999999996</v>
      </c>
      <c r="D19" s="9">
        <v>120</v>
      </c>
      <c r="E19" s="12">
        <f t="shared" si="0"/>
        <v>113.81918891999999</v>
      </c>
    </row>
    <row r="20" spans="1:12" x14ac:dyDescent="0.25">
      <c r="A20" t="s">
        <v>122</v>
      </c>
      <c r="B20" s="14">
        <v>0.375</v>
      </c>
      <c r="C20" s="9">
        <f>B20-B22</f>
        <v>0.25900000000000001</v>
      </c>
      <c r="D20" s="9">
        <v>60</v>
      </c>
      <c r="E20" s="12">
        <f t="shared" si="0"/>
        <v>61.007236280000001</v>
      </c>
    </row>
    <row r="21" spans="1:12" x14ac:dyDescent="0.25">
      <c r="A21" t="s">
        <v>123</v>
      </c>
      <c r="B21" s="14">
        <v>0.253</v>
      </c>
      <c r="C21" s="9">
        <f>B21-B22</f>
        <v>0.13700000000000001</v>
      </c>
      <c r="D21" s="9">
        <v>30</v>
      </c>
      <c r="E21" s="12">
        <f t="shared" si="0"/>
        <v>31.106441720000003</v>
      </c>
    </row>
    <row r="22" spans="1:12" x14ac:dyDescent="0.25">
      <c r="A22" t="s">
        <v>125</v>
      </c>
      <c r="B22" s="15">
        <v>0.11600000000000001</v>
      </c>
      <c r="C22" s="9">
        <f>B22-B22</f>
        <v>0</v>
      </c>
      <c r="D22" s="9">
        <v>0</v>
      </c>
      <c r="E22" s="12">
        <f t="shared" si="0"/>
        <v>0.5766</v>
      </c>
    </row>
    <row r="24" spans="1:12" x14ac:dyDescent="0.25">
      <c r="K24" s="11" t="s">
        <v>187</v>
      </c>
      <c r="L24" s="11"/>
    </row>
    <row r="29" spans="1:12" x14ac:dyDescent="0.25">
      <c r="A29" s="16" t="s">
        <v>127</v>
      </c>
      <c r="B29" s="13" t="s">
        <v>115</v>
      </c>
      <c r="C29" s="5" t="s">
        <v>125</v>
      </c>
      <c r="D29" s="9" t="s">
        <v>116</v>
      </c>
      <c r="E29" s="17" t="s">
        <v>188</v>
      </c>
    </row>
    <row r="30" spans="1:12" x14ac:dyDescent="0.25">
      <c r="A30" s="16" t="s">
        <v>129</v>
      </c>
      <c r="B30" s="13">
        <v>0.35399999999999998</v>
      </c>
      <c r="C30" s="15">
        <v>0.11600000000000001</v>
      </c>
      <c r="D30" s="9">
        <f t="shared" ref="D30:D77" si="1">(B30-C30)</f>
        <v>0.23799999999999999</v>
      </c>
      <c r="E30" s="12">
        <f t="shared" ref="E30:E77" si="2">(85.88*D30*D30)+(211.08*D30)+(0.5766)</f>
        <v>55.678226719999998</v>
      </c>
    </row>
    <row r="31" spans="1:12" x14ac:dyDescent="0.25">
      <c r="A31" s="16" t="s">
        <v>130</v>
      </c>
      <c r="B31" s="13">
        <v>0.35399999999999998</v>
      </c>
      <c r="C31" s="15">
        <v>0.11600000000000001</v>
      </c>
      <c r="D31" s="9">
        <f t="shared" si="1"/>
        <v>0.23799999999999999</v>
      </c>
      <c r="E31" s="12">
        <f t="shared" si="2"/>
        <v>55.678226719999998</v>
      </c>
    </row>
    <row r="32" spans="1:12" x14ac:dyDescent="0.25">
      <c r="A32" s="16" t="s">
        <v>131</v>
      </c>
      <c r="B32" s="13">
        <v>0.32600000000000001</v>
      </c>
      <c r="C32" s="15">
        <v>0.11600000000000001</v>
      </c>
      <c r="D32" s="9">
        <f t="shared" si="1"/>
        <v>0.21000000000000002</v>
      </c>
      <c r="E32" s="12">
        <f t="shared" si="2"/>
        <v>48.690708000000008</v>
      </c>
    </row>
    <row r="33" spans="1:5" x14ac:dyDescent="0.25">
      <c r="A33" s="16" t="s">
        <v>132</v>
      </c>
      <c r="B33" s="13">
        <v>0.30299999999999999</v>
      </c>
      <c r="C33" s="15">
        <v>0.11600000000000001</v>
      </c>
      <c r="D33" s="9">
        <f t="shared" si="1"/>
        <v>0.187</v>
      </c>
      <c r="E33" s="12">
        <f t="shared" si="2"/>
        <v>43.05169772</v>
      </c>
    </row>
    <row r="34" spans="1:5" x14ac:dyDescent="0.25">
      <c r="A34" s="16" t="s">
        <v>133</v>
      </c>
      <c r="B34" s="13">
        <v>0.28000000000000003</v>
      </c>
      <c r="C34" s="15">
        <v>0.11600000000000001</v>
      </c>
      <c r="D34" s="9">
        <f t="shared" si="1"/>
        <v>0.16400000000000003</v>
      </c>
      <c r="E34" s="12">
        <f t="shared" si="2"/>
        <v>37.503548480000006</v>
      </c>
    </row>
    <row r="35" spans="1:5" x14ac:dyDescent="0.25">
      <c r="A35" s="16" t="s">
        <v>134</v>
      </c>
      <c r="B35" s="13">
        <v>0.27800000000000002</v>
      </c>
      <c r="C35" s="15">
        <v>0.11600000000000001</v>
      </c>
      <c r="D35" s="9">
        <f t="shared" si="1"/>
        <v>0.16200000000000003</v>
      </c>
      <c r="E35" s="12">
        <f t="shared" si="2"/>
        <v>37.025394720000008</v>
      </c>
    </row>
    <row r="36" spans="1:5" x14ac:dyDescent="0.25">
      <c r="A36" s="16" t="s">
        <v>135</v>
      </c>
      <c r="B36" s="13">
        <v>0.252</v>
      </c>
      <c r="C36" s="15">
        <v>0.11600000000000001</v>
      </c>
      <c r="D36" s="9">
        <f t="shared" si="1"/>
        <v>0.13600000000000001</v>
      </c>
      <c r="E36" s="12">
        <f t="shared" si="2"/>
        <v>30.871916480000003</v>
      </c>
    </row>
    <row r="37" spans="1:5" x14ac:dyDescent="0.25">
      <c r="A37" s="16" t="s">
        <v>136</v>
      </c>
      <c r="B37" s="13">
        <v>0.30399999999999999</v>
      </c>
      <c r="C37" s="15">
        <v>0.11600000000000001</v>
      </c>
      <c r="D37" s="9">
        <f t="shared" si="1"/>
        <v>0.188</v>
      </c>
      <c r="E37" s="12">
        <f t="shared" si="2"/>
        <v>43.294982720000007</v>
      </c>
    </row>
    <row r="38" spans="1:5" x14ac:dyDescent="0.25">
      <c r="A38" s="16" t="s">
        <v>137</v>
      </c>
      <c r="B38" s="13">
        <v>0.193</v>
      </c>
      <c r="C38" s="15">
        <v>0.11600000000000001</v>
      </c>
      <c r="D38" s="9">
        <f t="shared" si="1"/>
        <v>7.6999999999999999E-2</v>
      </c>
      <c r="E38" s="12">
        <f t="shared" si="2"/>
        <v>17.33894252</v>
      </c>
    </row>
    <row r="39" spans="1:5" x14ac:dyDescent="0.25">
      <c r="A39" s="16" t="s">
        <v>138</v>
      </c>
      <c r="B39" s="13">
        <v>0.189</v>
      </c>
      <c r="C39" s="15">
        <v>0.11600000000000001</v>
      </c>
      <c r="D39" s="9">
        <f t="shared" si="1"/>
        <v>7.2999999999999995E-2</v>
      </c>
      <c r="E39" s="12">
        <f t="shared" si="2"/>
        <v>16.443094519999999</v>
      </c>
    </row>
    <row r="40" spans="1:5" x14ac:dyDescent="0.25">
      <c r="A40" s="16" t="s">
        <v>139</v>
      </c>
      <c r="B40" s="13">
        <v>0.23400000000000001</v>
      </c>
      <c r="C40" s="15">
        <v>0.11600000000000001</v>
      </c>
      <c r="D40" s="9">
        <f t="shared" si="1"/>
        <v>0.11800000000000001</v>
      </c>
      <c r="E40" s="12">
        <f t="shared" si="2"/>
        <v>26.679833120000005</v>
      </c>
    </row>
    <row r="41" spans="1:5" x14ac:dyDescent="0.25">
      <c r="A41" s="16" t="s">
        <v>140</v>
      </c>
      <c r="B41" s="13">
        <v>0.22</v>
      </c>
      <c r="C41" s="15">
        <v>0.11600000000000001</v>
      </c>
      <c r="D41" s="9">
        <f t="shared" si="1"/>
        <v>0.104</v>
      </c>
      <c r="E41" s="12">
        <f t="shared" si="2"/>
        <v>23.45779808</v>
      </c>
    </row>
    <row r="42" spans="1:5" x14ac:dyDescent="0.25">
      <c r="A42" s="16" t="s">
        <v>141</v>
      </c>
      <c r="B42" s="13">
        <v>0.23400000000000001</v>
      </c>
      <c r="C42" s="15">
        <v>0.11600000000000001</v>
      </c>
      <c r="D42" s="9">
        <f t="shared" si="1"/>
        <v>0.11800000000000001</v>
      </c>
      <c r="E42" s="12">
        <f t="shared" si="2"/>
        <v>26.679833120000005</v>
      </c>
    </row>
    <row r="43" spans="1:5" x14ac:dyDescent="0.25">
      <c r="A43" s="16" t="s">
        <v>142</v>
      </c>
      <c r="B43" s="13">
        <v>0.16600000000000001</v>
      </c>
      <c r="C43" s="15">
        <v>0.11600000000000001</v>
      </c>
      <c r="D43" s="9">
        <f t="shared" si="1"/>
        <v>0.05</v>
      </c>
      <c r="E43" s="12">
        <f t="shared" si="2"/>
        <v>11.345300000000002</v>
      </c>
    </row>
    <row r="44" spans="1:5" x14ac:dyDescent="0.25">
      <c r="A44" s="16" t="s">
        <v>143</v>
      </c>
      <c r="B44" s="13">
        <v>0.23800000000000002</v>
      </c>
      <c r="C44" s="15">
        <v>0.11600000000000001</v>
      </c>
      <c r="D44" s="9">
        <f t="shared" si="1"/>
        <v>0.12200000000000001</v>
      </c>
      <c r="E44" s="12">
        <f t="shared" si="2"/>
        <v>27.606597920000002</v>
      </c>
    </row>
    <row r="45" spans="1:5" x14ac:dyDescent="0.25">
      <c r="A45" s="16" t="s">
        <v>144</v>
      </c>
      <c r="B45" s="13">
        <v>0.29599999999999999</v>
      </c>
      <c r="C45" s="15">
        <v>0.11600000000000001</v>
      </c>
      <c r="D45" s="9">
        <f t="shared" si="1"/>
        <v>0.18</v>
      </c>
      <c r="E45" s="12">
        <f t="shared" si="2"/>
        <v>41.353511999999995</v>
      </c>
    </row>
    <row r="46" spans="1:5" x14ac:dyDescent="0.25">
      <c r="A46" s="16" t="s">
        <v>145</v>
      </c>
      <c r="B46" s="13">
        <v>0.25800000000000001</v>
      </c>
      <c r="C46" s="15">
        <v>0.11600000000000001</v>
      </c>
      <c r="D46" s="9">
        <f t="shared" si="1"/>
        <v>0.14200000000000002</v>
      </c>
      <c r="E46" s="12">
        <f t="shared" si="2"/>
        <v>32.281644320000005</v>
      </c>
    </row>
    <row r="47" spans="1:5" x14ac:dyDescent="0.25">
      <c r="A47" s="16" t="s">
        <v>146</v>
      </c>
      <c r="B47" s="13">
        <v>0.27800000000000002</v>
      </c>
      <c r="C47" s="15">
        <v>0.11600000000000001</v>
      </c>
      <c r="D47" s="9">
        <f t="shared" si="1"/>
        <v>0.16200000000000003</v>
      </c>
      <c r="E47" s="12">
        <f t="shared" si="2"/>
        <v>37.025394720000008</v>
      </c>
    </row>
    <row r="48" spans="1:5" x14ac:dyDescent="0.25">
      <c r="A48" s="16" t="s">
        <v>147</v>
      </c>
      <c r="B48" s="13">
        <v>0.29099999999999998</v>
      </c>
      <c r="C48" s="15">
        <v>0.11600000000000001</v>
      </c>
      <c r="D48" s="9">
        <f t="shared" si="1"/>
        <v>0.17499999999999999</v>
      </c>
      <c r="E48" s="12">
        <f t="shared" si="2"/>
        <v>40.145674999999997</v>
      </c>
    </row>
    <row r="49" spans="1:5" x14ac:dyDescent="0.25">
      <c r="A49" s="16" t="s">
        <v>148</v>
      </c>
      <c r="B49" s="13">
        <v>0.249</v>
      </c>
      <c r="C49" s="15">
        <v>0.11600000000000001</v>
      </c>
      <c r="D49" s="9">
        <f t="shared" si="1"/>
        <v>0.13300000000000001</v>
      </c>
      <c r="E49" s="12">
        <f t="shared" si="2"/>
        <v>30.169371320000003</v>
      </c>
    </row>
    <row r="50" spans="1:5" x14ac:dyDescent="0.25">
      <c r="A50" s="16" t="s">
        <v>149</v>
      </c>
      <c r="B50" s="13">
        <v>0.24199999999999999</v>
      </c>
      <c r="C50" s="15">
        <v>0.11600000000000001</v>
      </c>
      <c r="D50" s="9">
        <f t="shared" si="1"/>
        <v>0.126</v>
      </c>
      <c r="E50" s="12">
        <f t="shared" si="2"/>
        <v>28.536110879999999</v>
      </c>
    </row>
    <row r="51" spans="1:5" x14ac:dyDescent="0.25">
      <c r="A51" s="16" t="s">
        <v>150</v>
      </c>
      <c r="B51" s="13">
        <v>0.28800000000000003</v>
      </c>
      <c r="C51" s="15">
        <v>0.11600000000000001</v>
      </c>
      <c r="D51" s="9">
        <f t="shared" si="1"/>
        <v>0.17200000000000004</v>
      </c>
      <c r="E51" s="12">
        <f t="shared" si="2"/>
        <v>39.423033920000016</v>
      </c>
    </row>
    <row r="52" spans="1:5" x14ac:dyDescent="0.25">
      <c r="A52" s="16" t="s">
        <v>151</v>
      </c>
      <c r="B52" s="13">
        <v>0.28700000000000003</v>
      </c>
      <c r="C52" s="15">
        <v>0.11600000000000001</v>
      </c>
      <c r="D52" s="9">
        <f t="shared" si="1"/>
        <v>0.17100000000000004</v>
      </c>
      <c r="E52" s="12">
        <f t="shared" si="2"/>
        <v>39.182497080000012</v>
      </c>
    </row>
    <row r="53" spans="1:5" x14ac:dyDescent="0.25">
      <c r="A53" s="16" t="s">
        <v>152</v>
      </c>
      <c r="B53" s="13">
        <v>0.29399999999999998</v>
      </c>
      <c r="C53" s="15">
        <v>0.11600000000000001</v>
      </c>
      <c r="D53" s="9">
        <f t="shared" si="1"/>
        <v>0.17799999999999999</v>
      </c>
      <c r="E53" s="12">
        <f t="shared" si="2"/>
        <v>40.869861919999998</v>
      </c>
    </row>
    <row r="54" spans="1:5" x14ac:dyDescent="0.25">
      <c r="A54" s="16" t="s">
        <v>153</v>
      </c>
      <c r="B54" s="13">
        <v>0.27500000000000002</v>
      </c>
      <c r="C54" s="15">
        <v>0.11600000000000001</v>
      </c>
      <c r="D54" s="9">
        <f t="shared" si="1"/>
        <v>0.15900000000000003</v>
      </c>
      <c r="E54" s="12">
        <f t="shared" si="2"/>
        <v>36.309452280000009</v>
      </c>
    </row>
    <row r="55" spans="1:5" x14ac:dyDescent="0.25">
      <c r="A55" s="16" t="s">
        <v>154</v>
      </c>
      <c r="B55" s="13">
        <v>0.24199999999999999</v>
      </c>
      <c r="C55" s="15">
        <v>0.11600000000000001</v>
      </c>
      <c r="D55" s="9">
        <f t="shared" si="1"/>
        <v>0.126</v>
      </c>
      <c r="E55" s="12">
        <f t="shared" si="2"/>
        <v>28.536110879999999</v>
      </c>
    </row>
    <row r="56" spans="1:5" x14ac:dyDescent="0.25">
      <c r="A56" s="16" t="s">
        <v>155</v>
      </c>
      <c r="B56" s="13">
        <v>0.23100000000000001</v>
      </c>
      <c r="C56" s="15">
        <v>0.11600000000000001</v>
      </c>
      <c r="D56" s="9">
        <f t="shared" si="1"/>
        <v>0.115</v>
      </c>
      <c r="E56" s="12">
        <f t="shared" si="2"/>
        <v>25.986563000000004</v>
      </c>
    </row>
    <row r="57" spans="1:5" x14ac:dyDescent="0.25">
      <c r="A57" s="16" t="s">
        <v>156</v>
      </c>
      <c r="B57" s="13">
        <v>0.22600000000000001</v>
      </c>
      <c r="C57" s="15">
        <v>0.11600000000000001</v>
      </c>
      <c r="D57" s="9">
        <f t="shared" si="1"/>
        <v>0.11</v>
      </c>
      <c r="E57" s="12">
        <f t="shared" si="2"/>
        <v>24.834548000000002</v>
      </c>
    </row>
    <row r="58" spans="1:5" x14ac:dyDescent="0.25">
      <c r="A58" s="16" t="s">
        <v>157</v>
      </c>
      <c r="B58" s="13">
        <v>0.214</v>
      </c>
      <c r="C58" s="15">
        <v>0.11600000000000001</v>
      </c>
      <c r="D58" s="9">
        <f t="shared" si="1"/>
        <v>9.799999999999999E-2</v>
      </c>
      <c r="E58" s="12">
        <f t="shared" si="2"/>
        <v>22.087231519999996</v>
      </c>
    </row>
    <row r="59" spans="1:5" x14ac:dyDescent="0.25">
      <c r="A59" s="16" t="s">
        <v>158</v>
      </c>
      <c r="B59" s="13">
        <v>0.20899999999999999</v>
      </c>
      <c r="C59" s="15">
        <v>0.11600000000000001</v>
      </c>
      <c r="D59" s="9">
        <f t="shared" si="1"/>
        <v>9.2999999999999985E-2</v>
      </c>
      <c r="E59" s="12">
        <f t="shared" si="2"/>
        <v>20.949816119999994</v>
      </c>
    </row>
    <row r="60" spans="1:5" x14ac:dyDescent="0.25">
      <c r="A60" s="16" t="s">
        <v>159</v>
      </c>
      <c r="B60" s="13">
        <v>0.22800000000000001</v>
      </c>
      <c r="C60" s="15">
        <v>0.11600000000000001</v>
      </c>
      <c r="D60" s="9">
        <f t="shared" si="1"/>
        <v>0.112</v>
      </c>
      <c r="E60" s="12">
        <f t="shared" si="2"/>
        <v>25.294838720000001</v>
      </c>
    </row>
    <row r="61" spans="1:5" x14ac:dyDescent="0.25">
      <c r="A61" s="16" t="s">
        <v>160</v>
      </c>
      <c r="B61" s="13">
        <v>0.224</v>
      </c>
      <c r="C61" s="15">
        <v>0.11600000000000001</v>
      </c>
      <c r="D61" s="9">
        <f t="shared" si="1"/>
        <v>0.108</v>
      </c>
      <c r="E61" s="12">
        <f t="shared" si="2"/>
        <v>24.374944319999997</v>
      </c>
    </row>
    <row r="62" spans="1:5" x14ac:dyDescent="0.25">
      <c r="A62" s="16" t="s">
        <v>161</v>
      </c>
      <c r="B62" s="13">
        <v>0.311</v>
      </c>
      <c r="C62" s="15">
        <v>0.11600000000000001</v>
      </c>
      <c r="D62" s="9">
        <f t="shared" si="1"/>
        <v>0.19500000000000001</v>
      </c>
      <c r="E62" s="12">
        <f t="shared" si="2"/>
        <v>45.002787000000005</v>
      </c>
    </row>
    <row r="63" spans="1:5" x14ac:dyDescent="0.25">
      <c r="A63" s="16" t="s">
        <v>162</v>
      </c>
      <c r="B63" s="13">
        <v>0.27200000000000002</v>
      </c>
      <c r="C63" s="15">
        <v>0.11600000000000001</v>
      </c>
      <c r="D63" s="9">
        <f t="shared" si="1"/>
        <v>0.15600000000000003</v>
      </c>
      <c r="E63" s="12">
        <f t="shared" si="2"/>
        <v>35.595055680000009</v>
      </c>
    </row>
    <row r="64" spans="1:5" x14ac:dyDescent="0.25">
      <c r="A64" s="16" t="s">
        <v>163</v>
      </c>
      <c r="B64" s="13">
        <v>0.26300000000000001</v>
      </c>
      <c r="C64" s="15">
        <v>0.11600000000000001</v>
      </c>
      <c r="D64" s="9">
        <f t="shared" si="1"/>
        <v>0.14700000000000002</v>
      </c>
      <c r="E64" s="12">
        <f t="shared" si="2"/>
        <v>33.461140920000005</v>
      </c>
    </row>
    <row r="65" spans="1:5" x14ac:dyDescent="0.25">
      <c r="A65" s="16" t="s">
        <v>164</v>
      </c>
      <c r="B65" s="13">
        <v>0.30499999999999999</v>
      </c>
      <c r="C65" s="15">
        <v>0.11600000000000001</v>
      </c>
      <c r="D65" s="9">
        <f t="shared" si="1"/>
        <v>0.189</v>
      </c>
      <c r="E65" s="12">
        <f t="shared" si="2"/>
        <v>43.538439480000001</v>
      </c>
    </row>
    <row r="66" spans="1:5" x14ac:dyDescent="0.25">
      <c r="A66" s="16" t="s">
        <v>165</v>
      </c>
      <c r="B66" s="13">
        <v>0.28800000000000003</v>
      </c>
      <c r="C66" s="15">
        <v>0.11600000000000001</v>
      </c>
      <c r="D66" s="9">
        <f t="shared" si="1"/>
        <v>0.17200000000000004</v>
      </c>
      <c r="E66" s="12">
        <f t="shared" si="2"/>
        <v>39.423033920000016</v>
      </c>
    </row>
    <row r="67" spans="1:5" x14ac:dyDescent="0.25">
      <c r="A67" s="16" t="s">
        <v>166</v>
      </c>
      <c r="B67" s="13">
        <v>0.30099999999999999</v>
      </c>
      <c r="C67" s="15">
        <v>0.11600000000000001</v>
      </c>
      <c r="D67" s="9">
        <f t="shared" si="1"/>
        <v>0.185</v>
      </c>
      <c r="E67" s="12">
        <f t="shared" si="2"/>
        <v>42.565643000000001</v>
      </c>
    </row>
    <row r="68" spans="1:5" x14ac:dyDescent="0.25">
      <c r="A68" s="16" t="s">
        <v>167</v>
      </c>
      <c r="B68" s="13">
        <v>0.33400000000000002</v>
      </c>
      <c r="C68" s="15">
        <v>0.11600000000000001</v>
      </c>
      <c r="D68" s="9">
        <f t="shared" si="1"/>
        <v>0.21800000000000003</v>
      </c>
      <c r="E68" s="12">
        <f t="shared" si="2"/>
        <v>50.673401120000008</v>
      </c>
    </row>
    <row r="69" spans="1:5" x14ac:dyDescent="0.25">
      <c r="A69" s="16" t="s">
        <v>168</v>
      </c>
      <c r="B69" s="13">
        <v>0.35399999999999998</v>
      </c>
      <c r="C69" s="15">
        <v>0.11600000000000001</v>
      </c>
      <c r="D69" s="9">
        <f t="shared" si="1"/>
        <v>0.23799999999999999</v>
      </c>
      <c r="E69" s="12">
        <f t="shared" si="2"/>
        <v>55.678226719999998</v>
      </c>
    </row>
    <row r="70" spans="1:5" x14ac:dyDescent="0.25">
      <c r="A70" s="16" t="s">
        <v>169</v>
      </c>
      <c r="B70" s="13">
        <v>0.22900000000000001</v>
      </c>
      <c r="C70" s="15">
        <v>0.11600000000000001</v>
      </c>
      <c r="D70" s="9">
        <f t="shared" si="1"/>
        <v>0.113</v>
      </c>
      <c r="E70" s="12">
        <f t="shared" si="2"/>
        <v>25.52524172</v>
      </c>
    </row>
    <row r="71" spans="1:5" x14ac:dyDescent="0.25">
      <c r="A71" s="16" t="s">
        <v>170</v>
      </c>
      <c r="B71" s="13">
        <v>0.32300000000000001</v>
      </c>
      <c r="C71" s="15">
        <v>0.11600000000000001</v>
      </c>
      <c r="D71" s="9">
        <f t="shared" si="1"/>
        <v>0.20700000000000002</v>
      </c>
      <c r="E71" s="12">
        <f t="shared" si="2"/>
        <v>47.950032120000003</v>
      </c>
    </row>
    <row r="72" spans="1:5" x14ac:dyDescent="0.25">
      <c r="A72" s="16" t="s">
        <v>171</v>
      </c>
      <c r="B72" s="13">
        <v>0.31</v>
      </c>
      <c r="C72" s="15">
        <v>0.11600000000000001</v>
      </c>
      <c r="D72" s="9">
        <f t="shared" si="1"/>
        <v>0.19400000000000001</v>
      </c>
      <c r="E72" s="12">
        <f t="shared" si="2"/>
        <v>44.758299680000007</v>
      </c>
    </row>
    <row r="73" spans="1:5" x14ac:dyDescent="0.25">
      <c r="A73" s="16" t="s">
        <v>172</v>
      </c>
      <c r="B73" s="13">
        <v>0.38100000000000001</v>
      </c>
      <c r="C73" s="15">
        <v>0.11600000000000001</v>
      </c>
      <c r="D73" s="9">
        <f t="shared" si="1"/>
        <v>0.26500000000000001</v>
      </c>
      <c r="E73" s="12">
        <f t="shared" si="2"/>
        <v>62.543723000000007</v>
      </c>
    </row>
    <row r="74" spans="1:5" x14ac:dyDescent="0.25">
      <c r="A74" s="16" t="s">
        <v>173</v>
      </c>
      <c r="B74" s="13">
        <v>0.20800000000000002</v>
      </c>
      <c r="C74" s="15">
        <v>0.11600000000000001</v>
      </c>
      <c r="D74" s="9">
        <f t="shared" si="1"/>
        <v>9.2000000000000012E-2</v>
      </c>
      <c r="E74" s="12">
        <f t="shared" si="2"/>
        <v>20.722848320000004</v>
      </c>
    </row>
    <row r="75" spans="1:5" x14ac:dyDescent="0.25">
      <c r="A75" s="16" t="s">
        <v>174</v>
      </c>
      <c r="B75" s="13">
        <v>0.26600000000000001</v>
      </c>
      <c r="C75" s="15">
        <v>0.11600000000000001</v>
      </c>
      <c r="D75" s="9">
        <f t="shared" si="1"/>
        <v>0.15000000000000002</v>
      </c>
      <c r="E75" s="12">
        <f t="shared" si="2"/>
        <v>34.170900000000003</v>
      </c>
    </row>
    <row r="76" spans="1:5" x14ac:dyDescent="0.25">
      <c r="A76" s="16" t="s">
        <v>175</v>
      </c>
      <c r="B76" s="13">
        <v>0.308</v>
      </c>
      <c r="C76" s="15">
        <v>0.11600000000000001</v>
      </c>
      <c r="D76" s="9">
        <f t="shared" si="1"/>
        <v>0.192</v>
      </c>
      <c r="E76" s="12">
        <f t="shared" si="2"/>
        <v>44.26984032</v>
      </c>
    </row>
    <row r="77" spans="1:5" x14ac:dyDescent="0.25">
      <c r="A77" s="16" t="s">
        <v>176</v>
      </c>
      <c r="B77" s="13">
        <v>0.25700000000000001</v>
      </c>
      <c r="C77" s="15">
        <v>0.11600000000000001</v>
      </c>
      <c r="D77" s="9">
        <f t="shared" si="1"/>
        <v>0.14100000000000001</v>
      </c>
      <c r="E77" s="12">
        <f t="shared" si="2"/>
        <v>32.046260280000006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5"/>
  <sheetViews>
    <sheetView tabSelected="1" workbookViewId="0">
      <selection activeCell="B6" sqref="B6"/>
    </sheetView>
  </sheetViews>
  <sheetFormatPr defaultRowHeight="15.75" x14ac:dyDescent="0.25"/>
  <cols>
    <col min="1" max="1" width="41.7109375" style="24" customWidth="1"/>
    <col min="2" max="2" width="16.42578125" style="7" customWidth="1"/>
    <col min="3" max="3" width="21.28515625" style="7" customWidth="1"/>
    <col min="4" max="4" width="18.140625" style="7" customWidth="1"/>
    <col min="5" max="5" width="20.5703125" style="7" customWidth="1"/>
    <col min="6" max="6" width="18.85546875" style="7" customWidth="1"/>
    <col min="7" max="7" width="80.42578125" style="7" customWidth="1"/>
    <col min="8" max="16384" width="9.140625" style="7"/>
  </cols>
  <sheetData>
    <row r="1" spans="1:7" ht="17.25" thickTop="1" thickBot="1" x14ac:dyDescent="0.3">
      <c r="A1" s="21" t="s">
        <v>3</v>
      </c>
      <c r="B1" s="18" t="s">
        <v>4</v>
      </c>
      <c r="C1" s="18" t="s">
        <v>72</v>
      </c>
      <c r="D1" s="18" t="s">
        <v>5</v>
      </c>
      <c r="E1" s="18" t="s">
        <v>6</v>
      </c>
      <c r="F1" s="18" t="s">
        <v>7</v>
      </c>
      <c r="G1" s="18" t="s">
        <v>8</v>
      </c>
    </row>
    <row r="2" spans="1:7" ht="17.25" thickTop="1" thickBot="1" x14ac:dyDescent="0.3">
      <c r="A2" s="22" t="s">
        <v>208</v>
      </c>
      <c r="B2" s="19" t="s">
        <v>9</v>
      </c>
      <c r="C2" s="20" t="s">
        <v>73</v>
      </c>
      <c r="D2" s="20" t="s">
        <v>15</v>
      </c>
      <c r="E2" s="20" t="s">
        <v>16</v>
      </c>
      <c r="F2" s="20" t="s">
        <v>10</v>
      </c>
      <c r="G2" s="20" t="s">
        <v>11</v>
      </c>
    </row>
    <row r="3" spans="1:7" ht="17.25" thickTop="1" thickBot="1" x14ac:dyDescent="0.3">
      <c r="A3" s="22" t="s">
        <v>207</v>
      </c>
      <c r="B3" s="19" t="s">
        <v>9</v>
      </c>
      <c r="C3" s="20" t="s">
        <v>73</v>
      </c>
      <c r="D3" s="20" t="s">
        <v>15</v>
      </c>
      <c r="E3" s="20" t="s">
        <v>17</v>
      </c>
      <c r="F3" s="20" t="s">
        <v>10</v>
      </c>
      <c r="G3" s="20" t="s">
        <v>11</v>
      </c>
    </row>
    <row r="4" spans="1:7" ht="17.25" thickTop="1" thickBot="1" x14ac:dyDescent="0.3">
      <c r="A4" s="22" t="s">
        <v>205</v>
      </c>
      <c r="B4" s="19" t="s">
        <v>9</v>
      </c>
      <c r="C4" s="20" t="s">
        <v>73</v>
      </c>
      <c r="D4" s="20" t="s">
        <v>15</v>
      </c>
      <c r="E4" s="20" t="s">
        <v>35</v>
      </c>
      <c r="F4" s="20" t="s">
        <v>10</v>
      </c>
      <c r="G4" s="20" t="s">
        <v>11</v>
      </c>
    </row>
    <row r="5" spans="1:7" ht="17.25" thickTop="1" thickBot="1" x14ac:dyDescent="0.3">
      <c r="A5" s="22" t="s">
        <v>206</v>
      </c>
      <c r="B5" s="19" t="s">
        <v>9</v>
      </c>
      <c r="C5" s="20" t="s">
        <v>73</v>
      </c>
      <c r="D5" s="20" t="s">
        <v>15</v>
      </c>
      <c r="E5" s="20" t="s">
        <v>36</v>
      </c>
      <c r="F5" s="20" t="s">
        <v>10</v>
      </c>
      <c r="G5" s="20" t="s">
        <v>11</v>
      </c>
    </row>
    <row r="6" spans="1:7" ht="17.25" thickTop="1" thickBot="1" x14ac:dyDescent="0.3">
      <c r="A6" s="23" t="s">
        <v>106</v>
      </c>
      <c r="B6" s="19" t="s">
        <v>9</v>
      </c>
      <c r="C6" s="20" t="s">
        <v>73</v>
      </c>
      <c r="D6" s="20" t="s">
        <v>107</v>
      </c>
      <c r="E6" s="20" t="s">
        <v>108</v>
      </c>
      <c r="F6" s="20" t="s">
        <v>10</v>
      </c>
      <c r="G6" s="20" t="s">
        <v>11</v>
      </c>
    </row>
    <row r="7" spans="1:7" ht="17.25" thickTop="1" thickBot="1" x14ac:dyDescent="0.3">
      <c r="A7" s="23" t="s">
        <v>109</v>
      </c>
      <c r="B7" s="19" t="s">
        <v>9</v>
      </c>
      <c r="C7" s="20" t="s">
        <v>73</v>
      </c>
      <c r="D7" s="20" t="s">
        <v>107</v>
      </c>
      <c r="E7" s="20" t="s">
        <v>110</v>
      </c>
      <c r="F7" s="20" t="s">
        <v>10</v>
      </c>
      <c r="G7" s="20" t="s">
        <v>11</v>
      </c>
    </row>
    <row r="8" spans="1:7" ht="17.25" thickTop="1" thickBot="1" x14ac:dyDescent="0.3">
      <c r="A8" s="22" t="s">
        <v>111</v>
      </c>
      <c r="B8" s="19" t="s">
        <v>9</v>
      </c>
      <c r="C8" s="20" t="s">
        <v>73</v>
      </c>
      <c r="D8" s="20" t="s">
        <v>15</v>
      </c>
      <c r="E8" s="20" t="s">
        <v>112</v>
      </c>
      <c r="F8" s="20" t="s">
        <v>10</v>
      </c>
      <c r="G8" s="20" t="s">
        <v>113</v>
      </c>
    </row>
    <row r="9" spans="1:7" ht="17.25" thickTop="1" thickBot="1" x14ac:dyDescent="0.3">
      <c r="A9" s="22" t="s">
        <v>204</v>
      </c>
      <c r="B9" s="19" t="s">
        <v>9</v>
      </c>
      <c r="C9" s="20" t="s">
        <v>73</v>
      </c>
      <c r="D9" s="20" t="s">
        <v>15</v>
      </c>
      <c r="E9" s="20" t="s">
        <v>114</v>
      </c>
      <c r="F9" s="20" t="s">
        <v>10</v>
      </c>
      <c r="G9" s="20" t="s">
        <v>11</v>
      </c>
    </row>
    <row r="10" spans="1:7" ht="17.25" thickTop="1" thickBot="1" x14ac:dyDescent="0.3">
      <c r="A10" s="22" t="s">
        <v>189</v>
      </c>
      <c r="B10" s="19" t="s">
        <v>190</v>
      </c>
      <c r="C10" s="20" t="s">
        <v>73</v>
      </c>
      <c r="D10" s="20" t="s">
        <v>191</v>
      </c>
      <c r="E10" s="20" t="s">
        <v>192</v>
      </c>
      <c r="F10" s="20" t="s">
        <v>193</v>
      </c>
      <c r="G10" s="20" t="s">
        <v>194</v>
      </c>
    </row>
    <row r="11" spans="1:7" ht="17.25" thickTop="1" thickBot="1" x14ac:dyDescent="0.3">
      <c r="A11" s="22" t="s">
        <v>195</v>
      </c>
      <c r="B11" s="19" t="s">
        <v>190</v>
      </c>
      <c r="C11" s="20" t="s">
        <v>73</v>
      </c>
      <c r="D11" s="20" t="s">
        <v>191</v>
      </c>
      <c r="E11" s="20" t="s">
        <v>196</v>
      </c>
      <c r="F11" s="20" t="s">
        <v>193</v>
      </c>
      <c r="G11" s="20" t="s">
        <v>194</v>
      </c>
    </row>
    <row r="12" spans="1:7" ht="17.25" thickTop="1" thickBot="1" x14ac:dyDescent="0.3">
      <c r="A12" s="22" t="s">
        <v>197</v>
      </c>
      <c r="B12" s="19" t="s">
        <v>9</v>
      </c>
      <c r="C12" s="20" t="s">
        <v>73</v>
      </c>
      <c r="D12" s="20" t="s">
        <v>198</v>
      </c>
      <c r="E12" s="20" t="s">
        <v>199</v>
      </c>
      <c r="F12" s="20" t="s">
        <v>193</v>
      </c>
      <c r="G12" s="20" t="s">
        <v>194</v>
      </c>
    </row>
    <row r="13" spans="1:7" ht="17.25" thickTop="1" thickBot="1" x14ac:dyDescent="0.3">
      <c r="A13" s="22" t="s">
        <v>200</v>
      </c>
      <c r="B13" s="19" t="s">
        <v>190</v>
      </c>
      <c r="C13" s="20" t="s">
        <v>73</v>
      </c>
      <c r="D13" s="20" t="s">
        <v>191</v>
      </c>
      <c r="E13" s="20" t="s">
        <v>202</v>
      </c>
      <c r="F13" s="20" t="s">
        <v>193</v>
      </c>
      <c r="G13" s="20" t="s">
        <v>194</v>
      </c>
    </row>
    <row r="14" spans="1:7" ht="17.25" thickTop="1" thickBot="1" x14ac:dyDescent="0.3">
      <c r="A14" s="22" t="s">
        <v>201</v>
      </c>
      <c r="B14" s="19" t="s">
        <v>190</v>
      </c>
      <c r="C14" s="20" t="s">
        <v>73</v>
      </c>
      <c r="D14" s="20" t="s">
        <v>198</v>
      </c>
      <c r="E14" s="20" t="s">
        <v>203</v>
      </c>
      <c r="F14" s="20" t="s">
        <v>193</v>
      </c>
      <c r="G14" s="20" t="s">
        <v>194</v>
      </c>
    </row>
    <row r="15" spans="1:7" ht="16.5" thickTop="1" x14ac:dyDescent="0.25"/>
    <row r="65" spans="1:1" x14ac:dyDescent="0.25">
      <c r="A65" s="24" t="s">
        <v>18</v>
      </c>
    </row>
    <row r="66" spans="1:1" x14ac:dyDescent="0.25">
      <c r="A66" s="24" t="s">
        <v>19</v>
      </c>
    </row>
    <row r="67" spans="1:1" x14ac:dyDescent="0.25">
      <c r="A67" s="24" t="s">
        <v>20</v>
      </c>
    </row>
    <row r="68" spans="1:1" x14ac:dyDescent="0.25">
      <c r="A68" s="24" t="s">
        <v>21</v>
      </c>
    </row>
    <row r="69" spans="1:1" x14ac:dyDescent="0.25">
      <c r="A69" s="24" t="s">
        <v>22</v>
      </c>
    </row>
    <row r="70" spans="1:1" x14ac:dyDescent="0.25">
      <c r="A70" s="24" t="s">
        <v>23</v>
      </c>
    </row>
    <row r="71" spans="1:1" x14ac:dyDescent="0.25">
      <c r="A71" s="24" t="s">
        <v>24</v>
      </c>
    </row>
    <row r="72" spans="1:1" x14ac:dyDescent="0.25">
      <c r="A72" s="24" t="s">
        <v>25</v>
      </c>
    </row>
    <row r="73" spans="1:1" x14ac:dyDescent="0.25">
      <c r="A73" s="24" t="s">
        <v>26</v>
      </c>
    </row>
    <row r="74" spans="1:1" x14ac:dyDescent="0.25">
      <c r="A74" s="24" t="s">
        <v>27</v>
      </c>
    </row>
    <row r="75" spans="1:1" x14ac:dyDescent="0.25">
      <c r="A75" s="24" t="s">
        <v>28</v>
      </c>
    </row>
    <row r="77" spans="1:1" x14ac:dyDescent="0.25">
      <c r="A77" s="24" t="s">
        <v>29</v>
      </c>
    </row>
    <row r="78" spans="1:1" x14ac:dyDescent="0.25">
      <c r="A78" s="24" t="s">
        <v>30</v>
      </c>
    </row>
    <row r="79" spans="1:1" x14ac:dyDescent="0.25">
      <c r="A79" s="24" t="s">
        <v>31</v>
      </c>
    </row>
    <row r="80" spans="1:1" x14ac:dyDescent="0.25">
      <c r="A80" s="24" t="s">
        <v>32</v>
      </c>
    </row>
    <row r="82" spans="1:1" x14ac:dyDescent="0.25">
      <c r="A82" s="24" t="s">
        <v>38</v>
      </c>
    </row>
    <row r="83" spans="1:1" x14ac:dyDescent="0.25">
      <c r="A83" s="24" t="s">
        <v>39</v>
      </c>
    </row>
    <row r="84" spans="1:1" x14ac:dyDescent="0.25">
      <c r="A84" s="24" t="s">
        <v>40</v>
      </c>
    </row>
    <row r="85" spans="1:1" x14ac:dyDescent="0.25">
      <c r="A85" s="24" t="s">
        <v>41</v>
      </c>
    </row>
    <row r="86" spans="1:1" x14ac:dyDescent="0.25">
      <c r="A86" s="24" t="s">
        <v>37</v>
      </c>
    </row>
    <row r="87" spans="1:1" x14ac:dyDescent="0.25">
      <c r="A87" s="24" t="s">
        <v>42</v>
      </c>
    </row>
    <row r="88" spans="1:1" x14ac:dyDescent="0.25">
      <c r="A88" s="24" t="s">
        <v>43</v>
      </c>
    </row>
    <row r="89" spans="1:1" x14ac:dyDescent="0.25">
      <c r="A89" s="24" t="s">
        <v>44</v>
      </c>
    </row>
    <row r="90" spans="1:1" x14ac:dyDescent="0.25">
      <c r="A90" s="24" t="s">
        <v>45</v>
      </c>
    </row>
    <row r="92" spans="1:1" x14ac:dyDescent="0.25">
      <c r="A92" s="24" t="s">
        <v>46</v>
      </c>
    </row>
    <row r="93" spans="1:1" x14ac:dyDescent="0.25">
      <c r="A93" s="24" t="s">
        <v>47</v>
      </c>
    </row>
    <row r="94" spans="1:1" x14ac:dyDescent="0.25">
      <c r="A94" s="24" t="s">
        <v>48</v>
      </c>
    </row>
    <row r="95" spans="1:1" x14ac:dyDescent="0.25">
      <c r="A95" s="24" t="s">
        <v>49</v>
      </c>
    </row>
    <row r="96" spans="1:1" x14ac:dyDescent="0.25">
      <c r="A96" s="24" t="s">
        <v>50</v>
      </c>
    </row>
    <row r="97" spans="1:1" x14ac:dyDescent="0.25">
      <c r="A97" s="24" t="s">
        <v>51</v>
      </c>
    </row>
    <row r="99" spans="1:1" x14ac:dyDescent="0.25">
      <c r="A99" s="24" t="s">
        <v>241</v>
      </c>
    </row>
    <row r="100" spans="1:1" x14ac:dyDescent="0.25">
      <c r="A100" s="24" t="s">
        <v>242</v>
      </c>
    </row>
    <row r="101" spans="1:1" x14ac:dyDescent="0.25">
      <c r="A101" s="24" t="s">
        <v>243</v>
      </c>
    </row>
    <row r="102" spans="1:1" x14ac:dyDescent="0.25">
      <c r="A102" s="24" t="s">
        <v>37</v>
      </c>
    </row>
    <row r="103" spans="1:1" x14ac:dyDescent="0.25">
      <c r="A103" s="24" t="s">
        <v>244</v>
      </c>
    </row>
    <row r="105" spans="1:1" x14ac:dyDescent="0.25">
      <c r="A105" s="25" t="s">
        <v>209</v>
      </c>
    </row>
    <row r="106" spans="1:1" x14ac:dyDescent="0.25">
      <c r="A106" s="24" t="s">
        <v>210</v>
      </c>
    </row>
    <row r="107" spans="1:1" x14ac:dyDescent="0.25">
      <c r="A107" s="24" t="s">
        <v>211</v>
      </c>
    </row>
    <row r="108" spans="1:1" x14ac:dyDescent="0.25">
      <c r="A108" s="24" t="s">
        <v>212</v>
      </c>
    </row>
    <row r="109" spans="1:1" x14ac:dyDescent="0.25">
      <c r="A109" s="24" t="s">
        <v>213</v>
      </c>
    </row>
    <row r="110" spans="1:1" x14ac:dyDescent="0.25">
      <c r="A110" s="24" t="s">
        <v>214</v>
      </c>
    </row>
    <row r="111" spans="1:1" x14ac:dyDescent="0.25">
      <c r="A111" s="24" t="s">
        <v>215</v>
      </c>
    </row>
    <row r="112" spans="1:1" x14ac:dyDescent="0.25">
      <c r="A112" s="24" t="s">
        <v>216</v>
      </c>
    </row>
    <row r="113" spans="1:1" x14ac:dyDescent="0.25">
      <c r="A113" s="24" t="s">
        <v>217</v>
      </c>
    </row>
    <row r="115" spans="1:1" x14ac:dyDescent="0.25">
      <c r="A115" s="25" t="s">
        <v>218</v>
      </c>
    </row>
    <row r="116" spans="1:1" x14ac:dyDescent="0.25">
      <c r="A116" s="24" t="s">
        <v>219</v>
      </c>
    </row>
    <row r="117" spans="1:1" x14ac:dyDescent="0.25">
      <c r="A117" s="24" t="s">
        <v>220</v>
      </c>
    </row>
    <row r="118" spans="1:1" x14ac:dyDescent="0.25">
      <c r="A118" s="24" t="s">
        <v>221</v>
      </c>
    </row>
    <row r="119" spans="1:1" x14ac:dyDescent="0.25">
      <c r="A119" s="24" t="s">
        <v>222</v>
      </c>
    </row>
    <row r="120" spans="1:1" x14ac:dyDescent="0.25">
      <c r="A120" s="24" t="s">
        <v>223</v>
      </c>
    </row>
    <row r="121" spans="1:1" x14ac:dyDescent="0.25">
      <c r="A121" s="24" t="s">
        <v>224</v>
      </c>
    </row>
    <row r="122" spans="1:1" x14ac:dyDescent="0.25">
      <c r="A122" s="24" t="s">
        <v>225</v>
      </c>
    </row>
    <row r="123" spans="1:1" x14ac:dyDescent="0.25">
      <c r="A123" s="24" t="s">
        <v>226</v>
      </c>
    </row>
    <row r="124" spans="1:1" x14ac:dyDescent="0.25">
      <c r="A124" s="24" t="s">
        <v>227</v>
      </c>
    </row>
    <row r="125" spans="1:1" x14ac:dyDescent="0.25">
      <c r="A125" s="24" t="s">
        <v>228</v>
      </c>
    </row>
    <row r="126" spans="1:1" x14ac:dyDescent="0.25">
      <c r="A126" s="24" t="s">
        <v>217</v>
      </c>
    </row>
    <row r="128" spans="1:1" x14ac:dyDescent="0.25">
      <c r="A128" s="25" t="s">
        <v>229</v>
      </c>
    </row>
    <row r="129" spans="1:1" x14ac:dyDescent="0.25">
      <c r="A129" s="24" t="s">
        <v>230</v>
      </c>
    </row>
    <row r="130" spans="1:1" x14ac:dyDescent="0.25">
      <c r="A130" s="24" t="s">
        <v>231</v>
      </c>
    </row>
    <row r="131" spans="1:1" x14ac:dyDescent="0.25">
      <c r="A131" s="24" t="s">
        <v>232</v>
      </c>
    </row>
    <row r="132" spans="1:1" x14ac:dyDescent="0.25">
      <c r="A132" s="24" t="s">
        <v>233</v>
      </c>
    </row>
    <row r="133" spans="1:1" x14ac:dyDescent="0.25">
      <c r="A133" s="24" t="s">
        <v>234</v>
      </c>
    </row>
    <row r="134" spans="1:1" x14ac:dyDescent="0.25">
      <c r="A134" s="24" t="s">
        <v>235</v>
      </c>
    </row>
    <row r="135" spans="1:1" x14ac:dyDescent="0.25">
      <c r="A135" s="24" t="s">
        <v>236</v>
      </c>
    </row>
    <row r="136" spans="1:1" x14ac:dyDescent="0.25">
      <c r="A136" s="24" t="s">
        <v>237</v>
      </c>
    </row>
    <row r="137" spans="1:1" x14ac:dyDescent="0.25">
      <c r="A137" s="24" t="s">
        <v>238</v>
      </c>
    </row>
    <row r="138" spans="1:1" x14ac:dyDescent="0.25">
      <c r="A138" s="24" t="s">
        <v>239</v>
      </c>
    </row>
    <row r="139" spans="1:1" x14ac:dyDescent="0.25">
      <c r="A139" s="24" t="s">
        <v>240</v>
      </c>
    </row>
    <row r="141" spans="1:1" x14ac:dyDescent="0.25">
      <c r="A141" s="25" t="s">
        <v>245</v>
      </c>
    </row>
    <row r="142" spans="1:1" x14ac:dyDescent="0.25">
      <c r="A142" s="24" t="s">
        <v>246</v>
      </c>
    </row>
    <row r="143" spans="1:1" x14ac:dyDescent="0.25">
      <c r="A143" s="24" t="s">
        <v>247</v>
      </c>
    </row>
    <row r="144" spans="1:1" x14ac:dyDescent="0.25">
      <c r="A144" s="24" t="s">
        <v>248</v>
      </c>
    </row>
    <row r="145" spans="1:1" x14ac:dyDescent="0.25">
      <c r="A145" s="24" t="s">
        <v>249</v>
      </c>
    </row>
    <row r="146" spans="1:1" x14ac:dyDescent="0.25">
      <c r="A146" s="24" t="s">
        <v>250</v>
      </c>
    </row>
    <row r="147" spans="1:1" x14ac:dyDescent="0.25">
      <c r="A147" s="24" t="s">
        <v>251</v>
      </c>
    </row>
    <row r="148" spans="1:1" x14ac:dyDescent="0.25">
      <c r="A148" s="24" t="s">
        <v>252</v>
      </c>
    </row>
    <row r="149" spans="1:1" x14ac:dyDescent="0.25">
      <c r="A149" s="24" t="s">
        <v>253</v>
      </c>
    </row>
    <row r="150" spans="1:1" x14ac:dyDescent="0.25">
      <c r="A150" s="24" t="s">
        <v>254</v>
      </c>
    </row>
    <row r="151" spans="1:1" x14ac:dyDescent="0.25">
      <c r="A151" s="24" t="s">
        <v>255</v>
      </c>
    </row>
    <row r="152" spans="1:1" x14ac:dyDescent="0.25">
      <c r="A152" s="24" t="s">
        <v>256</v>
      </c>
    </row>
    <row r="153" spans="1:1" x14ac:dyDescent="0.25">
      <c r="A153" s="24" t="s">
        <v>257</v>
      </c>
    </row>
    <row r="155" spans="1:1" x14ac:dyDescent="0.25">
      <c r="A155" s="25" t="s">
        <v>258</v>
      </c>
    </row>
    <row r="156" spans="1:1" x14ac:dyDescent="0.25">
      <c r="A156" s="24" t="s">
        <v>259</v>
      </c>
    </row>
    <row r="157" spans="1:1" x14ac:dyDescent="0.25">
      <c r="A157" s="24" t="s">
        <v>260</v>
      </c>
    </row>
    <row r="158" spans="1:1" x14ac:dyDescent="0.25">
      <c r="A158" s="24" t="s">
        <v>261</v>
      </c>
    </row>
    <row r="159" spans="1:1" x14ac:dyDescent="0.25">
      <c r="A159" s="24" t="s">
        <v>262</v>
      </c>
    </row>
    <row r="160" spans="1:1" x14ac:dyDescent="0.25">
      <c r="A160" s="24" t="s">
        <v>263</v>
      </c>
    </row>
    <row r="162" spans="1:1" x14ac:dyDescent="0.25">
      <c r="A162" s="25" t="s">
        <v>264</v>
      </c>
    </row>
    <row r="163" spans="1:1" x14ac:dyDescent="0.25">
      <c r="A163" s="24" t="s">
        <v>265</v>
      </c>
    </row>
    <row r="164" spans="1:1" x14ac:dyDescent="0.25">
      <c r="A164" s="24" t="s">
        <v>266</v>
      </c>
    </row>
    <row r="165" spans="1:1" x14ac:dyDescent="0.25">
      <c r="A165" s="24" t="s">
        <v>261</v>
      </c>
    </row>
    <row r="166" spans="1:1" x14ac:dyDescent="0.25">
      <c r="A166" s="24" t="s">
        <v>262</v>
      </c>
    </row>
    <row r="167" spans="1:1" x14ac:dyDescent="0.25">
      <c r="A167" s="24" t="s">
        <v>267</v>
      </c>
    </row>
    <row r="169" spans="1:1" x14ac:dyDescent="0.25">
      <c r="A169" s="26" t="s">
        <v>268</v>
      </c>
    </row>
    <row r="170" spans="1:1" x14ac:dyDescent="0.25">
      <c r="A170" s="24" t="s">
        <v>269</v>
      </c>
    </row>
    <row r="171" spans="1:1" x14ac:dyDescent="0.25">
      <c r="A171" s="24" t="s">
        <v>270</v>
      </c>
    </row>
    <row r="172" spans="1:1" x14ac:dyDescent="0.25">
      <c r="A172" s="24" t="s">
        <v>271</v>
      </c>
    </row>
    <row r="173" spans="1:1" x14ac:dyDescent="0.25">
      <c r="A173" s="24" t="s">
        <v>272</v>
      </c>
    </row>
    <row r="175" spans="1:1" x14ac:dyDescent="0.25">
      <c r="A175" s="26" t="s">
        <v>273</v>
      </c>
    </row>
    <row r="176" spans="1:1" x14ac:dyDescent="0.25">
      <c r="A176" s="24" t="s">
        <v>274</v>
      </c>
    </row>
    <row r="177" spans="1:1" x14ac:dyDescent="0.25">
      <c r="A177" s="24" t="s">
        <v>275</v>
      </c>
    </row>
    <row r="178" spans="1:1" x14ac:dyDescent="0.25">
      <c r="A178" s="24" t="s">
        <v>276</v>
      </c>
    </row>
    <row r="179" spans="1:1" x14ac:dyDescent="0.25">
      <c r="A179" s="24" t="s">
        <v>272</v>
      </c>
    </row>
    <row r="181" spans="1:1" x14ac:dyDescent="0.25">
      <c r="A181" s="26" t="s">
        <v>277</v>
      </c>
    </row>
    <row r="182" spans="1:1" x14ac:dyDescent="0.25">
      <c r="A182" s="24" t="s">
        <v>278</v>
      </c>
    </row>
    <row r="183" spans="1:1" x14ac:dyDescent="0.25">
      <c r="A183" s="24" t="s">
        <v>279</v>
      </c>
    </row>
    <row r="184" spans="1:1" x14ac:dyDescent="0.25">
      <c r="A184" s="24" t="s">
        <v>280</v>
      </c>
    </row>
    <row r="185" spans="1:1" x14ac:dyDescent="0.25">
      <c r="A185" s="24" t="s">
        <v>272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Colorimetric</vt:lpstr>
      <vt:lpstr>MDA</vt:lpstr>
      <vt:lpstr>8-OHdG</vt:lpstr>
      <vt:lpstr>INS</vt:lpstr>
      <vt:lpstr>TNF-A</vt:lpstr>
      <vt:lpstr>IL-4</vt:lpstr>
      <vt:lpstr>IL-10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2023-04-14T07:55:56Z</dcterms:modified>
</cp:coreProperties>
</file>