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3\LAB\Webe yüklenenler\Tunahan Ateş ÇU Üroloji\2023.05.12\"/>
    </mc:Choice>
  </mc:AlternateContent>
  <xr:revisionPtr revIDLastSave="0" documentId="13_ncr:1_{0EDD58D5-193D-4C2F-AEEB-9FA66D735F3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lorimetric" sheetId="1" r:id="rId1"/>
    <sheet name="MDA" sheetId="4" r:id="rId2"/>
    <sheet name="Materyal-metod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44" i="4" l="1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C9" i="4"/>
  <c r="E9" i="4" s="1"/>
  <c r="C8" i="4"/>
  <c r="E8" i="4" s="1"/>
  <c r="C7" i="4"/>
  <c r="E7" i="4" s="1"/>
  <c r="C6" i="4"/>
  <c r="E6" i="4" s="1"/>
  <c r="C5" i="4"/>
  <c r="E5" i="4" s="1"/>
  <c r="C4" i="4"/>
  <c r="E4" i="4" s="1"/>
  <c r="C3" i="4"/>
  <c r="E3" i="4" s="1"/>
  <c r="D2" i="1" l="1"/>
</calcChain>
</file>

<file path=xl/sharedStrings.xml><?xml version="1.0" encoding="utf-8"?>
<sst xmlns="http://schemas.openxmlformats.org/spreadsheetml/2006/main" count="196" uniqueCount="137">
  <si>
    <t>Numune Adı</t>
  </si>
  <si>
    <t>OSI</t>
  </si>
  <si>
    <t>TAS(mmol/L)</t>
  </si>
  <si>
    <t>TOS (µmol/L)</t>
  </si>
  <si>
    <t>KİT ADI</t>
  </si>
  <si>
    <t>TÜR</t>
  </si>
  <si>
    <t>MARKA</t>
  </si>
  <si>
    <t>CAT. NO</t>
  </si>
  <si>
    <t>Yöntem</t>
  </si>
  <si>
    <t>TAS(Total Antioxidant Status)</t>
  </si>
  <si>
    <t>Universal</t>
  </si>
  <si>
    <t>REL ASSAY</t>
  </si>
  <si>
    <t>RL0017</t>
  </si>
  <si>
    <t>Kolorimetrik</t>
  </si>
  <si>
    <t>TOS(Total Oxidant Status)</t>
  </si>
  <si>
    <t>RL0024</t>
  </si>
  <si>
    <t>Kullanılan Cihaz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</si>
  <si>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</si>
  <si>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</si>
  <si>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</si>
  <si>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</si>
  <si>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</si>
  <si>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</si>
  <si>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</si>
  <si>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</si>
  <si>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</si>
  <si>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</si>
  <si>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</si>
  <si>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</si>
  <si>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</si>
  <si>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</si>
  <si>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</si>
  <si>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</si>
  <si>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</si>
  <si>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</si>
  <si>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</si>
  <si>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</si>
  <si>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</si>
  <si>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</si>
  <si>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</si>
  <si>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</si>
  <si>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</si>
  <si>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</si>
  <si>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</si>
  <si>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</si>
  <si>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</si>
  <si>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</si>
  <si>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</si>
  <si>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</si>
  <si>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REL BIOCHEM-REL ASSAY</t>
  </si>
  <si>
    <t>SOD (U/ml)</t>
  </si>
  <si>
    <t>Otto Scientific</t>
  </si>
  <si>
    <t>Otto3047</t>
  </si>
  <si>
    <t>MINDRAY-BS400</t>
  </si>
  <si>
    <t>Otto1001</t>
  </si>
  <si>
    <t>absorbans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</si>
  <si>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</si>
  <si>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</si>
  <si>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</si>
  <si>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</si>
  <si>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</si>
  <si>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</si>
  <si>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</si>
  <si>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</si>
  <si>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</si>
  <si>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</si>
  <si>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concentratıon (nmol/L)</t>
  </si>
  <si>
    <t>Numune</t>
  </si>
  <si>
    <t>result(nmol/L)</t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</si>
  <si>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</si>
  <si>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</si>
  <si>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</si>
  <si>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</si>
  <si>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</si>
  <si>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</si>
  <si>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</si>
  <si>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</si>
  <si>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</si>
  <si>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</si>
  <si>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</si>
  <si>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</si>
  <si>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r>
      <t xml:space="preserve">Super Oxide Dismutase (SOD)   </t>
    </r>
    <r>
      <rPr>
        <sz val="12"/>
        <color theme="1"/>
        <rFont val="Times New Roman"/>
        <family val="1"/>
        <charset val="162"/>
      </rPr>
      <t>U/ml</t>
    </r>
  </si>
  <si>
    <t xml:space="preserve">The role of speroxide dismutase is to accelerate the dismutation of the toxic radical, produced </t>
  </si>
  <si>
    <t xml:space="preserve">during oxidative energy processes to hydrogen peroxide and molecular oxygen. This method </t>
  </si>
  <si>
    <t>employs xanthine and xanthine oxidase to generate superoxide radicals which react with 2-(4-</t>
  </si>
  <si>
    <t xml:space="preserve">iodophenyl)-3-(4-nitrophenol)-5-phenyltetrazolium chloride to form a red formazan dye.. the </t>
  </si>
  <si>
    <t>superoxide dismutase activity is then measured by the degree of inhibiton of this reaction</t>
  </si>
  <si>
    <t>Numune Türü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</si>
  <si>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</si>
  <si>
    <t>SOD( Super Oxıde Dismutase)</t>
  </si>
  <si>
    <t>MDA( Malondialdehit)</t>
  </si>
  <si>
    <t>Serum</t>
  </si>
  <si>
    <t>Elabscience</t>
  </si>
  <si>
    <t>NO (µmol/L)</t>
  </si>
  <si>
    <t>NOT</t>
  </si>
  <si>
    <t>K-1</t>
  </si>
  <si>
    <t>K-2</t>
  </si>
  <si>
    <t>K-3</t>
  </si>
  <si>
    <t>K-4</t>
  </si>
  <si>
    <t>K-5</t>
  </si>
  <si>
    <t>K-6</t>
  </si>
  <si>
    <t>K-7</t>
  </si>
  <si>
    <t>K-8</t>
  </si>
  <si>
    <t>A-1</t>
  </si>
  <si>
    <t>A-2</t>
  </si>
  <si>
    <t>A-3</t>
  </si>
  <si>
    <t>A-4</t>
  </si>
  <si>
    <t>A-5</t>
  </si>
  <si>
    <t>A-6</t>
  </si>
  <si>
    <t>A-7</t>
  </si>
  <si>
    <t>A-8</t>
  </si>
  <si>
    <t>AV-1</t>
  </si>
  <si>
    <t>AV-2</t>
  </si>
  <si>
    <t>AV-3</t>
  </si>
  <si>
    <t>AV-4</t>
  </si>
  <si>
    <t>AV-5</t>
  </si>
  <si>
    <t>AV-6</t>
  </si>
  <si>
    <t>AV-7</t>
  </si>
  <si>
    <t>AV-8</t>
  </si>
  <si>
    <t>E-BC-K035-S</t>
  </si>
  <si>
    <t>N.O( Nitric Oxide)</t>
  </si>
  <si>
    <t>yüksek hemolizli</t>
  </si>
  <si>
    <t>hafif hemolizli</t>
  </si>
  <si>
    <t>hemolizli</t>
  </si>
  <si>
    <t>NO Test Principle</t>
  </si>
  <si>
    <t xml:space="preserve">NO is easily oxidized to form N0²  in vivo or in aqueous solution, and a reddish azo compoun is formed with the color developing agent, and the concentratıon of the azo compound is linearly related to the concentration of NO. </t>
  </si>
  <si>
    <t>The concentration of NO can be calculated indirectly by measuring the OD value at 550 nm.</t>
  </si>
  <si>
    <t>Not: Hemolizli örnekler test sonuçlarını yukarı doğru etkileyebilmektedir, örnek Total Oxidant Status (TOS)</t>
  </si>
  <si>
    <t>Menşei</t>
  </si>
  <si>
    <t>Türkiye</t>
  </si>
  <si>
    <t>LOTNO</t>
  </si>
  <si>
    <t>MT23137A</t>
  </si>
  <si>
    <t>MT2311510</t>
  </si>
  <si>
    <t>OS05SD23</t>
  </si>
  <si>
    <t>OS03MD23</t>
  </si>
  <si>
    <t>AK1422ZD8651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</si>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</sst>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2">
    <xf numFmtId="0" fontId="0" fillId="0" borderId="0"/>
    <xf numFmtId="0" fontId="5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/>
    <xf numFmtId="2" fontId="1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2" borderId="1" xfId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1" fillId="5" borderId="3" xfId="0" applyFont="1" applyFill="1" applyBorder="1" applyAlignment="1">
      <alignment horizontal="left"/>
    </xf>
    <xf numFmtId="0" fontId="0" fillId="5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5-43FE-83B9-D08DE87BA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133350</xdr:rowOff>
    </xdr:from>
    <xdr:to>
      <xdr:col>14</xdr:col>
      <xdr:colOff>104775</xdr:colOff>
      <xdr:row>14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5</xdr:col>
      <xdr:colOff>85725</xdr:colOff>
      <xdr:row>53</xdr:row>
      <xdr:rowOff>7620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79220"/>
          <a:ext cx="7772400" cy="8420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0-SONU&#199;LAR\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6"/>
  <sheetViews>
    <sheetView workbookViewId="0">
      <selection activeCell="F31" sqref="F31"/>
    </sheetView>
  </sheetViews>
  <sheetFormatPr defaultRowHeight="15" x14ac:dyDescent="0.25"/>
  <cols>
    <col min="1" max="1" width="23.85546875" customWidth="1"/>
    <col min="2" max="2" width="17.85546875" style="1" customWidth="1"/>
    <col min="3" max="3" width="17.42578125" style="1" customWidth="1"/>
    <col min="4" max="4" width="14.7109375" style="1" customWidth="1"/>
    <col min="5" max="5" width="16.5703125" style="1" customWidth="1"/>
    <col min="6" max="6" width="17.7109375" style="1" customWidth="1"/>
    <col min="7" max="7" width="20.28515625" style="1" customWidth="1"/>
    <col min="8" max="8" width="14.42578125" style="1" customWidth="1"/>
    <col min="9" max="9" width="14.5703125" style="1" customWidth="1"/>
    <col min="10" max="10" width="16.28515625" style="1" customWidth="1"/>
    <col min="11" max="11" width="15.7109375" style="1" customWidth="1"/>
    <col min="12" max="12" width="16.7109375" customWidth="1"/>
  </cols>
  <sheetData>
    <row r="1" spans="1:11" x14ac:dyDescent="0.25">
      <c r="A1" s="2" t="s">
        <v>0</v>
      </c>
      <c r="B1" s="2" t="s">
        <v>2</v>
      </c>
      <c r="C1" s="2" t="s">
        <v>3</v>
      </c>
      <c r="D1" s="2" t="s">
        <v>1</v>
      </c>
      <c r="E1" s="2" t="s">
        <v>50</v>
      </c>
      <c r="F1" s="19" t="s">
        <v>93</v>
      </c>
      <c r="G1" s="19" t="s">
        <v>94</v>
      </c>
      <c r="I1"/>
      <c r="J1"/>
      <c r="K1"/>
    </row>
    <row r="2" spans="1:11" x14ac:dyDescent="0.25">
      <c r="A2" s="3" t="s">
        <v>95</v>
      </c>
      <c r="B2" s="4">
        <v>1.49</v>
      </c>
      <c r="C2" s="4">
        <v>7.31</v>
      </c>
      <c r="D2" s="5">
        <f t="shared" ref="D2:D25" si="0">(C2/(B2*1000))*100</f>
        <v>0.49060402684563753</v>
      </c>
      <c r="E2" s="4">
        <v>140.6</v>
      </c>
      <c r="F2" s="20">
        <v>7.2131147540983607</v>
      </c>
      <c r="G2" s="21"/>
      <c r="I2"/>
      <c r="J2"/>
      <c r="K2"/>
    </row>
    <row r="3" spans="1:11" x14ac:dyDescent="0.25">
      <c r="A3" s="3" t="s">
        <v>96</v>
      </c>
      <c r="B3" s="4">
        <v>2.2999999999999998</v>
      </c>
      <c r="C3" s="4">
        <v>50.1</v>
      </c>
      <c r="D3" s="5">
        <f t="shared" si="0"/>
        <v>2.1782608695652175</v>
      </c>
      <c r="E3" s="4">
        <v>113</v>
      </c>
      <c r="F3" s="20">
        <v>3.2786885245901636</v>
      </c>
      <c r="G3" s="21" t="s">
        <v>121</v>
      </c>
      <c r="I3"/>
      <c r="J3"/>
      <c r="K3"/>
    </row>
    <row r="4" spans="1:11" x14ac:dyDescent="0.25">
      <c r="A4" s="3" t="s">
        <v>97</v>
      </c>
      <c r="B4" s="4">
        <v>1.47</v>
      </c>
      <c r="C4" s="4">
        <v>8.5</v>
      </c>
      <c r="D4" s="5">
        <f t="shared" si="0"/>
        <v>0.57823129251700678</v>
      </c>
      <c r="E4" s="4">
        <v>132.4</v>
      </c>
      <c r="F4" s="20">
        <v>7.2131147540983607</v>
      </c>
      <c r="G4" s="21" t="s">
        <v>122</v>
      </c>
      <c r="I4"/>
      <c r="J4"/>
      <c r="K4"/>
    </row>
    <row r="5" spans="1:11" x14ac:dyDescent="0.25">
      <c r="A5" s="3" t="s">
        <v>98</v>
      </c>
      <c r="B5" s="4">
        <v>1.6</v>
      </c>
      <c r="C5" s="4">
        <v>8.15</v>
      </c>
      <c r="D5" s="5">
        <f t="shared" si="0"/>
        <v>0.50937500000000002</v>
      </c>
      <c r="E5" s="4">
        <v>113.9</v>
      </c>
      <c r="F5" s="20">
        <v>3.9344262295081966</v>
      </c>
      <c r="G5" s="21" t="s">
        <v>122</v>
      </c>
      <c r="I5"/>
      <c r="J5"/>
      <c r="K5"/>
    </row>
    <row r="6" spans="1:11" x14ac:dyDescent="0.25">
      <c r="A6" s="3" t="s">
        <v>99</v>
      </c>
      <c r="B6" s="4">
        <v>1.48</v>
      </c>
      <c r="C6" s="4">
        <v>6.18</v>
      </c>
      <c r="D6" s="5">
        <f t="shared" si="0"/>
        <v>0.41756756756756752</v>
      </c>
      <c r="E6" s="4">
        <v>80.7</v>
      </c>
      <c r="F6" s="20">
        <v>5.9016393442622945</v>
      </c>
      <c r="G6" s="21"/>
      <c r="I6"/>
      <c r="J6"/>
      <c r="K6"/>
    </row>
    <row r="7" spans="1:11" x14ac:dyDescent="0.25">
      <c r="A7" s="3" t="s">
        <v>100</v>
      </c>
      <c r="B7" s="4">
        <v>1.73</v>
      </c>
      <c r="C7" s="4">
        <v>5.88</v>
      </c>
      <c r="D7" s="5">
        <f t="shared" si="0"/>
        <v>0.33988439306358381</v>
      </c>
      <c r="E7" s="4">
        <v>118.4</v>
      </c>
      <c r="F7" s="20">
        <v>7.2131147540983607</v>
      </c>
      <c r="G7" s="21"/>
      <c r="I7"/>
      <c r="J7"/>
      <c r="K7"/>
    </row>
    <row r="8" spans="1:11" x14ac:dyDescent="0.25">
      <c r="A8" s="3" t="s">
        <v>101</v>
      </c>
      <c r="B8" s="4">
        <v>1.23</v>
      </c>
      <c r="C8" s="4">
        <v>6.79</v>
      </c>
      <c r="D8" s="5">
        <f t="shared" si="0"/>
        <v>0.55203252032520322</v>
      </c>
      <c r="E8" s="4">
        <v>150.80000000000001</v>
      </c>
      <c r="F8" s="20">
        <v>9.8360655737704921</v>
      </c>
      <c r="G8" s="21"/>
      <c r="I8"/>
      <c r="J8"/>
      <c r="K8"/>
    </row>
    <row r="9" spans="1:11" x14ac:dyDescent="0.25">
      <c r="A9" s="3" t="s">
        <v>102</v>
      </c>
      <c r="B9" s="4">
        <v>1.36</v>
      </c>
      <c r="C9" s="4">
        <v>9.52</v>
      </c>
      <c r="D9" s="5">
        <f t="shared" si="0"/>
        <v>0.7</v>
      </c>
      <c r="E9" s="4">
        <v>109.8</v>
      </c>
      <c r="F9" s="20">
        <v>15.737704918032787</v>
      </c>
      <c r="G9" s="21" t="s">
        <v>122</v>
      </c>
      <c r="I9"/>
      <c r="J9"/>
      <c r="K9"/>
    </row>
    <row r="10" spans="1:11" x14ac:dyDescent="0.25">
      <c r="A10" s="3" t="s">
        <v>103</v>
      </c>
      <c r="B10" s="4">
        <v>1.22</v>
      </c>
      <c r="C10" s="4">
        <v>6.51</v>
      </c>
      <c r="D10" s="5">
        <f t="shared" si="0"/>
        <v>0.5336065573770491</v>
      </c>
      <c r="E10" s="4">
        <v>120.1</v>
      </c>
      <c r="F10" s="20">
        <v>10.491803278688526</v>
      </c>
      <c r="G10" s="21"/>
      <c r="I10"/>
      <c r="J10"/>
      <c r="K10"/>
    </row>
    <row r="11" spans="1:11" x14ac:dyDescent="0.25">
      <c r="A11" s="3" t="s">
        <v>104</v>
      </c>
      <c r="B11" s="4">
        <v>1.41</v>
      </c>
      <c r="C11" s="4">
        <v>5.0999999999999996</v>
      </c>
      <c r="D11" s="5">
        <f t="shared" si="0"/>
        <v>0.36170212765957444</v>
      </c>
      <c r="E11" s="4">
        <v>125.6</v>
      </c>
      <c r="F11" s="20">
        <v>7.8688524590163933</v>
      </c>
      <c r="G11" s="21"/>
      <c r="I11"/>
      <c r="J11"/>
      <c r="K11"/>
    </row>
    <row r="12" spans="1:11" x14ac:dyDescent="0.25">
      <c r="A12" s="3" t="s">
        <v>105</v>
      </c>
      <c r="B12" s="4">
        <v>1.47</v>
      </c>
      <c r="C12" s="4">
        <v>30.6</v>
      </c>
      <c r="D12" s="5">
        <f t="shared" si="0"/>
        <v>2.0816326530612246</v>
      </c>
      <c r="E12" s="4">
        <v>122.5</v>
      </c>
      <c r="F12" s="20">
        <v>11.803278688524589</v>
      </c>
      <c r="G12" s="21" t="s">
        <v>123</v>
      </c>
      <c r="I12"/>
      <c r="J12"/>
      <c r="K12"/>
    </row>
    <row r="13" spans="1:11" x14ac:dyDescent="0.25">
      <c r="A13" s="3" t="s">
        <v>106</v>
      </c>
      <c r="B13" s="4">
        <v>1.29</v>
      </c>
      <c r="C13" s="4">
        <v>10.1</v>
      </c>
      <c r="D13" s="5">
        <f t="shared" si="0"/>
        <v>0.78294573643410847</v>
      </c>
      <c r="E13" s="4">
        <v>142.1</v>
      </c>
      <c r="F13" s="20">
        <v>7.2131147540983607</v>
      </c>
      <c r="G13" s="21" t="s">
        <v>122</v>
      </c>
      <c r="I13"/>
      <c r="J13"/>
      <c r="K13"/>
    </row>
    <row r="14" spans="1:11" x14ac:dyDescent="0.25">
      <c r="A14" s="3" t="s">
        <v>107</v>
      </c>
      <c r="B14" s="4">
        <v>1.41</v>
      </c>
      <c r="C14" s="4">
        <v>11.9</v>
      </c>
      <c r="D14" s="5">
        <f t="shared" si="0"/>
        <v>0.84397163120567376</v>
      </c>
      <c r="E14" s="4">
        <v>130</v>
      </c>
      <c r="F14" s="20">
        <v>11.147540983606559</v>
      </c>
      <c r="G14" s="21" t="s">
        <v>122</v>
      </c>
      <c r="I14"/>
      <c r="J14"/>
      <c r="K14"/>
    </row>
    <row r="15" spans="1:11" x14ac:dyDescent="0.25">
      <c r="A15" s="3" t="s">
        <v>108</v>
      </c>
      <c r="B15" s="4">
        <v>1.63</v>
      </c>
      <c r="C15" s="4">
        <v>36.200000000000003</v>
      </c>
      <c r="D15" s="5">
        <f t="shared" si="0"/>
        <v>2.220858895705522</v>
      </c>
      <c r="E15" s="4">
        <v>129</v>
      </c>
      <c r="F15" s="20">
        <v>9.8360655737704921</v>
      </c>
      <c r="G15" s="21" t="s">
        <v>121</v>
      </c>
      <c r="I15"/>
      <c r="J15"/>
      <c r="K15"/>
    </row>
    <row r="16" spans="1:11" x14ac:dyDescent="0.25">
      <c r="A16" s="3" t="s">
        <v>109</v>
      </c>
      <c r="B16" s="4">
        <v>1.38</v>
      </c>
      <c r="C16" s="4">
        <v>6.21</v>
      </c>
      <c r="D16" s="5">
        <f t="shared" si="0"/>
        <v>0.44999999999999996</v>
      </c>
      <c r="E16" s="4">
        <v>153.6</v>
      </c>
      <c r="F16" s="20">
        <v>8.5245901639344268</v>
      </c>
      <c r="G16" s="21"/>
      <c r="I16"/>
      <c r="J16"/>
      <c r="K16"/>
    </row>
    <row r="17" spans="1:11" x14ac:dyDescent="0.25">
      <c r="A17" s="3" t="s">
        <v>110</v>
      </c>
      <c r="B17" s="4">
        <v>1.77</v>
      </c>
      <c r="C17" s="4">
        <v>5.9</v>
      </c>
      <c r="D17" s="5">
        <f t="shared" si="0"/>
        <v>0.33333333333333337</v>
      </c>
      <c r="E17" s="4">
        <v>173.9</v>
      </c>
      <c r="F17" s="20">
        <v>6.557377049180328</v>
      </c>
      <c r="G17" s="21"/>
      <c r="I17"/>
      <c r="J17"/>
      <c r="K17"/>
    </row>
    <row r="18" spans="1:11" x14ac:dyDescent="0.25">
      <c r="A18" s="3" t="s">
        <v>111</v>
      </c>
      <c r="B18" s="4">
        <v>1.22</v>
      </c>
      <c r="C18" s="4">
        <v>14.1</v>
      </c>
      <c r="D18" s="5">
        <f t="shared" si="0"/>
        <v>1.1557377049180326</v>
      </c>
      <c r="E18" s="4">
        <v>101.8</v>
      </c>
      <c r="F18" s="20">
        <v>6.557377049180328</v>
      </c>
      <c r="G18" s="21" t="s">
        <v>123</v>
      </c>
      <c r="I18"/>
      <c r="J18"/>
      <c r="K18"/>
    </row>
    <row r="19" spans="1:11" x14ac:dyDescent="0.25">
      <c r="A19" s="3" t="s">
        <v>112</v>
      </c>
      <c r="B19" s="4">
        <v>1.81</v>
      </c>
      <c r="C19" s="4">
        <v>15.09</v>
      </c>
      <c r="D19" s="5">
        <f t="shared" si="0"/>
        <v>0.83370165745856351</v>
      </c>
      <c r="E19" s="4">
        <v>164.9</v>
      </c>
      <c r="F19" s="20">
        <v>13.114754098360656</v>
      </c>
      <c r="G19" s="21" t="s">
        <v>123</v>
      </c>
      <c r="I19"/>
      <c r="J19"/>
      <c r="K19"/>
    </row>
    <row r="20" spans="1:11" x14ac:dyDescent="0.25">
      <c r="A20" s="3" t="s">
        <v>113</v>
      </c>
      <c r="B20" s="4">
        <v>1.58</v>
      </c>
      <c r="C20" s="4">
        <v>29.1</v>
      </c>
      <c r="D20" s="5">
        <f t="shared" si="0"/>
        <v>1.8417721518987344</v>
      </c>
      <c r="E20" s="4">
        <v>110.6</v>
      </c>
      <c r="F20" s="20">
        <v>6.557377049180328</v>
      </c>
      <c r="G20" s="21" t="s">
        <v>121</v>
      </c>
      <c r="I20"/>
      <c r="J20"/>
      <c r="K20"/>
    </row>
    <row r="21" spans="1:11" x14ac:dyDescent="0.25">
      <c r="A21" s="3" t="s">
        <v>114</v>
      </c>
      <c r="B21" s="4">
        <v>1.6</v>
      </c>
      <c r="C21" s="4">
        <v>5.24</v>
      </c>
      <c r="D21" s="5">
        <f t="shared" si="0"/>
        <v>0.32750000000000001</v>
      </c>
      <c r="E21" s="4">
        <v>157.9</v>
      </c>
      <c r="F21" s="20">
        <v>5.2459016393442628</v>
      </c>
      <c r="G21" s="21"/>
      <c r="I21"/>
      <c r="J21"/>
      <c r="K21"/>
    </row>
    <row r="22" spans="1:11" x14ac:dyDescent="0.25">
      <c r="A22" s="3" t="s">
        <v>115</v>
      </c>
      <c r="B22" s="4">
        <v>1.64</v>
      </c>
      <c r="C22" s="4">
        <v>43.6</v>
      </c>
      <c r="D22" s="5">
        <f t="shared" si="0"/>
        <v>2.6585365853658538</v>
      </c>
      <c r="E22" s="4">
        <v>158.1</v>
      </c>
      <c r="F22" s="20">
        <v>8.5245901639344268</v>
      </c>
      <c r="G22" s="21" t="s">
        <v>121</v>
      </c>
      <c r="I22"/>
      <c r="J22"/>
      <c r="K22"/>
    </row>
    <row r="23" spans="1:11" x14ac:dyDescent="0.25">
      <c r="A23" s="3" t="s">
        <v>116</v>
      </c>
      <c r="B23" s="4">
        <v>2.2799999999999998</v>
      </c>
      <c r="C23" s="4">
        <v>82.8</v>
      </c>
      <c r="D23" s="5">
        <f t="shared" si="0"/>
        <v>3.6315789473684212</v>
      </c>
      <c r="E23" s="4">
        <v>25.1</v>
      </c>
      <c r="F23" s="20">
        <v>4.5901639344262293</v>
      </c>
      <c r="G23" s="21" t="s">
        <v>121</v>
      </c>
      <c r="I23"/>
      <c r="J23"/>
      <c r="K23"/>
    </row>
    <row r="24" spans="1:11" x14ac:dyDescent="0.25">
      <c r="A24" s="3" t="s">
        <v>117</v>
      </c>
      <c r="B24" s="4">
        <v>1.1100000000000001</v>
      </c>
      <c r="C24" s="4">
        <v>8.6</v>
      </c>
      <c r="D24" s="5">
        <f t="shared" si="0"/>
        <v>0.77477477477477474</v>
      </c>
      <c r="E24" s="4">
        <v>109.4</v>
      </c>
      <c r="F24" s="20">
        <v>9.8360655737704921</v>
      </c>
      <c r="G24" s="21"/>
      <c r="I24"/>
      <c r="J24"/>
      <c r="K24"/>
    </row>
    <row r="25" spans="1:11" x14ac:dyDescent="0.25">
      <c r="A25" s="3" t="s">
        <v>118</v>
      </c>
      <c r="B25" s="4">
        <v>1.33</v>
      </c>
      <c r="C25" s="4">
        <v>13.9</v>
      </c>
      <c r="D25" s="5">
        <f t="shared" si="0"/>
        <v>1.0451127819548873</v>
      </c>
      <c r="E25" s="4">
        <v>144.5</v>
      </c>
      <c r="F25" s="20">
        <v>7.8688524590163933</v>
      </c>
      <c r="G25" s="21" t="s">
        <v>123</v>
      </c>
      <c r="J25"/>
      <c r="K25"/>
    </row>
    <row r="26" spans="1:11" x14ac:dyDescent="0.25">
      <c r="E26"/>
      <c r="F26"/>
      <c r="G26"/>
      <c r="H26"/>
      <c r="I26"/>
      <c r="J26"/>
      <c r="K26"/>
    </row>
    <row r="27" spans="1:11" x14ac:dyDescent="0.25">
      <c r="E27"/>
      <c r="F27"/>
      <c r="G27"/>
      <c r="H27"/>
      <c r="I27"/>
      <c r="J27"/>
      <c r="K27"/>
    </row>
    <row r="28" spans="1:11" x14ac:dyDescent="0.25">
      <c r="E28"/>
      <c r="F28"/>
      <c r="G28"/>
      <c r="H28"/>
      <c r="I28"/>
      <c r="J28"/>
      <c r="K28"/>
    </row>
    <row r="29" spans="1:11" x14ac:dyDescent="0.25">
      <c r="E29"/>
      <c r="F29"/>
      <c r="G29"/>
      <c r="H29"/>
      <c r="I29"/>
      <c r="J29"/>
      <c r="K29"/>
    </row>
    <row r="30" spans="1:11" x14ac:dyDescent="0.25">
      <c r="E30"/>
      <c r="F30"/>
      <c r="G30"/>
      <c r="H30"/>
      <c r="I30"/>
      <c r="J30"/>
      <c r="K30"/>
    </row>
    <row r="31" spans="1:11" x14ac:dyDescent="0.25">
      <c r="D31"/>
      <c r="E31"/>
      <c r="F31"/>
      <c r="G31"/>
      <c r="H31"/>
      <c r="I31"/>
      <c r="J31"/>
      <c r="K31"/>
    </row>
    <row r="32" spans="1:11" x14ac:dyDescent="0.25">
      <c r="D32"/>
      <c r="E32"/>
      <c r="F32"/>
      <c r="G32"/>
      <c r="H32"/>
      <c r="I32"/>
      <c r="J32"/>
      <c r="K32"/>
    </row>
    <row r="33" spans="2:11" x14ac:dyDescent="0.25">
      <c r="D33"/>
      <c r="E33"/>
      <c r="F33"/>
      <c r="G33"/>
      <c r="H33"/>
      <c r="I33"/>
      <c r="J33"/>
      <c r="K33"/>
    </row>
    <row r="34" spans="2:11" x14ac:dyDescent="0.25">
      <c r="D34"/>
      <c r="E34"/>
      <c r="F34"/>
      <c r="G34"/>
      <c r="H34"/>
      <c r="I34"/>
      <c r="J34"/>
      <c r="K34"/>
    </row>
    <row r="35" spans="2:11" x14ac:dyDescent="0.25">
      <c r="D35"/>
      <c r="E35"/>
      <c r="F35"/>
      <c r="G35"/>
      <c r="H35"/>
      <c r="I35"/>
      <c r="J35"/>
      <c r="K35"/>
    </row>
    <row r="36" spans="2:11" x14ac:dyDescent="0.25">
      <c r="B36"/>
      <c r="D36"/>
      <c r="E36"/>
      <c r="F36"/>
      <c r="G36"/>
      <c r="H36"/>
      <c r="I36"/>
      <c r="J36"/>
      <c r="K36"/>
    </row>
    <row r="37" spans="2:11" x14ac:dyDescent="0.25">
      <c r="B37"/>
      <c r="D37"/>
      <c r="E37"/>
      <c r="F37"/>
      <c r="G37"/>
      <c r="H37"/>
      <c r="I37"/>
      <c r="J37"/>
      <c r="K37"/>
    </row>
    <row r="38" spans="2:11" x14ac:dyDescent="0.25">
      <c r="B38"/>
      <c r="D38"/>
      <c r="E38"/>
      <c r="F38"/>
      <c r="G38"/>
      <c r="H38"/>
      <c r="I38"/>
      <c r="J38"/>
      <c r="K38"/>
    </row>
    <row r="39" spans="2:11" x14ac:dyDescent="0.25">
      <c r="B39"/>
      <c r="D39"/>
      <c r="E39"/>
      <c r="F39"/>
      <c r="G39"/>
      <c r="H39"/>
      <c r="I39"/>
      <c r="J39"/>
      <c r="K39"/>
    </row>
    <row r="40" spans="2:11" x14ac:dyDescent="0.25">
      <c r="B40"/>
      <c r="C40"/>
      <c r="D40"/>
      <c r="E40"/>
      <c r="F40"/>
      <c r="G40"/>
      <c r="H40"/>
      <c r="I40"/>
      <c r="J40"/>
      <c r="K40"/>
    </row>
    <row r="41" spans="2:11" x14ac:dyDescent="0.25">
      <c r="B41"/>
      <c r="C41"/>
      <c r="D41"/>
      <c r="E41"/>
      <c r="F41"/>
      <c r="G41"/>
      <c r="H41"/>
      <c r="I41"/>
      <c r="J41"/>
      <c r="K41"/>
    </row>
    <row r="42" spans="2:11" x14ac:dyDescent="0.25">
      <c r="B42"/>
      <c r="C42"/>
      <c r="D42"/>
      <c r="E42"/>
      <c r="F42"/>
      <c r="G42"/>
      <c r="H42"/>
      <c r="I42"/>
      <c r="J42"/>
      <c r="K42"/>
    </row>
    <row r="43" spans="2:11" x14ac:dyDescent="0.25">
      <c r="B43"/>
      <c r="C43"/>
      <c r="D43"/>
      <c r="E43"/>
      <c r="F43"/>
      <c r="G43"/>
      <c r="H43"/>
      <c r="I43"/>
      <c r="J43"/>
      <c r="K43"/>
    </row>
    <row r="44" spans="2:11" x14ac:dyDescent="0.25">
      <c r="B44"/>
      <c r="C44"/>
      <c r="D44"/>
      <c r="E44"/>
      <c r="F44"/>
      <c r="G44"/>
      <c r="H44"/>
      <c r="I44"/>
      <c r="J44"/>
      <c r="K44"/>
    </row>
    <row r="45" spans="2:11" x14ac:dyDescent="0.25">
      <c r="B45"/>
      <c r="C45"/>
      <c r="D45"/>
      <c r="E45"/>
      <c r="F45"/>
      <c r="G45"/>
      <c r="H45"/>
      <c r="I45"/>
      <c r="J45"/>
      <c r="K45"/>
    </row>
    <row r="46" spans="2:11" x14ac:dyDescent="0.25">
      <c r="B46"/>
      <c r="C46"/>
      <c r="D46"/>
      <c r="E46"/>
      <c r="F46"/>
      <c r="G46"/>
      <c r="H46"/>
      <c r="I46"/>
      <c r="J46"/>
      <c r="K46"/>
    </row>
    <row r="47" spans="2:11" x14ac:dyDescent="0.25">
      <c r="B47"/>
      <c r="C47"/>
      <c r="D47"/>
      <c r="E47"/>
      <c r="F47"/>
      <c r="G47"/>
      <c r="H47"/>
      <c r="I47"/>
      <c r="J47"/>
      <c r="K47"/>
    </row>
    <row r="48" spans="2:11" x14ac:dyDescent="0.25">
      <c r="B48"/>
      <c r="C48"/>
      <c r="D48"/>
      <c r="E48"/>
      <c r="F48"/>
      <c r="G48"/>
      <c r="H48"/>
      <c r="I48"/>
      <c r="J48"/>
      <c r="K48"/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spans="1:11" x14ac:dyDescent="0.25">
      <c r="A65" s="1"/>
      <c r="D65"/>
      <c r="E65"/>
      <c r="F65"/>
      <c r="G65"/>
      <c r="H65"/>
      <c r="I65"/>
      <c r="J65"/>
      <c r="K65"/>
    </row>
    <row r="66" spans="1:11" x14ac:dyDescent="0.25">
      <c r="B66"/>
      <c r="C66"/>
      <c r="D66"/>
      <c r="E66"/>
      <c r="F66"/>
      <c r="G66"/>
      <c r="H66"/>
      <c r="I66"/>
      <c r="J66"/>
      <c r="K66"/>
    </row>
    <row r="67" spans="1:11" x14ac:dyDescent="0.25">
      <c r="B67"/>
      <c r="C67"/>
      <c r="D67"/>
      <c r="E67"/>
      <c r="F67"/>
      <c r="G67"/>
      <c r="H67"/>
      <c r="I67"/>
      <c r="J67"/>
      <c r="K67"/>
    </row>
    <row r="68" spans="1:11" x14ac:dyDescent="0.25">
      <c r="B68"/>
      <c r="C68"/>
      <c r="D68"/>
      <c r="E68"/>
      <c r="F68"/>
      <c r="G68"/>
      <c r="H68"/>
      <c r="I68"/>
      <c r="J68"/>
      <c r="K68"/>
    </row>
    <row r="69" spans="1:11" x14ac:dyDescent="0.25">
      <c r="B69"/>
      <c r="C69"/>
      <c r="D69"/>
      <c r="E69"/>
      <c r="F69"/>
      <c r="G69"/>
      <c r="H69"/>
      <c r="I69"/>
      <c r="J69"/>
      <c r="K69"/>
    </row>
    <row r="70" spans="1:11" x14ac:dyDescent="0.25">
      <c r="B70"/>
      <c r="C70"/>
      <c r="D70"/>
      <c r="E70"/>
      <c r="F70"/>
      <c r="G70"/>
      <c r="H70"/>
      <c r="I70"/>
      <c r="J70"/>
      <c r="K70"/>
    </row>
    <row r="71" spans="1:11" x14ac:dyDescent="0.25">
      <c r="B71"/>
      <c r="C71"/>
      <c r="D71"/>
      <c r="E71"/>
      <c r="F71"/>
      <c r="G71"/>
      <c r="H71"/>
      <c r="I71"/>
      <c r="J71"/>
      <c r="K71"/>
    </row>
    <row r="72" spans="1:11" x14ac:dyDescent="0.25">
      <c r="B72"/>
      <c r="C72"/>
      <c r="D72"/>
      <c r="E72"/>
      <c r="F72"/>
      <c r="G72"/>
      <c r="H72"/>
      <c r="I72"/>
      <c r="J72"/>
      <c r="K72"/>
    </row>
    <row r="73" spans="1:11" x14ac:dyDescent="0.25">
      <c r="B73"/>
      <c r="C73"/>
      <c r="D73"/>
      <c r="E73"/>
      <c r="F73"/>
      <c r="G73"/>
      <c r="H73"/>
      <c r="I73"/>
      <c r="J73"/>
      <c r="K73"/>
    </row>
    <row r="74" spans="1:11" x14ac:dyDescent="0.25">
      <c r="B74"/>
      <c r="C74"/>
      <c r="D74"/>
      <c r="E74"/>
      <c r="F74"/>
      <c r="G74"/>
      <c r="H74"/>
      <c r="I74"/>
      <c r="J74"/>
      <c r="K74"/>
    </row>
    <row r="75" spans="1:11" x14ac:dyDescent="0.25">
      <c r="B75"/>
      <c r="C75"/>
      <c r="D75"/>
      <c r="E75"/>
      <c r="F75"/>
      <c r="G75"/>
      <c r="H75"/>
      <c r="I75"/>
      <c r="J75"/>
      <c r="K75"/>
    </row>
    <row r="76" spans="1:11" x14ac:dyDescent="0.25">
      <c r="B76"/>
      <c r="C76"/>
      <c r="D76"/>
      <c r="E76"/>
      <c r="F76"/>
      <c r="G76"/>
      <c r="H76"/>
      <c r="I76"/>
      <c r="J76"/>
      <c r="K76"/>
    </row>
    <row r="77" spans="1:11" x14ac:dyDescent="0.25">
      <c r="B77"/>
      <c r="C77"/>
      <c r="D77"/>
      <c r="E77"/>
      <c r="F77"/>
      <c r="G77"/>
      <c r="H77"/>
      <c r="I77"/>
      <c r="J77"/>
      <c r="K77"/>
    </row>
    <row r="78" spans="1:11" x14ac:dyDescent="0.25">
      <c r="B78"/>
      <c r="C78"/>
      <c r="D78"/>
      <c r="E78"/>
      <c r="F78"/>
      <c r="G78"/>
      <c r="H78"/>
      <c r="I78"/>
      <c r="J78"/>
      <c r="K78"/>
    </row>
    <row r="79" spans="1:11" x14ac:dyDescent="0.25">
      <c r="B79"/>
      <c r="C79"/>
      <c r="D79"/>
      <c r="E79"/>
      <c r="F79"/>
      <c r="G79"/>
      <c r="H79"/>
      <c r="I79"/>
      <c r="J79"/>
      <c r="K79"/>
    </row>
    <row r="80" spans="1:11" x14ac:dyDescent="0.25">
      <c r="A80" s="1"/>
      <c r="E80"/>
      <c r="F80"/>
      <c r="G80"/>
      <c r="H80"/>
      <c r="I80"/>
      <c r="J80"/>
      <c r="K80"/>
    </row>
    <row r="81" spans="1:11" x14ac:dyDescent="0.25">
      <c r="A81" s="1"/>
      <c r="E81"/>
      <c r="F81"/>
      <c r="G81"/>
      <c r="H81"/>
      <c r="I81"/>
      <c r="J81"/>
      <c r="K81"/>
    </row>
    <row r="82" spans="1:11" x14ac:dyDescent="0.25">
      <c r="A82" s="1"/>
      <c r="E82"/>
      <c r="F82"/>
      <c r="G82"/>
      <c r="H82"/>
      <c r="I82"/>
      <c r="J82"/>
      <c r="K82"/>
    </row>
    <row r="83" spans="1:11" x14ac:dyDescent="0.25">
      <c r="E83"/>
      <c r="F83"/>
      <c r="G83"/>
      <c r="H83"/>
      <c r="I83"/>
      <c r="J83"/>
      <c r="K83"/>
    </row>
    <row r="84" spans="1:11" x14ac:dyDescent="0.25">
      <c r="B84"/>
      <c r="C84"/>
      <c r="D84"/>
      <c r="E84"/>
      <c r="F84"/>
      <c r="G84"/>
      <c r="H84"/>
      <c r="I84"/>
      <c r="J84"/>
      <c r="K84"/>
    </row>
    <row r="85" spans="1:11" x14ac:dyDescent="0.25">
      <c r="B85"/>
      <c r="C85"/>
      <c r="D85"/>
      <c r="E85"/>
      <c r="F85"/>
      <c r="G85"/>
      <c r="H85"/>
      <c r="I85"/>
      <c r="J85"/>
      <c r="K85"/>
    </row>
    <row r="86" spans="1:11" x14ac:dyDescent="0.25">
      <c r="B86"/>
      <c r="C86"/>
      <c r="D86"/>
      <c r="E86"/>
      <c r="F86"/>
      <c r="G86"/>
      <c r="H86"/>
      <c r="I86"/>
      <c r="J86"/>
      <c r="K86"/>
    </row>
    <row r="87" spans="1:11" x14ac:dyDescent="0.25">
      <c r="B87"/>
      <c r="C87"/>
      <c r="D87"/>
      <c r="E87"/>
      <c r="F87"/>
      <c r="G87"/>
      <c r="H87"/>
      <c r="I87"/>
      <c r="J87"/>
      <c r="K87"/>
    </row>
    <row r="88" spans="1:11" x14ac:dyDescent="0.25">
      <c r="B88"/>
      <c r="C88"/>
      <c r="D88"/>
      <c r="E88"/>
      <c r="F88"/>
      <c r="G88"/>
      <c r="H88"/>
      <c r="I88"/>
      <c r="J88"/>
      <c r="K88"/>
    </row>
    <row r="89" spans="1:11" x14ac:dyDescent="0.25">
      <c r="A89" s="1"/>
      <c r="B89"/>
      <c r="C89"/>
      <c r="D89"/>
      <c r="E89"/>
      <c r="F89"/>
      <c r="G89"/>
      <c r="H89"/>
      <c r="I89"/>
      <c r="J89"/>
      <c r="K89"/>
    </row>
    <row r="90" spans="1:11" x14ac:dyDescent="0.25">
      <c r="A90" s="1"/>
      <c r="E90"/>
      <c r="F90"/>
      <c r="G90"/>
      <c r="H90"/>
      <c r="I90"/>
      <c r="J90"/>
      <c r="K90"/>
    </row>
    <row r="91" spans="1:11" x14ac:dyDescent="0.25">
      <c r="A91" s="1"/>
      <c r="E91"/>
      <c r="F91"/>
      <c r="G91"/>
      <c r="H91"/>
      <c r="I91"/>
      <c r="J91"/>
      <c r="K91"/>
    </row>
    <row r="92" spans="1:11" x14ac:dyDescent="0.25">
      <c r="A92" s="1"/>
      <c r="E92"/>
      <c r="F92"/>
      <c r="G92"/>
      <c r="H92"/>
      <c r="I92"/>
      <c r="J92"/>
      <c r="K92"/>
    </row>
    <row r="93" spans="1:11" x14ac:dyDescent="0.25">
      <c r="A93" s="1"/>
      <c r="E93"/>
      <c r="F93"/>
      <c r="G93"/>
      <c r="H93"/>
      <c r="I93"/>
      <c r="J93"/>
      <c r="K93"/>
    </row>
    <row r="94" spans="1:11" x14ac:dyDescent="0.25">
      <c r="A94" s="1"/>
      <c r="E94"/>
      <c r="F94"/>
      <c r="G94"/>
      <c r="H94"/>
      <c r="I94"/>
      <c r="J94"/>
      <c r="K94"/>
    </row>
    <row r="95" spans="1:11" x14ac:dyDescent="0.25">
      <c r="A95" s="1"/>
      <c r="E95"/>
      <c r="F95"/>
      <c r="G95"/>
      <c r="H95"/>
      <c r="I95"/>
      <c r="J95"/>
      <c r="K95"/>
    </row>
    <row r="96" spans="1:11" x14ac:dyDescent="0.25">
      <c r="A96" s="1"/>
      <c r="E96"/>
      <c r="F96"/>
      <c r="G96"/>
      <c r="H96"/>
      <c r="I96"/>
      <c r="J96"/>
      <c r="K96"/>
    </row>
    <row r="97" spans="1:11" x14ac:dyDescent="0.25">
      <c r="A97" s="1"/>
      <c r="E97"/>
      <c r="F97"/>
      <c r="G97"/>
      <c r="H97"/>
      <c r="I97"/>
      <c r="J97"/>
      <c r="K97"/>
    </row>
    <row r="98" spans="1:11" x14ac:dyDescent="0.25">
      <c r="A98" s="1"/>
      <c r="E98"/>
      <c r="F98"/>
      <c r="G98"/>
      <c r="H98"/>
      <c r="I98"/>
      <c r="J98"/>
      <c r="K98"/>
    </row>
    <row r="99" spans="1:11" x14ac:dyDescent="0.25">
      <c r="A99" s="1"/>
      <c r="E99"/>
      <c r="F99"/>
      <c r="G99"/>
      <c r="H99"/>
      <c r="I99"/>
      <c r="J99"/>
      <c r="K99"/>
    </row>
    <row r="100" spans="1:11" x14ac:dyDescent="0.25">
      <c r="A100" s="1"/>
      <c r="E100"/>
      <c r="F100"/>
      <c r="G100"/>
      <c r="H100"/>
      <c r="I100"/>
      <c r="J100"/>
      <c r="K100"/>
    </row>
    <row r="101" spans="1:11" x14ac:dyDescent="0.25">
      <c r="A101" s="1"/>
      <c r="E101"/>
      <c r="F101"/>
      <c r="G101"/>
      <c r="H101"/>
      <c r="I101"/>
      <c r="J101"/>
      <c r="K101"/>
    </row>
    <row r="102" spans="1:11" x14ac:dyDescent="0.25">
      <c r="K102"/>
    </row>
    <row r="103" spans="1:11" x14ac:dyDescent="0.25">
      <c r="K103"/>
    </row>
    <row r="104" spans="1:11" x14ac:dyDescent="0.25">
      <c r="K104"/>
    </row>
    <row r="105" spans="1:11" x14ac:dyDescent="0.25">
      <c r="K105"/>
    </row>
    <row r="106" spans="1:11" x14ac:dyDescent="0.25">
      <c r="K106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44"/>
  <sheetViews>
    <sheetView topLeftCell="A13" workbookViewId="0">
      <selection activeCell="I19" sqref="I19"/>
    </sheetView>
  </sheetViews>
  <sheetFormatPr defaultRowHeight="15" x14ac:dyDescent="0.25"/>
  <cols>
    <col min="1" max="1" width="19" customWidth="1"/>
    <col min="2" max="2" width="12.42578125" customWidth="1"/>
    <col min="3" max="3" width="11.42578125" customWidth="1"/>
    <col min="4" max="4" width="12.5703125" customWidth="1"/>
    <col min="5" max="5" width="21.28515625" customWidth="1"/>
  </cols>
  <sheetData>
    <row r="2" spans="1:12" x14ac:dyDescent="0.25">
      <c r="B2" s="2" t="s">
        <v>55</v>
      </c>
      <c r="C2" s="2" t="s">
        <v>56</v>
      </c>
      <c r="D2" s="2" t="s">
        <v>57</v>
      </c>
      <c r="E2" s="2" t="s">
        <v>58</v>
      </c>
    </row>
    <row r="3" spans="1:12" x14ac:dyDescent="0.25">
      <c r="A3" t="s">
        <v>59</v>
      </c>
      <c r="B3" s="13">
        <v>2.5110000000000001</v>
      </c>
      <c r="C3" s="13">
        <f>B3-B9</f>
        <v>2.4810000000000003</v>
      </c>
      <c r="D3" s="13">
        <v>100</v>
      </c>
      <c r="E3" s="14">
        <f>(11.04*C3*C3)+(11.948*C3)+(1.5134)</f>
        <v>99.111573440000015</v>
      </c>
    </row>
    <row r="4" spans="1:12" x14ac:dyDescent="0.25">
      <c r="A4" t="s">
        <v>60</v>
      </c>
      <c r="B4" s="13">
        <v>1.7030000000000001</v>
      </c>
      <c r="C4" s="13">
        <f>B4-B9</f>
        <v>1.673</v>
      </c>
      <c r="D4" s="13">
        <v>50</v>
      </c>
      <c r="E4" s="14">
        <f t="shared" ref="E4:E9" si="0">(11.04*C4*C4)+(11.948*C4)+(1.5134)</f>
        <v>52.402580159999992</v>
      </c>
    </row>
    <row r="5" spans="1:12" x14ac:dyDescent="0.25">
      <c r="A5" t="s">
        <v>61</v>
      </c>
      <c r="B5" s="13">
        <v>1.024</v>
      </c>
      <c r="C5" s="13">
        <f>B5-B9</f>
        <v>0.99399999999999999</v>
      </c>
      <c r="D5" s="13">
        <v>25</v>
      </c>
      <c r="E5" s="14">
        <f t="shared" si="0"/>
        <v>24.297629439999998</v>
      </c>
    </row>
    <row r="6" spans="1:12" x14ac:dyDescent="0.25">
      <c r="A6" t="s">
        <v>62</v>
      </c>
      <c r="B6" s="13">
        <v>0.54300000000000004</v>
      </c>
      <c r="C6" s="13">
        <f>B6-B9</f>
        <v>0.51300000000000001</v>
      </c>
      <c r="D6" s="13">
        <v>12.5</v>
      </c>
      <c r="E6" s="14">
        <f t="shared" si="0"/>
        <v>10.548109760000001</v>
      </c>
    </row>
    <row r="7" spans="1:12" x14ac:dyDescent="0.25">
      <c r="A7" t="s">
        <v>63</v>
      </c>
      <c r="B7" s="13">
        <v>0.318</v>
      </c>
      <c r="C7" s="13">
        <f>B7-B9</f>
        <v>0.28800000000000003</v>
      </c>
      <c r="D7" s="13">
        <v>6.25</v>
      </c>
      <c r="E7" s="14">
        <f t="shared" si="0"/>
        <v>5.8701257600000005</v>
      </c>
    </row>
    <row r="8" spans="1:12" x14ac:dyDescent="0.25">
      <c r="A8" t="s">
        <v>64</v>
      </c>
      <c r="B8" s="13">
        <v>0.152</v>
      </c>
      <c r="C8" s="13">
        <f>B8-B9</f>
        <v>0.122</v>
      </c>
      <c r="D8" s="13">
        <v>3.125</v>
      </c>
      <c r="E8" s="14">
        <f t="shared" si="0"/>
        <v>3.1353753600000003</v>
      </c>
    </row>
    <row r="9" spans="1:12" x14ac:dyDescent="0.25">
      <c r="A9" t="s">
        <v>65</v>
      </c>
      <c r="B9" s="13">
        <v>0.03</v>
      </c>
      <c r="C9" s="13">
        <f>B9-B9</f>
        <v>0</v>
      </c>
      <c r="D9" s="13">
        <v>0</v>
      </c>
      <c r="E9" s="14">
        <f t="shared" si="0"/>
        <v>1.5134000000000001</v>
      </c>
    </row>
    <row r="15" spans="1:12" x14ac:dyDescent="0.25">
      <c r="J15" s="15" t="s">
        <v>66</v>
      </c>
      <c r="K15" s="15"/>
      <c r="L15" s="15"/>
    </row>
    <row r="20" spans="1:5" x14ac:dyDescent="0.25">
      <c r="A20" s="2" t="s">
        <v>67</v>
      </c>
      <c r="B20" s="2" t="s">
        <v>55</v>
      </c>
      <c r="C20" s="2" t="s">
        <v>65</v>
      </c>
      <c r="D20" s="2" t="s">
        <v>56</v>
      </c>
      <c r="E20" s="2" t="s">
        <v>68</v>
      </c>
    </row>
    <row r="21" spans="1:5" x14ac:dyDescent="0.25">
      <c r="A21" s="3" t="s">
        <v>95</v>
      </c>
      <c r="B21" s="13">
        <v>0.98099999999999998</v>
      </c>
      <c r="C21" s="13">
        <v>0.03</v>
      </c>
      <c r="D21" s="13">
        <f t="shared" ref="D21:D44" si="1">(B21-C21)</f>
        <v>0.95099999999999996</v>
      </c>
      <c r="E21" s="16">
        <f t="shared" ref="E21:E44" si="2">(11.04*D21*D21)+(11.948*D21)+(1.5134)</f>
        <v>22.860535039999998</v>
      </c>
    </row>
    <row r="22" spans="1:5" x14ac:dyDescent="0.25">
      <c r="A22" s="3" t="s">
        <v>96</v>
      </c>
      <c r="B22" s="13">
        <v>0.72399999999999998</v>
      </c>
      <c r="C22" s="13">
        <v>0.03</v>
      </c>
      <c r="D22" s="13">
        <f t="shared" si="1"/>
        <v>0.69399999999999995</v>
      </c>
      <c r="E22" s="16">
        <f t="shared" si="2"/>
        <v>15.12257344</v>
      </c>
    </row>
    <row r="23" spans="1:5" x14ac:dyDescent="0.25">
      <c r="A23" s="3" t="s">
        <v>97</v>
      </c>
      <c r="B23" s="13">
        <v>0.42</v>
      </c>
      <c r="C23" s="13">
        <v>0.03</v>
      </c>
      <c r="D23" s="13">
        <f t="shared" si="1"/>
        <v>0.39</v>
      </c>
      <c r="E23" s="16">
        <f t="shared" si="2"/>
        <v>7.8523040000000002</v>
      </c>
    </row>
    <row r="24" spans="1:5" x14ac:dyDescent="0.25">
      <c r="A24" s="3" t="s">
        <v>98</v>
      </c>
      <c r="B24" s="13">
        <v>0.311</v>
      </c>
      <c r="C24" s="13">
        <v>0.03</v>
      </c>
      <c r="D24" s="13">
        <f t="shared" si="1"/>
        <v>0.28100000000000003</v>
      </c>
      <c r="E24" s="16">
        <f t="shared" si="2"/>
        <v>5.7425174400000003</v>
      </c>
    </row>
    <row r="25" spans="1:5" x14ac:dyDescent="0.25">
      <c r="A25" s="3" t="s">
        <v>99</v>
      </c>
      <c r="B25" s="13">
        <v>0.56000000000000005</v>
      </c>
      <c r="C25" s="13">
        <v>0.03</v>
      </c>
      <c r="D25" s="13">
        <f t="shared" si="1"/>
        <v>0.53</v>
      </c>
      <c r="E25" s="16">
        <f t="shared" si="2"/>
        <v>10.946976000000001</v>
      </c>
    </row>
    <row r="26" spans="1:5" x14ac:dyDescent="0.25">
      <c r="A26" s="3" t="s">
        <v>100</v>
      </c>
      <c r="B26" s="13">
        <v>0.27900000000000003</v>
      </c>
      <c r="C26" s="13">
        <v>0.03</v>
      </c>
      <c r="D26" s="13">
        <f t="shared" si="1"/>
        <v>0.24900000000000003</v>
      </c>
      <c r="E26" s="16">
        <f t="shared" si="2"/>
        <v>5.1729430400000007</v>
      </c>
    </row>
    <row r="27" spans="1:5" x14ac:dyDescent="0.25">
      <c r="A27" s="3" t="s">
        <v>101</v>
      </c>
      <c r="B27" s="13">
        <v>0.21</v>
      </c>
      <c r="C27" s="13">
        <v>0.03</v>
      </c>
      <c r="D27" s="13">
        <f t="shared" si="1"/>
        <v>0.18</v>
      </c>
      <c r="E27" s="16">
        <f t="shared" si="2"/>
        <v>4.0217359999999998</v>
      </c>
    </row>
    <row r="28" spans="1:5" x14ac:dyDescent="0.25">
      <c r="A28" s="3" t="s">
        <v>102</v>
      </c>
      <c r="B28" s="13">
        <v>0.253</v>
      </c>
      <c r="C28" s="13">
        <v>0.03</v>
      </c>
      <c r="D28" s="13">
        <f t="shared" si="1"/>
        <v>0.223</v>
      </c>
      <c r="E28" s="16">
        <f t="shared" si="2"/>
        <v>4.7268121600000006</v>
      </c>
    </row>
    <row r="29" spans="1:5" x14ac:dyDescent="0.25">
      <c r="A29" s="3" t="s">
        <v>103</v>
      </c>
      <c r="B29" s="13">
        <v>0.28000000000000003</v>
      </c>
      <c r="C29" s="13">
        <v>0.03</v>
      </c>
      <c r="D29" s="13">
        <f t="shared" si="1"/>
        <v>0.25</v>
      </c>
      <c r="E29" s="16">
        <f t="shared" si="2"/>
        <v>5.1904000000000003</v>
      </c>
    </row>
    <row r="30" spans="1:5" x14ac:dyDescent="0.25">
      <c r="A30" s="3" t="s">
        <v>104</v>
      </c>
      <c r="B30" s="13">
        <v>0.312</v>
      </c>
      <c r="C30" s="13">
        <v>0.03</v>
      </c>
      <c r="D30" s="13">
        <f t="shared" si="1"/>
        <v>0.28200000000000003</v>
      </c>
      <c r="E30" s="16">
        <f t="shared" si="2"/>
        <v>5.7606809600000002</v>
      </c>
    </row>
    <row r="31" spans="1:5" x14ac:dyDescent="0.25">
      <c r="A31" s="3" t="s">
        <v>105</v>
      </c>
      <c r="B31" s="13">
        <v>0.42699999999999999</v>
      </c>
      <c r="C31" s="13">
        <v>0.03</v>
      </c>
      <c r="D31" s="13">
        <f t="shared" si="1"/>
        <v>0.39700000000000002</v>
      </c>
      <c r="E31" s="16">
        <f t="shared" si="2"/>
        <v>7.9967593600000004</v>
      </c>
    </row>
    <row r="32" spans="1:5" x14ac:dyDescent="0.25">
      <c r="A32" s="3" t="s">
        <v>106</v>
      </c>
      <c r="B32" s="13">
        <v>0.40600000000000003</v>
      </c>
      <c r="C32" s="13">
        <v>0.03</v>
      </c>
      <c r="D32" s="13">
        <f t="shared" si="1"/>
        <v>0.376</v>
      </c>
      <c r="E32" s="16">
        <f t="shared" si="2"/>
        <v>7.5666390400000001</v>
      </c>
    </row>
    <row r="33" spans="1:5" x14ac:dyDescent="0.25">
      <c r="A33" s="3" t="s">
        <v>107</v>
      </c>
      <c r="B33" s="13">
        <v>0.32800000000000001</v>
      </c>
      <c r="C33" s="13">
        <v>0.03</v>
      </c>
      <c r="D33" s="13">
        <f t="shared" si="1"/>
        <v>0.29800000000000004</v>
      </c>
      <c r="E33" s="16">
        <f t="shared" si="2"/>
        <v>6.0543001600000013</v>
      </c>
    </row>
    <row r="34" spans="1:5" x14ac:dyDescent="0.25">
      <c r="A34" s="3" t="s">
        <v>108</v>
      </c>
      <c r="B34" s="13">
        <v>0.44800000000000001</v>
      </c>
      <c r="C34" s="13">
        <v>0.03</v>
      </c>
      <c r="D34" s="13">
        <f t="shared" si="1"/>
        <v>0.41800000000000004</v>
      </c>
      <c r="E34" s="16">
        <f t="shared" si="2"/>
        <v>8.4366169600000003</v>
      </c>
    </row>
    <row r="35" spans="1:5" x14ac:dyDescent="0.25">
      <c r="A35" s="3" t="s">
        <v>109</v>
      </c>
      <c r="B35" s="13">
        <v>0.35799999999999998</v>
      </c>
      <c r="C35" s="13">
        <v>0.03</v>
      </c>
      <c r="D35" s="13">
        <f t="shared" si="1"/>
        <v>0.32799999999999996</v>
      </c>
      <c r="E35" s="16">
        <f t="shared" si="2"/>
        <v>6.620071359999999</v>
      </c>
    </row>
    <row r="36" spans="1:5" x14ac:dyDescent="0.25">
      <c r="A36" s="3" t="s">
        <v>110</v>
      </c>
      <c r="B36" s="13">
        <v>0.71299999999999997</v>
      </c>
      <c r="C36" s="13">
        <v>0.03</v>
      </c>
      <c r="D36" s="13">
        <f t="shared" si="1"/>
        <v>0.68299999999999994</v>
      </c>
      <c r="E36" s="16">
        <f t="shared" si="2"/>
        <v>14.82392256</v>
      </c>
    </row>
    <row r="37" spans="1:5" x14ac:dyDescent="0.25">
      <c r="A37" s="3" t="s">
        <v>111</v>
      </c>
      <c r="B37" s="13">
        <v>0.32100000000000001</v>
      </c>
      <c r="C37" s="13">
        <v>0.03</v>
      </c>
      <c r="D37" s="13">
        <f t="shared" si="1"/>
        <v>0.29100000000000004</v>
      </c>
      <c r="E37" s="16">
        <f t="shared" si="2"/>
        <v>5.9251462400000001</v>
      </c>
    </row>
    <row r="38" spans="1:5" x14ac:dyDescent="0.25">
      <c r="A38" s="3" t="s">
        <v>112</v>
      </c>
      <c r="B38" s="13">
        <v>0.222</v>
      </c>
      <c r="C38" s="13">
        <v>0.03</v>
      </c>
      <c r="D38" s="13">
        <f t="shared" si="1"/>
        <v>0.192</v>
      </c>
      <c r="E38" s="16">
        <f t="shared" si="2"/>
        <v>4.2143945599999997</v>
      </c>
    </row>
    <row r="39" spans="1:5" x14ac:dyDescent="0.25">
      <c r="A39" s="3" t="s">
        <v>113</v>
      </c>
      <c r="B39" s="13">
        <v>0.38100000000000001</v>
      </c>
      <c r="C39" s="13">
        <v>0.03</v>
      </c>
      <c r="D39" s="13">
        <f t="shared" si="1"/>
        <v>0.35099999999999998</v>
      </c>
      <c r="E39" s="16">
        <f t="shared" si="2"/>
        <v>7.0672870400000001</v>
      </c>
    </row>
    <row r="40" spans="1:5" x14ac:dyDescent="0.25">
      <c r="A40" s="3" t="s">
        <v>114</v>
      </c>
      <c r="B40" s="13">
        <v>0.45800000000000002</v>
      </c>
      <c r="C40" s="13">
        <v>0.03</v>
      </c>
      <c r="D40" s="13">
        <f t="shared" si="1"/>
        <v>0.42800000000000005</v>
      </c>
      <c r="E40" s="16">
        <f t="shared" si="2"/>
        <v>8.6494953600000013</v>
      </c>
    </row>
    <row r="41" spans="1:5" x14ac:dyDescent="0.25">
      <c r="A41" s="3" t="s">
        <v>115</v>
      </c>
      <c r="B41" s="13">
        <v>0.49399999999999999</v>
      </c>
      <c r="C41" s="13">
        <v>0.03</v>
      </c>
      <c r="D41" s="13">
        <f t="shared" si="1"/>
        <v>0.46399999999999997</v>
      </c>
      <c r="E41" s="16">
        <f t="shared" si="2"/>
        <v>9.4341398400000003</v>
      </c>
    </row>
    <row r="42" spans="1:5" x14ac:dyDescent="0.25">
      <c r="A42" s="3" t="s">
        <v>116</v>
      </c>
      <c r="B42" s="13">
        <v>1.0249999999999999</v>
      </c>
      <c r="C42" s="13">
        <v>0.03</v>
      </c>
      <c r="D42" s="13">
        <f t="shared" si="1"/>
        <v>0.99499999999999988</v>
      </c>
      <c r="E42" s="16">
        <f t="shared" si="2"/>
        <v>24.331535999999996</v>
      </c>
    </row>
    <row r="43" spans="1:5" x14ac:dyDescent="0.25">
      <c r="A43" s="3" t="s">
        <v>117</v>
      </c>
      <c r="B43" s="13">
        <v>0.24299999999999999</v>
      </c>
      <c r="C43" s="13">
        <v>0.03</v>
      </c>
      <c r="D43" s="13">
        <f t="shared" si="1"/>
        <v>0.21299999999999999</v>
      </c>
      <c r="E43" s="16">
        <f t="shared" si="2"/>
        <v>4.55919776</v>
      </c>
    </row>
    <row r="44" spans="1:5" x14ac:dyDescent="0.25">
      <c r="A44" s="3" t="s">
        <v>118</v>
      </c>
      <c r="B44" s="13">
        <v>0.25600000000000001</v>
      </c>
      <c r="C44" s="13">
        <v>0.03</v>
      </c>
      <c r="D44" s="13">
        <f t="shared" si="1"/>
        <v>0.22600000000000001</v>
      </c>
      <c r="E44" s="16">
        <f t="shared" si="2"/>
        <v>4.7775270399999998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7"/>
  <sheetViews>
    <sheetView tabSelected="1" workbookViewId="0">
      <selection activeCell="G21" sqref="G21"/>
    </sheetView>
  </sheetViews>
  <sheetFormatPr defaultRowHeight="15" x14ac:dyDescent="0.25"/>
  <cols>
    <col min="1" max="1" width="32.7109375" customWidth="1"/>
    <col min="2" max="2" width="15.5703125" customWidth="1"/>
    <col min="3" max="5" width="21.28515625" customWidth="1"/>
    <col min="6" max="6" width="18.7109375" customWidth="1"/>
    <col min="7" max="7" width="19.42578125" customWidth="1"/>
    <col min="8" max="8" width="26.5703125" customWidth="1"/>
    <col min="9" max="9" width="40.28515625" customWidth="1"/>
  </cols>
  <sheetData>
    <row r="1" spans="1:9" ht="16.5" thickTop="1" thickBot="1" x14ac:dyDescent="0.3">
      <c r="A1" s="6" t="s">
        <v>4</v>
      </c>
      <c r="B1" s="6" t="s">
        <v>5</v>
      </c>
      <c r="C1" s="6" t="s">
        <v>6</v>
      </c>
      <c r="D1" s="6" t="s">
        <v>128</v>
      </c>
      <c r="E1" s="6" t="s">
        <v>130</v>
      </c>
      <c r="F1" s="6" t="s">
        <v>87</v>
      </c>
      <c r="G1" s="6" t="s">
        <v>7</v>
      </c>
      <c r="H1" s="6" t="s">
        <v>8</v>
      </c>
      <c r="I1" s="6" t="s">
        <v>16</v>
      </c>
    </row>
    <row r="2" spans="1:9" ht="16.5" thickTop="1" thickBot="1" x14ac:dyDescent="0.3">
      <c r="A2" s="7" t="s">
        <v>9</v>
      </c>
      <c r="B2" s="7" t="s">
        <v>10</v>
      </c>
      <c r="C2" s="8" t="s">
        <v>11</v>
      </c>
      <c r="D2" s="8" t="s">
        <v>129</v>
      </c>
      <c r="E2" s="8" t="s">
        <v>131</v>
      </c>
      <c r="F2" s="8" t="s">
        <v>91</v>
      </c>
      <c r="G2" s="8" t="s">
        <v>12</v>
      </c>
      <c r="H2" s="8" t="s">
        <v>13</v>
      </c>
      <c r="I2" s="8" t="s">
        <v>53</v>
      </c>
    </row>
    <row r="3" spans="1:9" ht="16.5" thickTop="1" thickBot="1" x14ac:dyDescent="0.3">
      <c r="A3" s="7" t="s">
        <v>14</v>
      </c>
      <c r="B3" s="7" t="s">
        <v>10</v>
      </c>
      <c r="C3" s="8" t="s">
        <v>11</v>
      </c>
      <c r="D3" s="8" t="s">
        <v>129</v>
      </c>
      <c r="E3" s="8" t="s">
        <v>132</v>
      </c>
      <c r="F3" s="8" t="s">
        <v>91</v>
      </c>
      <c r="G3" s="8" t="s">
        <v>15</v>
      </c>
      <c r="H3" s="8" t="s">
        <v>13</v>
      </c>
      <c r="I3" s="8" t="s">
        <v>53</v>
      </c>
    </row>
    <row r="4" spans="1:9" ht="16.5" thickTop="1" thickBot="1" x14ac:dyDescent="0.3">
      <c r="A4" s="11" t="s">
        <v>89</v>
      </c>
      <c r="B4" s="7" t="s">
        <v>10</v>
      </c>
      <c r="C4" s="8" t="s">
        <v>51</v>
      </c>
      <c r="D4" s="8" t="s">
        <v>129</v>
      </c>
      <c r="E4" s="8" t="s">
        <v>133</v>
      </c>
      <c r="F4" s="8" t="s">
        <v>91</v>
      </c>
      <c r="G4" s="12" t="s">
        <v>52</v>
      </c>
      <c r="H4" s="8" t="s">
        <v>13</v>
      </c>
      <c r="I4" s="8" t="s">
        <v>53</v>
      </c>
    </row>
    <row r="5" spans="1:9" ht="16.5" thickTop="1" thickBot="1" x14ac:dyDescent="0.3">
      <c r="A5" s="11" t="s">
        <v>90</v>
      </c>
      <c r="B5" s="7" t="s">
        <v>10</v>
      </c>
      <c r="C5" s="8" t="s">
        <v>51</v>
      </c>
      <c r="D5" s="8" t="s">
        <v>129</v>
      </c>
      <c r="E5" s="8" t="s">
        <v>134</v>
      </c>
      <c r="F5" s="8" t="s">
        <v>91</v>
      </c>
      <c r="G5" s="8" t="s">
        <v>54</v>
      </c>
      <c r="H5" s="8" t="s">
        <v>13</v>
      </c>
      <c r="I5" s="8" t="s">
        <v>49</v>
      </c>
    </row>
    <row r="6" spans="1:9" ht="16.5" thickTop="1" thickBot="1" x14ac:dyDescent="0.3">
      <c r="A6" s="11" t="s">
        <v>120</v>
      </c>
      <c r="B6" s="7" t="s">
        <v>10</v>
      </c>
      <c r="C6" s="8" t="s">
        <v>92</v>
      </c>
      <c r="D6" s="8" t="s">
        <v>136</v>
      </c>
      <c r="E6" s="8" t="s">
        <v>135</v>
      </c>
      <c r="F6" s="8" t="s">
        <v>91</v>
      </c>
      <c r="G6" s="8" t="s">
        <v>119</v>
      </c>
      <c r="H6" s="8" t="s">
        <v>13</v>
      </c>
      <c r="I6" s="8" t="s">
        <v>49</v>
      </c>
    </row>
    <row r="7" spans="1:9" ht="15.75" thickTop="1" x14ac:dyDescent="0.25">
      <c r="A7" s="22" t="s">
        <v>127</v>
      </c>
      <c r="B7" s="23"/>
      <c r="C7" s="23"/>
      <c r="D7" s="23"/>
      <c r="E7" s="23"/>
      <c r="F7" s="23"/>
      <c r="G7" s="23"/>
    </row>
    <row r="55" spans="1:7" ht="15.75" x14ac:dyDescent="0.25">
      <c r="A55" s="9" t="s">
        <v>17</v>
      </c>
      <c r="B55" s="10"/>
      <c r="C55" s="10"/>
      <c r="D55" s="10"/>
      <c r="E55" s="10"/>
      <c r="F55" s="10"/>
      <c r="G55" s="10"/>
    </row>
    <row r="56" spans="1:7" ht="15.75" x14ac:dyDescent="0.25">
      <c r="A56" s="10" t="s">
        <v>18</v>
      </c>
      <c r="B56" s="10"/>
      <c r="C56" s="10"/>
      <c r="D56" s="10"/>
      <c r="E56" s="10"/>
      <c r="F56" s="10"/>
      <c r="G56" s="10"/>
    </row>
    <row r="57" spans="1:7" ht="15.75" x14ac:dyDescent="0.25">
      <c r="A57" s="10" t="s">
        <v>19</v>
      </c>
      <c r="B57" s="10"/>
      <c r="C57" s="10"/>
      <c r="D57" s="10"/>
      <c r="E57" s="10"/>
      <c r="F57" s="10"/>
      <c r="G57" s="10"/>
    </row>
    <row r="58" spans="1:7" ht="15.75" x14ac:dyDescent="0.25">
      <c r="A58" s="10" t="s">
        <v>20</v>
      </c>
      <c r="B58" s="10"/>
      <c r="C58" s="10"/>
      <c r="D58" s="10"/>
      <c r="E58" s="10"/>
      <c r="F58" s="10"/>
      <c r="G58" s="10"/>
    </row>
    <row r="59" spans="1:7" ht="15.75" x14ac:dyDescent="0.25">
      <c r="A59" s="10" t="s">
        <v>21</v>
      </c>
      <c r="B59" s="10"/>
      <c r="C59" s="10"/>
      <c r="D59" s="10"/>
      <c r="E59" s="10"/>
      <c r="F59" s="10"/>
      <c r="G59" s="10"/>
    </row>
    <row r="60" spans="1:7" ht="15.75" x14ac:dyDescent="0.25">
      <c r="A60" s="10" t="s">
        <v>22</v>
      </c>
      <c r="B60" s="10"/>
      <c r="C60" s="10"/>
      <c r="D60" s="10"/>
      <c r="E60" s="10"/>
      <c r="F60" s="10"/>
      <c r="G60" s="10"/>
    </row>
    <row r="61" spans="1:7" ht="15.75" x14ac:dyDescent="0.25">
      <c r="A61" s="10" t="s">
        <v>23</v>
      </c>
      <c r="B61" s="10"/>
      <c r="C61" s="10"/>
      <c r="D61" s="10"/>
      <c r="E61" s="10"/>
      <c r="F61" s="10"/>
      <c r="G61" s="10"/>
    </row>
    <row r="62" spans="1:7" ht="15.75" x14ac:dyDescent="0.25">
      <c r="A62" s="10" t="s">
        <v>24</v>
      </c>
      <c r="B62" s="10"/>
      <c r="C62" s="10"/>
      <c r="D62" s="10"/>
      <c r="E62" s="10"/>
      <c r="F62" s="10"/>
      <c r="G62" s="10"/>
    </row>
    <row r="63" spans="1:7" ht="15.75" x14ac:dyDescent="0.25">
      <c r="A63" s="10" t="s">
        <v>25</v>
      </c>
      <c r="B63" s="10"/>
      <c r="C63" s="10"/>
      <c r="D63" s="10"/>
      <c r="E63" s="10"/>
      <c r="F63" s="10"/>
      <c r="G63" s="10"/>
    </row>
    <row r="64" spans="1:7" ht="15.75" x14ac:dyDescent="0.25">
      <c r="A64" s="10"/>
      <c r="B64" s="10"/>
      <c r="C64" s="10"/>
      <c r="D64" s="10"/>
      <c r="E64" s="10"/>
      <c r="F64" s="10"/>
      <c r="G64" s="10"/>
    </row>
    <row r="65" spans="1:7" ht="15.75" x14ac:dyDescent="0.25">
      <c r="A65" s="9" t="s">
        <v>26</v>
      </c>
      <c r="B65" s="10"/>
      <c r="C65" s="10"/>
      <c r="D65" s="10"/>
      <c r="E65" s="10"/>
      <c r="F65" s="10"/>
      <c r="G65" s="10"/>
    </row>
    <row r="66" spans="1:7" ht="15.75" x14ac:dyDescent="0.25">
      <c r="A66" s="10" t="s">
        <v>27</v>
      </c>
      <c r="B66" s="10"/>
      <c r="C66" s="10"/>
      <c r="D66" s="10"/>
      <c r="E66" s="10"/>
      <c r="F66" s="10"/>
      <c r="G66" s="10"/>
    </row>
    <row r="67" spans="1:7" ht="15.75" x14ac:dyDescent="0.25">
      <c r="A67" s="10" t="s">
        <v>28</v>
      </c>
      <c r="B67" s="10"/>
      <c r="C67" s="10"/>
      <c r="D67" s="10"/>
      <c r="E67" s="10"/>
      <c r="F67" s="10"/>
      <c r="G67" s="10"/>
    </row>
    <row r="68" spans="1:7" ht="15.75" x14ac:dyDescent="0.25">
      <c r="A68" s="10" t="s">
        <v>29</v>
      </c>
      <c r="B68" s="10"/>
      <c r="C68" s="10"/>
      <c r="D68" s="10"/>
      <c r="E68" s="10"/>
      <c r="F68" s="10"/>
      <c r="G68" s="10"/>
    </row>
    <row r="69" spans="1:7" ht="15.75" x14ac:dyDescent="0.25">
      <c r="A69" s="10" t="s">
        <v>30</v>
      </c>
      <c r="B69" s="10"/>
      <c r="C69" s="10"/>
      <c r="D69" s="10"/>
      <c r="E69" s="10"/>
      <c r="F69" s="10"/>
      <c r="G69" s="10"/>
    </row>
    <row r="70" spans="1:7" ht="15.75" x14ac:dyDescent="0.25">
      <c r="A70" s="10" t="s">
        <v>31</v>
      </c>
      <c r="B70" s="10"/>
      <c r="C70" s="10"/>
      <c r="D70" s="10"/>
      <c r="E70" s="10"/>
      <c r="F70" s="10"/>
      <c r="G70" s="10"/>
    </row>
    <row r="71" spans="1:7" ht="15.75" x14ac:dyDescent="0.25">
      <c r="A71" s="10" t="s">
        <v>32</v>
      </c>
      <c r="B71" s="10"/>
      <c r="C71" s="10"/>
      <c r="D71" s="10"/>
      <c r="E71" s="10"/>
      <c r="F71" s="10"/>
      <c r="G71" s="10"/>
    </row>
    <row r="72" spans="1:7" ht="15.75" x14ac:dyDescent="0.25">
      <c r="A72" s="10" t="s">
        <v>33</v>
      </c>
      <c r="B72" s="10"/>
      <c r="C72" s="10"/>
      <c r="D72" s="10"/>
      <c r="E72" s="10"/>
      <c r="F72" s="10"/>
      <c r="G72" s="10"/>
    </row>
    <row r="73" spans="1:7" ht="15.75" x14ac:dyDescent="0.25">
      <c r="A73" s="10" t="s">
        <v>34</v>
      </c>
      <c r="B73" s="10"/>
      <c r="C73" s="10"/>
      <c r="D73" s="10"/>
      <c r="E73" s="10"/>
      <c r="F73" s="10"/>
      <c r="G73" s="10"/>
    </row>
    <row r="74" spans="1:7" ht="15.75" x14ac:dyDescent="0.25">
      <c r="A74" s="10" t="s">
        <v>35</v>
      </c>
      <c r="B74" s="10"/>
      <c r="C74" s="10"/>
      <c r="D74" s="10"/>
      <c r="E74" s="10"/>
      <c r="F74" s="10"/>
      <c r="G74" s="10"/>
    </row>
    <row r="75" spans="1:7" ht="15.75" x14ac:dyDescent="0.25">
      <c r="A75" s="10" t="s">
        <v>36</v>
      </c>
      <c r="B75" s="10"/>
      <c r="C75" s="10"/>
      <c r="D75" s="10"/>
      <c r="E75" s="10"/>
      <c r="F75" s="10"/>
      <c r="G75" s="10"/>
    </row>
    <row r="76" spans="1:7" ht="15.75" x14ac:dyDescent="0.25">
      <c r="A76" s="10" t="s">
        <v>25</v>
      </c>
      <c r="B76" s="10"/>
      <c r="C76" s="10"/>
      <c r="D76" s="10"/>
      <c r="E76" s="10"/>
      <c r="F76" s="10"/>
      <c r="G76" s="10"/>
    </row>
    <row r="77" spans="1:7" ht="15.75" x14ac:dyDescent="0.25">
      <c r="A77" s="10"/>
      <c r="B77" s="10"/>
      <c r="C77" s="10"/>
      <c r="D77" s="10"/>
      <c r="E77" s="10"/>
      <c r="F77" s="10"/>
      <c r="G77" s="10"/>
    </row>
    <row r="78" spans="1:7" ht="15.75" x14ac:dyDescent="0.25">
      <c r="A78" s="9" t="s">
        <v>37</v>
      </c>
      <c r="B78" s="10"/>
      <c r="C78" s="10"/>
      <c r="D78" s="10"/>
      <c r="E78" s="10"/>
      <c r="F78" s="10"/>
      <c r="G78" s="10"/>
    </row>
    <row r="79" spans="1:7" ht="15.75" x14ac:dyDescent="0.25">
      <c r="A79" s="10" t="s">
        <v>38</v>
      </c>
      <c r="B79" s="10"/>
      <c r="C79" s="10"/>
      <c r="D79" s="10"/>
      <c r="E79" s="10"/>
      <c r="F79" s="10"/>
      <c r="G79" s="10"/>
    </row>
    <row r="80" spans="1:7" ht="15.75" x14ac:dyDescent="0.25">
      <c r="A80" s="10" t="s">
        <v>39</v>
      </c>
      <c r="B80" s="10"/>
      <c r="C80" s="10"/>
      <c r="D80" s="10"/>
      <c r="E80" s="10"/>
      <c r="F80" s="10"/>
      <c r="G80" s="10"/>
    </row>
    <row r="81" spans="1:8" ht="15.75" x14ac:dyDescent="0.25">
      <c r="A81" s="10" t="s">
        <v>40</v>
      </c>
      <c r="B81" s="10"/>
      <c r="C81" s="10"/>
      <c r="D81" s="10"/>
      <c r="E81" s="10"/>
      <c r="F81" s="10"/>
      <c r="G81" s="10"/>
    </row>
    <row r="82" spans="1:8" ht="15.75" x14ac:dyDescent="0.25">
      <c r="A82" s="10" t="s">
        <v>41</v>
      </c>
      <c r="B82" s="10"/>
      <c r="C82" s="10"/>
      <c r="D82" s="10"/>
      <c r="E82" s="10"/>
      <c r="F82" s="10"/>
      <c r="G82" s="10"/>
    </row>
    <row r="83" spans="1:8" ht="15.75" x14ac:dyDescent="0.25">
      <c r="A83" s="10" t="s">
        <v>42</v>
      </c>
      <c r="B83" s="10"/>
      <c r="C83" s="10"/>
      <c r="D83" s="10"/>
      <c r="E83" s="10"/>
      <c r="F83" s="10"/>
      <c r="G83" s="10"/>
    </row>
    <row r="84" spans="1:8" ht="15.75" x14ac:dyDescent="0.25">
      <c r="A84" s="10" t="s">
        <v>43</v>
      </c>
      <c r="B84" s="10"/>
      <c r="C84" s="10"/>
      <c r="D84" s="10"/>
      <c r="E84" s="10"/>
      <c r="F84" s="10"/>
      <c r="G84" s="10"/>
    </row>
    <row r="85" spans="1:8" ht="15.75" x14ac:dyDescent="0.25">
      <c r="A85" s="10" t="s">
        <v>44</v>
      </c>
      <c r="B85" s="10"/>
      <c r="C85" s="10"/>
      <c r="D85" s="10"/>
      <c r="E85" s="10"/>
      <c r="F85" s="10"/>
      <c r="G85" s="10"/>
    </row>
    <row r="86" spans="1:8" ht="15.75" x14ac:dyDescent="0.25">
      <c r="A86" s="10" t="s">
        <v>45</v>
      </c>
      <c r="B86" s="10"/>
      <c r="C86" s="10"/>
      <c r="D86" s="10"/>
      <c r="E86" s="10"/>
      <c r="F86" s="10"/>
      <c r="G86" s="10"/>
    </row>
    <row r="87" spans="1:8" ht="15.75" x14ac:dyDescent="0.25">
      <c r="A87" s="10" t="s">
        <v>46</v>
      </c>
      <c r="B87" s="10"/>
      <c r="C87" s="10"/>
      <c r="D87" s="10"/>
      <c r="E87" s="10"/>
      <c r="F87" s="10"/>
      <c r="G87" s="10"/>
    </row>
    <row r="88" spans="1:8" ht="15.75" x14ac:dyDescent="0.25">
      <c r="A88" s="10" t="s">
        <v>47</v>
      </c>
      <c r="B88" s="10"/>
      <c r="C88" s="10"/>
      <c r="D88" s="10"/>
      <c r="E88" s="10"/>
      <c r="F88" s="10"/>
      <c r="G88" s="10"/>
    </row>
    <row r="89" spans="1:8" ht="15.75" x14ac:dyDescent="0.25">
      <c r="A89" s="10" t="s">
        <v>48</v>
      </c>
      <c r="B89" s="10"/>
      <c r="C89" s="10"/>
      <c r="D89" s="10"/>
      <c r="E89" s="10"/>
      <c r="F89" s="10"/>
      <c r="G89" s="10"/>
      <c r="H89" s="10"/>
    </row>
    <row r="90" spans="1:8" ht="15.75" x14ac:dyDescent="0.25">
      <c r="H90" s="10"/>
    </row>
    <row r="91" spans="1:8" ht="15.75" x14ac:dyDescent="0.25">
      <c r="A91" s="17" t="s">
        <v>81</v>
      </c>
      <c r="B91" s="10"/>
      <c r="C91" s="10"/>
      <c r="D91" s="10"/>
      <c r="E91" s="10"/>
      <c r="F91" s="10"/>
      <c r="G91" s="10"/>
      <c r="H91" s="10"/>
    </row>
    <row r="92" spans="1:8" ht="15.75" x14ac:dyDescent="0.25">
      <c r="A92" s="18" t="s">
        <v>82</v>
      </c>
      <c r="B92" s="10"/>
      <c r="C92" s="10"/>
      <c r="D92" s="10"/>
      <c r="E92" s="10"/>
      <c r="F92" s="10"/>
      <c r="G92" s="10"/>
      <c r="H92" s="10"/>
    </row>
    <row r="93" spans="1:8" ht="15.75" x14ac:dyDescent="0.25">
      <c r="A93" s="10" t="s">
        <v>83</v>
      </c>
      <c r="B93" s="10"/>
      <c r="C93" s="10"/>
      <c r="D93" s="10"/>
      <c r="E93" s="10"/>
      <c r="F93" s="10"/>
      <c r="G93" s="10"/>
      <c r="H93" s="10"/>
    </row>
    <row r="94" spans="1:8" ht="15.75" x14ac:dyDescent="0.25">
      <c r="A94" s="10" t="s">
        <v>84</v>
      </c>
      <c r="B94" s="10"/>
      <c r="C94" s="10"/>
      <c r="D94" s="10"/>
      <c r="E94" s="10"/>
      <c r="F94" s="10"/>
      <c r="G94" s="10"/>
      <c r="H94" s="10"/>
    </row>
    <row r="95" spans="1:8" ht="15.75" x14ac:dyDescent="0.25">
      <c r="A95" s="10" t="s">
        <v>85</v>
      </c>
      <c r="B95" s="10"/>
      <c r="C95" s="10"/>
      <c r="D95" s="10"/>
      <c r="E95" s="10"/>
      <c r="F95" s="10"/>
      <c r="G95" s="10"/>
      <c r="H95" s="10"/>
    </row>
    <row r="96" spans="1:8" ht="15.75" x14ac:dyDescent="0.25">
      <c r="A96" s="10" t="s">
        <v>86</v>
      </c>
      <c r="B96" s="10"/>
      <c r="C96" s="10"/>
      <c r="D96" s="10"/>
      <c r="E96" s="10"/>
      <c r="F96" s="10"/>
      <c r="G96" s="10"/>
      <c r="H96" s="10"/>
    </row>
    <row r="97" spans="1:8" ht="15.75" x14ac:dyDescent="0.25">
      <c r="H97" s="10"/>
    </row>
    <row r="98" spans="1:8" ht="15.75" x14ac:dyDescent="0.25">
      <c r="A98" s="9" t="s">
        <v>88</v>
      </c>
      <c r="B98" s="10"/>
      <c r="C98" s="10"/>
      <c r="D98" s="10"/>
      <c r="E98" s="10"/>
      <c r="H98" s="10"/>
    </row>
    <row r="99" spans="1:8" ht="15.75" x14ac:dyDescent="0.25">
      <c r="A99" s="10" t="s">
        <v>69</v>
      </c>
      <c r="B99" s="10"/>
      <c r="C99" s="10"/>
      <c r="D99" s="10"/>
      <c r="E99" s="10"/>
      <c r="H99" s="10"/>
    </row>
    <row r="100" spans="1:8" ht="15.75" x14ac:dyDescent="0.25">
      <c r="A100" s="10" t="s">
        <v>70</v>
      </c>
      <c r="B100" s="10"/>
      <c r="C100" s="10"/>
      <c r="D100" s="10"/>
      <c r="E100" s="10"/>
      <c r="H100" s="10"/>
    </row>
    <row r="101" spans="1:8" ht="15.75" x14ac:dyDescent="0.25">
      <c r="A101" s="10" t="s">
        <v>71</v>
      </c>
      <c r="B101" s="10"/>
      <c r="C101" s="10"/>
      <c r="D101" s="10"/>
      <c r="E101" s="10"/>
      <c r="H101" s="10"/>
    </row>
    <row r="102" spans="1:8" ht="15.75" x14ac:dyDescent="0.25">
      <c r="A102" s="10" t="s">
        <v>72</v>
      </c>
      <c r="B102" s="10"/>
      <c r="C102" s="10"/>
      <c r="D102" s="10"/>
      <c r="E102" s="10"/>
    </row>
    <row r="103" spans="1:8" ht="15.75" x14ac:dyDescent="0.25">
      <c r="A103" s="10" t="s">
        <v>73</v>
      </c>
      <c r="B103" s="10"/>
      <c r="C103" s="10"/>
      <c r="D103" s="10"/>
      <c r="E103" s="10"/>
    </row>
    <row r="104" spans="1:8" ht="15.75" x14ac:dyDescent="0.25">
      <c r="A104" s="10" t="s">
        <v>74</v>
      </c>
      <c r="B104" s="10"/>
      <c r="C104" s="10"/>
      <c r="D104" s="10"/>
      <c r="E104" s="10"/>
      <c r="H104" s="10"/>
    </row>
    <row r="105" spans="1:8" ht="15.75" x14ac:dyDescent="0.25">
      <c r="A105" s="10" t="s">
        <v>75</v>
      </c>
      <c r="B105" s="10"/>
      <c r="C105" s="10"/>
      <c r="D105" s="10"/>
      <c r="E105" s="10"/>
      <c r="H105" s="10"/>
    </row>
    <row r="106" spans="1:8" ht="15.75" x14ac:dyDescent="0.25">
      <c r="A106" s="10" t="s">
        <v>76</v>
      </c>
      <c r="B106" s="10"/>
      <c r="C106" s="10"/>
      <c r="D106" s="10"/>
      <c r="E106" s="10"/>
      <c r="H106" s="10"/>
    </row>
    <row r="107" spans="1:8" ht="15.75" x14ac:dyDescent="0.25">
      <c r="A107" s="10" t="s">
        <v>77</v>
      </c>
      <c r="B107" s="10"/>
      <c r="C107" s="10"/>
      <c r="D107" s="10"/>
      <c r="E107" s="10"/>
      <c r="H107" s="10"/>
    </row>
    <row r="108" spans="1:8" ht="15.75" x14ac:dyDescent="0.25">
      <c r="A108" s="10" t="s">
        <v>78</v>
      </c>
      <c r="B108" s="10"/>
      <c r="C108" s="10"/>
      <c r="D108" s="10"/>
      <c r="E108" s="10"/>
      <c r="H108" s="10"/>
    </row>
    <row r="109" spans="1:8" ht="15.75" x14ac:dyDescent="0.25">
      <c r="A109" s="10" t="s">
        <v>79</v>
      </c>
      <c r="B109" s="10"/>
      <c r="C109" s="10"/>
      <c r="D109" s="10"/>
      <c r="E109" s="10"/>
      <c r="H109" s="10"/>
    </row>
    <row r="110" spans="1:8" ht="15.75" x14ac:dyDescent="0.25">
      <c r="A110" s="10" t="s">
        <v>80</v>
      </c>
      <c r="B110" s="10"/>
      <c r="C110" s="10"/>
      <c r="D110" s="10"/>
      <c r="E110" s="10"/>
      <c r="H110" s="10"/>
    </row>
    <row r="111" spans="1:8" ht="15.75" x14ac:dyDescent="0.25">
      <c r="H111" s="10"/>
    </row>
    <row r="112" spans="1:8" ht="15.75" x14ac:dyDescent="0.25">
      <c r="A112" s="9" t="s">
        <v>124</v>
      </c>
    </row>
    <row r="113" spans="1:8" ht="15.75" x14ac:dyDescent="0.25">
      <c r="A113" s="10" t="s">
        <v>125</v>
      </c>
      <c r="B113" s="10"/>
      <c r="C113" s="10"/>
      <c r="D113" s="10"/>
      <c r="E113" s="10"/>
      <c r="F113" s="10"/>
    </row>
    <row r="114" spans="1:8" ht="15.75" x14ac:dyDescent="0.25">
      <c r="A114" s="10" t="s">
        <v>126</v>
      </c>
      <c r="B114" s="10"/>
      <c r="C114" s="10"/>
      <c r="D114" s="10"/>
      <c r="E114" s="10"/>
      <c r="F114" s="10"/>
    </row>
    <row r="121" spans="1:8" ht="15.75" x14ac:dyDescent="0.25">
      <c r="A121" s="9"/>
      <c r="B121" s="10"/>
      <c r="C121" s="10"/>
      <c r="D121" s="10"/>
      <c r="E121" s="10"/>
      <c r="F121" s="10"/>
      <c r="G121" s="10"/>
      <c r="H121" s="10"/>
    </row>
    <row r="122" spans="1:8" ht="15.75" x14ac:dyDescent="0.25">
      <c r="A122" s="10"/>
      <c r="B122" s="10"/>
      <c r="C122" s="10"/>
      <c r="D122" s="10"/>
      <c r="E122" s="10"/>
      <c r="F122" s="10"/>
      <c r="G122" s="10"/>
      <c r="H122" s="10"/>
    </row>
    <row r="123" spans="1:8" ht="15.75" x14ac:dyDescent="0.25">
      <c r="A123" s="10"/>
      <c r="B123" s="10"/>
      <c r="C123" s="10"/>
      <c r="D123" s="10"/>
      <c r="E123" s="10"/>
      <c r="F123" s="10"/>
      <c r="G123" s="10"/>
      <c r="H123" s="10"/>
    </row>
    <row r="124" spans="1:8" ht="15.75" x14ac:dyDescent="0.25">
      <c r="A124" s="10"/>
      <c r="B124" s="10"/>
      <c r="C124" s="10"/>
      <c r="D124" s="10"/>
      <c r="E124" s="10"/>
      <c r="F124" s="10"/>
      <c r="G124" s="10"/>
      <c r="H124" s="10"/>
    </row>
    <row r="125" spans="1:8" ht="15.75" x14ac:dyDescent="0.25">
      <c r="A125" s="10"/>
      <c r="B125" s="10"/>
      <c r="C125" s="10"/>
      <c r="D125" s="10"/>
      <c r="E125" s="10"/>
      <c r="F125" s="10"/>
      <c r="G125" s="10"/>
      <c r="H125" s="10"/>
    </row>
    <row r="126" spans="1:8" ht="15.75" x14ac:dyDescent="0.25">
      <c r="A126" s="10"/>
      <c r="B126" s="10"/>
      <c r="C126" s="10"/>
      <c r="D126" s="10"/>
      <c r="E126" s="10"/>
      <c r="F126" s="10"/>
      <c r="G126" s="10"/>
      <c r="H126" s="10"/>
    </row>
    <row r="127" spans="1:8" ht="15.75" x14ac:dyDescent="0.25">
      <c r="A127" s="10"/>
      <c r="B127" s="10"/>
      <c r="C127" s="10"/>
      <c r="D127" s="10"/>
      <c r="E127" s="10"/>
      <c r="F127" s="10"/>
      <c r="G127" s="10"/>
      <c r="H127" s="10"/>
    </row>
    <row r="128" spans="1:8" ht="15.75" x14ac:dyDescent="0.25">
      <c r="A128" s="10"/>
      <c r="B128" s="10"/>
      <c r="C128" s="10"/>
      <c r="D128" s="10"/>
      <c r="E128" s="10"/>
      <c r="F128" s="10"/>
      <c r="G128" s="10"/>
      <c r="H128" s="10"/>
    </row>
    <row r="129" spans="1:8" ht="15.75" x14ac:dyDescent="0.25">
      <c r="A129" s="10"/>
      <c r="B129" s="10"/>
      <c r="C129" s="10"/>
      <c r="D129" s="10"/>
      <c r="E129" s="10"/>
      <c r="F129" s="10"/>
      <c r="G129" s="10"/>
      <c r="H129" s="10"/>
    </row>
    <row r="135" spans="1:8" ht="15.75" x14ac:dyDescent="0.25">
      <c r="F135" s="10"/>
    </row>
    <row r="145" spans="1:9" ht="15.75" x14ac:dyDescent="0.25">
      <c r="A145" s="9"/>
      <c r="B145" s="10"/>
      <c r="C145" s="10"/>
      <c r="D145" s="10"/>
      <c r="E145" s="10"/>
      <c r="F145" s="10"/>
      <c r="G145" s="10"/>
      <c r="H145" s="10"/>
      <c r="I145" s="10"/>
    </row>
    <row r="146" spans="1:9" ht="15.75" x14ac:dyDescent="0.25">
      <c r="A146" s="10"/>
      <c r="B146" s="10"/>
      <c r="C146" s="10"/>
      <c r="D146" s="10"/>
      <c r="E146" s="10"/>
      <c r="F146" s="10"/>
      <c r="G146" s="10"/>
      <c r="H146" s="10"/>
      <c r="I146" s="10"/>
    </row>
    <row r="147" spans="1:9" ht="15.75" x14ac:dyDescent="0.25">
      <c r="A147" s="10"/>
      <c r="B147" s="10"/>
      <c r="C147" s="10"/>
      <c r="D147" s="10"/>
      <c r="E147" s="10"/>
      <c r="F147" s="10"/>
      <c r="G147" s="10"/>
      <c r="H147" s="10"/>
      <c r="I147" s="10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Colorimetric</vt:lpstr>
      <vt:lpstr>MDA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2023-06-06T06:42:11Z</dcterms:modified>
</cp:coreProperties>
</file>