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8928"/>
  </bookViews>
  <sheets>
    <sheet name="FSH-1.plate" sheetId="1" r:id="rId1"/>
    <sheet name="FSH-2.plate" sheetId="2" r:id="rId2"/>
    <sheet name="FSH-3.plate" sheetId="3" r:id="rId3"/>
    <sheet name="FSH-4.plate" sheetId="4" r:id="rId4"/>
    <sheet name="IGF1-1.plate" sheetId="5" r:id="rId5"/>
    <sheet name="IGF1-2.plate" sheetId="6" r:id="rId6"/>
    <sheet name="IGF1-3.plate" sheetId="7" r:id="rId7"/>
    <sheet name="IGF1-4.plate" sheetId="8" r:id="rId8"/>
    <sheet name="INS-1.plate" sheetId="9" r:id="rId9"/>
    <sheet name="INS-2.plate" sheetId="10" r:id="rId10"/>
    <sheet name="INS-3.plate" sheetId="11" r:id="rId11"/>
    <sheet name="INS-4.plate" sheetId="12" r:id="rId12"/>
    <sheet name="LEPTİN-1.plate" sheetId="13" r:id="rId13"/>
    <sheet name="LEPTİN-2.plate" sheetId="14" r:id="rId14"/>
    <sheet name="LEPTİN-3.plate" sheetId="15" r:id="rId15"/>
    <sheet name="LEPTİN-4.plate" sheetId="16" r:id="rId16"/>
    <sheet name="ESTROGEN-1.plate" sheetId="17" r:id="rId17"/>
    <sheet name="ESTROGEN-2.plate" sheetId="18" r:id="rId18"/>
    <sheet name="ESTROGEN-3.plate" sheetId="19" r:id="rId19"/>
    <sheet name="ESTROGEN-4.plate" sheetId="20" r:id="rId20"/>
    <sheet name="Materyal-metod" sheetId="21"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20" l="1"/>
  <c r="E57" i="20"/>
  <c r="E89" i="20"/>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D50" i="20"/>
  <c r="E50" i="20" s="1"/>
  <c r="D51" i="20"/>
  <c r="E51" i="20" s="1"/>
  <c r="D52" i="20"/>
  <c r="E52" i="20" s="1"/>
  <c r="D53" i="20"/>
  <c r="E53" i="20" s="1"/>
  <c r="D54" i="20"/>
  <c r="E54" i="20" s="1"/>
  <c r="D55" i="20"/>
  <c r="E55" i="20" s="1"/>
  <c r="D56" i="20"/>
  <c r="E56" i="20" s="1"/>
  <c r="D57" i="20"/>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33" i="20"/>
  <c r="E33" i="20" s="1"/>
  <c r="E19" i="20"/>
  <c r="E20" i="20"/>
  <c r="E21" i="20"/>
  <c r="C21" i="20"/>
  <c r="C20" i="20"/>
  <c r="C19" i="20"/>
  <c r="C18" i="20"/>
  <c r="E18" i="20" s="1"/>
  <c r="C17" i="20"/>
  <c r="E17" i="20" s="1"/>
  <c r="C16" i="20"/>
  <c r="E16" i="20" s="1"/>
  <c r="E48" i="19"/>
  <c r="E50" i="19"/>
  <c r="E54" i="19"/>
  <c r="E66" i="19"/>
  <c r="E72" i="19"/>
  <c r="E74" i="19"/>
  <c r="E88" i="19"/>
  <c r="E90" i="19"/>
  <c r="E96" i="19"/>
  <c r="E112" i="19"/>
  <c r="E114" i="19"/>
  <c r="E118" i="19"/>
  <c r="D34" i="19"/>
  <c r="E34" i="19" s="1"/>
  <c r="D35" i="19"/>
  <c r="E35" i="19" s="1"/>
  <c r="D36" i="19"/>
  <c r="E36" i="19" s="1"/>
  <c r="D37" i="19"/>
  <c r="E37" i="19" s="1"/>
  <c r="D38" i="19"/>
  <c r="E38" i="19" s="1"/>
  <c r="D39" i="19"/>
  <c r="E39" i="19" s="1"/>
  <c r="D40" i="19"/>
  <c r="E40" i="19" s="1"/>
  <c r="D41" i="19"/>
  <c r="E41" i="19" s="1"/>
  <c r="D42" i="19"/>
  <c r="E42" i="19" s="1"/>
  <c r="D43" i="19"/>
  <c r="E43" i="19" s="1"/>
  <c r="D44" i="19"/>
  <c r="E44" i="19" s="1"/>
  <c r="D45" i="19"/>
  <c r="E45" i="19" s="1"/>
  <c r="D46" i="19"/>
  <c r="E46" i="19" s="1"/>
  <c r="D47" i="19"/>
  <c r="E47" i="19" s="1"/>
  <c r="D48" i="19"/>
  <c r="D49" i="19"/>
  <c r="E49" i="19" s="1"/>
  <c r="D50" i="19"/>
  <c r="D51" i="19"/>
  <c r="E51" i="19" s="1"/>
  <c r="D52" i="19"/>
  <c r="E52" i="19" s="1"/>
  <c r="D53" i="19"/>
  <c r="E53" i="19" s="1"/>
  <c r="D54" i="19"/>
  <c r="D55" i="19"/>
  <c r="E55" i="19" s="1"/>
  <c r="D56" i="19"/>
  <c r="E56" i="19" s="1"/>
  <c r="D57" i="19"/>
  <c r="E57" i="19" s="1"/>
  <c r="D58" i="19"/>
  <c r="E58" i="19" s="1"/>
  <c r="D59" i="19"/>
  <c r="E59" i="19" s="1"/>
  <c r="D60" i="19"/>
  <c r="E60" i="19" s="1"/>
  <c r="D61" i="19"/>
  <c r="E61" i="19" s="1"/>
  <c r="D62" i="19"/>
  <c r="E62" i="19" s="1"/>
  <c r="D63" i="19"/>
  <c r="E63" i="19" s="1"/>
  <c r="D64" i="19"/>
  <c r="E64" i="19" s="1"/>
  <c r="D65" i="19"/>
  <c r="E65" i="19" s="1"/>
  <c r="D66" i="19"/>
  <c r="D67" i="19"/>
  <c r="E67" i="19" s="1"/>
  <c r="D68" i="19"/>
  <c r="E68" i="19" s="1"/>
  <c r="D69" i="19"/>
  <c r="E69" i="19" s="1"/>
  <c r="D70" i="19"/>
  <c r="E70" i="19" s="1"/>
  <c r="D71" i="19"/>
  <c r="E71" i="19" s="1"/>
  <c r="D72" i="19"/>
  <c r="D73" i="19"/>
  <c r="E73" i="19" s="1"/>
  <c r="D74" i="19"/>
  <c r="D75" i="19"/>
  <c r="E75" i="19" s="1"/>
  <c r="D76" i="19"/>
  <c r="E76" i="19" s="1"/>
  <c r="D77" i="19"/>
  <c r="E77" i="19" s="1"/>
  <c r="D78" i="19"/>
  <c r="E78" i="19" s="1"/>
  <c r="D79" i="19"/>
  <c r="E79" i="19" s="1"/>
  <c r="D80" i="19"/>
  <c r="E80" i="19" s="1"/>
  <c r="D81" i="19"/>
  <c r="E81" i="19" s="1"/>
  <c r="D82" i="19"/>
  <c r="E82" i="19" s="1"/>
  <c r="D83" i="19"/>
  <c r="E83" i="19" s="1"/>
  <c r="D84" i="19"/>
  <c r="E84" i="19" s="1"/>
  <c r="D85" i="19"/>
  <c r="E85" i="19" s="1"/>
  <c r="D86" i="19"/>
  <c r="E86" i="19" s="1"/>
  <c r="D87" i="19"/>
  <c r="E87" i="19" s="1"/>
  <c r="D88" i="19"/>
  <c r="D89" i="19"/>
  <c r="E89" i="19" s="1"/>
  <c r="D90" i="19"/>
  <c r="D91" i="19"/>
  <c r="E91" i="19" s="1"/>
  <c r="D92" i="19"/>
  <c r="E92" i="19" s="1"/>
  <c r="D93" i="19"/>
  <c r="E93" i="19" s="1"/>
  <c r="D94" i="19"/>
  <c r="E94" i="19" s="1"/>
  <c r="D95" i="19"/>
  <c r="E95" i="19" s="1"/>
  <c r="D96" i="19"/>
  <c r="D97" i="19"/>
  <c r="E97" i="19" s="1"/>
  <c r="D98" i="19"/>
  <c r="E98" i="19" s="1"/>
  <c r="D99" i="19"/>
  <c r="E99" i="19" s="1"/>
  <c r="D100" i="19"/>
  <c r="E100" i="19" s="1"/>
  <c r="D101" i="19"/>
  <c r="E101" i="19" s="1"/>
  <c r="D102" i="19"/>
  <c r="E102" i="19" s="1"/>
  <c r="D103" i="19"/>
  <c r="E103" i="19" s="1"/>
  <c r="D104" i="19"/>
  <c r="E104" i="19" s="1"/>
  <c r="D105" i="19"/>
  <c r="E105" i="19" s="1"/>
  <c r="D106" i="19"/>
  <c r="E106" i="19" s="1"/>
  <c r="D107" i="19"/>
  <c r="E107" i="19" s="1"/>
  <c r="D108" i="19"/>
  <c r="E108" i="19" s="1"/>
  <c r="D109" i="19"/>
  <c r="E109" i="19" s="1"/>
  <c r="D110" i="19"/>
  <c r="E110" i="19" s="1"/>
  <c r="D111" i="19"/>
  <c r="E111" i="19" s="1"/>
  <c r="D112" i="19"/>
  <c r="D113" i="19"/>
  <c r="E113" i="19" s="1"/>
  <c r="D114" i="19"/>
  <c r="D115" i="19"/>
  <c r="E115" i="19" s="1"/>
  <c r="D116" i="19"/>
  <c r="E116" i="19" s="1"/>
  <c r="D117" i="19"/>
  <c r="E117" i="19" s="1"/>
  <c r="D118" i="19"/>
  <c r="D119" i="19"/>
  <c r="E119" i="19" s="1"/>
  <c r="D120" i="19"/>
  <c r="E120" i="19" s="1"/>
  <c r="D121" i="19"/>
  <c r="E121" i="19" s="1"/>
  <c r="D122" i="19"/>
  <c r="E122" i="19" s="1"/>
  <c r="D33" i="19"/>
  <c r="E33" i="19" s="1"/>
  <c r="E20" i="19"/>
  <c r="E21" i="19"/>
  <c r="C22" i="19"/>
  <c r="E22" i="19" s="1"/>
  <c r="C21" i="19"/>
  <c r="C20" i="19"/>
  <c r="C19" i="19"/>
  <c r="E19" i="19" s="1"/>
  <c r="C18" i="19"/>
  <c r="E18" i="19" s="1"/>
  <c r="C17" i="19"/>
  <c r="E17" i="19" s="1"/>
  <c r="E72" i="18"/>
  <c r="E80" i="18"/>
  <c r="E88" i="18"/>
  <c r="E96" i="18"/>
  <c r="D34" i="18"/>
  <c r="E34" i="18" s="1"/>
  <c r="D35" i="18"/>
  <c r="E35" i="18" s="1"/>
  <c r="D36" i="18"/>
  <c r="E36" i="18" s="1"/>
  <c r="D37" i="18"/>
  <c r="E37" i="18" s="1"/>
  <c r="D38" i="18"/>
  <c r="E38" i="18" s="1"/>
  <c r="D39" i="18"/>
  <c r="E39" i="18" s="1"/>
  <c r="D40" i="18"/>
  <c r="E40" i="18" s="1"/>
  <c r="D41" i="18"/>
  <c r="E41" i="18" s="1"/>
  <c r="D42" i="18"/>
  <c r="E42" i="18" s="1"/>
  <c r="D43" i="18"/>
  <c r="E43" i="18" s="1"/>
  <c r="D44" i="18"/>
  <c r="E44" i="18" s="1"/>
  <c r="D45" i="18"/>
  <c r="E45" i="18" s="1"/>
  <c r="D46" i="18"/>
  <c r="E46" i="18" s="1"/>
  <c r="D47" i="18"/>
  <c r="E47" i="18" s="1"/>
  <c r="D48" i="18"/>
  <c r="E48" i="18" s="1"/>
  <c r="D49" i="18"/>
  <c r="E49" i="18" s="1"/>
  <c r="D50" i="18"/>
  <c r="E50" i="18" s="1"/>
  <c r="D51" i="18"/>
  <c r="E51" i="18" s="1"/>
  <c r="D52" i="18"/>
  <c r="E52" i="18" s="1"/>
  <c r="D53" i="18"/>
  <c r="E53" i="18" s="1"/>
  <c r="D54" i="18"/>
  <c r="E54" i="18" s="1"/>
  <c r="D55" i="18"/>
  <c r="E55" i="18" s="1"/>
  <c r="D56" i="18"/>
  <c r="E56" i="18" s="1"/>
  <c r="D57" i="18"/>
  <c r="E57" i="18" s="1"/>
  <c r="D58" i="18"/>
  <c r="E58" i="18" s="1"/>
  <c r="D59" i="18"/>
  <c r="E59" i="18" s="1"/>
  <c r="D60" i="18"/>
  <c r="E60" i="18" s="1"/>
  <c r="D61" i="18"/>
  <c r="E61" i="18" s="1"/>
  <c r="D62" i="18"/>
  <c r="E62" i="18" s="1"/>
  <c r="D63" i="18"/>
  <c r="E63" i="18" s="1"/>
  <c r="D64" i="18"/>
  <c r="E64" i="18" s="1"/>
  <c r="D65" i="18"/>
  <c r="E65" i="18" s="1"/>
  <c r="D66" i="18"/>
  <c r="E66" i="18" s="1"/>
  <c r="D67" i="18"/>
  <c r="E67" i="18" s="1"/>
  <c r="D68" i="18"/>
  <c r="E68" i="18" s="1"/>
  <c r="D69" i="18"/>
  <c r="E69" i="18" s="1"/>
  <c r="D70" i="18"/>
  <c r="E70" i="18" s="1"/>
  <c r="D71" i="18"/>
  <c r="E71" i="18" s="1"/>
  <c r="D72" i="18"/>
  <c r="D73" i="18"/>
  <c r="E73" i="18" s="1"/>
  <c r="D74" i="18"/>
  <c r="E74" i="18" s="1"/>
  <c r="D75" i="18"/>
  <c r="E75" i="18" s="1"/>
  <c r="D76" i="18"/>
  <c r="E76" i="18" s="1"/>
  <c r="D77" i="18"/>
  <c r="E77" i="18" s="1"/>
  <c r="D78" i="18"/>
  <c r="E78" i="18" s="1"/>
  <c r="D79" i="18"/>
  <c r="E79" i="18" s="1"/>
  <c r="D80" i="18"/>
  <c r="D81" i="18"/>
  <c r="E81" i="18" s="1"/>
  <c r="D82" i="18"/>
  <c r="E82" i="18" s="1"/>
  <c r="D83" i="18"/>
  <c r="E83" i="18" s="1"/>
  <c r="D84" i="18"/>
  <c r="E84" i="18" s="1"/>
  <c r="D85" i="18"/>
  <c r="E85" i="18" s="1"/>
  <c r="D86" i="18"/>
  <c r="E86" i="18" s="1"/>
  <c r="D87" i="18"/>
  <c r="E87" i="18" s="1"/>
  <c r="D88" i="18"/>
  <c r="D89" i="18"/>
  <c r="E89" i="18" s="1"/>
  <c r="D90" i="18"/>
  <c r="E90" i="18" s="1"/>
  <c r="D91" i="18"/>
  <c r="E91" i="18" s="1"/>
  <c r="D92" i="18"/>
  <c r="E92" i="18" s="1"/>
  <c r="D93" i="18"/>
  <c r="E93" i="18" s="1"/>
  <c r="D94" i="18"/>
  <c r="E94" i="18" s="1"/>
  <c r="D95" i="18"/>
  <c r="E95" i="18" s="1"/>
  <c r="D96" i="18"/>
  <c r="D97" i="18"/>
  <c r="E97" i="18" s="1"/>
  <c r="D98" i="18"/>
  <c r="E98" i="18" s="1"/>
  <c r="D99" i="18"/>
  <c r="E99" i="18" s="1"/>
  <c r="D100" i="18"/>
  <c r="E100" i="18" s="1"/>
  <c r="D101" i="18"/>
  <c r="E101" i="18" s="1"/>
  <c r="D102" i="18"/>
  <c r="E102" i="18" s="1"/>
  <c r="D103" i="18"/>
  <c r="E103" i="18" s="1"/>
  <c r="D104" i="18"/>
  <c r="E104" i="18" s="1"/>
  <c r="D105" i="18"/>
  <c r="E105" i="18" s="1"/>
  <c r="D106" i="18"/>
  <c r="E106" i="18" s="1"/>
  <c r="D107" i="18"/>
  <c r="E107" i="18" s="1"/>
  <c r="D108" i="18"/>
  <c r="E108" i="18" s="1"/>
  <c r="D109" i="18"/>
  <c r="E109" i="18" s="1"/>
  <c r="D110" i="18"/>
  <c r="E110" i="18" s="1"/>
  <c r="D111" i="18"/>
  <c r="E111" i="18" s="1"/>
  <c r="D112" i="18"/>
  <c r="E112" i="18" s="1"/>
  <c r="D113" i="18"/>
  <c r="E113" i="18" s="1"/>
  <c r="D114" i="18"/>
  <c r="E114" i="18" s="1"/>
  <c r="D115" i="18"/>
  <c r="E115" i="18" s="1"/>
  <c r="D116" i="18"/>
  <c r="E116" i="18" s="1"/>
  <c r="D117" i="18"/>
  <c r="E117" i="18" s="1"/>
  <c r="D118" i="18"/>
  <c r="E118" i="18" s="1"/>
  <c r="D119" i="18"/>
  <c r="E119" i="18" s="1"/>
  <c r="D120" i="18"/>
  <c r="E120" i="18" s="1"/>
  <c r="D121" i="18"/>
  <c r="E121" i="18" s="1"/>
  <c r="D122" i="18"/>
  <c r="E122" i="18" s="1"/>
  <c r="D33" i="18"/>
  <c r="E33" i="18" s="1"/>
  <c r="E19" i="18"/>
  <c r="E20" i="18"/>
  <c r="C21" i="18"/>
  <c r="E21" i="18" s="1"/>
  <c r="C20" i="18"/>
  <c r="C19" i="18"/>
  <c r="C18" i="18"/>
  <c r="E18" i="18" s="1"/>
  <c r="C17" i="18"/>
  <c r="E17" i="18" s="1"/>
  <c r="C16" i="18"/>
  <c r="E16" i="18" s="1"/>
  <c r="D34" i="17"/>
  <c r="E34" i="17"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68" i="17"/>
  <c r="E68"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D112" i="17"/>
  <c r="E112" i="17" s="1"/>
  <c r="D113" i="17"/>
  <c r="E113" i="17" s="1"/>
  <c r="D114" i="17"/>
  <c r="E114" i="17" s="1"/>
  <c r="D115" i="17"/>
  <c r="E115" i="17" s="1"/>
  <c r="D116" i="17"/>
  <c r="E116" i="17" s="1"/>
  <c r="D117" i="17"/>
  <c r="E117" i="17" s="1"/>
  <c r="D118" i="17"/>
  <c r="E118" i="17" s="1"/>
  <c r="D119" i="17"/>
  <c r="E119" i="17" s="1"/>
  <c r="D120" i="17"/>
  <c r="E120" i="17" s="1"/>
  <c r="D121" i="17"/>
  <c r="E121" i="17" s="1"/>
  <c r="D122" i="17"/>
  <c r="E122" i="17" s="1"/>
  <c r="D33" i="17"/>
  <c r="E33" i="17" s="1"/>
  <c r="E18" i="17"/>
  <c r="E15" i="17"/>
  <c r="C20" i="17"/>
  <c r="E20" i="17" s="1"/>
  <c r="C19" i="17"/>
  <c r="E19" i="17" s="1"/>
  <c r="C18" i="17"/>
  <c r="C17" i="17"/>
  <c r="E17" i="17" s="1"/>
  <c r="C16" i="17"/>
  <c r="E16" i="17" s="1"/>
  <c r="C15" i="17"/>
  <c r="D32" i="16"/>
  <c r="E32" i="16" s="1"/>
  <c r="D33" i="16"/>
  <c r="E33" i="16" s="1"/>
  <c r="D34" i="16"/>
  <c r="E34" i="16" s="1"/>
  <c r="D35" i="16"/>
  <c r="E35" i="16" s="1"/>
  <c r="D36" i="16"/>
  <c r="E36" i="16" s="1"/>
  <c r="D37" i="16"/>
  <c r="E37" i="16" s="1"/>
  <c r="D38" i="16"/>
  <c r="E38" i="16" s="1"/>
  <c r="D39" i="16"/>
  <c r="E39" i="16" s="1"/>
  <c r="D40" i="16"/>
  <c r="E40" i="16" s="1"/>
  <c r="D41" i="16"/>
  <c r="E41" i="16" s="1"/>
  <c r="D42" i="16"/>
  <c r="E42" i="16" s="1"/>
  <c r="D43" i="16"/>
  <c r="E43" i="16" s="1"/>
  <c r="D44" i="16"/>
  <c r="E44" i="16" s="1"/>
  <c r="D45" i="16"/>
  <c r="E45" i="16" s="1"/>
  <c r="D46" i="16"/>
  <c r="E46" i="16" s="1"/>
  <c r="D47" i="16"/>
  <c r="E47" i="16" s="1"/>
  <c r="D48" i="16"/>
  <c r="E48" i="16" s="1"/>
  <c r="D49" i="16"/>
  <c r="E49" i="16" s="1"/>
  <c r="D50" i="16"/>
  <c r="E50" i="16" s="1"/>
  <c r="D51" i="16"/>
  <c r="E51" i="16" s="1"/>
  <c r="D52" i="16"/>
  <c r="E52" i="16" s="1"/>
  <c r="D53" i="16"/>
  <c r="E53" i="16" s="1"/>
  <c r="D54" i="16"/>
  <c r="E54" i="16" s="1"/>
  <c r="D55" i="16"/>
  <c r="E55" i="16" s="1"/>
  <c r="D56" i="16"/>
  <c r="E56" i="16" s="1"/>
  <c r="D57" i="16"/>
  <c r="E57" i="16" s="1"/>
  <c r="D58" i="16"/>
  <c r="E58" i="16" s="1"/>
  <c r="D59" i="16"/>
  <c r="E59" i="16" s="1"/>
  <c r="D60" i="16"/>
  <c r="E60" i="16" s="1"/>
  <c r="D61" i="16"/>
  <c r="E61" i="16" s="1"/>
  <c r="D62" i="16"/>
  <c r="E62" i="16" s="1"/>
  <c r="D63" i="16"/>
  <c r="E63" i="16" s="1"/>
  <c r="D64" i="16"/>
  <c r="E64" i="16" s="1"/>
  <c r="D65" i="16"/>
  <c r="E65" i="16" s="1"/>
  <c r="D66" i="16"/>
  <c r="E66" i="16" s="1"/>
  <c r="D67" i="16"/>
  <c r="E67" i="16" s="1"/>
  <c r="D68" i="16"/>
  <c r="E68" i="16" s="1"/>
  <c r="D69" i="16"/>
  <c r="E69" i="16" s="1"/>
  <c r="D70" i="16"/>
  <c r="E70" i="16" s="1"/>
  <c r="D71" i="16"/>
  <c r="E71" i="16" s="1"/>
  <c r="D72" i="16"/>
  <c r="E72" i="16" s="1"/>
  <c r="D73" i="16"/>
  <c r="E73" i="16" s="1"/>
  <c r="D74" i="16"/>
  <c r="E74" i="16" s="1"/>
  <c r="D75" i="16"/>
  <c r="E75" i="16" s="1"/>
  <c r="D76" i="16"/>
  <c r="E76" i="16" s="1"/>
  <c r="D77" i="16"/>
  <c r="E77" i="16" s="1"/>
  <c r="D78" i="16"/>
  <c r="E78" i="16" s="1"/>
  <c r="D79" i="16"/>
  <c r="E79" i="16" s="1"/>
  <c r="D80" i="16"/>
  <c r="E80" i="16" s="1"/>
  <c r="D81" i="16"/>
  <c r="E81" i="16" s="1"/>
  <c r="D82" i="16"/>
  <c r="E82" i="16" s="1"/>
  <c r="D83" i="16"/>
  <c r="E83" i="16" s="1"/>
  <c r="D84" i="16"/>
  <c r="E84" i="16" s="1"/>
  <c r="D85" i="16"/>
  <c r="E85" i="16" s="1"/>
  <c r="D86" i="16"/>
  <c r="E86" i="16" s="1"/>
  <c r="D87" i="16"/>
  <c r="E87" i="16" s="1"/>
  <c r="D88" i="16"/>
  <c r="E88" i="16" s="1"/>
  <c r="D89" i="16"/>
  <c r="E89" i="16" s="1"/>
  <c r="D90" i="16"/>
  <c r="E90" i="16" s="1"/>
  <c r="D91" i="16"/>
  <c r="E91" i="16" s="1"/>
  <c r="D92" i="16"/>
  <c r="E92" i="16" s="1"/>
  <c r="D93" i="16"/>
  <c r="E93" i="16" s="1"/>
  <c r="D94" i="16"/>
  <c r="E94" i="16" s="1"/>
  <c r="D95" i="16"/>
  <c r="E95" i="16" s="1"/>
  <c r="D96" i="16"/>
  <c r="E96" i="16" s="1"/>
  <c r="D97" i="16"/>
  <c r="E97" i="16" s="1"/>
  <c r="D98" i="16"/>
  <c r="E98" i="16" s="1"/>
  <c r="D99" i="16"/>
  <c r="E99" i="16" s="1"/>
  <c r="D100" i="16"/>
  <c r="E100" i="16" s="1"/>
  <c r="D101" i="16"/>
  <c r="E101" i="16" s="1"/>
  <c r="D102" i="16"/>
  <c r="E102" i="16" s="1"/>
  <c r="D103" i="16"/>
  <c r="E103" i="16" s="1"/>
  <c r="D104" i="16"/>
  <c r="E104" i="16" s="1"/>
  <c r="D31" i="16"/>
  <c r="E31" i="16" s="1"/>
  <c r="E17" i="16"/>
  <c r="C22" i="16"/>
  <c r="C21" i="16"/>
  <c r="E21" i="16" s="1"/>
  <c r="C20" i="16"/>
  <c r="E20" i="16" s="1"/>
  <c r="C19" i="16"/>
  <c r="E19" i="16" s="1"/>
  <c r="C18" i="16"/>
  <c r="E18" i="16" s="1"/>
  <c r="C17" i="16"/>
  <c r="E71" i="15"/>
  <c r="E79" i="15"/>
  <c r="E87" i="15"/>
  <c r="E95" i="15"/>
  <c r="D33" i="15"/>
  <c r="E33" i="15" s="1"/>
  <c r="D34" i="15"/>
  <c r="E34" i="15" s="1"/>
  <c r="D35" i="15"/>
  <c r="E35" i="15" s="1"/>
  <c r="D36" i="15"/>
  <c r="E36" i="15" s="1"/>
  <c r="D37" i="15"/>
  <c r="E37" i="15" s="1"/>
  <c r="D38" i="15"/>
  <c r="E38" i="15" s="1"/>
  <c r="D39" i="15"/>
  <c r="E39" i="15" s="1"/>
  <c r="D40" i="15"/>
  <c r="E40" i="15" s="1"/>
  <c r="D41" i="15"/>
  <c r="E41" i="15" s="1"/>
  <c r="D42" i="15"/>
  <c r="E42" i="15" s="1"/>
  <c r="D43" i="15"/>
  <c r="E43" i="15" s="1"/>
  <c r="D44" i="15"/>
  <c r="E44" i="15" s="1"/>
  <c r="D45" i="15"/>
  <c r="E45" i="15" s="1"/>
  <c r="D46" i="15"/>
  <c r="E46" i="15" s="1"/>
  <c r="D47" i="15"/>
  <c r="E47" i="15" s="1"/>
  <c r="D48" i="15"/>
  <c r="E48" i="15" s="1"/>
  <c r="D49" i="15"/>
  <c r="E49" i="15" s="1"/>
  <c r="D50" i="15"/>
  <c r="E50" i="15" s="1"/>
  <c r="D51" i="15"/>
  <c r="E51" i="15" s="1"/>
  <c r="D52" i="15"/>
  <c r="E52" i="15" s="1"/>
  <c r="D53" i="15"/>
  <c r="E53" i="15" s="1"/>
  <c r="D54" i="15"/>
  <c r="E54" i="15" s="1"/>
  <c r="D55" i="15"/>
  <c r="E55" i="15" s="1"/>
  <c r="D56" i="15"/>
  <c r="E56" i="15" s="1"/>
  <c r="D57" i="15"/>
  <c r="E57" i="15" s="1"/>
  <c r="D58" i="15"/>
  <c r="E58" i="15" s="1"/>
  <c r="D59" i="15"/>
  <c r="E59" i="15" s="1"/>
  <c r="D60" i="15"/>
  <c r="E60" i="15" s="1"/>
  <c r="D61" i="15"/>
  <c r="E61" i="15" s="1"/>
  <c r="D62" i="15"/>
  <c r="E62" i="15" s="1"/>
  <c r="D63" i="15"/>
  <c r="E63" i="15" s="1"/>
  <c r="D64" i="15"/>
  <c r="E64" i="15" s="1"/>
  <c r="D65" i="15"/>
  <c r="E65" i="15" s="1"/>
  <c r="D66" i="15"/>
  <c r="E66" i="15" s="1"/>
  <c r="D67" i="15"/>
  <c r="E67" i="15" s="1"/>
  <c r="D68" i="15"/>
  <c r="E68" i="15" s="1"/>
  <c r="D69" i="15"/>
  <c r="E69" i="15" s="1"/>
  <c r="D70" i="15"/>
  <c r="E70" i="15" s="1"/>
  <c r="D71" i="15"/>
  <c r="D72" i="15"/>
  <c r="E72" i="15" s="1"/>
  <c r="D73" i="15"/>
  <c r="E73" i="15" s="1"/>
  <c r="D74" i="15"/>
  <c r="E74" i="15" s="1"/>
  <c r="D75" i="15"/>
  <c r="E75" i="15" s="1"/>
  <c r="D76" i="15"/>
  <c r="E76" i="15" s="1"/>
  <c r="D77" i="15"/>
  <c r="E77" i="15" s="1"/>
  <c r="D78" i="15"/>
  <c r="E78" i="15" s="1"/>
  <c r="D79" i="15"/>
  <c r="D80" i="15"/>
  <c r="E80" i="15" s="1"/>
  <c r="D81" i="15"/>
  <c r="E81" i="15" s="1"/>
  <c r="D82" i="15"/>
  <c r="E82" i="15" s="1"/>
  <c r="D83" i="15"/>
  <c r="E83" i="15" s="1"/>
  <c r="D84" i="15"/>
  <c r="E84" i="15" s="1"/>
  <c r="D85" i="15"/>
  <c r="E85" i="15" s="1"/>
  <c r="D86" i="15"/>
  <c r="E86" i="15" s="1"/>
  <c r="D87" i="15"/>
  <c r="D88" i="15"/>
  <c r="E88" i="15" s="1"/>
  <c r="D89" i="15"/>
  <c r="E89" i="15" s="1"/>
  <c r="D90" i="15"/>
  <c r="E90" i="15" s="1"/>
  <c r="D91" i="15"/>
  <c r="E91" i="15" s="1"/>
  <c r="D92" i="15"/>
  <c r="E92" i="15" s="1"/>
  <c r="D93" i="15"/>
  <c r="E93" i="15" s="1"/>
  <c r="D94" i="15"/>
  <c r="E94" i="15" s="1"/>
  <c r="D95" i="15"/>
  <c r="D96" i="15"/>
  <c r="E96" i="15" s="1"/>
  <c r="D97" i="15"/>
  <c r="E97" i="15" s="1"/>
  <c r="D98" i="15"/>
  <c r="E98" i="15" s="1"/>
  <c r="D99" i="15"/>
  <c r="E99" i="15" s="1"/>
  <c r="D100" i="15"/>
  <c r="E100" i="15" s="1"/>
  <c r="D101" i="15"/>
  <c r="E101" i="15" s="1"/>
  <c r="D102" i="15"/>
  <c r="E102" i="15" s="1"/>
  <c r="D103" i="15"/>
  <c r="E103" i="15" s="1"/>
  <c r="D104" i="15"/>
  <c r="E104" i="15" s="1"/>
  <c r="D105" i="15"/>
  <c r="E105" i="15" s="1"/>
  <c r="D106" i="15"/>
  <c r="E106" i="15" s="1"/>
  <c r="D107" i="15"/>
  <c r="E107" i="15" s="1"/>
  <c r="D108" i="15"/>
  <c r="E108" i="15" s="1"/>
  <c r="D109" i="15"/>
  <c r="E109" i="15" s="1"/>
  <c r="D110" i="15"/>
  <c r="E110" i="15" s="1"/>
  <c r="D111" i="15"/>
  <c r="E111" i="15" s="1"/>
  <c r="D112" i="15"/>
  <c r="E112" i="15" s="1"/>
  <c r="D113" i="15"/>
  <c r="E113" i="15" s="1"/>
  <c r="D114" i="15"/>
  <c r="E114" i="15" s="1"/>
  <c r="D115" i="15"/>
  <c r="E115" i="15" s="1"/>
  <c r="D116" i="15"/>
  <c r="E116" i="15" s="1"/>
  <c r="D117" i="15"/>
  <c r="E117" i="15" s="1"/>
  <c r="D118" i="15"/>
  <c r="E118" i="15" s="1"/>
  <c r="D119" i="15"/>
  <c r="E119" i="15" s="1"/>
  <c r="D120" i="15"/>
  <c r="E120" i="15" s="1"/>
  <c r="D121" i="15"/>
  <c r="E121" i="15" s="1"/>
  <c r="D32" i="15"/>
  <c r="E32" i="15" s="1"/>
  <c r="E20" i="15"/>
  <c r="C21" i="15"/>
  <c r="C20" i="15"/>
  <c r="C19" i="15"/>
  <c r="E19" i="15" s="1"/>
  <c r="C18" i="15"/>
  <c r="E18" i="15" s="1"/>
  <c r="C17" i="15"/>
  <c r="E17" i="15" s="1"/>
  <c r="C16" i="15"/>
  <c r="E16" i="15" s="1"/>
  <c r="E61" i="14"/>
  <c r="E93" i="14"/>
  <c r="D33" i="14"/>
  <c r="E33" i="14" s="1"/>
  <c r="D34" i="14"/>
  <c r="E34" i="14" s="1"/>
  <c r="D35" i="14"/>
  <c r="E35" i="14" s="1"/>
  <c r="D36" i="14"/>
  <c r="E36" i="14" s="1"/>
  <c r="D37" i="14"/>
  <c r="E37" i="14" s="1"/>
  <c r="D38" i="14"/>
  <c r="E38" i="14" s="1"/>
  <c r="D39" i="14"/>
  <c r="E39" i="14" s="1"/>
  <c r="D40" i="14"/>
  <c r="E40" i="14" s="1"/>
  <c r="D41" i="14"/>
  <c r="E41" i="14" s="1"/>
  <c r="D42" i="14"/>
  <c r="E42" i="14" s="1"/>
  <c r="D43" i="14"/>
  <c r="E43" i="14" s="1"/>
  <c r="D44" i="14"/>
  <c r="E44" i="14" s="1"/>
  <c r="D45" i="14"/>
  <c r="E45" i="14" s="1"/>
  <c r="D46" i="14"/>
  <c r="E46" i="14" s="1"/>
  <c r="D47" i="14"/>
  <c r="E47" i="14" s="1"/>
  <c r="D48" i="14"/>
  <c r="E48" i="14" s="1"/>
  <c r="D49" i="14"/>
  <c r="E49" i="14" s="1"/>
  <c r="D50" i="14"/>
  <c r="E50" i="14" s="1"/>
  <c r="D51" i="14"/>
  <c r="E51" i="14" s="1"/>
  <c r="D52" i="14"/>
  <c r="E52" i="14" s="1"/>
  <c r="D53" i="14"/>
  <c r="E53" i="14" s="1"/>
  <c r="D54" i="14"/>
  <c r="E54" i="14" s="1"/>
  <c r="D55" i="14"/>
  <c r="E55" i="14" s="1"/>
  <c r="D56" i="14"/>
  <c r="E56" i="14" s="1"/>
  <c r="D57" i="14"/>
  <c r="E57" i="14" s="1"/>
  <c r="D58" i="14"/>
  <c r="E58" i="14" s="1"/>
  <c r="D59" i="14"/>
  <c r="E59" i="14" s="1"/>
  <c r="D60" i="14"/>
  <c r="E60" i="14" s="1"/>
  <c r="D61" i="14"/>
  <c r="D62" i="14"/>
  <c r="E62" i="14" s="1"/>
  <c r="D63" i="14"/>
  <c r="E63" i="14" s="1"/>
  <c r="D64" i="14"/>
  <c r="E64" i="14" s="1"/>
  <c r="D65" i="14"/>
  <c r="E65" i="14" s="1"/>
  <c r="D66" i="14"/>
  <c r="E66" i="14" s="1"/>
  <c r="D67" i="14"/>
  <c r="E67" i="14" s="1"/>
  <c r="D68" i="14"/>
  <c r="E68" i="14" s="1"/>
  <c r="D69" i="14"/>
  <c r="E69" i="14" s="1"/>
  <c r="D70" i="14"/>
  <c r="E70" i="14" s="1"/>
  <c r="D71" i="14"/>
  <c r="E71" i="14" s="1"/>
  <c r="D72" i="14"/>
  <c r="E72" i="14" s="1"/>
  <c r="D73" i="14"/>
  <c r="E73" i="14" s="1"/>
  <c r="D74" i="14"/>
  <c r="E74" i="14" s="1"/>
  <c r="D75" i="14"/>
  <c r="E75" i="14" s="1"/>
  <c r="D76" i="14"/>
  <c r="E76" i="14" s="1"/>
  <c r="D77" i="14"/>
  <c r="E77" i="14" s="1"/>
  <c r="D78" i="14"/>
  <c r="E78" i="14" s="1"/>
  <c r="D79" i="14"/>
  <c r="E79" i="14" s="1"/>
  <c r="D80" i="14"/>
  <c r="E80" i="14" s="1"/>
  <c r="D81" i="14"/>
  <c r="E81" i="14" s="1"/>
  <c r="D82" i="14"/>
  <c r="E82" i="14" s="1"/>
  <c r="D83" i="14"/>
  <c r="E83" i="14" s="1"/>
  <c r="D84" i="14"/>
  <c r="E84" i="14" s="1"/>
  <c r="D85" i="14"/>
  <c r="E85" i="14" s="1"/>
  <c r="D86" i="14"/>
  <c r="E86" i="14" s="1"/>
  <c r="D87" i="14"/>
  <c r="E87" i="14" s="1"/>
  <c r="D88" i="14"/>
  <c r="E88" i="14" s="1"/>
  <c r="D89" i="14"/>
  <c r="E89" i="14" s="1"/>
  <c r="D90" i="14"/>
  <c r="E90" i="14" s="1"/>
  <c r="D91" i="14"/>
  <c r="E91" i="14" s="1"/>
  <c r="D92" i="14"/>
  <c r="E92" i="14" s="1"/>
  <c r="D93" i="14"/>
  <c r="D94" i="14"/>
  <c r="E94" i="14" s="1"/>
  <c r="D95" i="14"/>
  <c r="E95" i="14" s="1"/>
  <c r="D96" i="14"/>
  <c r="E96" i="14" s="1"/>
  <c r="D97" i="14"/>
  <c r="E97" i="14" s="1"/>
  <c r="D98" i="14"/>
  <c r="E98" i="14" s="1"/>
  <c r="D99" i="14"/>
  <c r="E99" i="14" s="1"/>
  <c r="D100" i="14"/>
  <c r="E100" i="14" s="1"/>
  <c r="D101" i="14"/>
  <c r="E101" i="14" s="1"/>
  <c r="D102" i="14"/>
  <c r="E102" i="14" s="1"/>
  <c r="D103" i="14"/>
  <c r="E103" i="14" s="1"/>
  <c r="D104" i="14"/>
  <c r="E104" i="14" s="1"/>
  <c r="D105" i="14"/>
  <c r="E105" i="14" s="1"/>
  <c r="D106" i="14"/>
  <c r="E106" i="14" s="1"/>
  <c r="D107" i="14"/>
  <c r="E107" i="14" s="1"/>
  <c r="D108" i="14"/>
  <c r="E108" i="14" s="1"/>
  <c r="D109" i="14"/>
  <c r="E109" i="14" s="1"/>
  <c r="D110" i="14"/>
  <c r="E110" i="14" s="1"/>
  <c r="D111" i="14"/>
  <c r="E111" i="14" s="1"/>
  <c r="D112" i="14"/>
  <c r="E112" i="14" s="1"/>
  <c r="D113" i="14"/>
  <c r="E113" i="14" s="1"/>
  <c r="D114" i="14"/>
  <c r="E114" i="14" s="1"/>
  <c r="D115" i="14"/>
  <c r="E115" i="14" s="1"/>
  <c r="D116" i="14"/>
  <c r="E116" i="14" s="1"/>
  <c r="D117" i="14"/>
  <c r="E117" i="14" s="1"/>
  <c r="D118" i="14"/>
  <c r="E118" i="14" s="1"/>
  <c r="D119" i="14"/>
  <c r="E119" i="14" s="1"/>
  <c r="D120" i="14"/>
  <c r="E120" i="14" s="1"/>
  <c r="D121" i="14"/>
  <c r="E121" i="14" s="1"/>
  <c r="D32" i="14"/>
  <c r="E32" i="14" s="1"/>
  <c r="E20" i="14"/>
  <c r="C21" i="14"/>
  <c r="C20" i="14"/>
  <c r="C19" i="14"/>
  <c r="E19" i="14" s="1"/>
  <c r="C18" i="14"/>
  <c r="E18" i="14" s="1"/>
  <c r="C17" i="14"/>
  <c r="E17" i="14" s="1"/>
  <c r="C16" i="14"/>
  <c r="E16" i="14" s="1"/>
  <c r="E79" i="13"/>
  <c r="E87" i="13"/>
  <c r="E95" i="13"/>
  <c r="D33" i="13"/>
  <c r="E33" i="13" s="1"/>
  <c r="D34" i="13"/>
  <c r="E34" i="13" s="1"/>
  <c r="D35" i="13"/>
  <c r="E35" i="13" s="1"/>
  <c r="D36" i="13"/>
  <c r="E36" i="13" s="1"/>
  <c r="D37" i="13"/>
  <c r="E37" i="13" s="1"/>
  <c r="D38" i="13"/>
  <c r="E38" i="13" s="1"/>
  <c r="D39" i="13"/>
  <c r="E39" i="13" s="1"/>
  <c r="D40" i="13"/>
  <c r="E40" i="13" s="1"/>
  <c r="D41" i="13"/>
  <c r="E41" i="13" s="1"/>
  <c r="D42" i="13"/>
  <c r="E42" i="13" s="1"/>
  <c r="D43" i="13"/>
  <c r="E43" i="13" s="1"/>
  <c r="D44" i="13"/>
  <c r="E44" i="13" s="1"/>
  <c r="D45" i="13"/>
  <c r="E45" i="13" s="1"/>
  <c r="D46" i="13"/>
  <c r="E46" i="13" s="1"/>
  <c r="D47" i="13"/>
  <c r="E47" i="13" s="1"/>
  <c r="D48" i="13"/>
  <c r="E48" i="13" s="1"/>
  <c r="D49" i="13"/>
  <c r="E49" i="13" s="1"/>
  <c r="D50" i="13"/>
  <c r="E50" i="13" s="1"/>
  <c r="D51" i="13"/>
  <c r="E51" i="13" s="1"/>
  <c r="D52" i="13"/>
  <c r="E52" i="13" s="1"/>
  <c r="D53" i="13"/>
  <c r="E53" i="13" s="1"/>
  <c r="D54" i="13"/>
  <c r="E54" i="13" s="1"/>
  <c r="D55" i="13"/>
  <c r="E55" i="13" s="1"/>
  <c r="D56" i="13"/>
  <c r="E56" i="13" s="1"/>
  <c r="D57" i="13"/>
  <c r="E57" i="13" s="1"/>
  <c r="D58" i="13"/>
  <c r="E58" i="13" s="1"/>
  <c r="D59" i="13"/>
  <c r="E59" i="13" s="1"/>
  <c r="D60" i="13"/>
  <c r="E60" i="13" s="1"/>
  <c r="D61" i="13"/>
  <c r="E61" i="13" s="1"/>
  <c r="D62" i="13"/>
  <c r="E62" i="13" s="1"/>
  <c r="D63" i="13"/>
  <c r="E63" i="13" s="1"/>
  <c r="D64" i="13"/>
  <c r="E64" i="13" s="1"/>
  <c r="D65" i="13"/>
  <c r="E65" i="13" s="1"/>
  <c r="D66" i="13"/>
  <c r="E66" i="13" s="1"/>
  <c r="D67" i="13"/>
  <c r="E67" i="13" s="1"/>
  <c r="D68" i="13"/>
  <c r="E68" i="13" s="1"/>
  <c r="D69" i="13"/>
  <c r="E69" i="13" s="1"/>
  <c r="D70" i="13"/>
  <c r="E70" i="13" s="1"/>
  <c r="D71" i="13"/>
  <c r="E71" i="13" s="1"/>
  <c r="D72" i="13"/>
  <c r="E72" i="13" s="1"/>
  <c r="D73" i="13"/>
  <c r="E73" i="13" s="1"/>
  <c r="D74" i="13"/>
  <c r="E74" i="13" s="1"/>
  <c r="D75" i="13"/>
  <c r="E75" i="13" s="1"/>
  <c r="D76" i="13"/>
  <c r="E76" i="13" s="1"/>
  <c r="D77" i="13"/>
  <c r="E77" i="13" s="1"/>
  <c r="D78" i="13"/>
  <c r="E78" i="13" s="1"/>
  <c r="D79" i="13"/>
  <c r="D80" i="13"/>
  <c r="E80" i="13" s="1"/>
  <c r="D81" i="13"/>
  <c r="E81" i="13" s="1"/>
  <c r="D82" i="13"/>
  <c r="E82" i="13" s="1"/>
  <c r="D83" i="13"/>
  <c r="E83" i="13" s="1"/>
  <c r="D84" i="13"/>
  <c r="E84" i="13" s="1"/>
  <c r="D85" i="13"/>
  <c r="E85" i="13" s="1"/>
  <c r="D86" i="13"/>
  <c r="E86" i="13" s="1"/>
  <c r="D87" i="13"/>
  <c r="D88" i="13"/>
  <c r="E88" i="13" s="1"/>
  <c r="D89" i="13"/>
  <c r="E89" i="13" s="1"/>
  <c r="D90" i="13"/>
  <c r="E90" i="13" s="1"/>
  <c r="D91" i="13"/>
  <c r="E91" i="13" s="1"/>
  <c r="D92" i="13"/>
  <c r="E92" i="13" s="1"/>
  <c r="D93" i="13"/>
  <c r="E93" i="13" s="1"/>
  <c r="D94" i="13"/>
  <c r="E94" i="13" s="1"/>
  <c r="D95" i="13"/>
  <c r="D96" i="13"/>
  <c r="E96" i="13" s="1"/>
  <c r="D97" i="13"/>
  <c r="E97" i="13" s="1"/>
  <c r="D98" i="13"/>
  <c r="E98" i="13" s="1"/>
  <c r="D99" i="13"/>
  <c r="E99" i="13" s="1"/>
  <c r="D100" i="13"/>
  <c r="E100" i="13" s="1"/>
  <c r="D101" i="13"/>
  <c r="E101" i="13" s="1"/>
  <c r="D102" i="13"/>
  <c r="E102" i="13" s="1"/>
  <c r="D103" i="13"/>
  <c r="E103" i="13" s="1"/>
  <c r="D104" i="13"/>
  <c r="E104" i="13" s="1"/>
  <c r="D105" i="13"/>
  <c r="E105" i="13" s="1"/>
  <c r="D106" i="13"/>
  <c r="E106" i="13" s="1"/>
  <c r="D107" i="13"/>
  <c r="E107" i="13" s="1"/>
  <c r="D108" i="13"/>
  <c r="E108" i="13" s="1"/>
  <c r="D109" i="13"/>
  <c r="E109" i="13" s="1"/>
  <c r="D110" i="13"/>
  <c r="E110" i="13" s="1"/>
  <c r="D111" i="13"/>
  <c r="E111" i="13" s="1"/>
  <c r="D112" i="13"/>
  <c r="E112" i="13" s="1"/>
  <c r="D113" i="13"/>
  <c r="E113" i="13" s="1"/>
  <c r="D114" i="13"/>
  <c r="E114" i="13" s="1"/>
  <c r="D115" i="13"/>
  <c r="E115" i="13" s="1"/>
  <c r="D116" i="13"/>
  <c r="E116" i="13" s="1"/>
  <c r="D117" i="13"/>
  <c r="E117" i="13" s="1"/>
  <c r="D118" i="13"/>
  <c r="E118" i="13" s="1"/>
  <c r="D119" i="13"/>
  <c r="E119" i="13" s="1"/>
  <c r="D120" i="13"/>
  <c r="E120" i="13" s="1"/>
  <c r="D121" i="13"/>
  <c r="E121" i="13" s="1"/>
  <c r="D32" i="13"/>
  <c r="E32" i="13" s="1"/>
  <c r="E21" i="13"/>
  <c r="C22" i="13"/>
  <c r="C21" i="13"/>
  <c r="C20" i="13"/>
  <c r="E20" i="13" s="1"/>
  <c r="C19" i="13"/>
  <c r="E19" i="13" s="1"/>
  <c r="C18" i="13"/>
  <c r="E18" i="13" s="1"/>
  <c r="C17" i="13"/>
  <c r="E17" i="13" s="1"/>
  <c r="E56" i="12"/>
  <c r="E64" i="12"/>
  <c r="E88" i="12"/>
  <c r="E96" i="12"/>
  <c r="D34" i="12"/>
  <c r="E34" i="12" s="1"/>
  <c r="D35" i="12"/>
  <c r="E35" i="12" s="1"/>
  <c r="D36" i="12"/>
  <c r="E36" i="12" s="1"/>
  <c r="D37" i="12"/>
  <c r="E37" i="12" s="1"/>
  <c r="D38" i="12"/>
  <c r="E38" i="12" s="1"/>
  <c r="D39" i="12"/>
  <c r="E39" i="12" s="1"/>
  <c r="D40" i="12"/>
  <c r="E40" i="12" s="1"/>
  <c r="D41" i="12"/>
  <c r="E41" i="12" s="1"/>
  <c r="D42" i="12"/>
  <c r="E42" i="12" s="1"/>
  <c r="D43" i="12"/>
  <c r="E43" i="12" s="1"/>
  <c r="D44" i="12"/>
  <c r="E44" i="12" s="1"/>
  <c r="D45" i="12"/>
  <c r="E45" i="12" s="1"/>
  <c r="D46" i="12"/>
  <c r="E46" i="12" s="1"/>
  <c r="D47" i="12"/>
  <c r="E47" i="12" s="1"/>
  <c r="D48" i="12"/>
  <c r="E48" i="12" s="1"/>
  <c r="D49" i="12"/>
  <c r="E49" i="12" s="1"/>
  <c r="D50" i="12"/>
  <c r="E50" i="12" s="1"/>
  <c r="D51" i="12"/>
  <c r="E51" i="12" s="1"/>
  <c r="D52" i="12"/>
  <c r="E52" i="12" s="1"/>
  <c r="D53" i="12"/>
  <c r="E53" i="12" s="1"/>
  <c r="D54" i="12"/>
  <c r="E54" i="12" s="1"/>
  <c r="D55" i="12"/>
  <c r="E55" i="12" s="1"/>
  <c r="D56" i="12"/>
  <c r="D57" i="12"/>
  <c r="E57" i="12" s="1"/>
  <c r="D58" i="12"/>
  <c r="E58" i="12" s="1"/>
  <c r="D59" i="12"/>
  <c r="E59" i="12" s="1"/>
  <c r="D60" i="12"/>
  <c r="E60" i="12" s="1"/>
  <c r="D61" i="12"/>
  <c r="E61" i="12" s="1"/>
  <c r="D62" i="12"/>
  <c r="E62" i="12" s="1"/>
  <c r="D63" i="12"/>
  <c r="E63" i="12" s="1"/>
  <c r="D64" i="12"/>
  <c r="D65" i="12"/>
  <c r="E65" i="12" s="1"/>
  <c r="D66" i="12"/>
  <c r="E66" i="12" s="1"/>
  <c r="D67" i="12"/>
  <c r="E67" i="12" s="1"/>
  <c r="D68" i="12"/>
  <c r="E68" i="12" s="1"/>
  <c r="D69" i="12"/>
  <c r="E69" i="12" s="1"/>
  <c r="D70" i="12"/>
  <c r="E70" i="12" s="1"/>
  <c r="D71" i="12"/>
  <c r="E71" i="12" s="1"/>
  <c r="D72" i="12"/>
  <c r="E72" i="12" s="1"/>
  <c r="D73" i="12"/>
  <c r="E73" i="12" s="1"/>
  <c r="D74" i="12"/>
  <c r="E74" i="12" s="1"/>
  <c r="D75" i="12"/>
  <c r="E75" i="12" s="1"/>
  <c r="D76" i="12"/>
  <c r="E76" i="12" s="1"/>
  <c r="D77" i="12"/>
  <c r="E77" i="12" s="1"/>
  <c r="D78" i="12"/>
  <c r="E78" i="12" s="1"/>
  <c r="D79" i="12"/>
  <c r="E79" i="12" s="1"/>
  <c r="D80" i="12"/>
  <c r="E80" i="12" s="1"/>
  <c r="D81" i="12"/>
  <c r="E81" i="12" s="1"/>
  <c r="D82" i="12"/>
  <c r="E82" i="12" s="1"/>
  <c r="D83" i="12"/>
  <c r="E83" i="12" s="1"/>
  <c r="D84" i="12"/>
  <c r="E84" i="12" s="1"/>
  <c r="D85" i="12"/>
  <c r="E85" i="12" s="1"/>
  <c r="D86" i="12"/>
  <c r="E86" i="12" s="1"/>
  <c r="D87" i="12"/>
  <c r="E87" i="12" s="1"/>
  <c r="D88" i="12"/>
  <c r="D89" i="12"/>
  <c r="E89" i="12" s="1"/>
  <c r="D90" i="12"/>
  <c r="E90" i="12" s="1"/>
  <c r="D91" i="12"/>
  <c r="E91" i="12" s="1"/>
  <c r="D92" i="12"/>
  <c r="E92" i="12" s="1"/>
  <c r="D93" i="12"/>
  <c r="E93" i="12" s="1"/>
  <c r="D94" i="12"/>
  <c r="E94" i="12" s="1"/>
  <c r="D95" i="12"/>
  <c r="E95" i="12" s="1"/>
  <c r="D96" i="12"/>
  <c r="D97" i="12"/>
  <c r="E97" i="12" s="1"/>
  <c r="D98" i="12"/>
  <c r="E98" i="12" s="1"/>
  <c r="D99" i="12"/>
  <c r="E99" i="12" s="1"/>
  <c r="D100" i="12"/>
  <c r="E100" i="12" s="1"/>
  <c r="D101" i="12"/>
  <c r="E101" i="12" s="1"/>
  <c r="D102" i="12"/>
  <c r="E102" i="12" s="1"/>
  <c r="D103" i="12"/>
  <c r="E103" i="12" s="1"/>
  <c r="D104" i="12"/>
  <c r="E104" i="12" s="1"/>
  <c r="D105" i="12"/>
  <c r="E105" i="12" s="1"/>
  <c r="D106" i="12"/>
  <c r="E106" i="12" s="1"/>
  <c r="D33" i="12"/>
  <c r="E33" i="12" s="1"/>
  <c r="E19" i="12"/>
  <c r="E21" i="12"/>
  <c r="C19" i="12"/>
  <c r="C22" i="12"/>
  <c r="E22" i="12" s="1"/>
  <c r="C21" i="12"/>
  <c r="C20" i="12"/>
  <c r="E20" i="12" s="1"/>
  <c r="C18" i="12"/>
  <c r="E18" i="12" s="1"/>
  <c r="C17" i="12"/>
  <c r="E17" i="12" s="1"/>
  <c r="E80" i="11"/>
  <c r="E88" i="11"/>
  <c r="E96" i="11"/>
  <c r="D34" i="11"/>
  <c r="E34" i="11" s="1"/>
  <c r="D35" i="11"/>
  <c r="E35" i="11" s="1"/>
  <c r="D36" i="11"/>
  <c r="E36" i="11" s="1"/>
  <c r="D37" i="11"/>
  <c r="E37" i="11" s="1"/>
  <c r="D38" i="11"/>
  <c r="E38" i="11" s="1"/>
  <c r="D39" i="11"/>
  <c r="E39" i="11" s="1"/>
  <c r="D40" i="11"/>
  <c r="E40" i="11" s="1"/>
  <c r="D41" i="11"/>
  <c r="E41" i="11" s="1"/>
  <c r="D42" i="11"/>
  <c r="E42" i="11" s="1"/>
  <c r="D43" i="11"/>
  <c r="E43" i="11" s="1"/>
  <c r="D44" i="11"/>
  <c r="E44" i="11" s="1"/>
  <c r="D45" i="11"/>
  <c r="E45" i="11" s="1"/>
  <c r="D46" i="11"/>
  <c r="E46" i="11" s="1"/>
  <c r="D47" i="11"/>
  <c r="E47" i="11" s="1"/>
  <c r="D48" i="11"/>
  <c r="E48" i="11" s="1"/>
  <c r="D49" i="11"/>
  <c r="E49" i="11" s="1"/>
  <c r="D50" i="11"/>
  <c r="E50" i="11" s="1"/>
  <c r="D51" i="11"/>
  <c r="E51" i="11" s="1"/>
  <c r="D52" i="11"/>
  <c r="E52" i="11" s="1"/>
  <c r="D53" i="11"/>
  <c r="E53" i="11" s="1"/>
  <c r="D54" i="11"/>
  <c r="E54" i="11" s="1"/>
  <c r="D55" i="11"/>
  <c r="E55" i="11" s="1"/>
  <c r="D56" i="11"/>
  <c r="E56" i="11" s="1"/>
  <c r="D57" i="11"/>
  <c r="E57" i="11" s="1"/>
  <c r="D58" i="11"/>
  <c r="E58" i="11" s="1"/>
  <c r="D59" i="11"/>
  <c r="E59" i="11" s="1"/>
  <c r="D60" i="11"/>
  <c r="E60" i="11" s="1"/>
  <c r="D61" i="11"/>
  <c r="E61" i="11" s="1"/>
  <c r="D62" i="11"/>
  <c r="E62" i="11" s="1"/>
  <c r="D63" i="11"/>
  <c r="E63" i="11" s="1"/>
  <c r="D64" i="11"/>
  <c r="E64" i="11" s="1"/>
  <c r="D65" i="11"/>
  <c r="E65" i="11" s="1"/>
  <c r="D66" i="11"/>
  <c r="E66" i="11" s="1"/>
  <c r="D67" i="11"/>
  <c r="E67" i="11" s="1"/>
  <c r="D68" i="11"/>
  <c r="E68" i="11" s="1"/>
  <c r="D69" i="11"/>
  <c r="E69" i="11" s="1"/>
  <c r="D70" i="11"/>
  <c r="E70" i="11" s="1"/>
  <c r="D71" i="11"/>
  <c r="E71" i="11" s="1"/>
  <c r="D72" i="11"/>
  <c r="E72" i="11" s="1"/>
  <c r="D73" i="11"/>
  <c r="E73" i="11" s="1"/>
  <c r="D74" i="11"/>
  <c r="E74" i="11" s="1"/>
  <c r="D75" i="11"/>
  <c r="E75" i="11" s="1"/>
  <c r="D76" i="11"/>
  <c r="E76" i="11" s="1"/>
  <c r="D77" i="11"/>
  <c r="E77" i="11" s="1"/>
  <c r="D78" i="11"/>
  <c r="E78" i="11" s="1"/>
  <c r="D79" i="11"/>
  <c r="E79" i="11" s="1"/>
  <c r="D80" i="11"/>
  <c r="D81" i="11"/>
  <c r="E81" i="11" s="1"/>
  <c r="D82" i="11"/>
  <c r="E82" i="11" s="1"/>
  <c r="D83" i="11"/>
  <c r="E83" i="11" s="1"/>
  <c r="D84" i="11"/>
  <c r="E84" i="11" s="1"/>
  <c r="D85" i="11"/>
  <c r="E85" i="11" s="1"/>
  <c r="D86" i="11"/>
  <c r="E86" i="11" s="1"/>
  <c r="D87" i="11"/>
  <c r="E87" i="11" s="1"/>
  <c r="D88" i="11"/>
  <c r="D89" i="11"/>
  <c r="E89" i="11" s="1"/>
  <c r="D90" i="11"/>
  <c r="E90" i="11" s="1"/>
  <c r="D91" i="11"/>
  <c r="E91" i="11" s="1"/>
  <c r="D92" i="11"/>
  <c r="E92" i="11" s="1"/>
  <c r="D93" i="11"/>
  <c r="E93" i="11" s="1"/>
  <c r="D94" i="11"/>
  <c r="E94" i="11" s="1"/>
  <c r="D95" i="11"/>
  <c r="E95" i="11" s="1"/>
  <c r="D96" i="11"/>
  <c r="D97" i="11"/>
  <c r="E97" i="11" s="1"/>
  <c r="D98" i="11"/>
  <c r="E98" i="11" s="1"/>
  <c r="D99" i="11"/>
  <c r="E99" i="11" s="1"/>
  <c r="D100" i="11"/>
  <c r="E100" i="11" s="1"/>
  <c r="D101" i="11"/>
  <c r="E101" i="11" s="1"/>
  <c r="D102" i="11"/>
  <c r="E102" i="11" s="1"/>
  <c r="D103" i="11"/>
  <c r="E103" i="11" s="1"/>
  <c r="D104" i="11"/>
  <c r="E104" i="11" s="1"/>
  <c r="D105" i="11"/>
  <c r="E105" i="11" s="1"/>
  <c r="D106" i="11"/>
  <c r="E106" i="11" s="1"/>
  <c r="D107" i="11"/>
  <c r="E107" i="11" s="1"/>
  <c r="D108" i="11"/>
  <c r="E108" i="11" s="1"/>
  <c r="D109" i="11"/>
  <c r="E109" i="11" s="1"/>
  <c r="D110" i="11"/>
  <c r="E110" i="11" s="1"/>
  <c r="D111" i="11"/>
  <c r="E111" i="11" s="1"/>
  <c r="D112" i="11"/>
  <c r="E112" i="11" s="1"/>
  <c r="D113" i="11"/>
  <c r="E113" i="11" s="1"/>
  <c r="D114" i="11"/>
  <c r="E114" i="11" s="1"/>
  <c r="D115" i="11"/>
  <c r="E115" i="11" s="1"/>
  <c r="D116" i="11"/>
  <c r="E116" i="11" s="1"/>
  <c r="D117" i="11"/>
  <c r="E117" i="11" s="1"/>
  <c r="D118" i="11"/>
  <c r="E118" i="11" s="1"/>
  <c r="D119" i="11"/>
  <c r="E119" i="11" s="1"/>
  <c r="D120" i="11"/>
  <c r="E120" i="11" s="1"/>
  <c r="D121" i="11"/>
  <c r="E121" i="11" s="1"/>
  <c r="D122" i="11"/>
  <c r="E122" i="11" s="1"/>
  <c r="D33" i="11"/>
  <c r="E33" i="11" s="1"/>
  <c r="E20" i="11"/>
  <c r="E21" i="11"/>
  <c r="C22" i="11"/>
  <c r="E22" i="11" s="1"/>
  <c r="C21" i="11"/>
  <c r="C20" i="11"/>
  <c r="C19" i="11"/>
  <c r="E19" i="11" s="1"/>
  <c r="C18" i="11"/>
  <c r="E18" i="11" s="1"/>
  <c r="C17" i="11"/>
  <c r="E17" i="11" s="1"/>
  <c r="E80" i="10"/>
  <c r="E88" i="10"/>
  <c r="E96" i="10"/>
  <c r="D34" i="10"/>
  <c r="E34" i="10" s="1"/>
  <c r="D35" i="10"/>
  <c r="E35" i="10" s="1"/>
  <c r="D36" i="10"/>
  <c r="E36" i="10" s="1"/>
  <c r="D37" i="10"/>
  <c r="E37" i="10" s="1"/>
  <c r="D38" i="10"/>
  <c r="E38" i="10" s="1"/>
  <c r="D39" i="10"/>
  <c r="E39" i="10" s="1"/>
  <c r="D40" i="10"/>
  <c r="E40" i="10" s="1"/>
  <c r="D41" i="10"/>
  <c r="E41" i="10" s="1"/>
  <c r="D42" i="10"/>
  <c r="E42" i="10" s="1"/>
  <c r="D43" i="10"/>
  <c r="E43" i="10" s="1"/>
  <c r="D44" i="10"/>
  <c r="E44" i="10" s="1"/>
  <c r="D45" i="10"/>
  <c r="E45" i="10" s="1"/>
  <c r="D46" i="10"/>
  <c r="E46" i="10" s="1"/>
  <c r="D47" i="10"/>
  <c r="E47" i="10" s="1"/>
  <c r="D48" i="10"/>
  <c r="E48" i="10" s="1"/>
  <c r="D49" i="10"/>
  <c r="E49" i="10" s="1"/>
  <c r="D50" i="10"/>
  <c r="E50" i="10" s="1"/>
  <c r="D51" i="10"/>
  <c r="E51" i="10" s="1"/>
  <c r="D52" i="10"/>
  <c r="E52" i="10" s="1"/>
  <c r="D53" i="10"/>
  <c r="E53" i="10" s="1"/>
  <c r="D54" i="10"/>
  <c r="E54" i="10" s="1"/>
  <c r="D55" i="10"/>
  <c r="E55" i="10" s="1"/>
  <c r="D56" i="10"/>
  <c r="E56" i="10" s="1"/>
  <c r="D57" i="10"/>
  <c r="E57" i="10" s="1"/>
  <c r="D58" i="10"/>
  <c r="E58" i="10" s="1"/>
  <c r="D59" i="10"/>
  <c r="E59" i="10" s="1"/>
  <c r="D60" i="10"/>
  <c r="E60" i="10" s="1"/>
  <c r="D61" i="10"/>
  <c r="E61" i="10" s="1"/>
  <c r="D62" i="10"/>
  <c r="E62" i="10" s="1"/>
  <c r="D63" i="10"/>
  <c r="E63" i="10" s="1"/>
  <c r="D64" i="10"/>
  <c r="E64" i="10" s="1"/>
  <c r="D65" i="10"/>
  <c r="E65" i="10" s="1"/>
  <c r="D66" i="10"/>
  <c r="E66" i="10" s="1"/>
  <c r="D67" i="10"/>
  <c r="E67" i="10" s="1"/>
  <c r="D68" i="10"/>
  <c r="E68" i="10" s="1"/>
  <c r="D69" i="10"/>
  <c r="E69" i="10" s="1"/>
  <c r="D70" i="10"/>
  <c r="E70" i="10" s="1"/>
  <c r="D71" i="10"/>
  <c r="E71" i="10" s="1"/>
  <c r="D72" i="10"/>
  <c r="E72" i="10" s="1"/>
  <c r="D73" i="10"/>
  <c r="E73" i="10" s="1"/>
  <c r="D74" i="10"/>
  <c r="E74" i="10" s="1"/>
  <c r="D75" i="10"/>
  <c r="E75" i="10" s="1"/>
  <c r="D76" i="10"/>
  <c r="E76" i="10" s="1"/>
  <c r="D77" i="10"/>
  <c r="E77" i="10" s="1"/>
  <c r="D78" i="10"/>
  <c r="E78" i="10" s="1"/>
  <c r="D79" i="10"/>
  <c r="E79" i="10" s="1"/>
  <c r="D80" i="10"/>
  <c r="D81" i="10"/>
  <c r="E81" i="10" s="1"/>
  <c r="D82" i="10"/>
  <c r="E82" i="10" s="1"/>
  <c r="D83" i="10"/>
  <c r="E83" i="10" s="1"/>
  <c r="D84" i="10"/>
  <c r="E84" i="10" s="1"/>
  <c r="D85" i="10"/>
  <c r="E85" i="10" s="1"/>
  <c r="D86" i="10"/>
  <c r="E86" i="10" s="1"/>
  <c r="D87" i="10"/>
  <c r="E87" i="10" s="1"/>
  <c r="D88" i="10"/>
  <c r="D89" i="10"/>
  <c r="E89" i="10" s="1"/>
  <c r="D90" i="10"/>
  <c r="E90" i="10" s="1"/>
  <c r="D91" i="10"/>
  <c r="E91" i="10" s="1"/>
  <c r="D92" i="10"/>
  <c r="E92" i="10" s="1"/>
  <c r="D93" i="10"/>
  <c r="E93" i="10" s="1"/>
  <c r="D94" i="10"/>
  <c r="E94" i="10" s="1"/>
  <c r="D95" i="10"/>
  <c r="E95" i="10" s="1"/>
  <c r="D96" i="10"/>
  <c r="D97" i="10"/>
  <c r="E97" i="10" s="1"/>
  <c r="D98" i="10"/>
  <c r="E98" i="10" s="1"/>
  <c r="D99" i="10"/>
  <c r="E99" i="10" s="1"/>
  <c r="D100" i="10"/>
  <c r="E100" i="10" s="1"/>
  <c r="D101" i="10"/>
  <c r="E101" i="10" s="1"/>
  <c r="D102" i="10"/>
  <c r="E102" i="10" s="1"/>
  <c r="D103" i="10"/>
  <c r="E103" i="10" s="1"/>
  <c r="D104" i="10"/>
  <c r="E104" i="10" s="1"/>
  <c r="D105" i="10"/>
  <c r="E105" i="10" s="1"/>
  <c r="D106" i="10"/>
  <c r="E106" i="10" s="1"/>
  <c r="D107" i="10"/>
  <c r="E107" i="10" s="1"/>
  <c r="D108" i="10"/>
  <c r="E108" i="10" s="1"/>
  <c r="D109" i="10"/>
  <c r="E109" i="10" s="1"/>
  <c r="D110" i="10"/>
  <c r="E110" i="10" s="1"/>
  <c r="D111" i="10"/>
  <c r="E111" i="10" s="1"/>
  <c r="D112" i="10"/>
  <c r="E112" i="10" s="1"/>
  <c r="D113" i="10"/>
  <c r="E113" i="10" s="1"/>
  <c r="D114" i="10"/>
  <c r="E114" i="10" s="1"/>
  <c r="D115" i="10"/>
  <c r="E115" i="10" s="1"/>
  <c r="D116" i="10"/>
  <c r="E116" i="10" s="1"/>
  <c r="D117" i="10"/>
  <c r="E117" i="10" s="1"/>
  <c r="D118" i="10"/>
  <c r="E118" i="10" s="1"/>
  <c r="D119" i="10"/>
  <c r="E119" i="10" s="1"/>
  <c r="D120" i="10"/>
  <c r="E120" i="10" s="1"/>
  <c r="D121" i="10"/>
  <c r="E121" i="10" s="1"/>
  <c r="D122" i="10"/>
  <c r="E122" i="10" s="1"/>
  <c r="D33" i="10"/>
  <c r="E33" i="10" s="1"/>
  <c r="E23" i="10"/>
  <c r="E21" i="10"/>
  <c r="C23" i="10"/>
  <c r="C22" i="10"/>
  <c r="E22" i="10" s="1"/>
  <c r="C21" i="10"/>
  <c r="C20" i="10"/>
  <c r="E20" i="10" s="1"/>
  <c r="C19" i="10"/>
  <c r="E19" i="10" s="1"/>
  <c r="C18" i="10"/>
  <c r="E18" i="10" s="1"/>
  <c r="E81" i="9"/>
  <c r="E89" i="9"/>
  <c r="E97" i="9"/>
  <c r="D35" i="9"/>
  <c r="E35" i="9" s="1"/>
  <c r="D36" i="9"/>
  <c r="E36" i="9" s="1"/>
  <c r="D37" i="9"/>
  <c r="E37" i="9" s="1"/>
  <c r="D38" i="9"/>
  <c r="E38" i="9" s="1"/>
  <c r="D39" i="9"/>
  <c r="E39" i="9" s="1"/>
  <c r="D40" i="9"/>
  <c r="E40" i="9" s="1"/>
  <c r="D41" i="9"/>
  <c r="E41" i="9" s="1"/>
  <c r="D42" i="9"/>
  <c r="E42" i="9" s="1"/>
  <c r="D43" i="9"/>
  <c r="E43" i="9" s="1"/>
  <c r="D44" i="9"/>
  <c r="E44" i="9" s="1"/>
  <c r="D45" i="9"/>
  <c r="E45" i="9" s="1"/>
  <c r="D46" i="9"/>
  <c r="E46" i="9" s="1"/>
  <c r="D47" i="9"/>
  <c r="E47" i="9" s="1"/>
  <c r="D48" i="9"/>
  <c r="E48" i="9" s="1"/>
  <c r="D49" i="9"/>
  <c r="E49" i="9" s="1"/>
  <c r="D50" i="9"/>
  <c r="E50" i="9" s="1"/>
  <c r="D51" i="9"/>
  <c r="E51" i="9" s="1"/>
  <c r="D52" i="9"/>
  <c r="E52" i="9" s="1"/>
  <c r="D53" i="9"/>
  <c r="E53" i="9" s="1"/>
  <c r="D54" i="9"/>
  <c r="E54" i="9" s="1"/>
  <c r="D55" i="9"/>
  <c r="E55" i="9" s="1"/>
  <c r="D56" i="9"/>
  <c r="E56" i="9" s="1"/>
  <c r="D57" i="9"/>
  <c r="E57" i="9" s="1"/>
  <c r="D58" i="9"/>
  <c r="E58" i="9" s="1"/>
  <c r="D59" i="9"/>
  <c r="E59" i="9" s="1"/>
  <c r="D60" i="9"/>
  <c r="E60" i="9" s="1"/>
  <c r="D61" i="9"/>
  <c r="E61" i="9" s="1"/>
  <c r="D62" i="9"/>
  <c r="E62" i="9" s="1"/>
  <c r="D63" i="9"/>
  <c r="E63" i="9" s="1"/>
  <c r="D64" i="9"/>
  <c r="E64" i="9" s="1"/>
  <c r="D65" i="9"/>
  <c r="E65" i="9" s="1"/>
  <c r="D66" i="9"/>
  <c r="E66" i="9" s="1"/>
  <c r="D67" i="9"/>
  <c r="E67" i="9" s="1"/>
  <c r="D68" i="9"/>
  <c r="E68" i="9" s="1"/>
  <c r="D69" i="9"/>
  <c r="E69" i="9" s="1"/>
  <c r="D70" i="9"/>
  <c r="E70" i="9" s="1"/>
  <c r="D71" i="9"/>
  <c r="E71" i="9" s="1"/>
  <c r="D72" i="9"/>
  <c r="E72" i="9" s="1"/>
  <c r="D73" i="9"/>
  <c r="E73" i="9" s="1"/>
  <c r="D74" i="9"/>
  <c r="E74" i="9" s="1"/>
  <c r="D75" i="9"/>
  <c r="E75" i="9" s="1"/>
  <c r="D76" i="9"/>
  <c r="E76" i="9" s="1"/>
  <c r="D77" i="9"/>
  <c r="E77" i="9" s="1"/>
  <c r="D78" i="9"/>
  <c r="E78" i="9" s="1"/>
  <c r="D79" i="9"/>
  <c r="E79" i="9" s="1"/>
  <c r="D80" i="9"/>
  <c r="E80" i="9" s="1"/>
  <c r="D81" i="9"/>
  <c r="D82" i="9"/>
  <c r="E82" i="9" s="1"/>
  <c r="D83" i="9"/>
  <c r="E83" i="9" s="1"/>
  <c r="D84" i="9"/>
  <c r="E84" i="9" s="1"/>
  <c r="D85" i="9"/>
  <c r="E85" i="9" s="1"/>
  <c r="D86" i="9"/>
  <c r="E86" i="9" s="1"/>
  <c r="D87" i="9"/>
  <c r="E87" i="9" s="1"/>
  <c r="D88" i="9"/>
  <c r="E88" i="9" s="1"/>
  <c r="D89" i="9"/>
  <c r="D90" i="9"/>
  <c r="E90" i="9" s="1"/>
  <c r="D91" i="9"/>
  <c r="E91" i="9" s="1"/>
  <c r="D92" i="9"/>
  <c r="E92" i="9" s="1"/>
  <c r="D93" i="9"/>
  <c r="E93" i="9" s="1"/>
  <c r="D94" i="9"/>
  <c r="E94" i="9" s="1"/>
  <c r="D95" i="9"/>
  <c r="E95" i="9" s="1"/>
  <c r="D96" i="9"/>
  <c r="E96" i="9" s="1"/>
  <c r="D97" i="9"/>
  <c r="D98" i="9"/>
  <c r="E98" i="9" s="1"/>
  <c r="D99" i="9"/>
  <c r="E99" i="9" s="1"/>
  <c r="D100" i="9"/>
  <c r="E100" i="9" s="1"/>
  <c r="D101" i="9"/>
  <c r="E101" i="9" s="1"/>
  <c r="D102" i="9"/>
  <c r="E102" i="9" s="1"/>
  <c r="D103" i="9"/>
  <c r="E103" i="9" s="1"/>
  <c r="D104" i="9"/>
  <c r="E104" i="9" s="1"/>
  <c r="D105" i="9"/>
  <c r="E105" i="9" s="1"/>
  <c r="D106" i="9"/>
  <c r="E106" i="9" s="1"/>
  <c r="D107" i="9"/>
  <c r="E107" i="9" s="1"/>
  <c r="D108" i="9"/>
  <c r="E108" i="9" s="1"/>
  <c r="D109" i="9"/>
  <c r="E109" i="9" s="1"/>
  <c r="D110" i="9"/>
  <c r="E110" i="9" s="1"/>
  <c r="D111" i="9"/>
  <c r="E111" i="9" s="1"/>
  <c r="D112" i="9"/>
  <c r="E112" i="9" s="1"/>
  <c r="D113" i="9"/>
  <c r="E113" i="9" s="1"/>
  <c r="D114" i="9"/>
  <c r="E114" i="9" s="1"/>
  <c r="D115" i="9"/>
  <c r="E115" i="9" s="1"/>
  <c r="D116" i="9"/>
  <c r="E116" i="9" s="1"/>
  <c r="D117" i="9"/>
  <c r="E117" i="9" s="1"/>
  <c r="D118" i="9"/>
  <c r="E118" i="9" s="1"/>
  <c r="D119" i="9"/>
  <c r="E119" i="9" s="1"/>
  <c r="D120" i="9"/>
  <c r="E120" i="9" s="1"/>
  <c r="D121" i="9"/>
  <c r="E121" i="9" s="1"/>
  <c r="D122" i="9"/>
  <c r="E122" i="9" s="1"/>
  <c r="D123" i="9"/>
  <c r="E123" i="9" s="1"/>
  <c r="D34" i="9"/>
  <c r="E34" i="9" s="1"/>
  <c r="E20" i="9"/>
  <c r="E21" i="9"/>
  <c r="C22" i="9"/>
  <c r="E22" i="9" s="1"/>
  <c r="C21" i="9"/>
  <c r="C20" i="9"/>
  <c r="C19" i="9"/>
  <c r="E19" i="9" s="1"/>
  <c r="C18" i="9"/>
  <c r="E18" i="9" s="1"/>
  <c r="C17" i="9"/>
  <c r="E17" i="9" s="1"/>
  <c r="E50" i="8"/>
  <c r="E58" i="8"/>
  <c r="E90" i="8"/>
  <c r="D35" i="8"/>
  <c r="E35" i="8" s="1"/>
  <c r="D36" i="8"/>
  <c r="E36" i="8" s="1"/>
  <c r="D37" i="8"/>
  <c r="E37" i="8" s="1"/>
  <c r="D38" i="8"/>
  <c r="E38" i="8" s="1"/>
  <c r="D39" i="8"/>
  <c r="E39" i="8" s="1"/>
  <c r="D40" i="8"/>
  <c r="E40" i="8" s="1"/>
  <c r="D41" i="8"/>
  <c r="E41" i="8" s="1"/>
  <c r="D42" i="8"/>
  <c r="E42" i="8" s="1"/>
  <c r="D43" i="8"/>
  <c r="E43" i="8" s="1"/>
  <c r="D44" i="8"/>
  <c r="E44" i="8" s="1"/>
  <c r="D45" i="8"/>
  <c r="E45" i="8" s="1"/>
  <c r="D46" i="8"/>
  <c r="E46" i="8" s="1"/>
  <c r="D47" i="8"/>
  <c r="E47" i="8" s="1"/>
  <c r="D48" i="8"/>
  <c r="E48" i="8" s="1"/>
  <c r="D49" i="8"/>
  <c r="E49" i="8" s="1"/>
  <c r="D50" i="8"/>
  <c r="D51" i="8"/>
  <c r="E51" i="8" s="1"/>
  <c r="D52" i="8"/>
  <c r="E52" i="8" s="1"/>
  <c r="D53" i="8"/>
  <c r="E53" i="8" s="1"/>
  <c r="D54" i="8"/>
  <c r="E54" i="8" s="1"/>
  <c r="D55" i="8"/>
  <c r="E55" i="8" s="1"/>
  <c r="D56" i="8"/>
  <c r="E56" i="8" s="1"/>
  <c r="D57" i="8"/>
  <c r="E57" i="8" s="1"/>
  <c r="D58" i="8"/>
  <c r="D59" i="8"/>
  <c r="E59" i="8" s="1"/>
  <c r="D60" i="8"/>
  <c r="E60" i="8" s="1"/>
  <c r="D61" i="8"/>
  <c r="E61" i="8" s="1"/>
  <c r="D62" i="8"/>
  <c r="E62" i="8" s="1"/>
  <c r="D63" i="8"/>
  <c r="E63" i="8" s="1"/>
  <c r="D64" i="8"/>
  <c r="E64" i="8" s="1"/>
  <c r="D65" i="8"/>
  <c r="E65" i="8" s="1"/>
  <c r="D66" i="8"/>
  <c r="E66" i="8" s="1"/>
  <c r="D67" i="8"/>
  <c r="E67" i="8" s="1"/>
  <c r="D68" i="8"/>
  <c r="E68" i="8" s="1"/>
  <c r="D69" i="8"/>
  <c r="E69" i="8" s="1"/>
  <c r="D70" i="8"/>
  <c r="E70" i="8" s="1"/>
  <c r="D71" i="8"/>
  <c r="E71" i="8" s="1"/>
  <c r="D72" i="8"/>
  <c r="E72" i="8" s="1"/>
  <c r="D73" i="8"/>
  <c r="E73" i="8" s="1"/>
  <c r="D74" i="8"/>
  <c r="E74" i="8" s="1"/>
  <c r="D75" i="8"/>
  <c r="E75" i="8" s="1"/>
  <c r="D76" i="8"/>
  <c r="E76" i="8" s="1"/>
  <c r="D77" i="8"/>
  <c r="E77" i="8" s="1"/>
  <c r="D78" i="8"/>
  <c r="E78" i="8" s="1"/>
  <c r="D79" i="8"/>
  <c r="E79" i="8" s="1"/>
  <c r="D80" i="8"/>
  <c r="E80" i="8" s="1"/>
  <c r="D81" i="8"/>
  <c r="E81" i="8" s="1"/>
  <c r="D82" i="8"/>
  <c r="E82" i="8" s="1"/>
  <c r="D83" i="8"/>
  <c r="E83" i="8" s="1"/>
  <c r="D84" i="8"/>
  <c r="E84" i="8" s="1"/>
  <c r="D85" i="8"/>
  <c r="E85" i="8" s="1"/>
  <c r="D86" i="8"/>
  <c r="E86" i="8" s="1"/>
  <c r="D87" i="8"/>
  <c r="E87" i="8" s="1"/>
  <c r="D88" i="8"/>
  <c r="E88" i="8" s="1"/>
  <c r="D89" i="8"/>
  <c r="E89" i="8" s="1"/>
  <c r="D90" i="8"/>
  <c r="D91" i="8"/>
  <c r="E91" i="8" s="1"/>
  <c r="D92" i="8"/>
  <c r="E92" i="8" s="1"/>
  <c r="D93" i="8"/>
  <c r="E93" i="8" s="1"/>
  <c r="D94" i="8"/>
  <c r="E94" i="8" s="1"/>
  <c r="D95" i="8"/>
  <c r="E95" i="8" s="1"/>
  <c r="D96" i="8"/>
  <c r="E96" i="8" s="1"/>
  <c r="D97" i="8"/>
  <c r="E97" i="8" s="1"/>
  <c r="D98" i="8"/>
  <c r="E98" i="8" s="1"/>
  <c r="D99" i="8"/>
  <c r="E99" i="8" s="1"/>
  <c r="D100" i="8"/>
  <c r="E100" i="8" s="1"/>
  <c r="D101" i="8"/>
  <c r="E101" i="8" s="1"/>
  <c r="D102" i="8"/>
  <c r="E102" i="8" s="1"/>
  <c r="D103" i="8"/>
  <c r="E103" i="8" s="1"/>
  <c r="D104" i="8"/>
  <c r="E104" i="8" s="1"/>
  <c r="D105" i="8"/>
  <c r="E105" i="8" s="1"/>
  <c r="D106" i="8"/>
  <c r="E106" i="8" s="1"/>
  <c r="D107" i="8"/>
  <c r="E107" i="8" s="1"/>
  <c r="D34" i="8"/>
  <c r="E34" i="8" s="1"/>
  <c r="C22" i="8"/>
  <c r="E22" i="8" s="1"/>
  <c r="C21" i="8"/>
  <c r="E21" i="8" s="1"/>
  <c r="C20" i="8"/>
  <c r="E20" i="8" s="1"/>
  <c r="C19" i="8"/>
  <c r="E19" i="8" s="1"/>
  <c r="C18" i="8"/>
  <c r="E18" i="8" s="1"/>
  <c r="C17" i="8"/>
  <c r="E17" i="8" s="1"/>
  <c r="E80" i="7"/>
  <c r="E88" i="7"/>
  <c r="E96" i="7"/>
  <c r="D34" i="7"/>
  <c r="E34" i="7" s="1"/>
  <c r="D35" i="7"/>
  <c r="E35" i="7" s="1"/>
  <c r="D36" i="7"/>
  <c r="E36" i="7" s="1"/>
  <c r="D37" i="7"/>
  <c r="E37" i="7" s="1"/>
  <c r="D38" i="7"/>
  <c r="E38" i="7" s="1"/>
  <c r="D39" i="7"/>
  <c r="E39" i="7" s="1"/>
  <c r="D40" i="7"/>
  <c r="E40" i="7" s="1"/>
  <c r="D41" i="7"/>
  <c r="E41" i="7" s="1"/>
  <c r="D42" i="7"/>
  <c r="E42" i="7" s="1"/>
  <c r="D43" i="7"/>
  <c r="E43" i="7" s="1"/>
  <c r="D44" i="7"/>
  <c r="E44" i="7" s="1"/>
  <c r="D45" i="7"/>
  <c r="E45" i="7" s="1"/>
  <c r="D46" i="7"/>
  <c r="E46" i="7" s="1"/>
  <c r="D47" i="7"/>
  <c r="E47" i="7" s="1"/>
  <c r="D48" i="7"/>
  <c r="E48" i="7" s="1"/>
  <c r="D49" i="7"/>
  <c r="E49" i="7" s="1"/>
  <c r="D50" i="7"/>
  <c r="E50" i="7" s="1"/>
  <c r="D51" i="7"/>
  <c r="E51" i="7" s="1"/>
  <c r="D52" i="7"/>
  <c r="E52" i="7" s="1"/>
  <c r="D53" i="7"/>
  <c r="E53" i="7" s="1"/>
  <c r="D54" i="7"/>
  <c r="E54" i="7" s="1"/>
  <c r="D55" i="7"/>
  <c r="E55" i="7" s="1"/>
  <c r="D56" i="7"/>
  <c r="E56" i="7" s="1"/>
  <c r="D57" i="7"/>
  <c r="E57" i="7" s="1"/>
  <c r="D58" i="7"/>
  <c r="E58" i="7" s="1"/>
  <c r="D59" i="7"/>
  <c r="E59" i="7" s="1"/>
  <c r="D60" i="7"/>
  <c r="E60" i="7" s="1"/>
  <c r="D61" i="7"/>
  <c r="E61" i="7" s="1"/>
  <c r="D62" i="7"/>
  <c r="E62" i="7" s="1"/>
  <c r="D63" i="7"/>
  <c r="E63" i="7" s="1"/>
  <c r="D64" i="7"/>
  <c r="E64" i="7" s="1"/>
  <c r="D65" i="7"/>
  <c r="E65" i="7" s="1"/>
  <c r="D66" i="7"/>
  <c r="E66" i="7" s="1"/>
  <c r="D67" i="7"/>
  <c r="E67" i="7" s="1"/>
  <c r="D68" i="7"/>
  <c r="E68" i="7" s="1"/>
  <c r="D69" i="7"/>
  <c r="E69" i="7" s="1"/>
  <c r="D70" i="7"/>
  <c r="E70" i="7" s="1"/>
  <c r="D71" i="7"/>
  <c r="E71" i="7" s="1"/>
  <c r="D72" i="7"/>
  <c r="E72" i="7" s="1"/>
  <c r="D73" i="7"/>
  <c r="E73" i="7" s="1"/>
  <c r="D74" i="7"/>
  <c r="E74" i="7" s="1"/>
  <c r="D75" i="7"/>
  <c r="E75" i="7" s="1"/>
  <c r="D76" i="7"/>
  <c r="E76" i="7" s="1"/>
  <c r="D77" i="7"/>
  <c r="E77" i="7" s="1"/>
  <c r="D78" i="7"/>
  <c r="E78" i="7" s="1"/>
  <c r="D79" i="7"/>
  <c r="E79" i="7" s="1"/>
  <c r="D80" i="7"/>
  <c r="D81" i="7"/>
  <c r="E81" i="7" s="1"/>
  <c r="D82" i="7"/>
  <c r="E82" i="7" s="1"/>
  <c r="D83" i="7"/>
  <c r="E83" i="7" s="1"/>
  <c r="D84" i="7"/>
  <c r="E84" i="7" s="1"/>
  <c r="D85" i="7"/>
  <c r="E85" i="7" s="1"/>
  <c r="D86" i="7"/>
  <c r="E86" i="7" s="1"/>
  <c r="D87" i="7"/>
  <c r="E87" i="7" s="1"/>
  <c r="D88" i="7"/>
  <c r="D89" i="7"/>
  <c r="E89" i="7" s="1"/>
  <c r="D90" i="7"/>
  <c r="E90" i="7" s="1"/>
  <c r="D91" i="7"/>
  <c r="E91" i="7" s="1"/>
  <c r="D92" i="7"/>
  <c r="E92" i="7" s="1"/>
  <c r="D93" i="7"/>
  <c r="E93" i="7" s="1"/>
  <c r="D94" i="7"/>
  <c r="E94" i="7" s="1"/>
  <c r="D95" i="7"/>
  <c r="E95" i="7" s="1"/>
  <c r="D96" i="7"/>
  <c r="D97" i="7"/>
  <c r="E97" i="7" s="1"/>
  <c r="D98" i="7"/>
  <c r="E98" i="7" s="1"/>
  <c r="D99" i="7"/>
  <c r="E99" i="7" s="1"/>
  <c r="D100" i="7"/>
  <c r="E100" i="7" s="1"/>
  <c r="D101" i="7"/>
  <c r="E101" i="7" s="1"/>
  <c r="D102" i="7"/>
  <c r="E102" i="7" s="1"/>
  <c r="D103" i="7"/>
  <c r="E103" i="7" s="1"/>
  <c r="D104" i="7"/>
  <c r="E104" i="7" s="1"/>
  <c r="D105" i="7"/>
  <c r="E105" i="7" s="1"/>
  <c r="D106" i="7"/>
  <c r="E106" i="7" s="1"/>
  <c r="D107" i="7"/>
  <c r="E107" i="7" s="1"/>
  <c r="D108" i="7"/>
  <c r="E108" i="7" s="1"/>
  <c r="D109" i="7"/>
  <c r="E109" i="7" s="1"/>
  <c r="D110" i="7"/>
  <c r="E110" i="7" s="1"/>
  <c r="D111" i="7"/>
  <c r="E111" i="7" s="1"/>
  <c r="D112" i="7"/>
  <c r="E112" i="7" s="1"/>
  <c r="D113" i="7"/>
  <c r="E113" i="7" s="1"/>
  <c r="D114" i="7"/>
  <c r="E114" i="7" s="1"/>
  <c r="D115" i="7"/>
  <c r="E115" i="7" s="1"/>
  <c r="D116" i="7"/>
  <c r="E116" i="7" s="1"/>
  <c r="D117" i="7"/>
  <c r="E117" i="7" s="1"/>
  <c r="D118" i="7"/>
  <c r="E118" i="7" s="1"/>
  <c r="D119" i="7"/>
  <c r="E119" i="7" s="1"/>
  <c r="D120" i="7"/>
  <c r="E120" i="7" s="1"/>
  <c r="D121" i="7"/>
  <c r="E121" i="7" s="1"/>
  <c r="D122" i="7"/>
  <c r="E122" i="7" s="1"/>
  <c r="D33" i="7"/>
  <c r="E33" i="7" s="1"/>
  <c r="E20" i="7"/>
  <c r="E21" i="7"/>
  <c r="C22" i="7"/>
  <c r="E22" i="7" s="1"/>
  <c r="C21" i="7"/>
  <c r="C20" i="7"/>
  <c r="C19" i="7"/>
  <c r="E19" i="7" s="1"/>
  <c r="C18" i="7"/>
  <c r="E18" i="7" s="1"/>
  <c r="C17" i="7"/>
  <c r="E17" i="7"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71" i="6"/>
  <c r="E71" i="6" s="1"/>
  <c r="D72" i="6"/>
  <c r="E72" i="6" s="1"/>
  <c r="D73" i="6"/>
  <c r="E73" i="6" s="1"/>
  <c r="D74" i="6"/>
  <c r="E74" i="6" s="1"/>
  <c r="D75" i="6"/>
  <c r="E75" i="6" s="1"/>
  <c r="D76" i="6"/>
  <c r="E76" i="6" s="1"/>
  <c r="D77" i="6"/>
  <c r="E77" i="6" s="1"/>
  <c r="D78" i="6"/>
  <c r="E78" i="6" s="1"/>
  <c r="D79" i="6"/>
  <c r="E79" i="6" s="1"/>
  <c r="D80" i="6"/>
  <c r="E80" i="6" s="1"/>
  <c r="D81" i="6"/>
  <c r="E81" i="6" s="1"/>
  <c r="D82" i="6"/>
  <c r="E82" i="6" s="1"/>
  <c r="D83" i="6"/>
  <c r="E83" i="6" s="1"/>
  <c r="D84" i="6"/>
  <c r="E84" i="6" s="1"/>
  <c r="D85" i="6"/>
  <c r="E85" i="6" s="1"/>
  <c r="D86" i="6"/>
  <c r="E86" i="6" s="1"/>
  <c r="D87" i="6"/>
  <c r="E87" i="6" s="1"/>
  <c r="D88" i="6"/>
  <c r="E88" i="6" s="1"/>
  <c r="D89" i="6"/>
  <c r="E89" i="6" s="1"/>
  <c r="D90" i="6"/>
  <c r="E90" i="6" s="1"/>
  <c r="D91" i="6"/>
  <c r="E91" i="6" s="1"/>
  <c r="D92" i="6"/>
  <c r="E92" i="6" s="1"/>
  <c r="D93" i="6"/>
  <c r="E93" i="6" s="1"/>
  <c r="D94" i="6"/>
  <c r="E94" i="6" s="1"/>
  <c r="D95" i="6"/>
  <c r="E95" i="6" s="1"/>
  <c r="D96" i="6"/>
  <c r="E96" i="6" s="1"/>
  <c r="D97" i="6"/>
  <c r="E97" i="6" s="1"/>
  <c r="D98" i="6"/>
  <c r="E98" i="6" s="1"/>
  <c r="D99" i="6"/>
  <c r="E99" i="6" s="1"/>
  <c r="D100" i="6"/>
  <c r="E100" i="6" s="1"/>
  <c r="D101" i="6"/>
  <c r="E101" i="6" s="1"/>
  <c r="D102" i="6"/>
  <c r="E102" i="6" s="1"/>
  <c r="D103" i="6"/>
  <c r="E103" i="6" s="1"/>
  <c r="D104" i="6"/>
  <c r="E104" i="6" s="1"/>
  <c r="D105" i="6"/>
  <c r="E105" i="6" s="1"/>
  <c r="D106" i="6"/>
  <c r="E106" i="6" s="1"/>
  <c r="D107" i="6"/>
  <c r="E107" i="6" s="1"/>
  <c r="D108" i="6"/>
  <c r="E108" i="6" s="1"/>
  <c r="D109" i="6"/>
  <c r="E109" i="6" s="1"/>
  <c r="D110" i="6"/>
  <c r="E110" i="6" s="1"/>
  <c r="D111" i="6"/>
  <c r="E111" i="6" s="1"/>
  <c r="D112" i="6"/>
  <c r="E112" i="6" s="1"/>
  <c r="D113" i="6"/>
  <c r="E113" i="6" s="1"/>
  <c r="D114" i="6"/>
  <c r="E114" i="6" s="1"/>
  <c r="D115" i="6"/>
  <c r="E115" i="6" s="1"/>
  <c r="D116" i="6"/>
  <c r="E116" i="6" s="1"/>
  <c r="D117" i="6"/>
  <c r="E117" i="6" s="1"/>
  <c r="D118" i="6"/>
  <c r="E118" i="6" s="1"/>
  <c r="D119" i="6"/>
  <c r="E119" i="6" s="1"/>
  <c r="D120" i="6"/>
  <c r="E120" i="6" s="1"/>
  <c r="D121" i="6"/>
  <c r="E121" i="6" s="1"/>
  <c r="D122" i="6"/>
  <c r="E122" i="6" s="1"/>
  <c r="D123" i="6"/>
  <c r="E123" i="6" s="1"/>
  <c r="D34" i="6"/>
  <c r="E34" i="6" s="1"/>
  <c r="C22" i="6"/>
  <c r="E22" i="6" s="1"/>
  <c r="C21" i="6"/>
  <c r="E21" i="6" s="1"/>
  <c r="C20" i="6"/>
  <c r="E20" i="6" s="1"/>
  <c r="C19" i="6"/>
  <c r="E19" i="6" s="1"/>
  <c r="C18" i="6"/>
  <c r="E18" i="6" s="1"/>
  <c r="C17" i="6"/>
  <c r="E17" i="6" s="1"/>
  <c r="E71" i="5"/>
  <c r="E79" i="5"/>
  <c r="E87" i="5"/>
  <c r="E95" i="5"/>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D72" i="5"/>
  <c r="E72" i="5" s="1"/>
  <c r="D73" i="5"/>
  <c r="E73" i="5" s="1"/>
  <c r="D74" i="5"/>
  <c r="E74" i="5" s="1"/>
  <c r="D75" i="5"/>
  <c r="E75" i="5" s="1"/>
  <c r="D76" i="5"/>
  <c r="E76" i="5" s="1"/>
  <c r="D77" i="5"/>
  <c r="E77" i="5" s="1"/>
  <c r="D78" i="5"/>
  <c r="E78" i="5" s="1"/>
  <c r="D79" i="5"/>
  <c r="D80" i="5"/>
  <c r="E80" i="5" s="1"/>
  <c r="D81" i="5"/>
  <c r="E81" i="5" s="1"/>
  <c r="D82" i="5"/>
  <c r="E82" i="5" s="1"/>
  <c r="D83" i="5"/>
  <c r="E83" i="5" s="1"/>
  <c r="D84" i="5"/>
  <c r="E84" i="5" s="1"/>
  <c r="D85" i="5"/>
  <c r="E85" i="5" s="1"/>
  <c r="D86" i="5"/>
  <c r="E86" i="5" s="1"/>
  <c r="D87" i="5"/>
  <c r="D88" i="5"/>
  <c r="E88" i="5" s="1"/>
  <c r="D89" i="5"/>
  <c r="E89" i="5" s="1"/>
  <c r="D90" i="5"/>
  <c r="E90" i="5" s="1"/>
  <c r="D91" i="5"/>
  <c r="E91" i="5" s="1"/>
  <c r="D92" i="5"/>
  <c r="E92" i="5" s="1"/>
  <c r="D93" i="5"/>
  <c r="E93" i="5" s="1"/>
  <c r="D94" i="5"/>
  <c r="E94" i="5" s="1"/>
  <c r="D95" i="5"/>
  <c r="D96" i="5"/>
  <c r="E96" i="5" s="1"/>
  <c r="D97" i="5"/>
  <c r="E97" i="5" s="1"/>
  <c r="D98" i="5"/>
  <c r="E98" i="5" s="1"/>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E111" i="5" s="1"/>
  <c r="D112" i="5"/>
  <c r="E112" i="5" s="1"/>
  <c r="D113" i="5"/>
  <c r="E113" i="5" s="1"/>
  <c r="D114" i="5"/>
  <c r="E114" i="5" s="1"/>
  <c r="D115" i="5"/>
  <c r="E115" i="5" s="1"/>
  <c r="D116" i="5"/>
  <c r="E116" i="5" s="1"/>
  <c r="D117" i="5"/>
  <c r="E117" i="5" s="1"/>
  <c r="D118" i="5"/>
  <c r="E118" i="5" s="1"/>
  <c r="D119" i="5"/>
  <c r="E119" i="5" s="1"/>
  <c r="D120" i="5"/>
  <c r="E120" i="5" s="1"/>
  <c r="D121" i="5"/>
  <c r="E121" i="5" s="1"/>
  <c r="D32" i="5"/>
  <c r="E32" i="5" s="1"/>
  <c r="E20" i="5"/>
  <c r="E21" i="5"/>
  <c r="C22" i="5"/>
  <c r="E22" i="5" s="1"/>
  <c r="C21" i="5"/>
  <c r="C20" i="5"/>
  <c r="C19" i="5"/>
  <c r="E19" i="5" s="1"/>
  <c r="C18" i="5"/>
  <c r="E18" i="5" s="1"/>
  <c r="C17" i="5"/>
  <c r="E17" i="5" s="1"/>
  <c r="E57" i="4"/>
  <c r="E59" i="4"/>
  <c r="E89" i="4"/>
  <c r="E91" i="4"/>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D58" i="4"/>
  <c r="E58" i="4" s="1"/>
  <c r="D59" i="4"/>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D90" i="4"/>
  <c r="E90" i="4" s="1"/>
  <c r="D91" i="4"/>
  <c r="D92" i="4"/>
  <c r="E92" i="4" s="1"/>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s="1"/>
  <c r="D105" i="4"/>
  <c r="E105" i="4" s="1"/>
  <c r="D106" i="4"/>
  <c r="E106" i="4" s="1"/>
  <c r="D33" i="4"/>
  <c r="E33" i="4" s="1"/>
  <c r="C22" i="4"/>
  <c r="C21" i="4"/>
  <c r="E21" i="4" s="1"/>
  <c r="C20" i="4"/>
  <c r="E20" i="4" s="1"/>
  <c r="C19" i="4"/>
  <c r="E19" i="4" s="1"/>
  <c r="C18" i="4"/>
  <c r="E18" i="4" s="1"/>
  <c r="C17" i="4"/>
  <c r="E17" i="4" s="1"/>
  <c r="E64" i="3"/>
  <c r="E80" i="3"/>
  <c r="E81" i="3"/>
  <c r="E86" i="3"/>
  <c r="E87" i="3"/>
  <c r="E96" i="3"/>
  <c r="E97" i="3"/>
  <c r="E102" i="3"/>
  <c r="E103" i="3"/>
  <c r="E112" i="3"/>
  <c r="E113" i="3"/>
  <c r="E118" i="3"/>
  <c r="E119" i="3"/>
  <c r="D79" i="3"/>
  <c r="E79" i="3" s="1"/>
  <c r="D80" i="3"/>
  <c r="D81" i="3"/>
  <c r="D82" i="3"/>
  <c r="E82" i="3" s="1"/>
  <c r="D83" i="3"/>
  <c r="E83" i="3" s="1"/>
  <c r="D84" i="3"/>
  <c r="E84" i="3" s="1"/>
  <c r="D85" i="3"/>
  <c r="E85" i="3" s="1"/>
  <c r="D86" i="3"/>
  <c r="D87" i="3"/>
  <c r="D88" i="3"/>
  <c r="E88" i="3" s="1"/>
  <c r="D89" i="3"/>
  <c r="E89" i="3" s="1"/>
  <c r="D90" i="3"/>
  <c r="E90" i="3" s="1"/>
  <c r="D91" i="3"/>
  <c r="E91" i="3" s="1"/>
  <c r="D92" i="3"/>
  <c r="E92" i="3" s="1"/>
  <c r="D93" i="3"/>
  <c r="E93" i="3" s="1"/>
  <c r="D94" i="3"/>
  <c r="E94" i="3" s="1"/>
  <c r="D95" i="3"/>
  <c r="E95" i="3" s="1"/>
  <c r="D96" i="3"/>
  <c r="D97" i="3"/>
  <c r="D98" i="3"/>
  <c r="E98" i="3" s="1"/>
  <c r="D99" i="3"/>
  <c r="E99" i="3" s="1"/>
  <c r="D100" i="3"/>
  <c r="E100" i="3" s="1"/>
  <c r="D101" i="3"/>
  <c r="E101" i="3" s="1"/>
  <c r="D102" i="3"/>
  <c r="D103" i="3"/>
  <c r="D104" i="3"/>
  <c r="E104" i="3" s="1"/>
  <c r="D105" i="3"/>
  <c r="E105" i="3" s="1"/>
  <c r="D106" i="3"/>
  <c r="E106" i="3" s="1"/>
  <c r="D107" i="3"/>
  <c r="E107" i="3" s="1"/>
  <c r="D108" i="3"/>
  <c r="E108" i="3" s="1"/>
  <c r="D109" i="3"/>
  <c r="E109" i="3" s="1"/>
  <c r="D110" i="3"/>
  <c r="E110" i="3" s="1"/>
  <c r="D111" i="3"/>
  <c r="E111" i="3" s="1"/>
  <c r="D112" i="3"/>
  <c r="D113" i="3"/>
  <c r="D114" i="3"/>
  <c r="E114" i="3" s="1"/>
  <c r="D115" i="3"/>
  <c r="E115" i="3" s="1"/>
  <c r="D116" i="3"/>
  <c r="E116" i="3" s="1"/>
  <c r="D117" i="3"/>
  <c r="E117" i="3" s="1"/>
  <c r="D118" i="3"/>
  <c r="D119" i="3"/>
  <c r="D120" i="3"/>
  <c r="E120" i="3" s="1"/>
  <c r="D121" i="3"/>
  <c r="E121" i="3" s="1"/>
  <c r="D122" i="3"/>
  <c r="E122"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33" i="3"/>
  <c r="E33" i="3" s="1"/>
  <c r="E21" i="3"/>
  <c r="E22" i="3"/>
  <c r="C23" i="3"/>
  <c r="C22" i="3"/>
  <c r="C21" i="3"/>
  <c r="C20" i="3"/>
  <c r="E20" i="3" s="1"/>
  <c r="C19" i="3"/>
  <c r="E19" i="3" s="1"/>
  <c r="C18" i="3"/>
  <c r="E18" i="3" s="1"/>
  <c r="E49" i="2"/>
  <c r="E51" i="2"/>
  <c r="E55" i="2"/>
  <c r="E67" i="2"/>
  <c r="E73" i="2"/>
  <c r="E75" i="2"/>
  <c r="E89" i="2"/>
  <c r="E91" i="2"/>
  <c r="E97" i="2"/>
  <c r="E115" i="2"/>
  <c r="E119" i="2"/>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D50" i="2"/>
  <c r="E50" i="2" s="1"/>
  <c r="D51" i="2"/>
  <c r="D52" i="2"/>
  <c r="E52" i="2" s="1"/>
  <c r="D53" i="2"/>
  <c r="E53" i="2" s="1"/>
  <c r="D54" i="2"/>
  <c r="E54" i="2" s="1"/>
  <c r="D55" i="2"/>
  <c r="D56" i="2"/>
  <c r="E56" i="2" s="1"/>
  <c r="D57" i="2"/>
  <c r="E57" i="2" s="1"/>
  <c r="D58" i="2"/>
  <c r="E58" i="2" s="1"/>
  <c r="D59" i="2"/>
  <c r="E59" i="2" s="1"/>
  <c r="D60" i="2"/>
  <c r="E60" i="2" s="1"/>
  <c r="D61" i="2"/>
  <c r="E61" i="2" s="1"/>
  <c r="D62" i="2"/>
  <c r="E62" i="2" s="1"/>
  <c r="D63" i="2"/>
  <c r="E63" i="2" s="1"/>
  <c r="D64" i="2"/>
  <c r="E64" i="2" s="1"/>
  <c r="D65" i="2"/>
  <c r="E65" i="2" s="1"/>
  <c r="D66" i="2"/>
  <c r="E66" i="2" s="1"/>
  <c r="D67" i="2"/>
  <c r="D68" i="2"/>
  <c r="E68" i="2" s="1"/>
  <c r="D69" i="2"/>
  <c r="E69" i="2" s="1"/>
  <c r="D70" i="2"/>
  <c r="E70" i="2" s="1"/>
  <c r="D71" i="2"/>
  <c r="E71" i="2" s="1"/>
  <c r="D72" i="2"/>
  <c r="E72" i="2" s="1"/>
  <c r="D73" i="2"/>
  <c r="D74" i="2"/>
  <c r="E74" i="2" s="1"/>
  <c r="D75" i="2"/>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D90" i="2"/>
  <c r="E90" i="2" s="1"/>
  <c r="D91" i="2"/>
  <c r="D92" i="2"/>
  <c r="E92" i="2" s="1"/>
  <c r="D93" i="2"/>
  <c r="E93" i="2" s="1"/>
  <c r="D94" i="2"/>
  <c r="E94" i="2" s="1"/>
  <c r="D95" i="2"/>
  <c r="E95" i="2" s="1"/>
  <c r="D96" i="2"/>
  <c r="E96" i="2" s="1"/>
  <c r="D97" i="2"/>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D116" i="2"/>
  <c r="E116" i="2" s="1"/>
  <c r="D117" i="2"/>
  <c r="E117" i="2" s="1"/>
  <c r="D118" i="2"/>
  <c r="E118" i="2" s="1"/>
  <c r="D119" i="2"/>
  <c r="D120" i="2"/>
  <c r="E120" i="2" s="1"/>
  <c r="D121" i="2"/>
  <c r="E121" i="2" s="1"/>
  <c r="D122" i="2"/>
  <c r="E122" i="2" s="1"/>
  <c r="D123" i="2"/>
  <c r="E123" i="2" s="1"/>
  <c r="D34" i="2"/>
  <c r="E34" i="2" s="1"/>
  <c r="E20" i="2"/>
  <c r="E21" i="2"/>
  <c r="C22" i="2"/>
  <c r="C21" i="2"/>
  <c r="C20" i="2"/>
  <c r="C19" i="2"/>
  <c r="E19" i="2" s="1"/>
  <c r="C18" i="2"/>
  <c r="E18" i="2" s="1"/>
  <c r="C17" i="2"/>
  <c r="E17" i="2" s="1"/>
  <c r="E54" i="1"/>
  <c r="E62" i="1"/>
  <c r="E86" i="1"/>
  <c r="E94" i="1"/>
  <c r="E118" i="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D55" i="1"/>
  <c r="E55" i="1" s="1"/>
  <c r="D56" i="1"/>
  <c r="E56" i="1" s="1"/>
  <c r="D57" i="1"/>
  <c r="E57" i="1" s="1"/>
  <c r="D58" i="1"/>
  <c r="E58" i="1" s="1"/>
  <c r="D59" i="1"/>
  <c r="E59" i="1" s="1"/>
  <c r="D60" i="1"/>
  <c r="E60" i="1" s="1"/>
  <c r="D61" i="1"/>
  <c r="E61" i="1" s="1"/>
  <c r="D62" i="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D87" i="1"/>
  <c r="E87" i="1" s="1"/>
  <c r="D88" i="1"/>
  <c r="E88" i="1" s="1"/>
  <c r="D89" i="1"/>
  <c r="E89" i="1" s="1"/>
  <c r="D90" i="1"/>
  <c r="E90" i="1" s="1"/>
  <c r="D91" i="1"/>
  <c r="E91" i="1" s="1"/>
  <c r="D92" i="1"/>
  <c r="E92" i="1" s="1"/>
  <c r="D93" i="1"/>
  <c r="E93" i="1" s="1"/>
  <c r="D94" i="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D119" i="1"/>
  <c r="E119" i="1" s="1"/>
  <c r="D120" i="1"/>
  <c r="E120" i="1" s="1"/>
  <c r="D121" i="1"/>
  <c r="E121" i="1" s="1"/>
  <c r="D122" i="1"/>
  <c r="E122" i="1" s="1"/>
  <c r="D33" i="1"/>
  <c r="E33" i="1" s="1"/>
  <c r="E18" i="1"/>
  <c r="E21" i="1"/>
  <c r="C22" i="1"/>
  <c r="C21" i="1"/>
  <c r="C20" i="1"/>
  <c r="E20" i="1" s="1"/>
  <c r="C19" i="1"/>
  <c r="E19" i="1" s="1"/>
  <c r="C18" i="1"/>
  <c r="C17" i="1"/>
  <c r="E17" i="1" s="1"/>
</calcChain>
</file>

<file path=xl/sharedStrings.xml><?xml version="1.0" encoding="utf-8"?>
<sst xmlns="http://schemas.openxmlformats.org/spreadsheetml/2006/main" count="2104" uniqueCount="408">
  <si>
    <t xml:space="preserve"> </t>
  </si>
  <si>
    <t>std1</t>
  </si>
  <si>
    <t>std2</t>
  </si>
  <si>
    <t>std3</t>
  </si>
  <si>
    <t>std4</t>
  </si>
  <si>
    <t>std5</t>
  </si>
  <si>
    <t>blank</t>
  </si>
  <si>
    <t>abs</t>
  </si>
  <si>
    <t>abs-blank</t>
  </si>
  <si>
    <t>expected</t>
  </si>
  <si>
    <t>result</t>
  </si>
  <si>
    <t>concentration (mlU/ml)</t>
  </si>
  <si>
    <t>Numune</t>
  </si>
  <si>
    <t>absorbans</t>
  </si>
  <si>
    <t>result(mlU/ml)</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</si>
  <si>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</si>
  <si>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</si>
  <si>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</si>
  <si>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</si>
  <si>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</si>
  <si>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</si>
  <si>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</si>
  <si>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</si>
  <si>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</si>
  <si>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</si>
  <si>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</si>
  <si>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</si>
  <si>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</si>
  <si>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</si>
  <si>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</si>
  <si>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</si>
  <si>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</si>
  <si>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</si>
  <si>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</si>
  <si>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</si>
  <si>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</si>
  <si>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</si>
  <si>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</si>
  <si>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</si>
  <si>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</si>
  <si>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</si>
  <si>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</si>
  <si>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</si>
  <si>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</si>
  <si>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</si>
  <si>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</si>
  <si>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</si>
  <si>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</si>
  <si>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</si>
  <si>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</si>
  <si>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</si>
  <si>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</si>
  <si>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</si>
  <si>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</si>
  <si>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</si>
  <si>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</si>
  <si>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</si>
  <si>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</si>
  <si>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</si>
  <si>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</si>
  <si>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</si>
  <si>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</si>
  <si>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</si>
  <si>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</si>
  <si>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</si>
  <si>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</si>
  <si>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</si>
  <si>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</si>
  <si>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</si>
  <si>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</si>
  <si>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</si>
  <si>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</si>
  <si>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</si>
  <si>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</si>
  <si>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</si>
  <si>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</si>
  <si>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</si>
  <si>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</si>
  <si>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</si>
  <si>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</si>
  <si>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</si>
  <si>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</si>
  <si>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</si>
  <si>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</si>
  <si>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</si>
  <si>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</si>
  <si>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</si>
  <si>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</si>
  <si>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</si>
  <si>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</si>
  <si>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</si>
  <si>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</si>
  <si>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</si>
  <si>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</si>
  <si>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</si>
  <si>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</si>
  <si>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</si>
  <si>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</si>
  <si>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</si>
  <si>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</si>
  <si>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</si>
  <si>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</si>
  <si>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</si>
  <si>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</si>
  <si>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</si>
  <si>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</si>
  <si>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</si>
  <si>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</si>
  <si>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</si>
  <si>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</si>
  <si>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</si>
  <si>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</si>
  <si>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</si>
  <si>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</si>
  <si>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</si>
  <si>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Sample-101</t>
  </si>
  <si>
    <t>Sample-102</t>
  </si>
  <si>
    <t>Sample-103</t>
  </si>
  <si>
    <t>Sample-104</t>
  </si>
  <si>
    <t>Sample-105</t>
  </si>
  <si>
    <t>Sample-106</t>
  </si>
  <si>
    <t>Sample-107</t>
  </si>
  <si>
    <t>Sample-108</t>
  </si>
  <si>
    <t>Sample-109</t>
  </si>
  <si>
    <t>Sample-110</t>
  </si>
  <si>
    <t>Sample-111</t>
  </si>
  <si>
    <t>Sample-112</t>
  </si>
  <si>
    <t>Sample-113</t>
  </si>
  <si>
    <t>Sample-114</t>
  </si>
  <si>
    <t>Sample-115</t>
  </si>
  <si>
    <t>Sample-116</t>
  </si>
  <si>
    <t>Sample-117</t>
  </si>
  <si>
    <t>Sample-118</t>
  </si>
  <si>
    <t>Sample-119</t>
  </si>
  <si>
    <t>Sample-120</t>
  </si>
  <si>
    <t>Sample-121</t>
  </si>
  <si>
    <t>Sample-122</t>
  </si>
  <si>
    <t>Sample-123</t>
  </si>
  <si>
    <t>Sample-124</t>
  </si>
  <si>
    <t>Sample-125</t>
  </si>
  <si>
    <t>Sample-126</t>
  </si>
  <si>
    <t>Sample-127</t>
  </si>
  <si>
    <t>Sample-128</t>
  </si>
  <si>
    <t>Sample-129</t>
  </si>
  <si>
    <t>Sample-130</t>
  </si>
  <si>
    <t>Sample-131</t>
  </si>
  <si>
    <t>Sample-132</t>
  </si>
  <si>
    <t>Sample-133</t>
  </si>
  <si>
    <t>Sample-134</t>
  </si>
  <si>
    <t>Sample-135</t>
  </si>
  <si>
    <t>Sample-136</t>
  </si>
  <si>
    <t>Sample-137</t>
  </si>
  <si>
    <t>Sample-138</t>
  </si>
  <si>
    <t>Sample-139</t>
  </si>
  <si>
    <t>Sample-140</t>
  </si>
  <si>
    <t>Sample-141</t>
  </si>
  <si>
    <t>Sample-142</t>
  </si>
  <si>
    <t>Sample-143</t>
  </si>
  <si>
    <t>Sample-144</t>
  </si>
  <si>
    <t>Sample-145</t>
  </si>
  <si>
    <t>Sample-146</t>
  </si>
  <si>
    <t>Sample-147</t>
  </si>
  <si>
    <t>Sample-148</t>
  </si>
  <si>
    <t>Sample-149</t>
  </si>
  <si>
    <t>Sample-150</t>
  </si>
  <si>
    <t>Sample-151</t>
  </si>
  <si>
    <t>Sample-152</t>
  </si>
  <si>
    <t>Sample-153</t>
  </si>
  <si>
    <t>Sample-154</t>
  </si>
  <si>
    <t>Sample-155</t>
  </si>
  <si>
    <t>Sample-156</t>
  </si>
  <si>
    <t>Sample-157</t>
  </si>
  <si>
    <t>Sample-158</t>
  </si>
  <si>
    <t>Sample-159</t>
  </si>
  <si>
    <t>Sample-160</t>
  </si>
  <si>
    <t>Sample-161</t>
  </si>
  <si>
    <t>Sample-162</t>
  </si>
  <si>
    <t>Sample-163</t>
  </si>
  <si>
    <t>Sample-164</t>
  </si>
  <si>
    <t>Sample-165</t>
  </si>
  <si>
    <t>Sample-166</t>
  </si>
  <si>
    <t>Sample-167</t>
  </si>
  <si>
    <t>Sample-168</t>
  </si>
  <si>
    <t>Sample-169</t>
  </si>
  <si>
    <t>Sample-170</t>
  </si>
  <si>
    <t>Sample-171</t>
  </si>
  <si>
    <t>Sample-172</t>
  </si>
  <si>
    <t>Sample-173</t>
  </si>
  <si>
    <t>Sample-174</t>
  </si>
  <si>
    <t>Sample-175</t>
  </si>
  <si>
    <t>Sample-176</t>
  </si>
  <si>
    <t>Sample-177</t>
  </si>
  <si>
    <t>Sample-178</t>
  </si>
  <si>
    <t>Sample-179</t>
  </si>
  <si>
    <t>Sample-180</t>
  </si>
  <si>
    <t>Sample-182</t>
  </si>
  <si>
    <t>Sample-183</t>
  </si>
  <si>
    <t>Sample-184</t>
  </si>
  <si>
    <t>Sample-185</t>
  </si>
  <si>
    <t>Sample-186</t>
  </si>
  <si>
    <t>Sample-187</t>
  </si>
  <si>
    <t>Sample-188</t>
  </si>
  <si>
    <t>Sample-189</t>
  </si>
  <si>
    <t>Sample-190</t>
  </si>
  <si>
    <t>Sample-191</t>
  </si>
  <si>
    <t>Sample-192</t>
  </si>
  <si>
    <t>Sample-193</t>
  </si>
  <si>
    <t>Sample-194</t>
  </si>
  <si>
    <t>Sample-195</t>
  </si>
  <si>
    <t>Sample-196</t>
  </si>
  <si>
    <t>Sample-197</t>
  </si>
  <si>
    <t>Sample-198</t>
  </si>
  <si>
    <t>Sample-199</t>
  </si>
  <si>
    <t>Sample-200</t>
  </si>
  <si>
    <t>Sample-201</t>
  </si>
  <si>
    <t>Sample-202</t>
  </si>
  <si>
    <t>Sample-203</t>
  </si>
  <si>
    <t>Sample-204</t>
  </si>
  <si>
    <t>Sample-205</t>
  </si>
  <si>
    <t>Sample-206</t>
  </si>
  <si>
    <t>Sample-207</t>
  </si>
  <si>
    <t>Sample-208</t>
  </si>
  <si>
    <t>Sample-209</t>
  </si>
  <si>
    <t>Sample-210</t>
  </si>
  <si>
    <t>Sample-211</t>
  </si>
  <si>
    <t>Sample-212</t>
  </si>
  <si>
    <t>Sample-213</t>
  </si>
  <si>
    <t>Sample-214</t>
  </si>
  <si>
    <t>Sample-215</t>
  </si>
  <si>
    <t>Sample-216</t>
  </si>
  <si>
    <t>Sample-217</t>
  </si>
  <si>
    <t>Sample-218</t>
  </si>
  <si>
    <t>Sample-219</t>
  </si>
  <si>
    <t>Sample-220</t>
  </si>
  <si>
    <t>Sample-221</t>
  </si>
  <si>
    <t>Sample-222</t>
  </si>
  <si>
    <t>Sample-223</t>
  </si>
  <si>
    <t>Sample-224</t>
  </si>
  <si>
    <t>Sample-225</t>
  </si>
  <si>
    <t>Sample-226</t>
  </si>
  <si>
    <t>Sample-227</t>
  </si>
  <si>
    <t>Sample-228</t>
  </si>
  <si>
    <t>Sample-229</t>
  </si>
  <si>
    <t>Sample-230</t>
  </si>
  <si>
    <t>Sample-231</t>
  </si>
  <si>
    <t>Sample-232</t>
  </si>
  <si>
    <t>Sample-233</t>
  </si>
  <si>
    <t>Sample-234</t>
  </si>
  <si>
    <t>Sample-235</t>
  </si>
  <si>
    <t>Sample-236</t>
  </si>
  <si>
    <t>Sample-237</t>
  </si>
  <si>
    <t>Sample-238</t>
  </si>
  <si>
    <t>Sample-239</t>
  </si>
  <si>
    <t>Sample-240</t>
  </si>
  <si>
    <t>Sample-241</t>
  </si>
  <si>
    <t>Sample-242</t>
  </si>
  <si>
    <t>Sample-243</t>
  </si>
  <si>
    <t>Sample-244</t>
  </si>
  <si>
    <t>Sample-245</t>
  </si>
  <si>
    <t>Sample-246</t>
  </si>
  <si>
    <t>Sample-247</t>
  </si>
  <si>
    <t>Sample-248</t>
  </si>
  <si>
    <t>Sample-249</t>
  </si>
  <si>
    <t>Sample-250</t>
  </si>
  <si>
    <t>Sample-251</t>
  </si>
  <si>
    <t>Sample-252</t>
  </si>
  <si>
    <t>Sample-253</t>
  </si>
  <si>
    <t>Sample-254</t>
  </si>
  <si>
    <t>Sample-255</t>
  </si>
  <si>
    <t>Sample-256</t>
  </si>
  <si>
    <t>Sample-257</t>
  </si>
  <si>
    <t>Sample-258</t>
  </si>
  <si>
    <t>Sample-259</t>
  </si>
  <si>
    <t>Sample-260</t>
  </si>
  <si>
    <t>Sample-261</t>
  </si>
  <si>
    <t>Sample-262</t>
  </si>
  <si>
    <t>Sample-263</t>
  </si>
  <si>
    <t>Sample-264</t>
  </si>
  <si>
    <t>Sample-265</t>
  </si>
  <si>
    <t>Sample-266</t>
  </si>
  <si>
    <t>Sample-267</t>
  </si>
  <si>
    <t>Sample-268</t>
  </si>
  <si>
    <t>Sample-269</t>
  </si>
  <si>
    <t>Sample-270</t>
  </si>
  <si>
    <t>Sample-271</t>
  </si>
  <si>
    <t>Sample-181</t>
  </si>
  <si>
    <t>Sample-272</t>
  </si>
  <si>
    <t>Sample-273</t>
  </si>
  <si>
    <t>Sample-274</t>
  </si>
  <si>
    <t>Sample-275</t>
  </si>
  <si>
    <t>Sample-276</t>
  </si>
  <si>
    <t>Sample-277</t>
  </si>
  <si>
    <t>Sample-278</t>
  </si>
  <si>
    <t>Sample-279</t>
  </si>
  <si>
    <t>Sample-280</t>
  </si>
  <si>
    <t>Sample-281</t>
  </si>
  <si>
    <t>Sample-282</t>
  </si>
  <si>
    <t>Sample-283</t>
  </si>
  <si>
    <t>Sample-284</t>
  </si>
  <si>
    <t>Sample-285</t>
  </si>
  <si>
    <t>Sample-286</t>
  </si>
  <si>
    <t>Sample-287</t>
  </si>
  <si>
    <t>Sample-288</t>
  </si>
  <si>
    <t>Sample-289</t>
  </si>
  <si>
    <t>Sample-290</t>
  </si>
  <si>
    <t>Sample-291</t>
  </si>
  <si>
    <t>Sample-292</t>
  </si>
  <si>
    <t>Sample-293</t>
  </si>
  <si>
    <t>Sample-294</t>
  </si>
  <si>
    <t>Sample-295</t>
  </si>
  <si>
    <t>Sample-296</t>
  </si>
  <si>
    <t>Sample-297</t>
  </si>
  <si>
    <t>Sample-298</t>
  </si>
  <si>
    <t>Sample-299</t>
  </si>
  <si>
    <t>Sample-300</t>
  </si>
  <si>
    <t>Sample-301</t>
  </si>
  <si>
    <t>Sample-302</t>
  </si>
  <si>
    <t>Sample-303</t>
  </si>
  <si>
    <t>Sample-304</t>
  </si>
  <si>
    <t>Sample-305</t>
  </si>
  <si>
    <t>Sample-306</t>
  </si>
  <si>
    <t>Sample-307</t>
  </si>
  <si>
    <t>Sample-308</t>
  </si>
  <si>
    <t>Sample-309</t>
  </si>
  <si>
    <t>Sample-310</t>
  </si>
  <si>
    <t>Sample-311</t>
  </si>
  <si>
    <t>Sample-312</t>
  </si>
  <si>
    <t>Sample-313</t>
  </si>
  <si>
    <t>Sample-314</t>
  </si>
  <si>
    <t>Sample-315</t>
  </si>
  <si>
    <t>Sample-316</t>
  </si>
  <si>
    <t>Sample-317</t>
  </si>
  <si>
    <t>Sample-318</t>
  </si>
  <si>
    <t>Sample-319</t>
  </si>
  <si>
    <t>Sample-320</t>
  </si>
  <si>
    <t>Sample-321</t>
  </si>
  <si>
    <t>Sample-322</t>
  </si>
  <si>
    <t>Sample-323</t>
  </si>
  <si>
    <t>Sample-324</t>
  </si>
  <si>
    <t>Sample-325</t>
  </si>
  <si>
    <t>Sample-326</t>
  </si>
  <si>
    <t>Sample-327</t>
  </si>
  <si>
    <t>Sample-328</t>
  </si>
  <si>
    <t>Sample-329</t>
  </si>
  <si>
    <t>Sample-330</t>
  </si>
  <si>
    <t>Sample-331</t>
  </si>
  <si>
    <t>Sample-332</t>
  </si>
  <si>
    <t>Sample-333</t>
  </si>
  <si>
    <t>Sample-334</t>
  </si>
  <si>
    <t>Sample-335</t>
  </si>
  <si>
    <t>Sample-336</t>
  </si>
  <si>
    <t>Sample-337</t>
  </si>
  <si>
    <t>Sample-338</t>
  </si>
  <si>
    <t>Sample-339</t>
  </si>
  <si>
    <t>Sample-340</t>
  </si>
  <si>
    <t>Sample-341</t>
  </si>
  <si>
    <t>Sample-342</t>
  </si>
  <si>
    <t>Sample-343</t>
  </si>
  <si>
    <t>Sample-344</t>
  </si>
  <si>
    <t>concentration (ng/ml)</t>
  </si>
  <si>
    <t>result(ng/ml)</t>
  </si>
  <si>
    <t>concentration (mlU/L)</t>
  </si>
  <si>
    <t>result(mlU/L)</t>
  </si>
  <si>
    <t>concentration (ng/L)</t>
  </si>
  <si>
    <t>result(ng/L)</t>
  </si>
  <si>
    <t>KİT ADI</t>
  </si>
  <si>
    <t>TÜR</t>
  </si>
  <si>
    <t>MARKA</t>
  </si>
  <si>
    <t>CAT. NO</t>
  </si>
  <si>
    <t>Yöntem</t>
  </si>
  <si>
    <t>Kullanılan Cihaz</t>
  </si>
  <si>
    <t>ELİSA</t>
  </si>
  <si>
    <t>Mıcroplate reader: BIO-TEK EL X 800-Aotu strıp washer:BIO TEK EL X 50</t>
  </si>
  <si>
    <t>BT-lab</t>
  </si>
  <si>
    <t>Bovine</t>
  </si>
  <si>
    <t>Estrogen</t>
  </si>
  <si>
    <t>Leptin</t>
  </si>
  <si>
    <t>Insulin</t>
  </si>
  <si>
    <t>IGF-1 (Insulin-like growths factor 1)</t>
  </si>
  <si>
    <t>FSH (Follicle-stimulating hormone)</t>
  </si>
  <si>
    <t>EA0007BO</t>
  </si>
  <si>
    <t>E0240Bo</t>
  </si>
  <si>
    <t>E0015Bo</t>
  </si>
  <si>
    <t>EA0025BO</t>
  </si>
  <si>
    <t>E0016Bo</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</si>
  <si>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</si>
  <si>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</si>
  <si>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 xml:space="preserve">This kit is an enzyme -linked ımmunosorbent assay.(elisa).FSH standards or samples are added to the wells pre-coated with a monoclonal antibody.  </t>
  </si>
  <si>
    <t>The reaction is stopped by addition of acidic stop solution and color changes into yellow that can be measured at 450 nm. The intensity of the color developed in inversely proportional to the concentration of FSH in the sample.</t>
  </si>
  <si>
    <t>The concentratıon of FSH in the sample is then determined by comparing the O.D of the samples to the standard curve.</t>
  </si>
  <si>
    <t>FSH Assay Principle</t>
  </si>
  <si>
    <t>LEPTİN Assay Principle</t>
  </si>
  <si>
    <t xml:space="preserve">This kit is an enzyme -linked ımmunosorbent assay.(elisa).LEP standards or samples are added to the wells pre-coated with a monoclonal antibody.  </t>
  </si>
  <si>
    <t>The reaction is stopped by addition of acidic stop solution and color changes into yellow that can be measured at 450 nm. The intensity of the color developed in inversely proportional to the concentration of LEP in the sample.</t>
  </si>
  <si>
    <t>The concentratıon of LEP in the sample is then determined by comparing the O.D of the samples to the standard curve.</t>
  </si>
  <si>
    <t xml:space="preserve"> The reaction is terminated by addition of acidic stop solution and absorbance is measured at 450 nm. </t>
  </si>
  <si>
    <t>IGF-1 Assay Principle</t>
  </si>
  <si>
    <t>This kit is an Enzyme-Linked Immunosorbent Assay (ELISA). The plate has been pre-coated with Bovine IGF-1 antibody. Bovine IGF-1 present in the sample is added and binds to antibodies coated on the wells.</t>
  </si>
  <si>
    <t>And then biotinylated Bovine IGF-1 Antibody is added and binds to Bovine IGF-1 in the sample. Then Streptavidin-HRP is added and binds to the Biotinylated Bovine IGF-1 antibody.</t>
  </si>
  <si>
    <t>After incubation unbound Streptavidin-HRP is washed away during a washing step. Substrate solution is then added and color develops in proportion to the amount of Bovine IGF-1.</t>
  </si>
  <si>
    <t>INSULİN Assay Principle</t>
  </si>
  <si>
    <t>This kit is an Enzyme-Linked Immunosorbent Assay (ELISA). The plate has been pre-coated with Bovine INS antibody. Bovine INS present in the sample is added and binds to antibodies coated on the wells.</t>
  </si>
  <si>
    <t>And then biotinylated Bovine INS Antibody is added and binds to Bovine INS in the sample. Then Streptavidin-HRP is added and binds to the Biotinylated Bovine INS antibody.</t>
  </si>
  <si>
    <t>After incubation unbound Streptavidin-HRP is washed away during a washing step. Substrate solution is then added and color develops in proportion to the amount of Bovine INS.</t>
  </si>
  <si>
    <t>ESTROGEN Assay Principle</t>
  </si>
  <si>
    <t>This kit is an Enzyme-Linked Immunosorbent Assay (ELISA). The plate has been pre-coated with Bovine E antibody. Bovine E present in the sample is added and binds to antibodies coated on the wells.</t>
  </si>
  <si>
    <t>And then biotinylated Bovine E Antibody is added and binds to Bovine E in the sample. Then Streptavidin-HRP is added and binds to the Biotinylated Bovine E antibody.</t>
  </si>
  <si>
    <t>After incubation unbound Streptavidin-HRP is washed away during a washing step. Substrate solution is then added and color develops in proportion to the amount of Bovine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</si>
</sst>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5" x14ac:knownFonts="1">
    <font>
      <sz val="11"/>
      <color theme="1"/>
      <name val="Calibri"/>
      <family val="2"/>
      <charset val="16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rgb="FF000000"/>
      <name val="Times New Roman"/>
      <family val="1"/>
      <charset val="162"/>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 fillId="0" borderId="0"/>
  </cellStyleXfs>
  <cellXfs count="35">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3" fillId="4" borderId="1" xfId="0" applyFont="1" applyFill="1" applyBorder="1" applyAlignment="1">
      <alignment horizontal="center"/>
    </xf>
    <xf numFmtId="0" fontId="0" fillId="5" borderId="1" xfId="0" applyFill="1" applyBorder="1" applyAlignment="1">
      <alignment horizontal="center"/>
    </xf>
    <xf numFmtId="0" fontId="3" fillId="5" borderId="1" xfId="0" applyFont="1" applyFill="1" applyBorder="1" applyAlignment="1">
      <alignment horizontal="center"/>
    </xf>
    <xf numFmtId="0" fontId="3" fillId="0" borderId="0" xfId="0" applyFont="1"/>
    <xf numFmtId="0" fontId="3" fillId="7" borderId="1" xfId="0" applyFont="1" applyFill="1" applyBorder="1" applyAlignment="1">
      <alignment horizontal="center"/>
    </xf>
    <xf numFmtId="0" fontId="3" fillId="6" borderId="1" xfId="0" applyFont="1" applyFill="1" applyBorder="1" applyAlignment="1">
      <alignment horizontal="center"/>
    </xf>
    <xf numFmtId="165" fontId="3" fillId="6" borderId="1" xfId="0" applyNumberFormat="1" applyFont="1" applyFill="1" applyBorder="1" applyAlignment="1">
      <alignment horizontal="center"/>
    </xf>
    <xf numFmtId="0" fontId="2" fillId="6" borderId="1" xfId="0"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6" borderId="2" xfId="0" applyFont="1" applyFill="1" applyBorder="1" applyAlignment="1">
      <alignment horizontal="center"/>
    </xf>
    <xf numFmtId="0" fontId="0" fillId="0" borderId="0" xfId="0"/>
    <xf numFmtId="0" fontId="3" fillId="2" borderId="2" xfId="1" applyFont="1" applyFill="1" applyBorder="1" applyAlignment="1">
      <alignment horizontal="center"/>
    </xf>
    <xf numFmtId="0" fontId="3" fillId="9" borderId="2" xfId="1" applyFont="1" applyFill="1" applyBorder="1" applyAlignment="1">
      <alignment horizontal="center"/>
    </xf>
    <xf numFmtId="0" fontId="3" fillId="8" borderId="2" xfId="1" applyFont="1" applyFill="1" applyBorder="1" applyAlignment="1">
      <alignment horizontal="center"/>
    </xf>
    <xf numFmtId="0" fontId="4" fillId="0" borderId="0" xfId="0" applyFont="1" applyAlignment="1">
      <alignment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FSH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5.8760936132983374E-2"/>
                  <c:y val="-0.443665427238261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'FSH-1.plate'!$C$17:$C$21</c:f>
              <c:numCache>
                <c:formatCode>General</c:formatCode>
                <c:ptCount val="5"/>
                <c:pt idx="0">
                  <c:v>4.1000000000000009E-2</c:v>
                </c:pt>
                <c:pt idx="1">
                  <c:v>0.32799999999999996</c:v>
                </c:pt>
                <c:pt idx="2">
                  <c:v>0.53900000000000003</c:v>
                </c:pt>
                <c:pt idx="3">
                  <c:v>0.75900000000000001</c:v>
                </c:pt>
                <c:pt idx="4">
                  <c:v>1.109</c:v>
                </c:pt>
              </c:numCache>
            </c:numRef>
          </c:xVal>
          <c:yVal>
            <c:numRef>
              <c:f>'FSH-1.plate'!$D$17:$D$21</c:f>
              <c:numCache>
                <c:formatCode>General</c:formatCode>
                <c:ptCount val="5"/>
                <c:pt idx="0">
                  <c:v>800</c:v>
                </c:pt>
                <c:pt idx="1">
                  <c:v>400</c:v>
                </c:pt>
                <c:pt idx="2">
                  <c:v>200</c:v>
                </c:pt>
                <c:pt idx="3">
                  <c:v>100</c:v>
                </c:pt>
                <c:pt idx="4">
                  <c:v>50</c:v>
                </c:pt>
              </c:numCache>
            </c:numRef>
          </c:yVal>
          <c:smooth val="0"/>
          <c:extLst>
            <c:ext xmlns:c16="http://schemas.microsoft.com/office/drawing/2014/chart" uri="{C3380CC4-5D6E-409C-BE32-E72D297353CC}">
              <c16:uniqueId val="{00000000-AF0D-4B44-8730-FF3C9033556F}"/>
            </c:ext>
          </c:extLst>
        </c:ser>
        <c:dLbls>
          <c:showLegendKey val="0"/>
          <c:showVal val="0"/>
          <c:showCatName val="0"/>
          <c:showSerName val="0"/>
          <c:showPercent val="0"/>
          <c:showBubbleSize val="0"/>
        </c:dLbls>
        <c:axId val="435076664"/>
        <c:axId val="435074040"/>
      </c:scatterChart>
      <c:valAx>
        <c:axId val="435076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35074040"/>
        <c:crosses val="autoZero"/>
        <c:crossBetween val="midCat"/>
      </c:valAx>
      <c:valAx>
        <c:axId val="43507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35076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047156605424321"/>
                  <c:y val="0.161620370370370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'INS-2.plate'!$C$18:$C$23</c:f>
              <c:numCache>
                <c:formatCode>General</c:formatCode>
                <c:ptCount val="6"/>
                <c:pt idx="0">
                  <c:v>1.9350000000000001</c:v>
                </c:pt>
                <c:pt idx="1">
                  <c:v>1.18</c:v>
                </c:pt>
                <c:pt idx="2">
                  <c:v>0.75700000000000001</c:v>
                </c:pt>
                <c:pt idx="3">
                  <c:v>0.45099999999999996</c:v>
                </c:pt>
                <c:pt idx="4">
                  <c:v>0.26900000000000002</c:v>
                </c:pt>
                <c:pt idx="5">
                  <c:v>0</c:v>
                </c:pt>
              </c:numCache>
            </c:numRef>
          </c:xVal>
          <c:yVal>
            <c:numRef>
              <c:f>'INS-2.plate'!$D$18:$D$23</c:f>
              <c:numCache>
                <c:formatCode>General</c:formatCode>
                <c:ptCount val="6"/>
                <c:pt idx="0">
                  <c:v>40</c:v>
                </c:pt>
                <c:pt idx="1">
                  <c:v>20</c:v>
                </c:pt>
                <c:pt idx="2">
                  <c:v>10</c:v>
                </c:pt>
                <c:pt idx="3">
                  <c:v>5</c:v>
                </c:pt>
                <c:pt idx="4">
                  <c:v>2.5</c:v>
                </c:pt>
                <c:pt idx="5">
                  <c:v>0</c:v>
                </c:pt>
              </c:numCache>
            </c:numRef>
          </c:yVal>
          <c:smooth val="0"/>
          <c:extLst>
            <c:ext xmlns:c16="http://schemas.microsoft.com/office/drawing/2014/chart" uri="{C3380CC4-5D6E-409C-BE32-E72D297353CC}">
              <c16:uniqueId val="{00000000-FA75-473F-BC58-8DB13C1203D3}"/>
            </c:ext>
          </c:extLst>
        </c:ser>
        <c:dLbls>
          <c:showLegendKey val="0"/>
          <c:showVal val="0"/>
          <c:showCatName val="0"/>
          <c:showSerName val="0"/>
          <c:showPercent val="0"/>
          <c:showBubbleSize val="0"/>
        </c:dLbls>
        <c:axId val="497426712"/>
        <c:axId val="497427368"/>
      </c:scatterChart>
      <c:valAx>
        <c:axId val="497426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7427368"/>
        <c:crosses val="autoZero"/>
        <c:crossBetween val="midCat"/>
      </c:valAx>
      <c:valAx>
        <c:axId val="497427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7426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121084864391951"/>
                  <c:y val="0.1893981481481481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'INS-3.plate'!$C$17:$C$22</c:f>
              <c:numCache>
                <c:formatCode>General</c:formatCode>
                <c:ptCount val="6"/>
                <c:pt idx="0">
                  <c:v>2.7120000000000002</c:v>
                </c:pt>
                <c:pt idx="1">
                  <c:v>1.486</c:v>
                </c:pt>
                <c:pt idx="2">
                  <c:v>0.89700000000000002</c:v>
                </c:pt>
                <c:pt idx="3">
                  <c:v>0.42699999999999999</c:v>
                </c:pt>
                <c:pt idx="4">
                  <c:v>0.17399999999999999</c:v>
                </c:pt>
                <c:pt idx="5">
                  <c:v>0</c:v>
                </c:pt>
              </c:numCache>
            </c:numRef>
          </c:xVal>
          <c:yVal>
            <c:numRef>
              <c:f>'INS-3.plate'!$D$17:$D$22</c:f>
              <c:numCache>
                <c:formatCode>General</c:formatCode>
                <c:ptCount val="6"/>
                <c:pt idx="0">
                  <c:v>40</c:v>
                </c:pt>
                <c:pt idx="1">
                  <c:v>20</c:v>
                </c:pt>
                <c:pt idx="2">
                  <c:v>10</c:v>
                </c:pt>
                <c:pt idx="3">
                  <c:v>5</c:v>
                </c:pt>
                <c:pt idx="4">
                  <c:v>2.5</c:v>
                </c:pt>
                <c:pt idx="5">
                  <c:v>0</c:v>
                </c:pt>
              </c:numCache>
            </c:numRef>
          </c:yVal>
          <c:smooth val="0"/>
          <c:extLst>
            <c:ext xmlns:c16="http://schemas.microsoft.com/office/drawing/2014/chart" uri="{C3380CC4-5D6E-409C-BE32-E72D297353CC}">
              <c16:uniqueId val="{00000000-8B4E-4D08-83F4-4F3E77B3EAC9}"/>
            </c:ext>
          </c:extLst>
        </c:ser>
        <c:dLbls>
          <c:showLegendKey val="0"/>
          <c:showVal val="0"/>
          <c:showCatName val="0"/>
          <c:showSerName val="0"/>
          <c:showPercent val="0"/>
          <c:showBubbleSize val="0"/>
        </c:dLbls>
        <c:axId val="519273864"/>
        <c:axId val="519274848"/>
      </c:scatterChart>
      <c:valAx>
        <c:axId val="519273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9274848"/>
        <c:crosses val="autoZero"/>
        <c:crossBetween val="midCat"/>
      </c:valAx>
      <c:valAx>
        <c:axId val="51927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9273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037423447069114"/>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'INS-4.plate'!$C$17:$C$22</c:f>
              <c:numCache>
                <c:formatCode>General</c:formatCode>
                <c:ptCount val="6"/>
                <c:pt idx="0">
                  <c:v>1.8179999999999998</c:v>
                </c:pt>
                <c:pt idx="1">
                  <c:v>0.94200000000000006</c:v>
                </c:pt>
                <c:pt idx="2">
                  <c:v>0.52700000000000002</c:v>
                </c:pt>
                <c:pt idx="3">
                  <c:v>0.25600000000000001</c:v>
                </c:pt>
                <c:pt idx="4">
                  <c:v>0.17200000000000001</c:v>
                </c:pt>
                <c:pt idx="5">
                  <c:v>0</c:v>
                </c:pt>
              </c:numCache>
            </c:numRef>
          </c:xVal>
          <c:yVal>
            <c:numRef>
              <c:f>'INS-4.plate'!$D$17:$D$22</c:f>
              <c:numCache>
                <c:formatCode>General</c:formatCode>
                <c:ptCount val="6"/>
                <c:pt idx="0">
                  <c:v>40</c:v>
                </c:pt>
                <c:pt idx="1">
                  <c:v>20</c:v>
                </c:pt>
                <c:pt idx="2">
                  <c:v>10</c:v>
                </c:pt>
                <c:pt idx="3">
                  <c:v>5</c:v>
                </c:pt>
                <c:pt idx="4">
                  <c:v>2.5</c:v>
                </c:pt>
                <c:pt idx="5">
                  <c:v>0</c:v>
                </c:pt>
              </c:numCache>
            </c:numRef>
          </c:yVal>
          <c:smooth val="0"/>
          <c:extLst>
            <c:ext xmlns:c16="http://schemas.microsoft.com/office/drawing/2014/chart" uri="{C3380CC4-5D6E-409C-BE32-E72D297353CC}">
              <c16:uniqueId val="{00000000-AD48-4F13-B5E0-85B637779A40}"/>
            </c:ext>
          </c:extLst>
        </c:ser>
        <c:dLbls>
          <c:showLegendKey val="0"/>
          <c:showVal val="0"/>
          <c:showCatName val="0"/>
          <c:showSerName val="0"/>
          <c:showPercent val="0"/>
          <c:showBubbleSize val="0"/>
        </c:dLbls>
        <c:axId val="523896104"/>
        <c:axId val="523890200"/>
      </c:scatterChart>
      <c:valAx>
        <c:axId val="523896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3890200"/>
        <c:crosses val="autoZero"/>
        <c:crossBetween val="midCat"/>
      </c:valAx>
      <c:valAx>
        <c:axId val="52389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3896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0673293963254593"/>
                  <c:y val="-0.369591353164187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'LEPTİN-1.plate'!$C$17:$C$21</c:f>
              <c:numCache>
                <c:formatCode>General</c:formatCode>
                <c:ptCount val="5"/>
                <c:pt idx="0">
                  <c:v>0.09</c:v>
                </c:pt>
                <c:pt idx="1">
                  <c:v>0.42300000000000004</c:v>
                </c:pt>
                <c:pt idx="2">
                  <c:v>0.74399999999999999</c:v>
                </c:pt>
                <c:pt idx="3">
                  <c:v>1.024</c:v>
                </c:pt>
                <c:pt idx="4">
                  <c:v>1.262</c:v>
                </c:pt>
              </c:numCache>
            </c:numRef>
          </c:xVal>
          <c:yVal>
            <c:numRef>
              <c:f>'LEPTİN-1.plate'!$D$17:$D$21</c:f>
              <c:numCache>
                <c:formatCode>General</c:formatCode>
                <c:ptCount val="5"/>
                <c:pt idx="0">
                  <c:v>48</c:v>
                </c:pt>
                <c:pt idx="1">
                  <c:v>24</c:v>
                </c:pt>
                <c:pt idx="2">
                  <c:v>12</c:v>
                </c:pt>
                <c:pt idx="3">
                  <c:v>6</c:v>
                </c:pt>
                <c:pt idx="4">
                  <c:v>3</c:v>
                </c:pt>
              </c:numCache>
            </c:numRef>
          </c:yVal>
          <c:smooth val="0"/>
          <c:extLst>
            <c:ext xmlns:c16="http://schemas.microsoft.com/office/drawing/2014/chart" uri="{C3380CC4-5D6E-409C-BE32-E72D297353CC}">
              <c16:uniqueId val="{00000000-9D2E-4465-AD53-545B8B1BE2AC}"/>
            </c:ext>
          </c:extLst>
        </c:ser>
        <c:dLbls>
          <c:showLegendKey val="0"/>
          <c:showVal val="0"/>
          <c:showCatName val="0"/>
          <c:showSerName val="0"/>
          <c:showPercent val="0"/>
          <c:showBubbleSize val="0"/>
        </c:dLbls>
        <c:axId val="518302040"/>
        <c:axId val="493645048"/>
      </c:scatterChart>
      <c:valAx>
        <c:axId val="518302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3645048"/>
        <c:crosses val="autoZero"/>
        <c:crossBetween val="midCat"/>
      </c:valAx>
      <c:valAx>
        <c:axId val="493645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8302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4.3461067366579176E-2"/>
                  <c:y val="-0.360332093904928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'LEPTİN-2.plate'!$C$16:$C$20</c:f>
              <c:numCache>
                <c:formatCode>General</c:formatCode>
                <c:ptCount val="5"/>
                <c:pt idx="0">
                  <c:v>3.5000000000000017E-2</c:v>
                </c:pt>
                <c:pt idx="1">
                  <c:v>0.39400000000000002</c:v>
                </c:pt>
                <c:pt idx="2">
                  <c:v>0.754</c:v>
                </c:pt>
                <c:pt idx="3">
                  <c:v>1.004</c:v>
                </c:pt>
                <c:pt idx="4">
                  <c:v>1.3460000000000001</c:v>
                </c:pt>
              </c:numCache>
            </c:numRef>
          </c:xVal>
          <c:yVal>
            <c:numRef>
              <c:f>'LEPTİN-2.plate'!$D$16:$D$20</c:f>
              <c:numCache>
                <c:formatCode>General</c:formatCode>
                <c:ptCount val="5"/>
                <c:pt idx="0">
                  <c:v>48</c:v>
                </c:pt>
                <c:pt idx="1">
                  <c:v>24</c:v>
                </c:pt>
                <c:pt idx="2">
                  <c:v>12</c:v>
                </c:pt>
                <c:pt idx="3">
                  <c:v>6</c:v>
                </c:pt>
                <c:pt idx="4">
                  <c:v>3</c:v>
                </c:pt>
              </c:numCache>
            </c:numRef>
          </c:yVal>
          <c:smooth val="0"/>
          <c:extLst>
            <c:ext xmlns:c16="http://schemas.microsoft.com/office/drawing/2014/chart" uri="{C3380CC4-5D6E-409C-BE32-E72D297353CC}">
              <c16:uniqueId val="{00000000-01D1-4077-8313-3B5AE3A93FC8}"/>
            </c:ext>
          </c:extLst>
        </c:ser>
        <c:dLbls>
          <c:showLegendKey val="0"/>
          <c:showVal val="0"/>
          <c:showCatName val="0"/>
          <c:showSerName val="0"/>
          <c:showPercent val="0"/>
          <c:showBubbleSize val="0"/>
        </c:dLbls>
        <c:axId val="516862176"/>
        <c:axId val="516861192"/>
      </c:scatterChart>
      <c:valAx>
        <c:axId val="51686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6861192"/>
        <c:crosses val="autoZero"/>
        <c:crossBetween val="midCat"/>
      </c:valAx>
      <c:valAx>
        <c:axId val="51686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6862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4561898512685918E-2"/>
                  <c:y val="-0.360332093904928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'LEPTİN-3.plate'!$C$16:$C$20</c:f>
              <c:numCache>
                <c:formatCode>General</c:formatCode>
                <c:ptCount val="5"/>
                <c:pt idx="0">
                  <c:v>9.6000000000000016E-2</c:v>
                </c:pt>
                <c:pt idx="1">
                  <c:v>0.44800000000000001</c:v>
                </c:pt>
                <c:pt idx="2">
                  <c:v>0.76700000000000002</c:v>
                </c:pt>
                <c:pt idx="3">
                  <c:v>1.0620000000000001</c:v>
                </c:pt>
                <c:pt idx="4">
                  <c:v>1.355</c:v>
                </c:pt>
              </c:numCache>
            </c:numRef>
          </c:xVal>
          <c:yVal>
            <c:numRef>
              <c:f>'LEPTİN-3.plate'!$D$16:$D$20</c:f>
              <c:numCache>
                <c:formatCode>General</c:formatCode>
                <c:ptCount val="5"/>
                <c:pt idx="0">
                  <c:v>48</c:v>
                </c:pt>
                <c:pt idx="1">
                  <c:v>24</c:v>
                </c:pt>
                <c:pt idx="2">
                  <c:v>12</c:v>
                </c:pt>
                <c:pt idx="3">
                  <c:v>6</c:v>
                </c:pt>
                <c:pt idx="4">
                  <c:v>3</c:v>
                </c:pt>
              </c:numCache>
            </c:numRef>
          </c:yVal>
          <c:smooth val="0"/>
          <c:extLst>
            <c:ext xmlns:c16="http://schemas.microsoft.com/office/drawing/2014/chart" uri="{C3380CC4-5D6E-409C-BE32-E72D297353CC}">
              <c16:uniqueId val="{00000000-A742-4306-BE90-A99F9C8DD235}"/>
            </c:ext>
          </c:extLst>
        </c:ser>
        <c:dLbls>
          <c:showLegendKey val="0"/>
          <c:showVal val="0"/>
          <c:showCatName val="0"/>
          <c:showSerName val="0"/>
          <c:showPercent val="0"/>
          <c:showBubbleSize val="0"/>
        </c:dLbls>
        <c:axId val="501718808"/>
        <c:axId val="524569920"/>
      </c:scatterChart>
      <c:valAx>
        <c:axId val="50171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4569920"/>
        <c:crosses val="autoZero"/>
        <c:crossBetween val="midCat"/>
      </c:valAx>
      <c:valAx>
        <c:axId val="5245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1718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6.9468066491688532E-2"/>
                  <c:y val="-0.360332093904928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'LEPTİN-4.plate'!$C$17:$C$21</c:f>
              <c:numCache>
                <c:formatCode>General</c:formatCode>
                <c:ptCount val="5"/>
                <c:pt idx="0">
                  <c:v>0.13600000000000001</c:v>
                </c:pt>
                <c:pt idx="1">
                  <c:v>0.624</c:v>
                </c:pt>
                <c:pt idx="2">
                  <c:v>0.93399999999999994</c:v>
                </c:pt>
                <c:pt idx="3">
                  <c:v>1.2370000000000001</c:v>
                </c:pt>
                <c:pt idx="4">
                  <c:v>1.4379999999999999</c:v>
                </c:pt>
              </c:numCache>
            </c:numRef>
          </c:xVal>
          <c:yVal>
            <c:numRef>
              <c:f>'LEPTİN-4.plate'!$D$17:$D$21</c:f>
              <c:numCache>
                <c:formatCode>General</c:formatCode>
                <c:ptCount val="5"/>
                <c:pt idx="0">
                  <c:v>48</c:v>
                </c:pt>
                <c:pt idx="1">
                  <c:v>24</c:v>
                </c:pt>
                <c:pt idx="2">
                  <c:v>12</c:v>
                </c:pt>
                <c:pt idx="3">
                  <c:v>6</c:v>
                </c:pt>
                <c:pt idx="4">
                  <c:v>3</c:v>
                </c:pt>
              </c:numCache>
            </c:numRef>
          </c:yVal>
          <c:smooth val="0"/>
          <c:extLst>
            <c:ext xmlns:c16="http://schemas.microsoft.com/office/drawing/2014/chart" uri="{C3380CC4-5D6E-409C-BE32-E72D297353CC}">
              <c16:uniqueId val="{00000000-BB74-4B7C-B8B0-B3F1270D914A}"/>
            </c:ext>
          </c:extLst>
        </c:ser>
        <c:dLbls>
          <c:showLegendKey val="0"/>
          <c:showVal val="0"/>
          <c:showCatName val="0"/>
          <c:showSerName val="0"/>
          <c:showPercent val="0"/>
          <c:showBubbleSize val="0"/>
        </c:dLbls>
        <c:axId val="523634648"/>
        <c:axId val="523627760"/>
      </c:scatterChart>
      <c:valAx>
        <c:axId val="523634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3627760"/>
        <c:crosses val="autoZero"/>
        <c:crossBetween val="midCat"/>
      </c:valAx>
      <c:valAx>
        <c:axId val="5236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3634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ESTROGEN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974825021872267"/>
                  <c:y val="0.16319006999125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'ESTROGEN-1.plate'!$C$15:$C$20</c:f>
              <c:numCache>
                <c:formatCode>General</c:formatCode>
                <c:ptCount val="6"/>
                <c:pt idx="0">
                  <c:v>2.218</c:v>
                </c:pt>
                <c:pt idx="1">
                  <c:v>1.3340000000000001</c:v>
                </c:pt>
                <c:pt idx="2">
                  <c:v>0.74399999999999999</c:v>
                </c:pt>
                <c:pt idx="3">
                  <c:v>0.45200000000000001</c:v>
                </c:pt>
                <c:pt idx="4">
                  <c:v>0.16899999999999998</c:v>
                </c:pt>
                <c:pt idx="5">
                  <c:v>0</c:v>
                </c:pt>
              </c:numCache>
            </c:numRef>
          </c:xVal>
          <c:yVal>
            <c:numRef>
              <c:f>'ESTROGEN-1.plate'!$D$15:$D$20</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24AD-4256-A3DA-2241C515B409}"/>
            </c:ext>
          </c:extLst>
        </c:ser>
        <c:dLbls>
          <c:showLegendKey val="0"/>
          <c:showVal val="0"/>
          <c:showCatName val="0"/>
          <c:showSerName val="0"/>
          <c:showPercent val="0"/>
          <c:showBubbleSize val="0"/>
        </c:dLbls>
        <c:axId val="495309968"/>
        <c:axId val="495305376"/>
      </c:scatterChart>
      <c:valAx>
        <c:axId val="49530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5305376"/>
        <c:crosses val="autoZero"/>
        <c:crossBetween val="midCat"/>
      </c:valAx>
      <c:valAx>
        <c:axId val="4953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5309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ESTROGEN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'ESTROGEN-2.plate'!$C$16:$C$21</c:f>
              <c:numCache>
                <c:formatCode>General</c:formatCode>
                <c:ptCount val="6"/>
                <c:pt idx="0">
                  <c:v>2.1760000000000002</c:v>
                </c:pt>
                <c:pt idx="1">
                  <c:v>1.3139999999999998</c:v>
                </c:pt>
                <c:pt idx="2">
                  <c:v>0.75</c:v>
                </c:pt>
                <c:pt idx="3">
                  <c:v>0.44400000000000006</c:v>
                </c:pt>
                <c:pt idx="4">
                  <c:v>0.18799999999999997</c:v>
                </c:pt>
                <c:pt idx="5">
                  <c:v>0</c:v>
                </c:pt>
              </c:numCache>
            </c:numRef>
          </c:xVal>
          <c:yVal>
            <c:numRef>
              <c:f>'ESTROGEN-2.plate'!$D$16:$D$21</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78F0-44C1-A928-15B58B457ACD}"/>
            </c:ext>
          </c:extLst>
        </c:ser>
        <c:dLbls>
          <c:showLegendKey val="0"/>
          <c:showVal val="0"/>
          <c:showCatName val="0"/>
          <c:showSerName val="0"/>
          <c:showPercent val="0"/>
          <c:showBubbleSize val="0"/>
        </c:dLbls>
        <c:axId val="436460728"/>
        <c:axId val="524228592"/>
      </c:scatterChart>
      <c:valAx>
        <c:axId val="436460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4228592"/>
        <c:crosses val="autoZero"/>
        <c:crossBetween val="midCat"/>
      </c:valAx>
      <c:valAx>
        <c:axId val="52422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36460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ESTROGEN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'ESTROGEN-3.plate'!$C$17:$C$22</c:f>
              <c:numCache>
                <c:formatCode>General</c:formatCode>
                <c:ptCount val="6"/>
                <c:pt idx="0">
                  <c:v>2.2479999999999998</c:v>
                </c:pt>
                <c:pt idx="1">
                  <c:v>1.3179999999999998</c:v>
                </c:pt>
                <c:pt idx="2">
                  <c:v>0.7330000000000001</c:v>
                </c:pt>
                <c:pt idx="3">
                  <c:v>0.44400000000000001</c:v>
                </c:pt>
                <c:pt idx="4">
                  <c:v>0.247</c:v>
                </c:pt>
                <c:pt idx="5">
                  <c:v>0</c:v>
                </c:pt>
              </c:numCache>
            </c:numRef>
          </c:xVal>
          <c:yVal>
            <c:numRef>
              <c:f>'ESTROGEN-3.plate'!$D$17:$D$22</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9D58-45E1-9279-45FC9B46B984}"/>
            </c:ext>
          </c:extLst>
        </c:ser>
        <c:dLbls>
          <c:showLegendKey val="0"/>
          <c:showVal val="0"/>
          <c:showCatName val="0"/>
          <c:showSerName val="0"/>
          <c:showPercent val="0"/>
          <c:showBubbleSize val="0"/>
        </c:dLbls>
        <c:axId val="499346624"/>
        <c:axId val="499349576"/>
      </c:scatterChart>
      <c:valAx>
        <c:axId val="49934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9349576"/>
        <c:crosses val="autoZero"/>
        <c:crossBetween val="midCat"/>
      </c:valAx>
      <c:valAx>
        <c:axId val="49934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9346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FSH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385542432195976"/>
                  <c:y val="-0.443665427238261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'FSH-2.plate'!$C$17:$C$21</c:f>
              <c:numCache>
                <c:formatCode>General</c:formatCode>
                <c:ptCount val="5"/>
                <c:pt idx="0">
                  <c:v>4.5000000000000005E-2</c:v>
                </c:pt>
                <c:pt idx="1">
                  <c:v>0.38400000000000001</c:v>
                </c:pt>
                <c:pt idx="2">
                  <c:v>0.70099999999999996</c:v>
                </c:pt>
                <c:pt idx="3">
                  <c:v>0.8909999999999999</c:v>
                </c:pt>
                <c:pt idx="4">
                  <c:v>1.2650000000000001</c:v>
                </c:pt>
              </c:numCache>
            </c:numRef>
          </c:xVal>
          <c:yVal>
            <c:numRef>
              <c:f>'FSH-2.plate'!$D$17:$D$21</c:f>
              <c:numCache>
                <c:formatCode>General</c:formatCode>
                <c:ptCount val="5"/>
                <c:pt idx="0">
                  <c:v>800</c:v>
                </c:pt>
                <c:pt idx="1">
                  <c:v>400</c:v>
                </c:pt>
                <c:pt idx="2">
                  <c:v>200</c:v>
                </c:pt>
                <c:pt idx="3">
                  <c:v>100</c:v>
                </c:pt>
                <c:pt idx="4">
                  <c:v>50</c:v>
                </c:pt>
              </c:numCache>
            </c:numRef>
          </c:yVal>
          <c:smooth val="0"/>
          <c:extLst>
            <c:ext xmlns:c16="http://schemas.microsoft.com/office/drawing/2014/chart" uri="{C3380CC4-5D6E-409C-BE32-E72D297353CC}">
              <c16:uniqueId val="{00000000-D675-4E3E-871B-85CDB96FA9F4}"/>
            </c:ext>
          </c:extLst>
        </c:ser>
        <c:dLbls>
          <c:showLegendKey val="0"/>
          <c:showVal val="0"/>
          <c:showCatName val="0"/>
          <c:showSerName val="0"/>
          <c:showPercent val="0"/>
          <c:showBubbleSize val="0"/>
        </c:dLbls>
        <c:axId val="441411320"/>
        <c:axId val="441414600"/>
      </c:scatterChart>
      <c:valAx>
        <c:axId val="441411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1414600"/>
        <c:crosses val="autoZero"/>
        <c:crossBetween val="midCat"/>
      </c:valAx>
      <c:valAx>
        <c:axId val="44141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14113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ESTROGEN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38057742782152"/>
                  <c:y val="0.1045020414114901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'ESTROGEN-4.plate'!$C$16:$C$21</c:f>
              <c:numCache>
                <c:formatCode>General</c:formatCode>
                <c:ptCount val="6"/>
                <c:pt idx="0">
                  <c:v>2.1280000000000001</c:v>
                </c:pt>
                <c:pt idx="1">
                  <c:v>1.2809999999999999</c:v>
                </c:pt>
                <c:pt idx="2">
                  <c:v>0.79400000000000004</c:v>
                </c:pt>
                <c:pt idx="3">
                  <c:v>0.44500000000000006</c:v>
                </c:pt>
                <c:pt idx="4">
                  <c:v>0.19700000000000001</c:v>
                </c:pt>
                <c:pt idx="5">
                  <c:v>0</c:v>
                </c:pt>
              </c:numCache>
            </c:numRef>
          </c:xVal>
          <c:yVal>
            <c:numRef>
              <c:f>'ESTROGEN-4.plate'!$D$16:$D$21</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847B-41EA-9931-7F36A234CE43}"/>
            </c:ext>
          </c:extLst>
        </c:ser>
        <c:dLbls>
          <c:showLegendKey val="0"/>
          <c:showVal val="0"/>
          <c:showCatName val="0"/>
          <c:showSerName val="0"/>
          <c:showPercent val="0"/>
          <c:showBubbleSize val="0"/>
        </c:dLbls>
        <c:axId val="519767080"/>
        <c:axId val="519763472"/>
      </c:scatterChart>
      <c:valAx>
        <c:axId val="519767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9763472"/>
        <c:crosses val="autoZero"/>
        <c:crossBetween val="midCat"/>
      </c:valAx>
      <c:valAx>
        <c:axId val="51976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9767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FSH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3787685914260711"/>
                  <c:y val="-0.406628390201224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'FSH-3.plate'!$C$18:$C$22</c:f>
              <c:numCache>
                <c:formatCode>General</c:formatCode>
                <c:ptCount val="5"/>
                <c:pt idx="0">
                  <c:v>6.2E-2</c:v>
                </c:pt>
                <c:pt idx="1">
                  <c:v>0.46900000000000003</c:v>
                </c:pt>
                <c:pt idx="2">
                  <c:v>0.748</c:v>
                </c:pt>
                <c:pt idx="3">
                  <c:v>1.04</c:v>
                </c:pt>
                <c:pt idx="4">
                  <c:v>1.45</c:v>
                </c:pt>
              </c:numCache>
            </c:numRef>
          </c:xVal>
          <c:yVal>
            <c:numRef>
              <c:f>'FSH-3.plate'!$D$18:$D$22</c:f>
              <c:numCache>
                <c:formatCode>General</c:formatCode>
                <c:ptCount val="5"/>
                <c:pt idx="0">
                  <c:v>800</c:v>
                </c:pt>
                <c:pt idx="1">
                  <c:v>400</c:v>
                </c:pt>
                <c:pt idx="2">
                  <c:v>200</c:v>
                </c:pt>
                <c:pt idx="3">
                  <c:v>100</c:v>
                </c:pt>
                <c:pt idx="4">
                  <c:v>50</c:v>
                </c:pt>
              </c:numCache>
            </c:numRef>
          </c:yVal>
          <c:smooth val="0"/>
          <c:extLst>
            <c:ext xmlns:c16="http://schemas.microsoft.com/office/drawing/2014/chart" uri="{C3380CC4-5D6E-409C-BE32-E72D297353CC}">
              <c16:uniqueId val="{00000000-001B-4679-AF34-4699BBC52B5F}"/>
            </c:ext>
          </c:extLst>
        </c:ser>
        <c:dLbls>
          <c:showLegendKey val="0"/>
          <c:showVal val="0"/>
          <c:showCatName val="0"/>
          <c:showSerName val="0"/>
          <c:showPercent val="0"/>
          <c:showBubbleSize val="0"/>
        </c:dLbls>
        <c:axId val="441969816"/>
        <c:axId val="441966536"/>
      </c:scatterChart>
      <c:valAx>
        <c:axId val="441969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1966536"/>
        <c:crosses val="autoZero"/>
        <c:crossBetween val="midCat"/>
      </c:valAx>
      <c:valAx>
        <c:axId val="44196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1969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FSH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3.5187007874015748E-2"/>
                  <c:y val="-0.346443205016039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'FSH-4.plate'!$C$17:$C$21</c:f>
              <c:numCache>
                <c:formatCode>General</c:formatCode>
                <c:ptCount val="5"/>
                <c:pt idx="0">
                  <c:v>4.2999999999999997E-2</c:v>
                </c:pt>
                <c:pt idx="1">
                  <c:v>0.46200000000000002</c:v>
                </c:pt>
                <c:pt idx="2">
                  <c:v>0.81799999999999995</c:v>
                </c:pt>
                <c:pt idx="3">
                  <c:v>1.0620000000000001</c:v>
                </c:pt>
                <c:pt idx="4">
                  <c:v>1.379</c:v>
                </c:pt>
              </c:numCache>
            </c:numRef>
          </c:xVal>
          <c:yVal>
            <c:numRef>
              <c:f>'FSH-4.plate'!$D$17:$D$21</c:f>
              <c:numCache>
                <c:formatCode>General</c:formatCode>
                <c:ptCount val="5"/>
                <c:pt idx="0">
                  <c:v>800</c:v>
                </c:pt>
                <c:pt idx="1">
                  <c:v>400</c:v>
                </c:pt>
                <c:pt idx="2">
                  <c:v>200</c:v>
                </c:pt>
                <c:pt idx="3">
                  <c:v>100</c:v>
                </c:pt>
                <c:pt idx="4">
                  <c:v>50</c:v>
                </c:pt>
              </c:numCache>
            </c:numRef>
          </c:yVal>
          <c:smooth val="0"/>
          <c:extLst>
            <c:ext xmlns:c16="http://schemas.microsoft.com/office/drawing/2014/chart" uri="{C3380CC4-5D6E-409C-BE32-E72D297353CC}">
              <c16:uniqueId val="{00000000-2862-4C3B-B7FC-B38782EB5491}"/>
            </c:ext>
          </c:extLst>
        </c:ser>
        <c:dLbls>
          <c:showLegendKey val="0"/>
          <c:showVal val="0"/>
          <c:showCatName val="0"/>
          <c:showSerName val="0"/>
          <c:showPercent val="0"/>
          <c:showBubbleSize val="0"/>
        </c:dLbls>
        <c:axId val="441967848"/>
        <c:axId val="441968504"/>
      </c:scatterChart>
      <c:valAx>
        <c:axId val="441967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1968504"/>
        <c:crosses val="autoZero"/>
        <c:crossBetween val="midCat"/>
      </c:valAx>
      <c:valAx>
        <c:axId val="44196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1967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IGF-1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8876159230096238"/>
                  <c:y val="7.44787109944590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'IGF1-1.plate'!$C$17:$C$22</c:f>
              <c:numCache>
                <c:formatCode>General</c:formatCode>
                <c:ptCount val="6"/>
                <c:pt idx="0">
                  <c:v>2.1850000000000001</c:v>
                </c:pt>
                <c:pt idx="1">
                  <c:v>1.3140000000000001</c:v>
                </c:pt>
                <c:pt idx="2">
                  <c:v>0.73</c:v>
                </c:pt>
                <c:pt idx="3">
                  <c:v>0.38700000000000001</c:v>
                </c:pt>
                <c:pt idx="4">
                  <c:v>0.23199999999999998</c:v>
                </c:pt>
                <c:pt idx="5">
                  <c:v>0</c:v>
                </c:pt>
              </c:numCache>
            </c:numRef>
          </c:xVal>
          <c:yVal>
            <c:numRef>
              <c:f>'IGF1-1.plate'!$D$17:$D$22</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2378-475F-AAB1-AA09E2733CE4}"/>
            </c:ext>
          </c:extLst>
        </c:ser>
        <c:dLbls>
          <c:showLegendKey val="0"/>
          <c:showVal val="0"/>
          <c:showCatName val="0"/>
          <c:showSerName val="0"/>
          <c:showPercent val="0"/>
          <c:showBubbleSize val="0"/>
        </c:dLbls>
        <c:axId val="435066824"/>
        <c:axId val="435071744"/>
      </c:scatterChart>
      <c:valAx>
        <c:axId val="435066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35071744"/>
        <c:crosses val="autoZero"/>
        <c:crossBetween val="midCat"/>
      </c:valAx>
      <c:valAx>
        <c:axId val="4350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35066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IGF-1</a:t>
            </a:r>
          </a:p>
        </c:rich>
      </c:tx>
      <c:layout>
        <c:manualLayout>
          <c:xMode val="edge"/>
          <c:yMode val="edge"/>
          <c:x val="0.44570122484689412"/>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259864391951006"/>
                  <c:y val="5.978018372703412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'IGF1-2.plate'!$C$17:$C$22</c:f>
              <c:numCache>
                <c:formatCode>General</c:formatCode>
                <c:ptCount val="6"/>
                <c:pt idx="0">
                  <c:v>2.2629999999999999</c:v>
                </c:pt>
                <c:pt idx="1">
                  <c:v>1.387</c:v>
                </c:pt>
                <c:pt idx="2">
                  <c:v>0.77</c:v>
                </c:pt>
                <c:pt idx="3">
                  <c:v>0.40399999999999997</c:v>
                </c:pt>
                <c:pt idx="4">
                  <c:v>0.17399999999999999</c:v>
                </c:pt>
                <c:pt idx="5">
                  <c:v>0</c:v>
                </c:pt>
              </c:numCache>
            </c:numRef>
          </c:xVal>
          <c:yVal>
            <c:numRef>
              <c:f>'IGF1-2.plate'!$D$17:$D$22</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289D-4C2F-A28B-177DF9F4BCE0}"/>
            </c:ext>
          </c:extLst>
        </c:ser>
        <c:dLbls>
          <c:showLegendKey val="0"/>
          <c:showVal val="0"/>
          <c:showCatName val="0"/>
          <c:showSerName val="0"/>
          <c:showPercent val="0"/>
          <c:showBubbleSize val="0"/>
        </c:dLbls>
        <c:axId val="497423104"/>
        <c:axId val="497413920"/>
      </c:scatterChart>
      <c:valAx>
        <c:axId val="497423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7413920"/>
        <c:crosses val="autoZero"/>
        <c:crossBetween val="midCat"/>
      </c:valAx>
      <c:valAx>
        <c:axId val="49741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7423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IGF-1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6016622922134732"/>
                  <c:y val="6.152522601341498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'IGF1-3.plate'!$C$17:$C$22</c:f>
              <c:numCache>
                <c:formatCode>General</c:formatCode>
                <c:ptCount val="6"/>
                <c:pt idx="0">
                  <c:v>1.9999999999999998</c:v>
                </c:pt>
                <c:pt idx="1">
                  <c:v>1.341</c:v>
                </c:pt>
                <c:pt idx="2">
                  <c:v>0.75800000000000001</c:v>
                </c:pt>
                <c:pt idx="3">
                  <c:v>0.46800000000000008</c:v>
                </c:pt>
                <c:pt idx="4">
                  <c:v>0.28800000000000003</c:v>
                </c:pt>
                <c:pt idx="5">
                  <c:v>0</c:v>
                </c:pt>
              </c:numCache>
            </c:numRef>
          </c:xVal>
          <c:yVal>
            <c:numRef>
              <c:f>'IGF1-3.plate'!$D$17:$D$22</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A637-47B7-A917-F350ED8CCFEC}"/>
            </c:ext>
          </c:extLst>
        </c:ser>
        <c:dLbls>
          <c:showLegendKey val="0"/>
          <c:showVal val="0"/>
          <c:showCatName val="0"/>
          <c:showSerName val="0"/>
          <c:showPercent val="0"/>
          <c:showBubbleSize val="0"/>
        </c:dLbls>
        <c:axId val="513789912"/>
        <c:axId val="513795816"/>
      </c:scatterChart>
      <c:valAx>
        <c:axId val="513789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3795816"/>
        <c:crosses val="autoZero"/>
        <c:crossBetween val="midCat"/>
      </c:valAx>
      <c:valAx>
        <c:axId val="513795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3789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IGF-1</a:t>
            </a:r>
          </a:p>
        </c:rich>
      </c:tx>
      <c:layout>
        <c:manualLayout>
          <c:xMode val="edge"/>
          <c:yMode val="edge"/>
          <c:x val="0.44847900262467189"/>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85629921259842"/>
                  <c:y val="0.121159230096237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'IGF1-4.plate'!$C$17:$C$22</c:f>
              <c:numCache>
                <c:formatCode>General</c:formatCode>
                <c:ptCount val="6"/>
                <c:pt idx="0">
                  <c:v>2.0419999999999998</c:v>
                </c:pt>
                <c:pt idx="1">
                  <c:v>1.3169999999999999</c:v>
                </c:pt>
                <c:pt idx="2">
                  <c:v>0.83099999999999996</c:v>
                </c:pt>
                <c:pt idx="3">
                  <c:v>0.46400000000000002</c:v>
                </c:pt>
                <c:pt idx="4">
                  <c:v>0.26400000000000001</c:v>
                </c:pt>
                <c:pt idx="5">
                  <c:v>0</c:v>
                </c:pt>
              </c:numCache>
            </c:numRef>
          </c:xVal>
          <c:yVal>
            <c:numRef>
              <c:f>'IGF1-4.plate'!$D$17:$D$22</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2D2D-4982-A3D2-C526E0A1D792}"/>
            </c:ext>
          </c:extLst>
        </c:ser>
        <c:dLbls>
          <c:showLegendKey val="0"/>
          <c:showVal val="0"/>
          <c:showCatName val="0"/>
          <c:showSerName val="0"/>
          <c:showPercent val="0"/>
          <c:showBubbleSize val="0"/>
        </c:dLbls>
        <c:axId val="522207392"/>
        <c:axId val="500349488"/>
      </c:scatterChart>
      <c:valAx>
        <c:axId val="522207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0349488"/>
        <c:crosses val="autoZero"/>
        <c:crossBetween val="midCat"/>
      </c:valAx>
      <c:valAx>
        <c:axId val="50034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2207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318394575678039"/>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'INS-1.plate'!$C$17:$C$22</c:f>
              <c:numCache>
                <c:formatCode>General</c:formatCode>
                <c:ptCount val="6"/>
                <c:pt idx="0">
                  <c:v>1.667</c:v>
                </c:pt>
                <c:pt idx="1">
                  <c:v>0.95699999999999996</c:v>
                </c:pt>
                <c:pt idx="2">
                  <c:v>0.64300000000000002</c:v>
                </c:pt>
                <c:pt idx="3">
                  <c:v>0.38800000000000001</c:v>
                </c:pt>
                <c:pt idx="4">
                  <c:v>0.186</c:v>
                </c:pt>
                <c:pt idx="5">
                  <c:v>0</c:v>
                </c:pt>
              </c:numCache>
            </c:numRef>
          </c:xVal>
          <c:yVal>
            <c:numRef>
              <c:f>'INS-1.plate'!$D$17:$D$22</c:f>
              <c:numCache>
                <c:formatCode>General</c:formatCode>
                <c:ptCount val="6"/>
                <c:pt idx="0">
                  <c:v>40</c:v>
                </c:pt>
                <c:pt idx="1">
                  <c:v>20</c:v>
                </c:pt>
                <c:pt idx="2">
                  <c:v>10</c:v>
                </c:pt>
                <c:pt idx="3">
                  <c:v>5</c:v>
                </c:pt>
                <c:pt idx="4">
                  <c:v>2.5</c:v>
                </c:pt>
                <c:pt idx="5">
                  <c:v>0</c:v>
                </c:pt>
              </c:numCache>
            </c:numRef>
          </c:yVal>
          <c:smooth val="0"/>
          <c:extLst>
            <c:ext xmlns:c16="http://schemas.microsoft.com/office/drawing/2014/chart" uri="{C3380CC4-5D6E-409C-BE32-E72D297353CC}">
              <c16:uniqueId val="{00000000-BC99-482D-8D0A-C610F8A9554C}"/>
            </c:ext>
          </c:extLst>
        </c:ser>
        <c:dLbls>
          <c:showLegendKey val="0"/>
          <c:showVal val="0"/>
          <c:showCatName val="0"/>
          <c:showSerName val="0"/>
          <c:showPercent val="0"/>
          <c:showBubbleSize val="0"/>
        </c:dLbls>
        <c:axId val="493085880"/>
        <c:axId val="493084896"/>
      </c:scatterChart>
      <c:valAx>
        <c:axId val="493085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3084896"/>
        <c:crosses val="autoZero"/>
        <c:crossBetween val="midCat"/>
      </c:valAx>
      <c:valAx>
        <c:axId val="49308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3085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198120</xdr:colOff>
      <xdr:row>11</xdr:row>
      <xdr:rowOff>3810</xdr:rowOff>
    </xdr:from>
    <xdr:to>
      <xdr:col>13</xdr:col>
      <xdr:colOff>502920</xdr:colOff>
      <xdr:row>26</xdr:row>
      <xdr:rowOff>3810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297180</xdr:colOff>
      <xdr:row>11</xdr:row>
      <xdr:rowOff>11430</xdr:rowOff>
    </xdr:from>
    <xdr:to>
      <xdr:col>13</xdr:col>
      <xdr:colOff>601980</xdr:colOff>
      <xdr:row>26</xdr:row>
      <xdr:rowOff>11430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327660</xdr:colOff>
      <xdr:row>11</xdr:row>
      <xdr:rowOff>3810</xdr:rowOff>
    </xdr:from>
    <xdr:to>
      <xdr:col>14</xdr:col>
      <xdr:colOff>22860</xdr:colOff>
      <xdr:row>26</xdr:row>
      <xdr:rowOff>3810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335280</xdr:colOff>
      <xdr:row>11</xdr:row>
      <xdr:rowOff>49530</xdr:rowOff>
    </xdr:from>
    <xdr:to>
      <xdr:col>14</xdr:col>
      <xdr:colOff>30480</xdr:colOff>
      <xdr:row>26</xdr:row>
      <xdr:rowOff>49530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274320</xdr:colOff>
      <xdr:row>9</xdr:row>
      <xdr:rowOff>179070</xdr:rowOff>
    </xdr:from>
    <xdr:to>
      <xdr:col>13</xdr:col>
      <xdr:colOff>579120</xdr:colOff>
      <xdr:row>24</xdr:row>
      <xdr:rowOff>179070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266700</xdr:colOff>
      <xdr:row>11</xdr:row>
      <xdr:rowOff>19050</xdr:rowOff>
    </xdr:from>
    <xdr:to>
      <xdr:col>13</xdr:col>
      <xdr:colOff>571500</xdr:colOff>
      <xdr:row>26</xdr:row>
      <xdr:rowOff>19050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403860</xdr:colOff>
      <xdr:row>11</xdr:row>
      <xdr:rowOff>34290</xdr:rowOff>
    </xdr:from>
    <xdr:to>
      <xdr:col>14</xdr:col>
      <xdr:colOff>99060</xdr:colOff>
      <xdr:row>26</xdr:row>
      <xdr:rowOff>34290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281940</xdr:colOff>
      <xdr:row>11</xdr:row>
      <xdr:rowOff>11430</xdr:rowOff>
    </xdr:from>
    <xdr:to>
      <xdr:col>13</xdr:col>
      <xdr:colOff>586740</xdr:colOff>
      <xdr:row>26</xdr:row>
      <xdr:rowOff>11430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251460</xdr:colOff>
      <xdr:row>11</xdr:row>
      <xdr:rowOff>19050</xdr:rowOff>
    </xdr:from>
    <xdr:to>
      <xdr:col>13</xdr:col>
      <xdr:colOff>556260</xdr:colOff>
      <xdr:row>26</xdr:row>
      <xdr:rowOff>19050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160020</xdr:colOff>
      <xdr:row>11</xdr:row>
      <xdr:rowOff>26670</xdr:rowOff>
    </xdr:from>
    <xdr:to>
      <xdr:col>14</xdr:col>
      <xdr:colOff>464820</xdr:colOff>
      <xdr:row>26</xdr:row>
      <xdr:rowOff>26670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403860</xdr:colOff>
      <xdr:row>11</xdr:row>
      <xdr:rowOff>41910</xdr:rowOff>
    </xdr:from>
    <xdr:to>
      <xdr:col>14</xdr:col>
      <xdr:colOff>99060</xdr:colOff>
      <xdr:row>26</xdr:row>
      <xdr:rowOff>41910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12</xdr:row>
      <xdr:rowOff>19050</xdr:rowOff>
    </xdr:from>
    <xdr:to>
      <xdr:col>14</xdr:col>
      <xdr:colOff>38100</xdr:colOff>
      <xdr:row>27</xdr:row>
      <xdr:rowOff>19050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266700</xdr:colOff>
      <xdr:row>11</xdr:row>
      <xdr:rowOff>3810</xdr:rowOff>
    </xdr:from>
    <xdr:to>
      <xdr:col>13</xdr:col>
      <xdr:colOff>571500</xdr:colOff>
      <xdr:row>26</xdr:row>
      <xdr:rowOff>3810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472440</xdr:colOff>
      <xdr:row>59</xdr:row>
      <xdr:rowOff>38009</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9220"/>
          <a:ext cx="8046720" cy="9547769"/>
        </a:xfrm>
        <a:prstGeom prst="rect">
          <a:avLst/>
        </a:prstGeom>
      </xdr:spPr>
    </xdr:pic>
    <xdr:clientData/>
  </xdr:twoCellAnchor>
  <xdr:twoCellAnchor editAs="oneCell">
    <xdr:from>
      <xdr:col>0</xdr:col>
      <xdr:colOff>0</xdr:colOff>
      <xdr:row>59</xdr:row>
      <xdr:rowOff>22860</xdr:rowOff>
    </xdr:from>
    <xdr:to>
      <xdr:col>5</xdr:col>
      <xdr:colOff>543989</xdr:colOff>
      <xdr:row>92</xdr:row>
      <xdr:rowOff>77870</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0911840"/>
          <a:ext cx="8118269" cy="6090050"/>
        </a:xfrm>
        <a:prstGeom prst="rect">
          <a:avLst/>
        </a:prstGeom>
      </xdr:spPr>
    </xdr:pic>
    <xdr:clientData/>
  </xdr:twoCellAnchor>
  <xdr:twoCellAnchor editAs="oneCell">
    <xdr:from>
      <xdr:col>0</xdr:col>
      <xdr:colOff>0</xdr:colOff>
      <xdr:row>92</xdr:row>
      <xdr:rowOff>76200</xdr:rowOff>
    </xdr:from>
    <xdr:to>
      <xdr:col>5</xdr:col>
      <xdr:colOff>604520</xdr:colOff>
      <xdr:row>125</xdr:row>
      <xdr:rowOff>175260</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7000220"/>
          <a:ext cx="8178800" cy="6134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236220</xdr:colOff>
      <xdr:row>11</xdr:row>
      <xdr:rowOff>34290</xdr:rowOff>
    </xdr:from>
    <xdr:to>
      <xdr:col>13</xdr:col>
      <xdr:colOff>541020</xdr:colOff>
      <xdr:row>26</xdr:row>
      <xdr:rowOff>34290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11</xdr:row>
      <xdr:rowOff>11430</xdr:rowOff>
    </xdr:from>
    <xdr:to>
      <xdr:col>13</xdr:col>
      <xdr:colOff>495300</xdr:colOff>
      <xdr:row>26</xdr:row>
      <xdr:rowOff>11430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350520</xdr:colOff>
      <xdr:row>11</xdr:row>
      <xdr:rowOff>11430</xdr:rowOff>
    </xdr:from>
    <xdr:to>
      <xdr:col>14</xdr:col>
      <xdr:colOff>45720</xdr:colOff>
      <xdr:row>26</xdr:row>
      <xdr:rowOff>11430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243840</xdr:colOff>
      <xdr:row>11</xdr:row>
      <xdr:rowOff>34290</xdr:rowOff>
    </xdr:from>
    <xdr:to>
      <xdr:col>14</xdr:col>
      <xdr:colOff>548640</xdr:colOff>
      <xdr:row>26</xdr:row>
      <xdr:rowOff>34290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251460</xdr:colOff>
      <xdr:row>11</xdr:row>
      <xdr:rowOff>41910</xdr:rowOff>
    </xdr:from>
    <xdr:to>
      <xdr:col>13</xdr:col>
      <xdr:colOff>556260</xdr:colOff>
      <xdr:row>26</xdr:row>
      <xdr:rowOff>41910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152400</xdr:colOff>
      <xdr:row>11</xdr:row>
      <xdr:rowOff>34290</xdr:rowOff>
    </xdr:from>
    <xdr:to>
      <xdr:col>13</xdr:col>
      <xdr:colOff>457200</xdr:colOff>
      <xdr:row>26</xdr:row>
      <xdr:rowOff>34290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327660</xdr:colOff>
      <xdr:row>11</xdr:row>
      <xdr:rowOff>11430</xdr:rowOff>
    </xdr:from>
    <xdr:to>
      <xdr:col>14</xdr:col>
      <xdr:colOff>22860</xdr:colOff>
      <xdr:row>26</xdr:row>
      <xdr:rowOff>11430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tabSelected="1" workbookViewId="0">
      <selection activeCell="P8" sqref="P8"/>
    </sheetView>
  </sheetViews>
  <sheetFormatPr defaultRowHeight="14.4" x14ac:dyDescent="0.3"/>
  <cols>
    <col min="1" max="1" width="14.5546875" customWidth="1"/>
    <col min="2" max="2" width="11.77734375" customWidth="1"/>
    <col min="3" max="3" width="11.5546875" customWidth="1"/>
    <col min="4" max="4" width="11.77734375" customWidth="1"/>
    <col min="5" max="5" width="16.33203125" customWidth="1"/>
  </cols>
  <sheetData>
    <row r="2" spans="1:12" x14ac:dyDescent="0.3">
      <c r="A2" s="3">
        <v>0.13400000000000001</v>
      </c>
      <c r="B2" s="2">
        <v>0.33900000000000002</v>
      </c>
      <c r="C2" s="2">
        <v>0.33</v>
      </c>
      <c r="D2" s="2">
        <v>0.23500000000000001</v>
      </c>
      <c r="E2" s="2">
        <v>0.21</v>
      </c>
      <c r="F2" s="2">
        <v>0.184</v>
      </c>
      <c r="G2" s="2">
        <v>0.23600000000000002</v>
      </c>
      <c r="H2" s="2">
        <v>0.22500000000000001</v>
      </c>
      <c r="I2" s="2">
        <v>0.16500000000000001</v>
      </c>
      <c r="J2" s="2">
        <v>0.31900000000000001</v>
      </c>
      <c r="K2" s="2">
        <v>0.20800000000000002</v>
      </c>
      <c r="L2" s="2">
        <v>0.36799999999999999</v>
      </c>
    </row>
    <row r="3" spans="1:12" x14ac:dyDescent="0.3">
      <c r="A3" s="3">
        <v>0.42099999999999999</v>
      </c>
      <c r="B3" s="2">
        <v>0.38900000000000001</v>
      </c>
      <c r="C3" s="2">
        <v>0.21299999999999999</v>
      </c>
      <c r="D3" s="2">
        <v>0.26300000000000001</v>
      </c>
      <c r="E3" s="2">
        <v>0.153</v>
      </c>
      <c r="F3" s="2">
        <v>0.16600000000000001</v>
      </c>
      <c r="G3" s="2">
        <v>0.13600000000000001</v>
      </c>
      <c r="H3" s="2">
        <v>0.17200000000000001</v>
      </c>
      <c r="I3" s="2">
        <v>0.17100000000000001</v>
      </c>
      <c r="J3" s="2">
        <v>0.186</v>
      </c>
      <c r="K3" s="2">
        <v>0.34</v>
      </c>
      <c r="L3" s="2">
        <v>0.25900000000000001</v>
      </c>
    </row>
    <row r="4" spans="1:12" x14ac:dyDescent="0.3">
      <c r="A4" s="3">
        <v>0.63200000000000001</v>
      </c>
      <c r="B4" s="2">
        <v>0.42099999999999999</v>
      </c>
      <c r="C4" s="2">
        <v>0.38600000000000001</v>
      </c>
      <c r="D4" s="2">
        <v>0.41100000000000003</v>
      </c>
      <c r="E4" s="2">
        <v>0.216</v>
      </c>
      <c r="F4" s="2">
        <v>0.16800000000000001</v>
      </c>
      <c r="G4" s="2">
        <v>0.14499999999999999</v>
      </c>
      <c r="H4" s="2">
        <v>0.17100000000000001</v>
      </c>
      <c r="I4" s="2">
        <v>0.19500000000000001</v>
      </c>
      <c r="J4" s="2">
        <v>0.187</v>
      </c>
      <c r="K4" s="2">
        <v>0.19600000000000001</v>
      </c>
      <c r="L4" s="2">
        <v>0.30599999999999999</v>
      </c>
    </row>
    <row r="5" spans="1:12" x14ac:dyDescent="0.3">
      <c r="A5" s="3">
        <v>0.85199999999999998</v>
      </c>
      <c r="B5" s="2">
        <v>0.311</v>
      </c>
      <c r="C5" s="2">
        <v>0.377</v>
      </c>
      <c r="D5" s="2">
        <v>0.38800000000000001</v>
      </c>
      <c r="E5" s="2">
        <v>0.186</v>
      </c>
      <c r="F5" s="2">
        <v>0.13800000000000001</v>
      </c>
      <c r="G5" s="2">
        <v>0.126</v>
      </c>
      <c r="H5" s="2">
        <v>0.192</v>
      </c>
      <c r="I5" s="2">
        <v>0.191</v>
      </c>
      <c r="J5" s="2">
        <v>0.47100000000000003</v>
      </c>
      <c r="K5" s="2">
        <v>0.161</v>
      </c>
      <c r="L5" s="2">
        <v>0.32700000000000001</v>
      </c>
    </row>
    <row r="6" spans="1:12" x14ac:dyDescent="0.3">
      <c r="A6" s="3">
        <v>1.202</v>
      </c>
      <c r="B6" s="2">
        <v>0.41200000000000003</v>
      </c>
      <c r="C6" s="2">
        <v>0.3</v>
      </c>
      <c r="D6" s="2">
        <v>0.35799999999999998</v>
      </c>
      <c r="E6" s="2">
        <v>0.19</v>
      </c>
      <c r="F6" s="2">
        <v>0.15</v>
      </c>
      <c r="G6" s="2">
        <v>0.187</v>
      </c>
      <c r="H6" s="2">
        <v>0.224</v>
      </c>
      <c r="I6" s="2">
        <v>0.17</v>
      </c>
      <c r="J6" s="2">
        <v>0.20300000000000001</v>
      </c>
      <c r="K6" s="2">
        <v>0.33500000000000002</v>
      </c>
      <c r="L6" s="2">
        <v>0.34100000000000003</v>
      </c>
    </row>
    <row r="7" spans="1:12" x14ac:dyDescent="0.3">
      <c r="A7" s="5">
        <v>9.2999999999999999E-2</v>
      </c>
      <c r="B7" s="2">
        <v>0.52600000000000002</v>
      </c>
      <c r="C7" s="2">
        <v>0.317</v>
      </c>
      <c r="D7" s="2">
        <v>0.40400000000000003</v>
      </c>
      <c r="E7" s="2">
        <v>0.155</v>
      </c>
      <c r="F7" s="2">
        <v>0.13800000000000001</v>
      </c>
      <c r="G7" s="2">
        <v>0.189</v>
      </c>
      <c r="H7" s="2">
        <v>0.25600000000000001</v>
      </c>
      <c r="I7" s="2">
        <v>0.44700000000000001</v>
      </c>
      <c r="J7" s="2">
        <v>0.17899999999999999</v>
      </c>
      <c r="K7" s="2">
        <v>0.39200000000000002</v>
      </c>
      <c r="L7" s="2">
        <v>0.36599999999999999</v>
      </c>
    </row>
    <row r="8" spans="1:12" x14ac:dyDescent="0.3">
      <c r="A8" s="2">
        <v>0.371</v>
      </c>
      <c r="B8" s="2">
        <v>0.44600000000000001</v>
      </c>
      <c r="C8" s="2">
        <v>0.36299999999999999</v>
      </c>
      <c r="D8" s="2">
        <v>0.443</v>
      </c>
      <c r="E8" s="2">
        <v>0.22</v>
      </c>
      <c r="F8" s="2">
        <v>0.17300000000000001</v>
      </c>
      <c r="G8" s="2">
        <v>0.214</v>
      </c>
      <c r="H8" s="2">
        <v>0.25</v>
      </c>
      <c r="I8" s="2">
        <v>0.155</v>
      </c>
      <c r="J8" s="2">
        <v>0.41500000000000004</v>
      </c>
      <c r="K8" s="2">
        <v>0.246</v>
      </c>
      <c r="L8" s="2">
        <v>0.441</v>
      </c>
    </row>
    <row r="9" spans="1:12" x14ac:dyDescent="0.3">
      <c r="A9" s="2">
        <v>0.40900000000000003</v>
      </c>
      <c r="B9" s="2">
        <v>0.32800000000000001</v>
      </c>
      <c r="C9" s="2">
        <v>0.42799999999999999</v>
      </c>
      <c r="D9" s="2">
        <v>0.27100000000000002</v>
      </c>
      <c r="E9" s="2">
        <v>0.21299999999999999</v>
      </c>
      <c r="F9" s="2">
        <v>0.20899999999999999</v>
      </c>
      <c r="G9" s="2">
        <v>0.21299999999999999</v>
      </c>
      <c r="H9" s="2">
        <v>0.24199999999999999</v>
      </c>
      <c r="I9" s="2">
        <v>0.17100000000000001</v>
      </c>
      <c r="J9" s="2">
        <v>0.24</v>
      </c>
      <c r="K9" s="2">
        <v>0.439</v>
      </c>
      <c r="L9" s="2">
        <v>0.25700000000000001</v>
      </c>
    </row>
    <row r="12" spans="1:12" x14ac:dyDescent="0.3">
      <c r="A12" t="s">
        <v>0</v>
      </c>
    </row>
    <row r="16" spans="1:12" x14ac:dyDescent="0.3">
      <c r="B16" s="10" t="s">
        <v>7</v>
      </c>
      <c r="C16" s="10" t="s">
        <v>8</v>
      </c>
      <c r="D16" s="10" t="s">
        <v>9</v>
      </c>
      <c r="E16" s="10" t="s">
        <v>10</v>
      </c>
    </row>
    <row r="17" spans="1:12" x14ac:dyDescent="0.3">
      <c r="A17" t="s">
        <v>1</v>
      </c>
      <c r="B17" s="3">
        <v>0.13400000000000001</v>
      </c>
      <c r="C17" s="1">
        <f>B17-B22</f>
        <v>4.1000000000000009E-2</v>
      </c>
      <c r="D17" s="1">
        <v>800</v>
      </c>
      <c r="E17" s="9">
        <f>(849.4*C17*C17)-(1670.7*C17)+(862.84)</f>
        <v>795.76914140000008</v>
      </c>
    </row>
    <row r="18" spans="1:12" x14ac:dyDescent="0.3">
      <c r="A18" t="s">
        <v>2</v>
      </c>
      <c r="B18" s="3">
        <v>0.42099999999999999</v>
      </c>
      <c r="C18" s="1">
        <f>B18-B22</f>
        <v>0.32799999999999996</v>
      </c>
      <c r="D18" s="1">
        <v>400</v>
      </c>
      <c r="E18" s="9">
        <f t="shared" ref="E18:E81" si="0">(849.4*C18*C18)-(1670.7*C18)+(862.84)</f>
        <v>406.23224960000005</v>
      </c>
    </row>
    <row r="19" spans="1:12" x14ac:dyDescent="0.3">
      <c r="A19" t="s">
        <v>3</v>
      </c>
      <c r="B19" s="3">
        <v>0.63200000000000001</v>
      </c>
      <c r="C19" s="1">
        <f>B19-B22</f>
        <v>0.53900000000000003</v>
      </c>
      <c r="D19" s="1">
        <v>200</v>
      </c>
      <c r="E19" s="9">
        <f t="shared" si="0"/>
        <v>209.10123739999995</v>
      </c>
    </row>
    <row r="20" spans="1:12" x14ac:dyDescent="0.3">
      <c r="A20" t="s">
        <v>4</v>
      </c>
      <c r="B20" s="3">
        <v>0.85199999999999998</v>
      </c>
      <c r="C20" s="1">
        <f>B20-B22</f>
        <v>0.75900000000000001</v>
      </c>
      <c r="D20" s="1">
        <v>100</v>
      </c>
      <c r="E20" s="9">
        <f t="shared" si="0"/>
        <v>84.101901399999974</v>
      </c>
    </row>
    <row r="21" spans="1:12" x14ac:dyDescent="0.3">
      <c r="A21" t="s">
        <v>5</v>
      </c>
      <c r="B21" s="3">
        <v>1.202</v>
      </c>
      <c r="C21" s="1">
        <f>B21-B22</f>
        <v>1.109</v>
      </c>
      <c r="D21" s="1">
        <v>50</v>
      </c>
      <c r="E21" s="9">
        <f t="shared" si="0"/>
        <v>54.694621400000074</v>
      </c>
    </row>
    <row r="22" spans="1:12" x14ac:dyDescent="0.3">
      <c r="A22" t="s">
        <v>6</v>
      </c>
      <c r="B22" s="5">
        <v>9.2999999999999999E-2</v>
      </c>
      <c r="C22" s="1">
        <f>B22-B22</f>
        <v>0</v>
      </c>
      <c r="D22" s="1">
        <v>0</v>
      </c>
      <c r="E22" s="9">
        <v>0</v>
      </c>
    </row>
    <row r="27" spans="1:12" x14ac:dyDescent="0.3">
      <c r="H27" s="6"/>
      <c r="J27" s="6" t="s">
        <v>11</v>
      </c>
      <c r="K27" s="6"/>
      <c r="L27" s="6"/>
    </row>
    <row r="32" spans="1:12" x14ac:dyDescent="0.3">
      <c r="A32" s="7" t="s">
        <v>12</v>
      </c>
      <c r="B32" s="2" t="s">
        <v>13</v>
      </c>
      <c r="C32" s="4" t="s">
        <v>6</v>
      </c>
      <c r="D32" s="1" t="s">
        <v>8</v>
      </c>
      <c r="E32" s="8" t="s">
        <v>14</v>
      </c>
    </row>
    <row r="33" spans="1:5" x14ac:dyDescent="0.3">
      <c r="A33" s="7" t="s">
        <v>15</v>
      </c>
      <c r="B33" s="2">
        <v>0.371</v>
      </c>
      <c r="C33" s="5">
        <v>9.2999999999999999E-2</v>
      </c>
      <c r="D33" s="1">
        <f>(B33-C33)</f>
        <v>0.27800000000000002</v>
      </c>
      <c r="E33" s="9">
        <f>(849.4*D33*D33)-(1670.7*D33)+(862.84)</f>
        <v>464.03042960000005</v>
      </c>
    </row>
    <row r="34" spans="1:5" x14ac:dyDescent="0.3">
      <c r="A34" s="7" t="s">
        <v>16</v>
      </c>
      <c r="B34" s="2">
        <v>0.40900000000000003</v>
      </c>
      <c r="C34" s="5">
        <v>9.2999999999999999E-2</v>
      </c>
      <c r="D34" s="1">
        <f>(B34-C34)</f>
        <v>0.31600000000000006</v>
      </c>
      <c r="E34" s="9">
        <f>(849.4*D34*D34)-(1670.7*D34)+(862.84)</f>
        <v>419.71648639999995</v>
      </c>
    </row>
    <row r="35" spans="1:5" x14ac:dyDescent="0.3">
      <c r="A35" s="7" t="s">
        <v>17</v>
      </c>
      <c r="B35" s="2">
        <v>0.33900000000000002</v>
      </c>
      <c r="C35" s="5">
        <v>9.2999999999999999E-2</v>
      </c>
      <c r="D35" s="1">
        <f>(B35-C35)</f>
        <v>0.24600000000000002</v>
      </c>
      <c r="E35" s="9">
        <f>(849.4*D35*D35)-(1670.7*D35)+(862.84)</f>
        <v>503.25009040000003</v>
      </c>
    </row>
    <row r="36" spans="1:5" x14ac:dyDescent="0.3">
      <c r="A36" s="7" t="s">
        <v>18</v>
      </c>
      <c r="B36" s="2">
        <v>0.38900000000000001</v>
      </c>
      <c r="C36" s="5">
        <v>9.2999999999999999E-2</v>
      </c>
      <c r="D36" s="1">
        <f>(B36-C36)</f>
        <v>0.29600000000000004</v>
      </c>
      <c r="E36" s="9">
        <f>(849.4*D36*D36)-(1670.7*D36)+(862.84)</f>
        <v>442.73383039999993</v>
      </c>
    </row>
    <row r="37" spans="1:5" x14ac:dyDescent="0.3">
      <c r="A37" s="7" t="s">
        <v>19</v>
      </c>
      <c r="B37" s="2">
        <v>0.42099999999999999</v>
      </c>
      <c r="C37" s="5">
        <v>9.2999999999999999E-2</v>
      </c>
      <c r="D37" s="1">
        <f>(B37-C37)</f>
        <v>0.32799999999999996</v>
      </c>
      <c r="E37" s="9">
        <f>(849.4*D37*D37)-(1670.7*D37)+(862.84)</f>
        <v>406.23224960000005</v>
      </c>
    </row>
    <row r="38" spans="1:5" x14ac:dyDescent="0.3">
      <c r="A38" s="7" t="s">
        <v>20</v>
      </c>
      <c r="B38" s="2">
        <v>0.311</v>
      </c>
      <c r="C38" s="5">
        <v>9.2999999999999999E-2</v>
      </c>
      <c r="D38" s="1">
        <f>(B38-C38)</f>
        <v>0.218</v>
      </c>
      <c r="E38" s="9">
        <f>(849.4*D38*D38)-(1670.7*D38)+(862.84)</f>
        <v>538.99428560000001</v>
      </c>
    </row>
    <row r="39" spans="1:5" x14ac:dyDescent="0.3">
      <c r="A39" s="7" t="s">
        <v>21</v>
      </c>
      <c r="B39" s="2">
        <v>0.41200000000000003</v>
      </c>
      <c r="C39" s="5">
        <v>9.2999999999999999E-2</v>
      </c>
      <c r="D39" s="1">
        <f>(B39-C39)</f>
        <v>0.31900000000000006</v>
      </c>
      <c r="E39" s="9">
        <f>(849.4*D39*D39)-(1670.7*D39)+(862.84)</f>
        <v>416.32249339999993</v>
      </c>
    </row>
    <row r="40" spans="1:5" x14ac:dyDescent="0.3">
      <c r="A40" s="7" t="s">
        <v>22</v>
      </c>
      <c r="B40" s="2">
        <v>0.52600000000000002</v>
      </c>
      <c r="C40" s="5">
        <v>9.2999999999999999E-2</v>
      </c>
      <c r="D40" s="1">
        <f>(B40-C40)</f>
        <v>0.43300000000000005</v>
      </c>
      <c r="E40" s="9">
        <f>(849.4*D40*D40)-(1670.7*D40)+(862.84)</f>
        <v>298.68005659999994</v>
      </c>
    </row>
    <row r="41" spans="1:5" x14ac:dyDescent="0.3">
      <c r="A41" s="7" t="s">
        <v>23</v>
      </c>
      <c r="B41" s="2">
        <v>0.44600000000000001</v>
      </c>
      <c r="C41" s="5">
        <v>9.2999999999999999E-2</v>
      </c>
      <c r="D41" s="1">
        <f>(B41-C41)</f>
        <v>0.35299999999999998</v>
      </c>
      <c r="E41" s="9">
        <f>(849.4*D41*D41)-(1670.7*D41)+(862.84)</f>
        <v>378.92578459999999</v>
      </c>
    </row>
    <row r="42" spans="1:5" x14ac:dyDescent="0.3">
      <c r="A42" s="7" t="s">
        <v>24</v>
      </c>
      <c r="B42" s="2">
        <v>0.32800000000000001</v>
      </c>
      <c r="C42" s="5">
        <v>9.2999999999999999E-2</v>
      </c>
      <c r="D42" s="1">
        <f>(B42-C42)</f>
        <v>0.23500000000000001</v>
      </c>
      <c r="E42" s="9">
        <f>(849.4*D42*D42)-(1670.7*D42)+(862.84)</f>
        <v>517.13361499999996</v>
      </c>
    </row>
    <row r="43" spans="1:5" x14ac:dyDescent="0.3">
      <c r="A43" s="7" t="s">
        <v>25</v>
      </c>
      <c r="B43" s="2">
        <v>0.33</v>
      </c>
      <c r="C43" s="5">
        <v>9.2999999999999999E-2</v>
      </c>
      <c r="D43" s="1">
        <f>(B43-C43)</f>
        <v>0.23700000000000002</v>
      </c>
      <c r="E43" s="9">
        <f>(849.4*D43*D43)-(1670.7*D43)+(862.84)</f>
        <v>514.59404859999995</v>
      </c>
    </row>
    <row r="44" spans="1:5" x14ac:dyDescent="0.3">
      <c r="A44" s="7" t="s">
        <v>26</v>
      </c>
      <c r="B44" s="2">
        <v>0.21299999999999999</v>
      </c>
      <c r="C44" s="5">
        <v>9.2999999999999999E-2</v>
      </c>
      <c r="D44" s="1">
        <f>(B44-C44)</f>
        <v>0.12</v>
      </c>
      <c r="E44" s="9">
        <f>(849.4*D44*D44)-(1670.7*D44)+(862.84)</f>
        <v>674.58735999999999</v>
      </c>
    </row>
    <row r="45" spans="1:5" x14ac:dyDescent="0.3">
      <c r="A45" s="7" t="s">
        <v>27</v>
      </c>
      <c r="B45" s="2">
        <v>0.38600000000000001</v>
      </c>
      <c r="C45" s="5">
        <v>9.2999999999999999E-2</v>
      </c>
      <c r="D45" s="1">
        <f>(B45-C45)</f>
        <v>0.29300000000000004</v>
      </c>
      <c r="E45" s="9">
        <f>(849.4*D45*D45)-(1670.7*D45)+(862.84)</f>
        <v>446.24504059999998</v>
      </c>
    </row>
    <row r="46" spans="1:5" x14ac:dyDescent="0.3">
      <c r="A46" s="7" t="s">
        <v>28</v>
      </c>
      <c r="B46" s="2">
        <v>0.377</v>
      </c>
      <c r="C46" s="5">
        <v>9.2999999999999999E-2</v>
      </c>
      <c r="D46" s="1">
        <f>(B46-C46)</f>
        <v>0.28400000000000003</v>
      </c>
      <c r="E46" s="9">
        <f>(849.4*D46*D46)-(1670.7*D46)+(862.84)</f>
        <v>456.87040639999998</v>
      </c>
    </row>
    <row r="47" spans="1:5" x14ac:dyDescent="0.3">
      <c r="A47" s="7" t="s">
        <v>29</v>
      </c>
      <c r="B47" s="2">
        <v>0.3</v>
      </c>
      <c r="C47" s="5">
        <v>9.2999999999999999E-2</v>
      </c>
      <c r="D47" s="1">
        <f>(B47-C47)</f>
        <v>0.20699999999999999</v>
      </c>
      <c r="E47" s="9">
        <f>(849.4*D47*D47)-(1670.7*D47)+(862.84)</f>
        <v>553.40104059999999</v>
      </c>
    </row>
    <row r="48" spans="1:5" x14ac:dyDescent="0.3">
      <c r="A48" s="7" t="s">
        <v>30</v>
      </c>
      <c r="B48" s="2">
        <v>0.317</v>
      </c>
      <c r="C48" s="5">
        <v>9.2999999999999999E-2</v>
      </c>
      <c r="D48" s="1">
        <f>(B48-C48)</f>
        <v>0.224</v>
      </c>
      <c r="E48" s="9">
        <f>(849.4*D48*D48)-(1670.7*D48)+(862.84)</f>
        <v>531.22269440000002</v>
      </c>
    </row>
    <row r="49" spans="1:5" x14ac:dyDescent="0.3">
      <c r="A49" s="7" t="s">
        <v>31</v>
      </c>
      <c r="B49" s="2">
        <v>0.36299999999999999</v>
      </c>
      <c r="C49" s="5">
        <v>9.2999999999999999E-2</v>
      </c>
      <c r="D49" s="1">
        <f>(B49-C49)</f>
        <v>0.27</v>
      </c>
      <c r="E49" s="9">
        <f>(849.4*D49*D49)-(1670.7*D49)+(862.84)</f>
        <v>473.67225999999999</v>
      </c>
    </row>
    <row r="50" spans="1:5" x14ac:dyDescent="0.3">
      <c r="A50" s="7" t="s">
        <v>32</v>
      </c>
      <c r="B50" s="2">
        <v>0.42799999999999999</v>
      </c>
      <c r="C50" s="5">
        <v>9.2999999999999999E-2</v>
      </c>
      <c r="D50" s="1">
        <f>(B50-C50)</f>
        <v>0.33499999999999996</v>
      </c>
      <c r="E50" s="9">
        <f>(849.4*D50*D50)-(1670.7*D50)+(862.84)</f>
        <v>398.47941500000007</v>
      </c>
    </row>
    <row r="51" spans="1:5" x14ac:dyDescent="0.3">
      <c r="A51" s="7" t="s">
        <v>33</v>
      </c>
      <c r="B51" s="2">
        <v>0.23500000000000001</v>
      </c>
      <c r="C51" s="5">
        <v>9.2999999999999999E-2</v>
      </c>
      <c r="D51" s="1">
        <f>(B51-C51)</f>
        <v>0.14200000000000002</v>
      </c>
      <c r="E51" s="9">
        <f>(849.4*D51*D51)-(1670.7*D51)+(862.84)</f>
        <v>642.7279016</v>
      </c>
    </row>
    <row r="52" spans="1:5" x14ac:dyDescent="0.3">
      <c r="A52" s="7" t="s">
        <v>34</v>
      </c>
      <c r="B52" s="2">
        <v>0.26300000000000001</v>
      </c>
      <c r="C52" s="5">
        <v>9.2999999999999999E-2</v>
      </c>
      <c r="D52" s="1">
        <f>(B52-C52)</f>
        <v>0.17</v>
      </c>
      <c r="E52" s="9">
        <f>(849.4*D52*D52)-(1670.7*D52)+(862.84)</f>
        <v>603.36866000000009</v>
      </c>
    </row>
    <row r="53" spans="1:5" x14ac:dyDescent="0.3">
      <c r="A53" s="7" t="s">
        <v>35</v>
      </c>
      <c r="B53" s="2">
        <v>0.41100000000000003</v>
      </c>
      <c r="C53" s="5">
        <v>9.2999999999999999E-2</v>
      </c>
      <c r="D53" s="1">
        <f>(B53-C53)</f>
        <v>0.31800000000000006</v>
      </c>
      <c r="E53" s="9">
        <f>(849.4*D53*D53)-(1670.7*D53)+(862.84)</f>
        <v>417.45212559999993</v>
      </c>
    </row>
    <row r="54" spans="1:5" x14ac:dyDescent="0.3">
      <c r="A54" s="7" t="s">
        <v>36</v>
      </c>
      <c r="B54" s="2">
        <v>0.38800000000000001</v>
      </c>
      <c r="C54" s="5">
        <v>9.2999999999999999E-2</v>
      </c>
      <c r="D54" s="1">
        <f>(B54-C54)</f>
        <v>0.29500000000000004</v>
      </c>
      <c r="E54" s="9">
        <f>(849.4*D54*D54)-(1670.7*D54)+(862.84)</f>
        <v>443.90253499999994</v>
      </c>
    </row>
    <row r="55" spans="1:5" x14ac:dyDescent="0.3">
      <c r="A55" s="7" t="s">
        <v>37</v>
      </c>
      <c r="B55" s="2">
        <v>0.35799999999999998</v>
      </c>
      <c r="C55" s="5">
        <v>9.2999999999999999E-2</v>
      </c>
      <c r="D55" s="1">
        <f>(B55-C55)</f>
        <v>0.26500000000000001</v>
      </c>
      <c r="E55" s="9">
        <f>(849.4*D55*D55)-(1670.7*D55)+(862.84)</f>
        <v>479.75361499999997</v>
      </c>
    </row>
    <row r="56" spans="1:5" x14ac:dyDescent="0.3">
      <c r="A56" s="7" t="s">
        <v>38</v>
      </c>
      <c r="B56" s="2">
        <v>0.40400000000000003</v>
      </c>
      <c r="C56" s="5">
        <v>9.2999999999999999E-2</v>
      </c>
      <c r="D56" s="1">
        <f>(B56-C56)</f>
        <v>0.31100000000000005</v>
      </c>
      <c r="E56" s="9">
        <f>(849.4*D56*D56)-(1670.7*D56)+(862.84)</f>
        <v>425.40711739999989</v>
      </c>
    </row>
    <row r="57" spans="1:5" x14ac:dyDescent="0.3">
      <c r="A57" s="7" t="s">
        <v>39</v>
      </c>
      <c r="B57" s="2">
        <v>0.443</v>
      </c>
      <c r="C57" s="5">
        <v>9.2999999999999999E-2</v>
      </c>
      <c r="D57" s="1">
        <f>(B57-C57)</f>
        <v>0.35</v>
      </c>
      <c r="E57" s="9">
        <f>(849.4*D57*D57)-(1670.7*D57)+(862.84)</f>
        <v>382.1465</v>
      </c>
    </row>
    <row r="58" spans="1:5" x14ac:dyDescent="0.3">
      <c r="A58" s="7" t="s">
        <v>40</v>
      </c>
      <c r="B58" s="2">
        <v>0.27100000000000002</v>
      </c>
      <c r="C58" s="5">
        <v>9.2999999999999999E-2</v>
      </c>
      <c r="D58" s="1">
        <f>(B58-C58)</f>
        <v>0.17800000000000002</v>
      </c>
      <c r="E58" s="9">
        <f>(849.4*D58*D58)-(1670.7*D58)+(862.84)</f>
        <v>592.36778959999992</v>
      </c>
    </row>
    <row r="59" spans="1:5" x14ac:dyDescent="0.3">
      <c r="A59" s="7" t="s">
        <v>41</v>
      </c>
      <c r="B59" s="2">
        <v>0.21</v>
      </c>
      <c r="C59" s="5">
        <v>9.2999999999999999E-2</v>
      </c>
      <c r="D59" s="1">
        <f>(B59-C59)</f>
        <v>0.11699999999999999</v>
      </c>
      <c r="E59" s="9">
        <f>(849.4*D59*D59)-(1670.7*D59)+(862.84)</f>
        <v>678.99553660000004</v>
      </c>
    </row>
    <row r="60" spans="1:5" x14ac:dyDescent="0.3">
      <c r="A60" s="7" t="s">
        <v>42</v>
      </c>
      <c r="B60" s="2">
        <v>0.153</v>
      </c>
      <c r="C60" s="5">
        <v>9.2999999999999999E-2</v>
      </c>
      <c r="D60" s="1">
        <f>(B60-C60)</f>
        <v>0.06</v>
      </c>
      <c r="E60" s="9">
        <f>(849.4*D60*D60)-(1670.7*D60)+(862.84)</f>
        <v>765.65584000000001</v>
      </c>
    </row>
    <row r="61" spans="1:5" x14ac:dyDescent="0.3">
      <c r="A61" s="7" t="s">
        <v>43</v>
      </c>
      <c r="B61" s="2">
        <v>0.216</v>
      </c>
      <c r="C61" s="5">
        <v>9.2999999999999999E-2</v>
      </c>
      <c r="D61" s="1">
        <f>(B61-C61)</f>
        <v>0.123</v>
      </c>
      <c r="E61" s="9">
        <f>(849.4*D61*D61)-(1670.7*D61)+(862.84)</f>
        <v>670.19447260000004</v>
      </c>
    </row>
    <row r="62" spans="1:5" x14ac:dyDescent="0.3">
      <c r="A62" s="7" t="s">
        <v>44</v>
      </c>
      <c r="B62" s="2">
        <v>0.186</v>
      </c>
      <c r="C62" s="5">
        <v>9.2999999999999999E-2</v>
      </c>
      <c r="D62" s="1">
        <f>(B62-C62)</f>
        <v>9.2999999999999999E-2</v>
      </c>
      <c r="E62" s="9">
        <f>(849.4*D62*D62)-(1670.7*D62)+(862.84)</f>
        <v>714.81136060000006</v>
      </c>
    </row>
    <row r="63" spans="1:5" x14ac:dyDescent="0.3">
      <c r="A63" s="7" t="s">
        <v>45</v>
      </c>
      <c r="B63" s="2">
        <v>0.19</v>
      </c>
      <c r="C63" s="5">
        <v>9.2999999999999999E-2</v>
      </c>
      <c r="D63" s="1">
        <f>(B63-C63)</f>
        <v>9.7000000000000003E-2</v>
      </c>
      <c r="E63" s="9">
        <f>(849.4*D63*D63)-(1670.7*D63)+(862.84)</f>
        <v>708.77410459999999</v>
      </c>
    </row>
    <row r="64" spans="1:5" x14ac:dyDescent="0.3">
      <c r="A64" s="7" t="s">
        <v>46</v>
      </c>
      <c r="B64" s="2">
        <v>0.155</v>
      </c>
      <c r="C64" s="5">
        <v>9.2999999999999999E-2</v>
      </c>
      <c r="D64" s="1">
        <f>(B64-C64)</f>
        <v>6.2E-2</v>
      </c>
      <c r="E64" s="9">
        <f>(849.4*D64*D64)-(1670.7*D64)+(862.84)</f>
        <v>762.52169360000005</v>
      </c>
    </row>
    <row r="65" spans="1:5" x14ac:dyDescent="0.3">
      <c r="A65" s="7" t="s">
        <v>47</v>
      </c>
      <c r="B65" s="2">
        <v>0.22</v>
      </c>
      <c r="C65" s="5">
        <v>9.2999999999999999E-2</v>
      </c>
      <c r="D65" s="1">
        <f>(B65-C65)</f>
        <v>0.127</v>
      </c>
      <c r="E65" s="9">
        <f>(849.4*D65*D65)-(1670.7*D65)+(862.84)</f>
        <v>664.36107260000006</v>
      </c>
    </row>
    <row r="66" spans="1:5" x14ac:dyDescent="0.3">
      <c r="A66" s="7" t="s">
        <v>48</v>
      </c>
      <c r="B66" s="2">
        <v>0.21299999999999999</v>
      </c>
      <c r="C66" s="5">
        <v>9.2999999999999999E-2</v>
      </c>
      <c r="D66" s="1">
        <f>(B66-C66)</f>
        <v>0.12</v>
      </c>
      <c r="E66" s="9">
        <f>(849.4*D66*D66)-(1670.7*D66)+(862.84)</f>
        <v>674.58735999999999</v>
      </c>
    </row>
    <row r="67" spans="1:5" x14ac:dyDescent="0.3">
      <c r="A67" s="7" t="s">
        <v>49</v>
      </c>
      <c r="B67" s="2">
        <v>0.184</v>
      </c>
      <c r="C67" s="5">
        <v>9.2999999999999999E-2</v>
      </c>
      <c r="D67" s="1">
        <f>(B67-C67)</f>
        <v>9.0999999999999998E-2</v>
      </c>
      <c r="E67" s="9">
        <f>(849.4*D67*D67)-(1670.7*D67)+(862.84)</f>
        <v>717.84018140000001</v>
      </c>
    </row>
    <row r="68" spans="1:5" x14ac:dyDescent="0.3">
      <c r="A68" s="7" t="s">
        <v>50</v>
      </c>
      <c r="B68" s="2">
        <v>0.16600000000000001</v>
      </c>
      <c r="C68" s="5">
        <v>9.2999999999999999E-2</v>
      </c>
      <c r="D68" s="1">
        <f>(B68-C68)</f>
        <v>7.3000000000000009E-2</v>
      </c>
      <c r="E68" s="9">
        <f>(849.4*D68*D68)-(1670.7*D68)+(862.84)</f>
        <v>745.40535260000001</v>
      </c>
    </row>
    <row r="69" spans="1:5" x14ac:dyDescent="0.3">
      <c r="A69" s="7" t="s">
        <v>51</v>
      </c>
      <c r="B69" s="2">
        <v>0.16800000000000001</v>
      </c>
      <c r="C69" s="5">
        <v>9.2999999999999999E-2</v>
      </c>
      <c r="D69" s="1">
        <f>(B69-C69)</f>
        <v>7.5000000000000011E-2</v>
      </c>
      <c r="E69" s="9">
        <f>(849.4*D69*D69)-(1670.7*D69)+(862.84)</f>
        <v>742.31537500000002</v>
      </c>
    </row>
    <row r="70" spans="1:5" x14ac:dyDescent="0.3">
      <c r="A70" s="7" t="s">
        <v>52</v>
      </c>
      <c r="B70" s="2">
        <v>0.13800000000000001</v>
      </c>
      <c r="C70" s="5">
        <v>9.2999999999999999E-2</v>
      </c>
      <c r="D70" s="1">
        <f>(B70-C70)</f>
        <v>4.5000000000000012E-2</v>
      </c>
      <c r="E70" s="9">
        <f>(849.4*D70*D70)-(1670.7*D70)+(862.84)</f>
        <v>789.37853500000006</v>
      </c>
    </row>
    <row r="71" spans="1:5" x14ac:dyDescent="0.3">
      <c r="A71" s="7" t="s">
        <v>53</v>
      </c>
      <c r="B71" s="2">
        <v>0.15</v>
      </c>
      <c r="C71" s="5">
        <v>9.2999999999999999E-2</v>
      </c>
      <c r="D71" s="1">
        <f>(B71-C71)</f>
        <v>5.6999999999999995E-2</v>
      </c>
      <c r="E71" s="9">
        <f>(849.4*D71*D71)-(1670.7*D71)+(862.84)</f>
        <v>770.36980060000008</v>
      </c>
    </row>
    <row r="72" spans="1:5" x14ac:dyDescent="0.3">
      <c r="A72" s="7" t="s">
        <v>54</v>
      </c>
      <c r="B72" s="2">
        <v>0.13800000000000001</v>
      </c>
      <c r="C72" s="5">
        <v>9.2999999999999999E-2</v>
      </c>
      <c r="D72" s="1">
        <f>(B72-C72)</f>
        <v>4.5000000000000012E-2</v>
      </c>
      <c r="E72" s="9">
        <f>(849.4*D72*D72)-(1670.7*D72)+(862.84)</f>
        <v>789.37853500000006</v>
      </c>
    </row>
    <row r="73" spans="1:5" x14ac:dyDescent="0.3">
      <c r="A73" s="7" t="s">
        <v>55</v>
      </c>
      <c r="B73" s="2">
        <v>0.17300000000000001</v>
      </c>
      <c r="C73" s="5">
        <v>9.2999999999999999E-2</v>
      </c>
      <c r="D73" s="1">
        <f>(B73-C73)</f>
        <v>8.0000000000000016E-2</v>
      </c>
      <c r="E73" s="9">
        <f>(849.4*D73*D73)-(1670.7*D73)+(862.84)</f>
        <v>734.62015999999994</v>
      </c>
    </row>
    <row r="74" spans="1:5" x14ac:dyDescent="0.3">
      <c r="A74" s="7" t="s">
        <v>56</v>
      </c>
      <c r="B74" s="2">
        <v>0.20899999999999999</v>
      </c>
      <c r="C74" s="5">
        <v>9.2999999999999999E-2</v>
      </c>
      <c r="D74" s="1">
        <f>(B74-C74)</f>
        <v>0.11599999999999999</v>
      </c>
      <c r="E74" s="9">
        <f>(849.4*D74*D74)-(1670.7*D74)+(862.84)</f>
        <v>680.46832640000002</v>
      </c>
    </row>
    <row r="75" spans="1:5" x14ac:dyDescent="0.3">
      <c r="A75" s="7" t="s">
        <v>57</v>
      </c>
      <c r="B75" s="2">
        <v>0.23600000000000002</v>
      </c>
      <c r="C75" s="5">
        <v>9.2999999999999999E-2</v>
      </c>
      <c r="D75" s="1">
        <f>(B75-C75)</f>
        <v>0.14300000000000002</v>
      </c>
      <c r="E75" s="9">
        <f>(849.4*D75*D75)-(1670.7*D75)+(862.84)</f>
        <v>641.29928059999997</v>
      </c>
    </row>
    <row r="76" spans="1:5" x14ac:dyDescent="0.3">
      <c r="A76" s="7" t="s">
        <v>58</v>
      </c>
      <c r="B76" s="2">
        <v>0.13600000000000001</v>
      </c>
      <c r="C76" s="5">
        <v>9.2999999999999999E-2</v>
      </c>
      <c r="D76" s="1">
        <f>(B76-C76)</f>
        <v>4.300000000000001E-2</v>
      </c>
      <c r="E76" s="9">
        <f>(849.4*D76*D76)-(1670.7*D76)+(862.84)</f>
        <v>792.57044059999998</v>
      </c>
    </row>
    <row r="77" spans="1:5" x14ac:dyDescent="0.3">
      <c r="A77" s="7" t="s">
        <v>59</v>
      </c>
      <c r="B77" s="2">
        <v>0.14499999999999999</v>
      </c>
      <c r="C77" s="5">
        <v>9.2999999999999999E-2</v>
      </c>
      <c r="D77" s="1">
        <f>(B77-C77)</f>
        <v>5.1999999999999991E-2</v>
      </c>
      <c r="E77" s="9">
        <f>(849.4*D77*D77)-(1670.7*D77)+(862.84)</f>
        <v>778.26037760000008</v>
      </c>
    </row>
    <row r="78" spans="1:5" x14ac:dyDescent="0.3">
      <c r="A78" s="7" t="s">
        <v>60</v>
      </c>
      <c r="B78" s="2">
        <v>0.126</v>
      </c>
      <c r="C78" s="5">
        <v>9.2999999999999999E-2</v>
      </c>
      <c r="D78" s="1">
        <f>(B78-C78)</f>
        <v>3.3000000000000002E-2</v>
      </c>
      <c r="E78" s="9">
        <f>(849.4*D78*D78)-(1670.7*D78)+(862.84)</f>
        <v>808.6318966</v>
      </c>
    </row>
    <row r="79" spans="1:5" x14ac:dyDescent="0.3">
      <c r="A79" s="7" t="s">
        <v>61</v>
      </c>
      <c r="B79" s="2">
        <v>0.187</v>
      </c>
      <c r="C79" s="5">
        <v>9.2999999999999999E-2</v>
      </c>
      <c r="D79" s="1">
        <f>(B79-C79)</f>
        <v>9.4E-2</v>
      </c>
      <c r="E79" s="9">
        <f>(849.4*D79*D79)-(1670.7*D79)+(862.84)</f>
        <v>713.29949839999995</v>
      </c>
    </row>
    <row r="80" spans="1:5" x14ac:dyDescent="0.3">
      <c r="A80" s="7" t="s">
        <v>62</v>
      </c>
      <c r="B80" s="2">
        <v>0.189</v>
      </c>
      <c r="C80" s="5">
        <v>9.2999999999999999E-2</v>
      </c>
      <c r="D80" s="1">
        <f>(B80-C80)</f>
        <v>9.6000000000000002E-2</v>
      </c>
      <c r="E80" s="9">
        <f>(849.4*D80*D80)-(1670.7*D80)+(862.84)</f>
        <v>710.28087040000003</v>
      </c>
    </row>
    <row r="81" spans="1:5" x14ac:dyDescent="0.3">
      <c r="A81" s="7" t="s">
        <v>63</v>
      </c>
      <c r="B81" s="2">
        <v>0.214</v>
      </c>
      <c r="C81" s="5">
        <v>9.2999999999999999E-2</v>
      </c>
      <c r="D81" s="1">
        <f>(B81-C81)</f>
        <v>0.121</v>
      </c>
      <c r="E81" s="9">
        <f>(849.4*D81*D81)-(1670.7*D81)+(862.84)</f>
        <v>673.12136540000006</v>
      </c>
    </row>
    <row r="82" spans="1:5" x14ac:dyDescent="0.3">
      <c r="A82" s="7" t="s">
        <v>64</v>
      </c>
      <c r="B82" s="2">
        <v>0.21299999999999999</v>
      </c>
      <c r="C82" s="5">
        <v>9.2999999999999999E-2</v>
      </c>
      <c r="D82" s="1">
        <f>(B82-C82)</f>
        <v>0.12</v>
      </c>
      <c r="E82" s="9">
        <f>(849.4*D82*D82)-(1670.7*D82)+(862.84)</f>
        <v>674.58735999999999</v>
      </c>
    </row>
    <row r="83" spans="1:5" x14ac:dyDescent="0.3">
      <c r="A83" s="7" t="s">
        <v>65</v>
      </c>
      <c r="B83" s="2">
        <v>0.22500000000000001</v>
      </c>
      <c r="C83" s="5">
        <v>9.2999999999999999E-2</v>
      </c>
      <c r="D83" s="1">
        <f>(B83-C83)</f>
        <v>0.13200000000000001</v>
      </c>
      <c r="E83" s="9">
        <f>(849.4*D83*D83)-(1670.7*D83)+(862.84)</f>
        <v>657.10754559999998</v>
      </c>
    </row>
    <row r="84" spans="1:5" x14ac:dyDescent="0.3">
      <c r="A84" s="7" t="s">
        <v>66</v>
      </c>
      <c r="B84" s="2">
        <v>0.17200000000000001</v>
      </c>
      <c r="C84" s="5">
        <v>9.2999999999999999E-2</v>
      </c>
      <c r="D84" s="1">
        <f>(B84-C84)</f>
        <v>7.9000000000000015E-2</v>
      </c>
      <c r="E84" s="9">
        <f>(849.4*D84*D84)-(1670.7*D84)+(862.84)</f>
        <v>736.15580539999996</v>
      </c>
    </row>
    <row r="85" spans="1:5" x14ac:dyDescent="0.3">
      <c r="A85" s="7" t="s">
        <v>67</v>
      </c>
      <c r="B85" s="2">
        <v>0.17100000000000001</v>
      </c>
      <c r="C85" s="5">
        <v>9.2999999999999999E-2</v>
      </c>
      <c r="D85" s="1">
        <f>(B85-C85)</f>
        <v>7.8000000000000014E-2</v>
      </c>
      <c r="E85" s="9">
        <f>(849.4*D85*D85)-(1670.7*D85)+(862.84)</f>
        <v>737.69314959999997</v>
      </c>
    </row>
    <row r="86" spans="1:5" x14ac:dyDescent="0.3">
      <c r="A86" s="7" t="s">
        <v>68</v>
      </c>
      <c r="B86" s="2">
        <v>0.192</v>
      </c>
      <c r="C86" s="5">
        <v>9.2999999999999999E-2</v>
      </c>
      <c r="D86" s="1">
        <f>(B86-C86)</f>
        <v>9.9000000000000005E-2</v>
      </c>
      <c r="E86" s="9">
        <f>(849.4*D86*D86)-(1670.7*D86)+(862.84)</f>
        <v>705.76566939999998</v>
      </c>
    </row>
    <row r="87" spans="1:5" x14ac:dyDescent="0.3">
      <c r="A87" s="7" t="s">
        <v>69</v>
      </c>
      <c r="B87" s="2">
        <v>0.224</v>
      </c>
      <c r="C87" s="5">
        <v>9.2999999999999999E-2</v>
      </c>
      <c r="D87" s="1">
        <f>(B87-C87)</f>
        <v>0.13100000000000001</v>
      </c>
      <c r="E87" s="9">
        <f>(849.4*D87*D87)-(1670.7*D87)+(862.84)</f>
        <v>658.55485339999996</v>
      </c>
    </row>
    <row r="88" spans="1:5" x14ac:dyDescent="0.3">
      <c r="A88" s="7" t="s">
        <v>70</v>
      </c>
      <c r="B88" s="2">
        <v>0.25600000000000001</v>
      </c>
      <c r="C88" s="5">
        <v>9.2999999999999999E-2</v>
      </c>
      <c r="D88" s="1">
        <f>(B88-C88)</f>
        <v>0.16300000000000001</v>
      </c>
      <c r="E88" s="9">
        <f>(849.4*D88*D88)-(1670.7*D88)+(862.84)</f>
        <v>613.08360859999993</v>
      </c>
    </row>
    <row r="89" spans="1:5" x14ac:dyDescent="0.3">
      <c r="A89" s="7" t="s">
        <v>71</v>
      </c>
      <c r="B89" s="2">
        <v>0.25</v>
      </c>
      <c r="C89" s="5">
        <v>9.2999999999999999E-2</v>
      </c>
      <c r="D89" s="1">
        <f>(B89-C89)</f>
        <v>0.157</v>
      </c>
      <c r="E89" s="9">
        <f>(849.4*D89*D89)-(1670.7*D89)+(862.84)</f>
        <v>621.47696059999998</v>
      </c>
    </row>
    <row r="90" spans="1:5" x14ac:dyDescent="0.3">
      <c r="A90" s="7" t="s">
        <v>72</v>
      </c>
      <c r="B90" s="2">
        <v>0.24199999999999999</v>
      </c>
      <c r="C90" s="5">
        <v>9.2999999999999999E-2</v>
      </c>
      <c r="D90" s="1">
        <f>(B90-C90)</f>
        <v>0.14899999999999999</v>
      </c>
      <c r="E90" s="9">
        <f>(849.4*D90*D90)-(1670.7*D90)+(862.84)</f>
        <v>632.7632294</v>
      </c>
    </row>
    <row r="91" spans="1:5" x14ac:dyDescent="0.3">
      <c r="A91" s="7" t="s">
        <v>73</v>
      </c>
      <c r="B91" s="2">
        <v>0.16500000000000001</v>
      </c>
      <c r="C91" s="5">
        <v>9.2999999999999999E-2</v>
      </c>
      <c r="D91" s="1">
        <f>(B91-C91)</f>
        <v>7.2000000000000008E-2</v>
      </c>
      <c r="E91" s="9">
        <f>(849.4*D91*D91)-(1670.7*D91)+(862.84)</f>
        <v>746.95288960000005</v>
      </c>
    </row>
    <row r="92" spans="1:5" x14ac:dyDescent="0.3">
      <c r="A92" s="7" t="s">
        <v>74</v>
      </c>
      <c r="B92" s="2">
        <v>0.17100000000000001</v>
      </c>
      <c r="C92" s="5">
        <v>9.2999999999999999E-2</v>
      </c>
      <c r="D92" s="1">
        <f>(B92-C92)</f>
        <v>7.8000000000000014E-2</v>
      </c>
      <c r="E92" s="9">
        <f>(849.4*D92*D92)-(1670.7*D92)+(862.84)</f>
        <v>737.69314959999997</v>
      </c>
    </row>
    <row r="93" spans="1:5" x14ac:dyDescent="0.3">
      <c r="A93" s="7" t="s">
        <v>75</v>
      </c>
      <c r="B93" s="2">
        <v>0.19500000000000001</v>
      </c>
      <c r="C93" s="5">
        <v>9.2999999999999999E-2</v>
      </c>
      <c r="D93" s="1">
        <f>(B93-C93)</f>
        <v>0.10200000000000001</v>
      </c>
      <c r="E93" s="9">
        <f>(849.4*D93*D93)-(1670.7*D93)+(862.84)</f>
        <v>701.26575760000003</v>
      </c>
    </row>
    <row r="94" spans="1:5" x14ac:dyDescent="0.3">
      <c r="A94" s="7" t="s">
        <v>76</v>
      </c>
      <c r="B94" s="2">
        <v>0.191</v>
      </c>
      <c r="C94" s="5">
        <v>9.2999999999999999E-2</v>
      </c>
      <c r="D94" s="1">
        <f>(B94-C94)</f>
        <v>9.8000000000000004E-2</v>
      </c>
      <c r="E94" s="9">
        <f>(849.4*D94*D94)-(1670.7*D94)+(862.84)</f>
        <v>707.26903760000005</v>
      </c>
    </row>
    <row r="95" spans="1:5" x14ac:dyDescent="0.3">
      <c r="A95" s="7" t="s">
        <v>77</v>
      </c>
      <c r="B95" s="2">
        <v>0.17</v>
      </c>
      <c r="C95" s="5">
        <v>9.2999999999999999E-2</v>
      </c>
      <c r="D95" s="1">
        <f>(B95-C95)</f>
        <v>7.7000000000000013E-2</v>
      </c>
      <c r="E95" s="9">
        <f>(849.4*D95*D95)-(1670.7*D95)+(862.84)</f>
        <v>739.23219259999996</v>
      </c>
    </row>
    <row r="96" spans="1:5" x14ac:dyDescent="0.3">
      <c r="A96" s="7" t="s">
        <v>78</v>
      </c>
      <c r="B96" s="2">
        <v>0.44700000000000001</v>
      </c>
      <c r="C96" s="5">
        <v>9.2999999999999999E-2</v>
      </c>
      <c r="D96" s="1">
        <f>(B96-C96)</f>
        <v>0.35399999999999998</v>
      </c>
      <c r="E96" s="9">
        <f>(849.4*D96*D96)-(1670.7*D96)+(862.84)</f>
        <v>377.8556104000001</v>
      </c>
    </row>
    <row r="97" spans="1:5" x14ac:dyDescent="0.3">
      <c r="A97" s="7" t="s">
        <v>79</v>
      </c>
      <c r="B97" s="2">
        <v>0.155</v>
      </c>
      <c r="C97" s="5">
        <v>9.2999999999999999E-2</v>
      </c>
      <c r="D97" s="1">
        <f>(B97-C97)</f>
        <v>6.2E-2</v>
      </c>
      <c r="E97" s="9">
        <f>(849.4*D97*D97)-(1670.7*D97)+(862.84)</f>
        <v>762.52169360000005</v>
      </c>
    </row>
    <row r="98" spans="1:5" x14ac:dyDescent="0.3">
      <c r="A98" s="7" t="s">
        <v>80</v>
      </c>
      <c r="B98" s="2">
        <v>0.17100000000000001</v>
      </c>
      <c r="C98" s="5">
        <v>9.2999999999999999E-2</v>
      </c>
      <c r="D98" s="1">
        <f>(B98-C98)</f>
        <v>7.8000000000000014E-2</v>
      </c>
      <c r="E98" s="9">
        <f>(849.4*D98*D98)-(1670.7*D98)+(862.84)</f>
        <v>737.69314959999997</v>
      </c>
    </row>
    <row r="99" spans="1:5" x14ac:dyDescent="0.3">
      <c r="A99" s="7" t="s">
        <v>81</v>
      </c>
      <c r="B99" s="2">
        <v>0.31900000000000001</v>
      </c>
      <c r="C99" s="5">
        <v>9.2999999999999999E-2</v>
      </c>
      <c r="D99" s="1">
        <f>(B99-C99)</f>
        <v>0.22600000000000001</v>
      </c>
      <c r="E99" s="9">
        <f>(849.4*D99*D99)-(1670.7*D99)+(862.84)</f>
        <v>528.64575439999999</v>
      </c>
    </row>
    <row r="100" spans="1:5" x14ac:dyDescent="0.3">
      <c r="A100" s="7" t="s">
        <v>82</v>
      </c>
      <c r="B100" s="2">
        <v>0.186</v>
      </c>
      <c r="C100" s="5">
        <v>9.2999999999999999E-2</v>
      </c>
      <c r="D100" s="1">
        <f>(B100-C100)</f>
        <v>9.2999999999999999E-2</v>
      </c>
      <c r="E100" s="9">
        <f>(849.4*D100*D100)-(1670.7*D100)+(862.84)</f>
        <v>714.81136060000006</v>
      </c>
    </row>
    <row r="101" spans="1:5" x14ac:dyDescent="0.3">
      <c r="A101" s="7" t="s">
        <v>83</v>
      </c>
      <c r="B101" s="2">
        <v>0.187</v>
      </c>
      <c r="C101" s="5">
        <v>9.2999999999999999E-2</v>
      </c>
      <c r="D101" s="1">
        <f>(B101-C101)</f>
        <v>9.4E-2</v>
      </c>
      <c r="E101" s="9">
        <f>(849.4*D101*D101)-(1670.7*D101)+(862.84)</f>
        <v>713.29949839999995</v>
      </c>
    </row>
    <row r="102" spans="1:5" x14ac:dyDescent="0.3">
      <c r="A102" s="7" t="s">
        <v>84</v>
      </c>
      <c r="B102" s="2">
        <v>0.47100000000000003</v>
      </c>
      <c r="C102" s="5">
        <v>9.2999999999999999E-2</v>
      </c>
      <c r="D102" s="1">
        <f>(B102-C102)</f>
        <v>0.378</v>
      </c>
      <c r="E102" s="9">
        <f>(849.4*D102*D102)-(1670.7*D102)+(862.84)</f>
        <v>352.68106959999994</v>
      </c>
    </row>
    <row r="103" spans="1:5" x14ac:dyDescent="0.3">
      <c r="A103" s="7" t="s">
        <v>85</v>
      </c>
      <c r="B103" s="2">
        <v>0.20300000000000001</v>
      </c>
      <c r="C103" s="5">
        <v>9.2999999999999999E-2</v>
      </c>
      <c r="D103" s="1">
        <f>(B103-C103)</f>
        <v>0.11000000000000001</v>
      </c>
      <c r="E103" s="9">
        <f>(849.4*D103*D103)-(1670.7*D103)+(862.84)</f>
        <v>689.34073999999998</v>
      </c>
    </row>
    <row r="104" spans="1:5" x14ac:dyDescent="0.3">
      <c r="A104" s="7" t="s">
        <v>86</v>
      </c>
      <c r="B104" s="2">
        <v>0.17899999999999999</v>
      </c>
      <c r="C104" s="5">
        <v>9.2999999999999999E-2</v>
      </c>
      <c r="D104" s="1">
        <f>(B104-C104)</f>
        <v>8.5999999999999993E-2</v>
      </c>
      <c r="E104" s="9">
        <f>(849.4*D104*D104)-(1670.7*D104)+(862.84)</f>
        <v>725.44196240000008</v>
      </c>
    </row>
    <row r="105" spans="1:5" x14ac:dyDescent="0.3">
      <c r="A105" s="7" t="s">
        <v>87</v>
      </c>
      <c r="B105" s="2">
        <v>0.41500000000000004</v>
      </c>
      <c r="C105" s="5">
        <v>9.2999999999999999E-2</v>
      </c>
      <c r="D105" s="1">
        <f>(B105-C105)</f>
        <v>0.32200000000000006</v>
      </c>
      <c r="E105" s="9">
        <f>(849.4*D105*D105)-(1670.7*D105)+(862.84)</f>
        <v>412.94378959999989</v>
      </c>
    </row>
    <row r="106" spans="1:5" x14ac:dyDescent="0.3">
      <c r="A106" s="7" t="s">
        <v>88</v>
      </c>
      <c r="B106" s="2">
        <v>0.24</v>
      </c>
      <c r="C106" s="5">
        <v>9.2999999999999999E-2</v>
      </c>
      <c r="D106" s="1">
        <f>(B106-C106)</f>
        <v>0.14699999999999999</v>
      </c>
      <c r="E106" s="9">
        <f>(849.4*D106*D106)-(1670.7*D106)+(862.84)</f>
        <v>635.60178459999997</v>
      </c>
    </row>
    <row r="107" spans="1:5" x14ac:dyDescent="0.3">
      <c r="A107" s="7" t="s">
        <v>89</v>
      </c>
      <c r="B107" s="2">
        <v>0.20800000000000002</v>
      </c>
      <c r="C107" s="5">
        <v>9.2999999999999999E-2</v>
      </c>
      <c r="D107" s="1">
        <f>(B107-C107)</f>
        <v>0.11500000000000002</v>
      </c>
      <c r="E107" s="9">
        <f>(849.4*D107*D107)-(1670.7*D107)+(862.84)</f>
        <v>681.942815</v>
      </c>
    </row>
    <row r="108" spans="1:5" x14ac:dyDescent="0.3">
      <c r="A108" s="7" t="s">
        <v>90</v>
      </c>
      <c r="B108" s="2">
        <v>0.34</v>
      </c>
      <c r="C108" s="5">
        <v>9.2999999999999999E-2</v>
      </c>
      <c r="D108" s="1">
        <f>(B108-C108)</f>
        <v>0.24700000000000003</v>
      </c>
      <c r="E108" s="9">
        <f>(849.4*D108*D108)-(1670.7*D108)+(862.84)</f>
        <v>501.99814459999999</v>
      </c>
    </row>
    <row r="109" spans="1:5" x14ac:dyDescent="0.3">
      <c r="A109" s="7" t="s">
        <v>91</v>
      </c>
      <c r="B109" s="2">
        <v>0.19600000000000001</v>
      </c>
      <c r="C109" s="5">
        <v>9.2999999999999999E-2</v>
      </c>
      <c r="D109" s="1">
        <f>(B109-C109)</f>
        <v>0.10300000000000001</v>
      </c>
      <c r="E109" s="9">
        <f>(849.4*D109*D109)-(1670.7*D109)+(862.84)</f>
        <v>699.76918460000002</v>
      </c>
    </row>
    <row r="110" spans="1:5" x14ac:dyDescent="0.3">
      <c r="A110" s="7" t="s">
        <v>92</v>
      </c>
      <c r="B110" s="2">
        <v>0.161</v>
      </c>
      <c r="C110" s="5">
        <v>9.2999999999999999E-2</v>
      </c>
      <c r="D110" s="1">
        <f>(B110-C110)</f>
        <v>6.8000000000000005E-2</v>
      </c>
      <c r="E110" s="9">
        <f>(849.4*D110*D110)-(1670.7*D110)+(862.84)</f>
        <v>753.16002560000004</v>
      </c>
    </row>
    <row r="111" spans="1:5" x14ac:dyDescent="0.3">
      <c r="A111" s="7" t="s">
        <v>93</v>
      </c>
      <c r="B111" s="2">
        <v>0.33500000000000002</v>
      </c>
      <c r="C111" s="5">
        <v>9.2999999999999999E-2</v>
      </c>
      <c r="D111" s="1">
        <f>(B111-C111)</f>
        <v>0.24200000000000002</v>
      </c>
      <c r="E111" s="9">
        <f>(849.4*D111*D111)-(1670.7*D111)+(862.84)</f>
        <v>508.27486160000001</v>
      </c>
    </row>
    <row r="112" spans="1:5" x14ac:dyDescent="0.3">
      <c r="A112" s="7" t="s">
        <v>94</v>
      </c>
      <c r="B112" s="2">
        <v>0.39200000000000002</v>
      </c>
      <c r="C112" s="5">
        <v>9.2999999999999999E-2</v>
      </c>
      <c r="D112" s="1">
        <f>(B112-C112)</f>
        <v>0.29900000000000004</v>
      </c>
      <c r="E112" s="9">
        <f>(849.4*D112*D112)-(1670.7*D112)+(862.84)</f>
        <v>439.23790939999998</v>
      </c>
    </row>
    <row r="113" spans="1:5" x14ac:dyDescent="0.3">
      <c r="A113" s="7" t="s">
        <v>95</v>
      </c>
      <c r="B113" s="2">
        <v>0.246</v>
      </c>
      <c r="C113" s="5">
        <v>9.2999999999999999E-2</v>
      </c>
      <c r="D113" s="1">
        <f>(B113-C113)</f>
        <v>0.153</v>
      </c>
      <c r="E113" s="9">
        <f>(849.4*D113*D113)-(1670.7*D113)+(862.84)</f>
        <v>627.10650460000011</v>
      </c>
    </row>
    <row r="114" spans="1:5" x14ac:dyDescent="0.3">
      <c r="A114" s="7" t="s">
        <v>96</v>
      </c>
      <c r="B114" s="2">
        <v>0.439</v>
      </c>
      <c r="C114" s="5">
        <v>9.2999999999999999E-2</v>
      </c>
      <c r="D114" s="1">
        <f>(B114-C114)</f>
        <v>0.34599999999999997</v>
      </c>
      <c r="E114" s="9">
        <f>(849.4*D114*D114)-(1670.7*D114)+(862.84)</f>
        <v>386.46457040000007</v>
      </c>
    </row>
    <row r="115" spans="1:5" x14ac:dyDescent="0.3">
      <c r="A115" s="7" t="s">
        <v>97</v>
      </c>
      <c r="B115" s="2">
        <v>0.36799999999999999</v>
      </c>
      <c r="C115" s="5">
        <v>9.2999999999999999E-2</v>
      </c>
      <c r="D115" s="1">
        <f>(B115-C115)</f>
        <v>0.27500000000000002</v>
      </c>
      <c r="E115" s="9">
        <f>(849.4*D115*D115)-(1670.7*D115)+(862.84)</f>
        <v>467.633375</v>
      </c>
    </row>
    <row r="116" spans="1:5" x14ac:dyDescent="0.3">
      <c r="A116" s="7" t="s">
        <v>98</v>
      </c>
      <c r="B116" s="2">
        <v>0.25900000000000001</v>
      </c>
      <c r="C116" s="5">
        <v>9.2999999999999999E-2</v>
      </c>
      <c r="D116" s="1">
        <f>(B116-C116)</f>
        <v>0.16600000000000001</v>
      </c>
      <c r="E116" s="9">
        <f>(849.4*D116*D116)-(1670.7*D116)+(862.84)</f>
        <v>608.90986640000006</v>
      </c>
    </row>
    <row r="117" spans="1:5" x14ac:dyDescent="0.3">
      <c r="A117" s="7" t="s">
        <v>99</v>
      </c>
      <c r="B117" s="2">
        <v>0.30599999999999999</v>
      </c>
      <c r="C117" s="5">
        <v>9.2999999999999999E-2</v>
      </c>
      <c r="D117" s="1">
        <f>(B117-C117)</f>
        <v>0.21299999999999999</v>
      </c>
      <c r="E117" s="9">
        <f>(849.4*D117*D117)-(1670.7*D117)+(862.84)</f>
        <v>545.51732860000004</v>
      </c>
    </row>
    <row r="118" spans="1:5" x14ac:dyDescent="0.3">
      <c r="A118" s="7" t="s">
        <v>100</v>
      </c>
      <c r="B118" s="2">
        <v>0.32700000000000001</v>
      </c>
      <c r="C118" s="5">
        <v>9.2999999999999999E-2</v>
      </c>
      <c r="D118" s="1">
        <f>(B118-C118)</f>
        <v>0.23400000000000001</v>
      </c>
      <c r="E118" s="9">
        <f>(849.4*D118*D118)-(1670.7*D118)+(862.84)</f>
        <v>518.40594639999995</v>
      </c>
    </row>
    <row r="119" spans="1:5" x14ac:dyDescent="0.3">
      <c r="A119" s="7" t="s">
        <v>101</v>
      </c>
      <c r="B119" s="2">
        <v>0.34100000000000003</v>
      </c>
      <c r="C119" s="5">
        <v>9.2999999999999999E-2</v>
      </c>
      <c r="D119" s="1">
        <f>(B119-C119)</f>
        <v>0.24800000000000003</v>
      </c>
      <c r="E119" s="9">
        <f>(849.4*D119*D119)-(1670.7*D119)+(862.84)</f>
        <v>500.74789759999999</v>
      </c>
    </row>
    <row r="120" spans="1:5" x14ac:dyDescent="0.3">
      <c r="A120" s="7" t="s">
        <v>102</v>
      </c>
      <c r="B120" s="2">
        <v>0.36599999999999999</v>
      </c>
      <c r="C120" s="5">
        <v>9.2999999999999999E-2</v>
      </c>
      <c r="D120" s="1">
        <f>(B120-C120)</f>
        <v>0.27300000000000002</v>
      </c>
      <c r="E120" s="9">
        <f>(849.4*D120*D120)-(1670.7*D120)+(862.84)</f>
        <v>470.04383260000003</v>
      </c>
    </row>
    <row r="121" spans="1:5" x14ac:dyDescent="0.3">
      <c r="A121" s="7" t="s">
        <v>103</v>
      </c>
      <c r="B121" s="2">
        <v>0.441</v>
      </c>
      <c r="C121" s="5">
        <v>9.2999999999999999E-2</v>
      </c>
      <c r="D121" s="1">
        <f>(B121-C121)</f>
        <v>0.34799999999999998</v>
      </c>
      <c r="E121" s="9">
        <f>(849.4*D121*D121)-(1670.7*D121)+(862.84)</f>
        <v>384.30213760000004</v>
      </c>
    </row>
    <row r="122" spans="1:5" x14ac:dyDescent="0.3">
      <c r="A122" s="7" t="s">
        <v>104</v>
      </c>
      <c r="B122" s="2">
        <v>0.25700000000000001</v>
      </c>
      <c r="C122" s="5">
        <v>9.2999999999999999E-2</v>
      </c>
      <c r="D122" s="1">
        <f>(B122-C122)</f>
        <v>0.16400000000000001</v>
      </c>
      <c r="E122" s="9">
        <f>(849.4*D122*D122)-(1670.7*D122)+(862.84)</f>
        <v>611.69066240000006</v>
      </c>
    </row>
  </sheetData>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workbookViewId="0">
      <selection activeCell="P6" sqref="P6"/>
    </sheetView>
  </sheetViews>
  <sheetFormatPr defaultRowHeight="14.4" x14ac:dyDescent="0.3"/>
  <cols>
    <col min="1" max="1" width="16.44140625" customWidth="1"/>
    <col min="2" max="2" width="11.88671875" customWidth="1"/>
    <col min="3" max="3" width="11" customWidth="1"/>
    <col min="4" max="4" width="10.88671875" customWidth="1"/>
    <col min="5" max="5" width="18.5546875" customWidth="1"/>
  </cols>
  <sheetData>
    <row r="2" spans="1:12" x14ac:dyDescent="0.3">
      <c r="A2" s="3">
        <v>2.052</v>
      </c>
      <c r="B2" s="2">
        <v>1.0210000000000001</v>
      </c>
      <c r="C2" s="2">
        <v>1.0660000000000001</v>
      </c>
      <c r="D2" s="2">
        <v>0.86799999999999999</v>
      </c>
      <c r="E2" s="2">
        <v>0.68500000000000005</v>
      </c>
      <c r="F2" s="2">
        <v>0.69200000000000006</v>
      </c>
      <c r="G2" s="2">
        <v>0.60499999999999998</v>
      </c>
      <c r="H2" s="2">
        <v>0.65600000000000003</v>
      </c>
      <c r="I2" s="2">
        <v>0.48899999999999999</v>
      </c>
      <c r="J2" s="2">
        <v>0.57200000000000006</v>
      </c>
      <c r="K2" s="2">
        <v>0.44400000000000001</v>
      </c>
      <c r="L2" s="2">
        <v>0.48699999999999999</v>
      </c>
    </row>
    <row r="3" spans="1:12" x14ac:dyDescent="0.3">
      <c r="A3" s="3">
        <v>1.2969999999999999</v>
      </c>
      <c r="B3" s="2">
        <v>0.94200000000000006</v>
      </c>
      <c r="C3" s="2">
        <v>1.3220000000000001</v>
      </c>
      <c r="D3" s="2">
        <v>0.94400000000000006</v>
      </c>
      <c r="E3" s="2">
        <v>1.137</v>
      </c>
      <c r="F3" s="2">
        <v>0.85299999999999998</v>
      </c>
      <c r="G3" s="2">
        <v>0.67</v>
      </c>
      <c r="H3" s="2">
        <v>0.79900000000000004</v>
      </c>
      <c r="I3" s="2">
        <v>0.65800000000000003</v>
      </c>
      <c r="J3" s="2">
        <v>0.67</v>
      </c>
      <c r="K3" s="2">
        <v>0.51300000000000001</v>
      </c>
      <c r="L3" s="2">
        <v>0.60299999999999998</v>
      </c>
    </row>
    <row r="4" spans="1:12" x14ac:dyDescent="0.3">
      <c r="A4" s="3">
        <v>0.874</v>
      </c>
      <c r="B4" s="2">
        <v>2.093</v>
      </c>
      <c r="C4" s="2">
        <v>1.514</v>
      </c>
      <c r="D4" s="2">
        <v>1.218</v>
      </c>
      <c r="E4" s="2">
        <v>0.83200000000000007</v>
      </c>
      <c r="F4" s="2">
        <v>0.85399999999999998</v>
      </c>
      <c r="G4" s="2">
        <v>0.68</v>
      </c>
      <c r="H4" s="2">
        <v>0.67600000000000005</v>
      </c>
      <c r="I4" s="2">
        <v>0.68900000000000006</v>
      </c>
      <c r="J4" s="2">
        <v>0.74099999999999999</v>
      </c>
      <c r="K4" s="2">
        <v>0.52300000000000002</v>
      </c>
      <c r="L4" s="2">
        <v>0.67900000000000005</v>
      </c>
    </row>
    <row r="5" spans="1:12" x14ac:dyDescent="0.3">
      <c r="A5" s="3">
        <v>0.56799999999999995</v>
      </c>
      <c r="B5" s="2">
        <v>0.80300000000000005</v>
      </c>
      <c r="C5" s="2">
        <v>0.90800000000000003</v>
      </c>
      <c r="D5" s="2">
        <v>0.873</v>
      </c>
      <c r="E5" s="2">
        <v>0.85899999999999999</v>
      </c>
      <c r="F5" s="2">
        <v>0.88500000000000001</v>
      </c>
      <c r="G5" s="2">
        <v>0.76500000000000001</v>
      </c>
      <c r="H5" s="2">
        <v>0.81100000000000005</v>
      </c>
      <c r="I5" s="2">
        <v>0.874</v>
      </c>
      <c r="J5" s="2">
        <v>0.81700000000000006</v>
      </c>
      <c r="K5" s="2">
        <v>0.64600000000000002</v>
      </c>
      <c r="L5" s="2">
        <v>0.67400000000000004</v>
      </c>
    </row>
    <row r="6" spans="1:12" x14ac:dyDescent="0.3">
      <c r="A6" s="3">
        <v>0.38600000000000001</v>
      </c>
      <c r="B6" s="2">
        <v>1.7370000000000001</v>
      </c>
      <c r="C6" s="2">
        <v>1.097</v>
      </c>
      <c r="D6" s="2">
        <v>0.96499999999999997</v>
      </c>
      <c r="E6" s="2">
        <v>0.9</v>
      </c>
      <c r="F6" s="2">
        <v>0.71099999999999997</v>
      </c>
      <c r="G6" s="2">
        <v>0.71</v>
      </c>
      <c r="H6" s="2">
        <v>0.67200000000000004</v>
      </c>
      <c r="I6" s="2">
        <v>0.64900000000000002</v>
      </c>
      <c r="J6" s="2">
        <v>0.55700000000000005</v>
      </c>
      <c r="K6" s="2">
        <v>0.57400000000000007</v>
      </c>
      <c r="L6" s="2">
        <v>0.61099999999999999</v>
      </c>
    </row>
    <row r="7" spans="1:12" x14ac:dyDescent="0.3">
      <c r="A7" s="5">
        <v>0.11700000000000001</v>
      </c>
      <c r="B7" s="2">
        <v>1.038</v>
      </c>
      <c r="C7" s="2">
        <v>1.0409999999999999</v>
      </c>
      <c r="D7" s="2">
        <v>1.0170000000000001</v>
      </c>
      <c r="E7" s="2">
        <v>0.85899999999999999</v>
      </c>
      <c r="F7" s="2">
        <v>0.73799999999999999</v>
      </c>
      <c r="G7" s="2">
        <v>0.63400000000000001</v>
      </c>
      <c r="H7" s="2">
        <v>0.53400000000000003</v>
      </c>
      <c r="I7" s="2">
        <v>0.59</v>
      </c>
      <c r="J7" s="2">
        <v>0.53900000000000003</v>
      </c>
      <c r="K7" s="2">
        <v>0.55300000000000005</v>
      </c>
      <c r="L7" s="2">
        <v>0.65100000000000002</v>
      </c>
    </row>
    <row r="8" spans="1:12" x14ac:dyDescent="0.3">
      <c r="A8" s="2">
        <v>2.0150000000000001</v>
      </c>
      <c r="B8" s="2">
        <v>1.8160000000000001</v>
      </c>
      <c r="C8" s="2">
        <v>1.4770000000000001</v>
      </c>
      <c r="D8" s="2">
        <v>1.1659999999999999</v>
      </c>
      <c r="E8" s="2">
        <v>1.3360000000000001</v>
      </c>
      <c r="F8" s="2">
        <v>0.79500000000000004</v>
      </c>
      <c r="G8" s="2">
        <v>0.64600000000000002</v>
      </c>
      <c r="H8" s="2">
        <v>0.52600000000000002</v>
      </c>
      <c r="I8" s="2">
        <v>1.264</v>
      </c>
      <c r="J8" s="2">
        <v>0.44900000000000001</v>
      </c>
      <c r="K8" s="2">
        <v>0.45900000000000002</v>
      </c>
      <c r="L8" s="2">
        <v>0.48</v>
      </c>
    </row>
    <row r="9" spans="1:12" x14ac:dyDescent="0.3">
      <c r="A9" s="2">
        <v>1.629</v>
      </c>
      <c r="B9" s="2">
        <v>1.278</v>
      </c>
      <c r="C9" s="2">
        <v>1.141</v>
      </c>
      <c r="D9" s="2">
        <v>0.91700000000000004</v>
      </c>
      <c r="E9" s="2">
        <v>0.96599999999999997</v>
      </c>
      <c r="F9" s="2">
        <v>0.98499999999999999</v>
      </c>
      <c r="G9" s="2">
        <v>1.4179999999999999</v>
      </c>
      <c r="H9" s="2">
        <v>0.93700000000000006</v>
      </c>
      <c r="I9" s="2">
        <v>0.93</v>
      </c>
      <c r="J9" s="2">
        <v>0.56400000000000006</v>
      </c>
      <c r="K9" s="2">
        <v>0.50800000000000001</v>
      </c>
      <c r="L9" s="2">
        <v>0.51800000000000002</v>
      </c>
    </row>
    <row r="17" spans="1:12" x14ac:dyDescent="0.3">
      <c r="A17" s="19"/>
      <c r="B17" s="10" t="s">
        <v>7</v>
      </c>
      <c r="C17" s="10" t="s">
        <v>8</v>
      </c>
      <c r="D17" s="10" t="s">
        <v>9</v>
      </c>
      <c r="E17" s="10" t="s">
        <v>10</v>
      </c>
    </row>
    <row r="18" spans="1:12" x14ac:dyDescent="0.3">
      <c r="A18" s="19" t="s">
        <v>1</v>
      </c>
      <c r="B18" s="3">
        <v>2.052</v>
      </c>
      <c r="C18" s="1">
        <f>B18-B23</f>
        <v>1.9350000000000001</v>
      </c>
      <c r="D18" s="1">
        <v>40</v>
      </c>
      <c r="E18" s="9">
        <f>(5.7099*C18*C18)+(9.9061*C18)-(0.3609)</f>
        <v>40.186553827499999</v>
      </c>
    </row>
    <row r="19" spans="1:12" x14ac:dyDescent="0.3">
      <c r="A19" s="19" t="s">
        <v>2</v>
      </c>
      <c r="B19" s="3">
        <v>1.2969999999999999</v>
      </c>
      <c r="C19" s="1">
        <f>B19-B23</f>
        <v>1.18</v>
      </c>
      <c r="D19" s="1">
        <v>20</v>
      </c>
      <c r="E19" s="9">
        <f t="shared" ref="E19:E82" si="0">(5.7099*C19*C19)+(9.9061*C19)-(0.3609)</f>
        <v>19.278762759999999</v>
      </c>
    </row>
    <row r="20" spans="1:12" x14ac:dyDescent="0.3">
      <c r="A20" s="19" t="s">
        <v>3</v>
      </c>
      <c r="B20" s="3">
        <v>0.874</v>
      </c>
      <c r="C20" s="1">
        <f>B20-B23</f>
        <v>0.75700000000000001</v>
      </c>
      <c r="D20" s="1">
        <v>10</v>
      </c>
      <c r="E20" s="9">
        <f t="shared" si="0"/>
        <v>10.4100701851</v>
      </c>
    </row>
    <row r="21" spans="1:12" x14ac:dyDescent="0.3">
      <c r="A21" s="19" t="s">
        <v>4</v>
      </c>
      <c r="B21" s="3">
        <v>0.56799999999999995</v>
      </c>
      <c r="C21" s="1">
        <f>B21-B23</f>
        <v>0.45099999999999996</v>
      </c>
      <c r="D21" s="1">
        <v>5</v>
      </c>
      <c r="E21" s="9">
        <f t="shared" si="0"/>
        <v>5.2681504698999992</v>
      </c>
    </row>
    <row r="22" spans="1:12" x14ac:dyDescent="0.3">
      <c r="A22" s="19" t="s">
        <v>5</v>
      </c>
      <c r="B22" s="3">
        <v>0.38600000000000001</v>
      </c>
      <c r="C22" s="1">
        <f>B22-B23</f>
        <v>0.26900000000000002</v>
      </c>
      <c r="D22" s="1">
        <v>2.5</v>
      </c>
      <c r="E22" s="9">
        <f t="shared" si="0"/>
        <v>2.7170149739000005</v>
      </c>
    </row>
    <row r="23" spans="1:12" x14ac:dyDescent="0.3">
      <c r="A23" s="19" t="s">
        <v>6</v>
      </c>
      <c r="B23" s="5">
        <v>0.11700000000000001</v>
      </c>
      <c r="C23" s="1">
        <f>B23-B23</f>
        <v>0</v>
      </c>
      <c r="D23" s="1">
        <v>0</v>
      </c>
      <c r="E23" s="9">
        <f t="shared" si="0"/>
        <v>-0.3609</v>
      </c>
    </row>
    <row r="27" spans="1:12" x14ac:dyDescent="0.3">
      <c r="H27" s="19"/>
      <c r="J27" s="6" t="s">
        <v>361</v>
      </c>
      <c r="K27" s="6"/>
      <c r="L27" s="6"/>
    </row>
    <row r="32" spans="1:12" x14ac:dyDescent="0.3">
      <c r="A32" s="7" t="s">
        <v>12</v>
      </c>
      <c r="B32" s="2" t="s">
        <v>13</v>
      </c>
      <c r="C32" s="4" t="s">
        <v>6</v>
      </c>
      <c r="D32" s="1" t="s">
        <v>8</v>
      </c>
      <c r="E32" s="8" t="s">
        <v>362</v>
      </c>
    </row>
    <row r="33" spans="1:5" x14ac:dyDescent="0.3">
      <c r="A33" s="7" t="s">
        <v>105</v>
      </c>
      <c r="B33" s="2">
        <v>2.0150000000000001</v>
      </c>
      <c r="C33" s="5">
        <v>0.11700000000000001</v>
      </c>
      <c r="D33" s="1">
        <f>(B33-C33)</f>
        <v>1.8980000000000001</v>
      </c>
      <c r="E33" s="9">
        <f>(5.7099*D33*D33)+(9.9061*D33)-(0.3609)</f>
        <v>39.010244399600012</v>
      </c>
    </row>
    <row r="34" spans="1:5" x14ac:dyDescent="0.3">
      <c r="A34" s="7" t="s">
        <v>106</v>
      </c>
      <c r="B34" s="2">
        <v>1.629</v>
      </c>
      <c r="C34" s="5">
        <v>0.11700000000000001</v>
      </c>
      <c r="D34" s="1">
        <f>(B34-C34)</f>
        <v>1.512</v>
      </c>
      <c r="E34" s="9">
        <f>(5.7099*D34*D34)+(9.9061*D34)-(0.3609)</f>
        <v>27.670776825600001</v>
      </c>
    </row>
    <row r="35" spans="1:5" x14ac:dyDescent="0.3">
      <c r="A35" s="7" t="s">
        <v>107</v>
      </c>
      <c r="B35" s="2">
        <v>1.0210000000000001</v>
      </c>
      <c r="C35" s="5">
        <v>0.11700000000000001</v>
      </c>
      <c r="D35" s="1">
        <f>(B35-C35)</f>
        <v>0.90400000000000014</v>
      </c>
      <c r="E35" s="9">
        <f>(5.7099*D35*D35)+(9.9061*D35)-(0.3609)</f>
        <v>13.260436038400002</v>
      </c>
    </row>
    <row r="36" spans="1:5" x14ac:dyDescent="0.3">
      <c r="A36" s="7" t="s">
        <v>108</v>
      </c>
      <c r="B36" s="2">
        <v>0.94200000000000006</v>
      </c>
      <c r="C36" s="5">
        <v>0.11700000000000001</v>
      </c>
      <c r="D36" s="1">
        <f>(B36-C36)</f>
        <v>0.82500000000000007</v>
      </c>
      <c r="E36" s="9">
        <f>(5.7099*D36*D36)+(9.9061*D36)-(0.3609)</f>
        <v>11.697933187500002</v>
      </c>
    </row>
    <row r="37" spans="1:5" x14ac:dyDescent="0.3">
      <c r="A37" s="7" t="s">
        <v>109</v>
      </c>
      <c r="B37" s="2">
        <v>2.093</v>
      </c>
      <c r="C37" s="5">
        <v>0.11700000000000001</v>
      </c>
      <c r="D37" s="1">
        <f>(B37-C37)</f>
        <v>1.976</v>
      </c>
      <c r="E37" s="9">
        <f>(5.7099*D37*D37)+(9.9061*D37)-(0.3609)</f>
        <v>41.508292102400006</v>
      </c>
    </row>
    <row r="38" spans="1:5" x14ac:dyDescent="0.3">
      <c r="A38" s="7" t="s">
        <v>110</v>
      </c>
      <c r="B38" s="2">
        <v>0.80300000000000005</v>
      </c>
      <c r="C38" s="5">
        <v>0.11700000000000001</v>
      </c>
      <c r="D38" s="1">
        <f>(B38-C38)</f>
        <v>0.68600000000000005</v>
      </c>
      <c r="E38" s="9">
        <f>(5.7099*D38*D38)+(9.9061*D38)-(0.3609)</f>
        <v>9.1217407004000002</v>
      </c>
    </row>
    <row r="39" spans="1:5" x14ac:dyDescent="0.3">
      <c r="A39" s="7" t="s">
        <v>111</v>
      </c>
      <c r="B39" s="2">
        <v>1.7370000000000001</v>
      </c>
      <c r="C39" s="5">
        <v>0.11700000000000001</v>
      </c>
      <c r="D39" s="1">
        <f>(B39-C39)</f>
        <v>1.62</v>
      </c>
      <c r="E39" s="9">
        <f>(5.7099*D39*D39)+(9.9061*D39)-(0.3609)</f>
        <v>30.672043560000006</v>
      </c>
    </row>
    <row r="40" spans="1:5" x14ac:dyDescent="0.3">
      <c r="A40" s="7" t="s">
        <v>112</v>
      </c>
      <c r="B40" s="2">
        <v>1.038</v>
      </c>
      <c r="C40" s="5">
        <v>0.11700000000000001</v>
      </c>
      <c r="D40" s="1">
        <f>(B40-C40)</f>
        <v>0.92100000000000004</v>
      </c>
      <c r="E40" s="9">
        <f>(5.7099*D40*D40)+(9.9061*D40)-(0.3609)</f>
        <v>13.605989385899999</v>
      </c>
    </row>
    <row r="41" spans="1:5" x14ac:dyDescent="0.3">
      <c r="A41" s="7" t="s">
        <v>113</v>
      </c>
      <c r="B41" s="2">
        <v>1.8160000000000001</v>
      </c>
      <c r="C41" s="5">
        <v>0.11700000000000001</v>
      </c>
      <c r="D41" s="1">
        <f>(B41-C41)</f>
        <v>1.6990000000000001</v>
      </c>
      <c r="E41" s="9">
        <f>(5.7099*D41*D41)+(9.9061*D41)-(0.3609)</f>
        <v>32.951766949900005</v>
      </c>
    </row>
    <row r="42" spans="1:5" x14ac:dyDescent="0.3">
      <c r="A42" s="7" t="s">
        <v>114</v>
      </c>
      <c r="B42" s="2">
        <v>1.278</v>
      </c>
      <c r="C42" s="5">
        <v>0.11700000000000001</v>
      </c>
      <c r="D42" s="1">
        <f>(B42-C42)</f>
        <v>1.161</v>
      </c>
      <c r="E42" s="9">
        <f>(5.7099*D42*D42)+(9.9061*D42)-(0.3609)</f>
        <v>18.836576217899999</v>
      </c>
    </row>
    <row r="43" spans="1:5" x14ac:dyDescent="0.3">
      <c r="A43" s="7" t="s">
        <v>115</v>
      </c>
      <c r="B43" s="2">
        <v>1.0660000000000001</v>
      </c>
      <c r="C43" s="5">
        <v>0.11700000000000001</v>
      </c>
      <c r="D43" s="1">
        <f>(B43-C43)</f>
        <v>0.94900000000000007</v>
      </c>
      <c r="E43" s="9">
        <f>(5.7099*D43*D43)+(9.9061*D43)-(0.3609)</f>
        <v>14.182330549900001</v>
      </c>
    </row>
    <row r="44" spans="1:5" x14ac:dyDescent="0.3">
      <c r="A44" s="7" t="s">
        <v>116</v>
      </c>
      <c r="B44" s="2">
        <v>1.3220000000000001</v>
      </c>
      <c r="C44" s="5">
        <v>0.11700000000000001</v>
      </c>
      <c r="D44" s="1">
        <f>(B44-C44)</f>
        <v>1.2050000000000001</v>
      </c>
      <c r="E44" s="9">
        <f>(5.7099*D44*D44)+(9.9061*D44)-(0.3609)</f>
        <v>19.866868047499999</v>
      </c>
    </row>
    <row r="45" spans="1:5" x14ac:dyDescent="0.3">
      <c r="A45" s="7" t="s">
        <v>117</v>
      </c>
      <c r="B45" s="2">
        <v>1.514</v>
      </c>
      <c r="C45" s="5">
        <v>0.11700000000000001</v>
      </c>
      <c r="D45" s="1">
        <f>(B45-C45)</f>
        <v>1.397</v>
      </c>
      <c r="E45" s="9">
        <f>(5.7099*D45*D45)+(9.9061*D45)-(0.3609)</f>
        <v>24.621413929100001</v>
      </c>
    </row>
    <row r="46" spans="1:5" x14ac:dyDescent="0.3">
      <c r="A46" s="7" t="s">
        <v>118</v>
      </c>
      <c r="B46" s="2">
        <v>0.90800000000000003</v>
      </c>
      <c r="C46" s="5">
        <v>0.11700000000000001</v>
      </c>
      <c r="D46" s="1">
        <f>(B46-C46)</f>
        <v>0.79100000000000004</v>
      </c>
      <c r="E46" s="9">
        <f>(5.7099*D46*D46)+(9.9061*D46)-(0.3609)</f>
        <v>11.047401041899999</v>
      </c>
    </row>
    <row r="47" spans="1:5" x14ac:dyDescent="0.3">
      <c r="A47" s="7" t="s">
        <v>119</v>
      </c>
      <c r="B47" s="2">
        <v>1.097</v>
      </c>
      <c r="C47" s="5">
        <v>0.11700000000000001</v>
      </c>
      <c r="D47" s="1">
        <f>(B47-C47)</f>
        <v>0.98</v>
      </c>
      <c r="E47" s="9">
        <f>(5.7099*D47*D47)+(9.9061*D47)-(0.3609)</f>
        <v>14.830865960000001</v>
      </c>
    </row>
    <row r="48" spans="1:5" x14ac:dyDescent="0.3">
      <c r="A48" s="7" t="s">
        <v>120</v>
      </c>
      <c r="B48" s="2">
        <v>1.0409999999999999</v>
      </c>
      <c r="C48" s="5">
        <v>0.11700000000000001</v>
      </c>
      <c r="D48" s="1">
        <f>(B48-C48)</f>
        <v>0.92399999999999993</v>
      </c>
      <c r="E48" s="9">
        <f>(5.7099*D48*D48)+(9.9061*D48)-(0.3609)</f>
        <v>13.667311982399998</v>
      </c>
    </row>
    <row r="49" spans="1:5" x14ac:dyDescent="0.3">
      <c r="A49" s="7" t="s">
        <v>121</v>
      </c>
      <c r="B49" s="2">
        <v>1.4770000000000001</v>
      </c>
      <c r="C49" s="5">
        <v>0.11700000000000001</v>
      </c>
      <c r="D49" s="1">
        <f>(B49-C49)</f>
        <v>1.36</v>
      </c>
      <c r="E49" s="9">
        <f>(5.7099*D49*D49)+(9.9061*D49)-(0.3609)</f>
        <v>23.672427040000002</v>
      </c>
    </row>
    <row r="50" spans="1:5" x14ac:dyDescent="0.3">
      <c r="A50" s="7" t="s">
        <v>122</v>
      </c>
      <c r="B50" s="2">
        <v>1.141</v>
      </c>
      <c r="C50" s="5">
        <v>0.11700000000000001</v>
      </c>
      <c r="D50" s="1">
        <f>(B50-C50)</f>
        <v>1.024</v>
      </c>
      <c r="E50" s="9">
        <f>(5.7099*D50*D50)+(9.9061*D50)-(0.3609)</f>
        <v>15.770210502400001</v>
      </c>
    </row>
    <row r="51" spans="1:5" x14ac:dyDescent="0.3">
      <c r="A51" s="7" t="s">
        <v>123</v>
      </c>
      <c r="B51" s="2">
        <v>0.86799999999999999</v>
      </c>
      <c r="C51" s="5">
        <v>0.11700000000000001</v>
      </c>
      <c r="D51" s="1">
        <f>(B51-C51)</f>
        <v>0.751</v>
      </c>
      <c r="E51" s="9">
        <f>(5.7099*D51*D51)+(9.9061*D51)-(0.3609)</f>
        <v>10.298970409900001</v>
      </c>
    </row>
    <row r="52" spans="1:5" x14ac:dyDescent="0.3">
      <c r="A52" s="7" t="s">
        <v>124</v>
      </c>
      <c r="B52" s="2">
        <v>0.94400000000000006</v>
      </c>
      <c r="C52" s="5">
        <v>0.11700000000000001</v>
      </c>
      <c r="D52" s="1">
        <f>(B52-C52)</f>
        <v>0.82700000000000007</v>
      </c>
      <c r="E52" s="9">
        <f>(5.7099*D52*D52)+(9.9061*D52)-(0.3609)</f>
        <v>11.736610897100004</v>
      </c>
    </row>
    <row r="53" spans="1:5" x14ac:dyDescent="0.3">
      <c r="A53" s="7" t="s">
        <v>125</v>
      </c>
      <c r="B53" s="2">
        <v>1.218</v>
      </c>
      <c r="C53" s="5">
        <v>0.11700000000000001</v>
      </c>
      <c r="D53" s="1">
        <f>(B53-C53)</f>
        <v>1.101</v>
      </c>
      <c r="E53" s="9">
        <f>(5.7099*D53*D53)+(9.9061*D53)-(0.3609)</f>
        <v>17.467262589899999</v>
      </c>
    </row>
    <row r="54" spans="1:5" x14ac:dyDescent="0.3">
      <c r="A54" s="7" t="s">
        <v>126</v>
      </c>
      <c r="B54" s="2">
        <v>0.873</v>
      </c>
      <c r="C54" s="5">
        <v>0.11700000000000001</v>
      </c>
      <c r="D54" s="1">
        <f>(B54-C54)</f>
        <v>0.75600000000000001</v>
      </c>
      <c r="E54" s="9">
        <f>(5.7099*D54*D54)+(9.9061*D54)-(0.3609)</f>
        <v>10.391525006399998</v>
      </c>
    </row>
    <row r="55" spans="1:5" x14ac:dyDescent="0.3">
      <c r="A55" s="7" t="s">
        <v>127</v>
      </c>
      <c r="B55" s="2">
        <v>0.96499999999999997</v>
      </c>
      <c r="C55" s="5">
        <v>0.11700000000000001</v>
      </c>
      <c r="D55" s="1">
        <f>(B55-C55)</f>
        <v>0.84799999999999998</v>
      </c>
      <c r="E55" s="9">
        <f>(5.7099*D55*D55)+(9.9061*D55)-(0.3609)</f>
        <v>12.1454847296</v>
      </c>
    </row>
    <row r="56" spans="1:5" x14ac:dyDescent="0.3">
      <c r="A56" s="7" t="s">
        <v>128</v>
      </c>
      <c r="B56" s="2">
        <v>1.0170000000000001</v>
      </c>
      <c r="C56" s="5">
        <v>0.11700000000000001</v>
      </c>
      <c r="D56" s="1">
        <f>(B56-C56)</f>
        <v>0.90000000000000013</v>
      </c>
      <c r="E56" s="9">
        <f>(5.7099*D56*D56)+(9.9061*D56)-(0.3609)</f>
        <v>13.179609000000003</v>
      </c>
    </row>
    <row r="57" spans="1:5" x14ac:dyDescent="0.3">
      <c r="A57" s="7" t="s">
        <v>129</v>
      </c>
      <c r="B57" s="2">
        <v>1.1659999999999999</v>
      </c>
      <c r="C57" s="5">
        <v>0.11700000000000001</v>
      </c>
      <c r="D57" s="1">
        <f>(B57-C57)</f>
        <v>1.0489999999999999</v>
      </c>
      <c r="E57" s="9">
        <f>(5.7099*D57*D57)+(9.9061*D57)-(0.3609)</f>
        <v>16.313778569899998</v>
      </c>
    </row>
    <row r="58" spans="1:5" x14ac:dyDescent="0.3">
      <c r="A58" s="7" t="s">
        <v>130</v>
      </c>
      <c r="B58" s="2">
        <v>0.91700000000000004</v>
      </c>
      <c r="C58" s="5">
        <v>0.11700000000000001</v>
      </c>
      <c r="D58" s="1">
        <f>(B58-C58)</f>
        <v>0.8</v>
      </c>
      <c r="E58" s="9">
        <f>(5.7099*D58*D58)+(9.9061*D58)-(0.3609)</f>
        <v>11.218316000000002</v>
      </c>
    </row>
    <row r="59" spans="1:5" x14ac:dyDescent="0.3">
      <c r="A59" s="7" t="s">
        <v>131</v>
      </c>
      <c r="B59" s="2">
        <v>0.68500000000000005</v>
      </c>
      <c r="C59" s="5">
        <v>0.11700000000000001</v>
      </c>
      <c r="D59" s="1">
        <f>(B59-C59)</f>
        <v>0.56800000000000006</v>
      </c>
      <c r="E59" s="9">
        <f>(5.7099*D59*D59)+(9.9061*D59)-(0.3609)</f>
        <v>7.1079155776000009</v>
      </c>
    </row>
    <row r="60" spans="1:5" x14ac:dyDescent="0.3">
      <c r="A60" s="7" t="s">
        <v>132</v>
      </c>
      <c r="B60" s="2">
        <v>1.137</v>
      </c>
      <c r="C60" s="5">
        <v>0.11700000000000001</v>
      </c>
      <c r="D60" s="1">
        <f>(B60-C60)</f>
        <v>1.02</v>
      </c>
      <c r="E60" s="9">
        <f>(5.7099*D60*D60)+(9.9061*D60)-(0.3609)</f>
        <v>15.68390196</v>
      </c>
    </row>
    <row r="61" spans="1:5" x14ac:dyDescent="0.3">
      <c r="A61" s="7" t="s">
        <v>133</v>
      </c>
      <c r="B61" s="2">
        <v>0.83200000000000007</v>
      </c>
      <c r="C61" s="5">
        <v>0.11700000000000001</v>
      </c>
      <c r="D61" s="1">
        <f>(B61-C61)</f>
        <v>0.71500000000000008</v>
      </c>
      <c r="E61" s="9">
        <f>(5.7099*D61*D61)+(9.9061*D61)-(0.3609)</f>
        <v>9.6410051275000015</v>
      </c>
    </row>
    <row r="62" spans="1:5" x14ac:dyDescent="0.3">
      <c r="A62" s="7" t="s">
        <v>134</v>
      </c>
      <c r="B62" s="2">
        <v>0.85899999999999999</v>
      </c>
      <c r="C62" s="5">
        <v>0.11700000000000001</v>
      </c>
      <c r="D62" s="1">
        <f>(B62-C62)</f>
        <v>0.74199999999999999</v>
      </c>
      <c r="E62" s="9">
        <f>(5.7099*D62*D62)+(9.9061*D62)-(0.3609)</f>
        <v>10.133091583599999</v>
      </c>
    </row>
    <row r="63" spans="1:5" x14ac:dyDescent="0.3">
      <c r="A63" s="7" t="s">
        <v>135</v>
      </c>
      <c r="B63" s="2">
        <v>0.9</v>
      </c>
      <c r="C63" s="5">
        <v>0.11700000000000001</v>
      </c>
      <c r="D63" s="1">
        <f>(B63-C63)</f>
        <v>0.78300000000000003</v>
      </c>
      <c r="E63" s="9">
        <f>(5.7099*D63*D63)+(9.9061*D63)-(0.3609)</f>
        <v>10.896253181100001</v>
      </c>
    </row>
    <row r="64" spans="1:5" x14ac:dyDescent="0.3">
      <c r="A64" s="7" t="s">
        <v>136</v>
      </c>
      <c r="B64" s="2">
        <v>0.85899999999999999</v>
      </c>
      <c r="C64" s="5">
        <v>0.11700000000000001</v>
      </c>
      <c r="D64" s="1">
        <f>(B64-C64)</f>
        <v>0.74199999999999999</v>
      </c>
      <c r="E64" s="9">
        <f>(5.7099*D64*D64)+(9.9061*D64)-(0.3609)</f>
        <v>10.133091583599999</v>
      </c>
    </row>
    <row r="65" spans="1:5" x14ac:dyDescent="0.3">
      <c r="A65" s="7" t="s">
        <v>137</v>
      </c>
      <c r="B65" s="2">
        <v>1.3360000000000001</v>
      </c>
      <c r="C65" s="5">
        <v>0.11700000000000001</v>
      </c>
      <c r="D65" s="1">
        <f>(B65-C65)</f>
        <v>1.2190000000000001</v>
      </c>
      <c r="E65" s="9">
        <f>(5.7099*D65*D65)+(9.9061*D65)-(0.3609)</f>
        <v>20.199324613900004</v>
      </c>
    </row>
    <row r="66" spans="1:5" x14ac:dyDescent="0.3">
      <c r="A66" s="7" t="s">
        <v>138</v>
      </c>
      <c r="B66" s="2">
        <v>0.96599999999999997</v>
      </c>
      <c r="C66" s="5">
        <v>0.11700000000000001</v>
      </c>
      <c r="D66" s="1">
        <f>(B66-C66)</f>
        <v>0.84899999999999998</v>
      </c>
      <c r="E66" s="9">
        <f>(5.7099*D66*D66)+(9.9061*D66)-(0.3609)</f>
        <v>12.165080529899999</v>
      </c>
    </row>
    <row r="67" spans="1:5" x14ac:dyDescent="0.3">
      <c r="A67" s="7" t="s">
        <v>139</v>
      </c>
      <c r="B67" s="2">
        <v>0.69200000000000006</v>
      </c>
      <c r="C67" s="5">
        <v>0.11700000000000001</v>
      </c>
      <c r="D67" s="1">
        <f>(B67-C67)</f>
        <v>0.57500000000000007</v>
      </c>
      <c r="E67" s="9">
        <f>(5.7099*D67*D67)+(9.9061*D67)-(0.3609)</f>
        <v>7.2229431875000021</v>
      </c>
    </row>
    <row r="68" spans="1:5" x14ac:dyDescent="0.3">
      <c r="A68" s="7" t="s">
        <v>140</v>
      </c>
      <c r="B68" s="2">
        <v>0.85299999999999998</v>
      </c>
      <c r="C68" s="5">
        <v>0.11700000000000001</v>
      </c>
      <c r="D68" s="1">
        <f>(B68-C68)</f>
        <v>0.73599999999999999</v>
      </c>
      <c r="E68" s="9">
        <f>(5.7099*D68*D68)+(9.9061*D68)-(0.3609)</f>
        <v>10.023019590400001</v>
      </c>
    </row>
    <row r="69" spans="1:5" x14ac:dyDescent="0.3">
      <c r="A69" s="7" t="s">
        <v>141</v>
      </c>
      <c r="B69" s="2">
        <v>0.85399999999999998</v>
      </c>
      <c r="C69" s="5">
        <v>0.11700000000000001</v>
      </c>
      <c r="D69" s="1">
        <f>(B69-C69)</f>
        <v>0.73699999999999999</v>
      </c>
      <c r="E69" s="9">
        <f>(5.7099*D69*D69)+(9.9061*D69)-(0.3609)</f>
        <v>10.041336373099998</v>
      </c>
    </row>
    <row r="70" spans="1:5" x14ac:dyDescent="0.3">
      <c r="A70" s="7" t="s">
        <v>142</v>
      </c>
      <c r="B70" s="2">
        <v>0.88500000000000001</v>
      </c>
      <c r="C70" s="5">
        <v>0.11700000000000001</v>
      </c>
      <c r="D70" s="1">
        <f>(B70-C70)</f>
        <v>0.76800000000000002</v>
      </c>
      <c r="E70" s="9">
        <f>(5.7099*D70*D70)+(9.9061*D70)-(0.3609)</f>
        <v>10.614820857600002</v>
      </c>
    </row>
    <row r="71" spans="1:5" x14ac:dyDescent="0.3">
      <c r="A71" s="7" t="s">
        <v>143</v>
      </c>
      <c r="B71" s="2">
        <v>0.71099999999999997</v>
      </c>
      <c r="C71" s="5">
        <v>0.11700000000000001</v>
      </c>
      <c r="D71" s="1">
        <f>(B71-C71)</f>
        <v>0.59399999999999997</v>
      </c>
      <c r="E71" s="9">
        <f>(5.7099*D71*D71)+(9.9061*D71)-(0.3609)</f>
        <v>7.5379816764000003</v>
      </c>
    </row>
    <row r="72" spans="1:5" x14ac:dyDescent="0.3">
      <c r="A72" s="7" t="s">
        <v>144</v>
      </c>
      <c r="B72" s="2">
        <v>0.73799999999999999</v>
      </c>
      <c r="C72" s="5">
        <v>0.11700000000000001</v>
      </c>
      <c r="D72" s="1">
        <f>(B72-C72)</f>
        <v>0.621</v>
      </c>
      <c r="E72" s="9">
        <f>(5.7099*D72*D72)+(9.9061*D72)-(0.3609)</f>
        <v>7.9927596459000005</v>
      </c>
    </row>
    <row r="73" spans="1:5" x14ac:dyDescent="0.3">
      <c r="A73" s="7" t="s">
        <v>145</v>
      </c>
      <c r="B73" s="2">
        <v>0.79500000000000004</v>
      </c>
      <c r="C73" s="5">
        <v>0.11700000000000001</v>
      </c>
      <c r="D73" s="1">
        <f>(B73-C73)</f>
        <v>0.67800000000000005</v>
      </c>
      <c r="E73" s="9">
        <f>(5.7099*D73*D73)+(9.9061*D73)-(0.3609)</f>
        <v>8.9801854716000022</v>
      </c>
    </row>
    <row r="74" spans="1:5" x14ac:dyDescent="0.3">
      <c r="A74" s="7" t="s">
        <v>146</v>
      </c>
      <c r="B74" s="2">
        <v>0.98499999999999999</v>
      </c>
      <c r="C74" s="5">
        <v>0.11700000000000001</v>
      </c>
      <c r="D74" s="1">
        <f>(B74-C74)</f>
        <v>0.86799999999999999</v>
      </c>
      <c r="E74" s="9">
        <f>(5.7099*D74*D74)+(9.9061*D74)-(0.3609)</f>
        <v>12.5395704976</v>
      </c>
    </row>
    <row r="75" spans="1:5" x14ac:dyDescent="0.3">
      <c r="A75" s="7" t="s">
        <v>147</v>
      </c>
      <c r="B75" s="2">
        <v>0.60499999999999998</v>
      </c>
      <c r="C75" s="5">
        <v>0.11700000000000001</v>
      </c>
      <c r="D75" s="1">
        <f>(B75-C75)</f>
        <v>0.48799999999999999</v>
      </c>
      <c r="E75" s="9">
        <f>(5.7099*D75*D75)+(9.9061*D75)-(0.3609)</f>
        <v>5.8330552255999999</v>
      </c>
    </row>
    <row r="76" spans="1:5" x14ac:dyDescent="0.3">
      <c r="A76" s="7" t="s">
        <v>148</v>
      </c>
      <c r="B76" s="2">
        <v>0.67</v>
      </c>
      <c r="C76" s="5">
        <v>0.11700000000000001</v>
      </c>
      <c r="D76" s="1">
        <f>(B76-C76)</f>
        <v>0.55300000000000005</v>
      </c>
      <c r="E76" s="9">
        <f>(5.7099*D76*D76)+(9.9061*D76)-(0.3609)</f>
        <v>6.8633121091000016</v>
      </c>
    </row>
    <row r="77" spans="1:5" x14ac:dyDescent="0.3">
      <c r="A77" s="7" t="s">
        <v>149</v>
      </c>
      <c r="B77" s="2">
        <v>0.68</v>
      </c>
      <c r="C77" s="5">
        <v>0.11700000000000001</v>
      </c>
      <c r="D77" s="1">
        <f>(B77-C77)</f>
        <v>0.56300000000000006</v>
      </c>
      <c r="E77" s="9">
        <f>(5.7099*D77*D77)+(9.9061*D77)-(0.3609)</f>
        <v>7.0260955931000018</v>
      </c>
    </row>
    <row r="78" spans="1:5" x14ac:dyDescent="0.3">
      <c r="A78" s="7" t="s">
        <v>150</v>
      </c>
      <c r="B78" s="2">
        <v>0.76500000000000001</v>
      </c>
      <c r="C78" s="5">
        <v>0.11700000000000001</v>
      </c>
      <c r="D78" s="1">
        <f>(B78-C78)</f>
        <v>0.64800000000000002</v>
      </c>
      <c r="E78" s="9">
        <f>(5.7099*D78*D78)+(9.9061*D78)-(0.3609)</f>
        <v>8.4558626496000002</v>
      </c>
    </row>
    <row r="79" spans="1:5" x14ac:dyDescent="0.3">
      <c r="A79" s="7" t="s">
        <v>151</v>
      </c>
      <c r="B79" s="2">
        <v>0.71</v>
      </c>
      <c r="C79" s="5">
        <v>0.11700000000000001</v>
      </c>
      <c r="D79" s="1">
        <f>(B79-C79)</f>
        <v>0.59299999999999997</v>
      </c>
      <c r="E79" s="9">
        <f>(5.7099*D79*D79)+(9.9061*D79)-(0.3609)</f>
        <v>7.5212979250999998</v>
      </c>
    </row>
    <row r="80" spans="1:5" x14ac:dyDescent="0.3">
      <c r="A80" s="7" t="s">
        <v>152</v>
      </c>
      <c r="B80" s="2">
        <v>0.63400000000000001</v>
      </c>
      <c r="C80" s="5">
        <v>0.11700000000000001</v>
      </c>
      <c r="D80" s="1">
        <f>(B80-C80)</f>
        <v>0.51700000000000002</v>
      </c>
      <c r="E80" s="9">
        <f>(5.7099*D80*D80)+(9.9061*D80)-(0.3609)</f>
        <v>6.2867471611000001</v>
      </c>
    </row>
    <row r="81" spans="1:5" x14ac:dyDescent="0.3">
      <c r="A81" s="7" t="s">
        <v>153</v>
      </c>
      <c r="B81" s="2">
        <v>0.64600000000000002</v>
      </c>
      <c r="C81" s="5">
        <v>0.11700000000000001</v>
      </c>
      <c r="D81" s="1">
        <f>(B81-C81)</f>
        <v>0.52900000000000003</v>
      </c>
      <c r="E81" s="9">
        <f>(5.7099*D81*D81)+(9.9061*D81)-(0.3609)</f>
        <v>6.4772910259000005</v>
      </c>
    </row>
    <row r="82" spans="1:5" x14ac:dyDescent="0.3">
      <c r="A82" s="7" t="s">
        <v>154</v>
      </c>
      <c r="B82" s="2">
        <v>1.4179999999999999</v>
      </c>
      <c r="C82" s="5">
        <v>0.11700000000000001</v>
      </c>
      <c r="D82" s="1">
        <f>(B82-C82)</f>
        <v>1.3009999999999999</v>
      </c>
      <c r="E82" s="9">
        <f>(5.7099*D82*D82)+(9.9061*D82)-(0.3609)</f>
        <v>22.191518549899996</v>
      </c>
    </row>
    <row r="83" spans="1:5" x14ac:dyDescent="0.3">
      <c r="A83" s="7" t="s">
        <v>155</v>
      </c>
      <c r="B83" s="2">
        <v>0.65600000000000003</v>
      </c>
      <c r="C83" s="5">
        <v>0.11700000000000001</v>
      </c>
      <c r="D83" s="1">
        <f>(B83-C83)</f>
        <v>0.53900000000000003</v>
      </c>
      <c r="E83" s="9">
        <f>(5.7099*D83*D83)+(9.9061*D83)-(0.3609)</f>
        <v>6.6373337579000005</v>
      </c>
    </row>
    <row r="84" spans="1:5" x14ac:dyDescent="0.3">
      <c r="A84" s="7" t="s">
        <v>156</v>
      </c>
      <c r="B84" s="2">
        <v>0.79900000000000004</v>
      </c>
      <c r="C84" s="5">
        <v>0.11700000000000001</v>
      </c>
      <c r="D84" s="1">
        <f>(B84-C84)</f>
        <v>0.68200000000000005</v>
      </c>
      <c r="E84" s="9">
        <f>(5.7099*D84*D84)+(9.9061*D84)-(0.3609)</f>
        <v>9.0508717276000006</v>
      </c>
    </row>
    <row r="85" spans="1:5" x14ac:dyDescent="0.3">
      <c r="A85" s="7" t="s">
        <v>157</v>
      </c>
      <c r="B85" s="2">
        <v>0.67600000000000005</v>
      </c>
      <c r="C85" s="5">
        <v>0.11700000000000001</v>
      </c>
      <c r="D85" s="1">
        <f>(B85-C85)</f>
        <v>0.55900000000000005</v>
      </c>
      <c r="E85" s="9">
        <f>(5.7099*D85*D85)+(9.9061*D85)-(0.3609)</f>
        <v>6.9608451619000009</v>
      </c>
    </row>
    <row r="86" spans="1:5" x14ac:dyDescent="0.3">
      <c r="A86" s="7" t="s">
        <v>158</v>
      </c>
      <c r="B86" s="2">
        <v>0.81100000000000005</v>
      </c>
      <c r="C86" s="5">
        <v>0.11700000000000001</v>
      </c>
      <c r="D86" s="1">
        <f>(B86-C86)</f>
        <v>0.69400000000000006</v>
      </c>
      <c r="E86" s="9">
        <f>(5.7099*D86*D86)+(9.9061*D86)-(0.3609)</f>
        <v>9.2640267963999996</v>
      </c>
    </row>
    <row r="87" spans="1:5" x14ac:dyDescent="0.3">
      <c r="A87" s="7" t="s">
        <v>159</v>
      </c>
      <c r="B87" s="2">
        <v>0.67200000000000004</v>
      </c>
      <c r="C87" s="5">
        <v>0.11700000000000001</v>
      </c>
      <c r="D87" s="1">
        <f>(B87-C87)</f>
        <v>0.55500000000000005</v>
      </c>
      <c r="E87" s="9">
        <f>(5.7099*D87*D87)+(9.9061*D87)-(0.3609)</f>
        <v>6.8957774475000013</v>
      </c>
    </row>
    <row r="88" spans="1:5" x14ac:dyDescent="0.3">
      <c r="A88" s="7" t="s">
        <v>160</v>
      </c>
      <c r="B88" s="2">
        <v>0.53400000000000003</v>
      </c>
      <c r="C88" s="5">
        <v>0.11700000000000001</v>
      </c>
      <c r="D88" s="1">
        <f>(B88-C88)</f>
        <v>0.41700000000000004</v>
      </c>
      <c r="E88" s="9">
        <f>(5.7099*D88*D88)+(9.9061*D88)-(0.3609)</f>
        <v>4.762832501100001</v>
      </c>
    </row>
    <row r="89" spans="1:5" x14ac:dyDescent="0.3">
      <c r="A89" s="7" t="s">
        <v>161</v>
      </c>
      <c r="B89" s="2">
        <v>0.52600000000000002</v>
      </c>
      <c r="C89" s="5">
        <v>0.11700000000000001</v>
      </c>
      <c r="D89" s="1">
        <f>(B89-C89)</f>
        <v>0.40900000000000003</v>
      </c>
      <c r="E89" s="9">
        <f>(5.7099*D89*D89)+(9.9061*D89)-(0.3609)</f>
        <v>4.6458526819000001</v>
      </c>
    </row>
    <row r="90" spans="1:5" x14ac:dyDescent="0.3">
      <c r="A90" s="7" t="s">
        <v>162</v>
      </c>
      <c r="B90" s="2">
        <v>0.93700000000000006</v>
      </c>
      <c r="C90" s="5">
        <v>0.11700000000000001</v>
      </c>
      <c r="D90" s="1">
        <f>(B90-C90)</f>
        <v>0.82000000000000006</v>
      </c>
      <c r="E90" s="9">
        <f>(5.7099*D90*D90)+(9.9061*D90)-(0.3609)</f>
        <v>11.601438760000001</v>
      </c>
    </row>
    <row r="91" spans="1:5" x14ac:dyDescent="0.3">
      <c r="A91" s="7" t="s">
        <v>163</v>
      </c>
      <c r="B91" s="2">
        <v>0.48899999999999999</v>
      </c>
      <c r="C91" s="5">
        <v>0.11700000000000001</v>
      </c>
      <c r="D91" s="1">
        <f>(B91-C91)</f>
        <v>0.372</v>
      </c>
      <c r="E91" s="9">
        <f>(5.7099*D91*D91)+(9.9061*D91)-(0.3609)</f>
        <v>4.1143280015999997</v>
      </c>
    </row>
    <row r="92" spans="1:5" x14ac:dyDescent="0.3">
      <c r="A92" s="7" t="s">
        <v>164</v>
      </c>
      <c r="B92" s="2">
        <v>0.65800000000000003</v>
      </c>
      <c r="C92" s="5">
        <v>0.11700000000000001</v>
      </c>
      <c r="D92" s="1">
        <f>(B92-C92)</f>
        <v>0.54100000000000004</v>
      </c>
      <c r="E92" s="9">
        <f>(5.7099*D92*D92)+(9.9061*D92)-(0.3609)</f>
        <v>6.6694793419000016</v>
      </c>
    </row>
    <row r="93" spans="1:5" x14ac:dyDescent="0.3">
      <c r="A93" s="7" t="s">
        <v>165</v>
      </c>
      <c r="B93" s="2">
        <v>0.68900000000000006</v>
      </c>
      <c r="C93" s="5">
        <v>0.11700000000000001</v>
      </c>
      <c r="D93" s="1">
        <f>(B93-C93)</f>
        <v>0.57200000000000006</v>
      </c>
      <c r="E93" s="9">
        <f>(5.7099*D93*D93)+(9.9061*D93)-(0.3609)</f>
        <v>7.173577121600001</v>
      </c>
    </row>
    <row r="94" spans="1:5" x14ac:dyDescent="0.3">
      <c r="A94" s="7" t="s">
        <v>166</v>
      </c>
      <c r="B94" s="2">
        <v>0.874</v>
      </c>
      <c r="C94" s="5">
        <v>0.11700000000000001</v>
      </c>
      <c r="D94" s="1">
        <f>(B94-C94)</f>
        <v>0.75700000000000001</v>
      </c>
      <c r="E94" s="9">
        <f>(5.7099*D94*D94)+(9.9061*D94)-(0.3609)</f>
        <v>10.4100701851</v>
      </c>
    </row>
    <row r="95" spans="1:5" x14ac:dyDescent="0.3">
      <c r="A95" s="7" t="s">
        <v>167</v>
      </c>
      <c r="B95" s="2">
        <v>0.64900000000000002</v>
      </c>
      <c r="C95" s="5">
        <v>0.11700000000000001</v>
      </c>
      <c r="D95" s="1">
        <f>(B95-C95)</f>
        <v>0.53200000000000003</v>
      </c>
      <c r="E95" s="9">
        <f>(5.7099*D95*D95)+(9.9061*D95)-(0.3609)</f>
        <v>6.5251839376000005</v>
      </c>
    </row>
    <row r="96" spans="1:5" x14ac:dyDescent="0.3">
      <c r="A96" s="7" t="s">
        <v>168</v>
      </c>
      <c r="B96" s="2">
        <v>0.59</v>
      </c>
      <c r="C96" s="5">
        <v>0.11700000000000001</v>
      </c>
      <c r="D96" s="1">
        <f>(B96-C96)</f>
        <v>0.47299999999999998</v>
      </c>
      <c r="E96" s="9">
        <f>(5.7099*D96*D96)+(9.9061*D96)-(0.3609)</f>
        <v>5.602155517099999</v>
      </c>
    </row>
    <row r="97" spans="1:5" x14ac:dyDescent="0.3">
      <c r="A97" s="7" t="s">
        <v>169</v>
      </c>
      <c r="B97" s="2">
        <v>1.264</v>
      </c>
      <c r="C97" s="5">
        <v>0.11700000000000001</v>
      </c>
      <c r="D97" s="1">
        <f>(B97-C97)</f>
        <v>1.147</v>
      </c>
      <c r="E97" s="9">
        <f>(5.7099*D97*D97)+(9.9061*D97)-(0.3609)</f>
        <v>18.513392529099999</v>
      </c>
    </row>
    <row r="98" spans="1:5" x14ac:dyDescent="0.3">
      <c r="A98" s="7" t="s">
        <v>170</v>
      </c>
      <c r="B98" s="2">
        <v>0.93</v>
      </c>
      <c r="C98" s="5">
        <v>0.11700000000000001</v>
      </c>
      <c r="D98" s="1">
        <f>(B98-C98)</f>
        <v>0.81300000000000006</v>
      </c>
      <c r="E98" s="9">
        <f>(5.7099*D98*D98)+(9.9061*D98)-(0.3609)</f>
        <v>11.466826193100001</v>
      </c>
    </row>
    <row r="99" spans="1:5" x14ac:dyDescent="0.3">
      <c r="A99" s="7" t="s">
        <v>171</v>
      </c>
      <c r="B99" s="2">
        <v>0.57200000000000006</v>
      </c>
      <c r="C99" s="5">
        <v>0.11700000000000001</v>
      </c>
      <c r="D99" s="1">
        <f>(B99-C99)</f>
        <v>0.45500000000000007</v>
      </c>
      <c r="E99" s="9">
        <f>(5.7099*D99*D99)+(9.9061*D99)-(0.3609)</f>
        <v>5.3284675475000007</v>
      </c>
    </row>
    <row r="100" spans="1:5" x14ac:dyDescent="0.3">
      <c r="A100" s="7" t="s">
        <v>172</v>
      </c>
      <c r="B100" s="2">
        <v>0.67</v>
      </c>
      <c r="C100" s="5">
        <v>0.11700000000000001</v>
      </c>
      <c r="D100" s="1">
        <f>(B100-C100)</f>
        <v>0.55300000000000005</v>
      </c>
      <c r="E100" s="9">
        <f>(5.7099*D100*D100)+(9.9061*D100)-(0.3609)</f>
        <v>6.8633121091000016</v>
      </c>
    </row>
    <row r="101" spans="1:5" x14ac:dyDescent="0.3">
      <c r="A101" s="7" t="s">
        <v>173</v>
      </c>
      <c r="B101" s="2">
        <v>0.74099999999999999</v>
      </c>
      <c r="C101" s="5">
        <v>0.11700000000000001</v>
      </c>
      <c r="D101" s="1">
        <f>(B101-C101)</f>
        <v>0.624</v>
      </c>
      <c r="E101" s="9">
        <f>(5.7099*D101*D101)+(9.9061*D101)-(0.3609)</f>
        <v>8.0438044224000009</v>
      </c>
    </row>
    <row r="102" spans="1:5" x14ac:dyDescent="0.3">
      <c r="A102" s="7" t="s">
        <v>174</v>
      </c>
      <c r="B102" s="2">
        <v>0.81700000000000006</v>
      </c>
      <c r="C102" s="5">
        <v>0.11700000000000001</v>
      </c>
      <c r="D102" s="1">
        <f>(B102-C102)</f>
        <v>0.70000000000000007</v>
      </c>
      <c r="E102" s="9">
        <f>(5.7099*D102*D102)+(9.9061*D102)-(0.3609)</f>
        <v>9.371221000000002</v>
      </c>
    </row>
    <row r="103" spans="1:5" x14ac:dyDescent="0.3">
      <c r="A103" s="7" t="s">
        <v>175</v>
      </c>
      <c r="B103" s="2">
        <v>0.55700000000000005</v>
      </c>
      <c r="C103" s="5">
        <v>0.11700000000000001</v>
      </c>
      <c r="D103" s="1">
        <f>(B103-C103)</f>
        <v>0.44000000000000006</v>
      </c>
      <c r="E103" s="9">
        <f>(5.7099*D103*D103)+(9.9061*D103)-(0.3609)</f>
        <v>5.1032206400000018</v>
      </c>
    </row>
    <row r="104" spans="1:5" x14ac:dyDescent="0.3">
      <c r="A104" s="7" t="s">
        <v>176</v>
      </c>
      <c r="B104" s="2">
        <v>0.53900000000000003</v>
      </c>
      <c r="C104" s="5">
        <v>0.11700000000000001</v>
      </c>
      <c r="D104" s="1">
        <f>(B104-C104)</f>
        <v>0.42200000000000004</v>
      </c>
      <c r="E104" s="9">
        <f>(5.7099*D104*D104)+(9.9061*D104)-(0.3609)</f>
        <v>4.8363160316</v>
      </c>
    </row>
    <row r="105" spans="1:5" x14ac:dyDescent="0.3">
      <c r="A105" s="7" t="s">
        <v>177</v>
      </c>
      <c r="B105" s="2">
        <v>0.44900000000000001</v>
      </c>
      <c r="C105" s="5">
        <v>0.11700000000000001</v>
      </c>
      <c r="D105" s="1">
        <f>(B105-C105)</f>
        <v>0.33200000000000002</v>
      </c>
      <c r="E105" s="9">
        <f>(5.7099*D105*D105)+(9.9061*D105)-(0.3609)</f>
        <v>3.5572932176000003</v>
      </c>
    </row>
    <row r="106" spans="1:5" x14ac:dyDescent="0.3">
      <c r="A106" s="7" t="s">
        <v>178</v>
      </c>
      <c r="B106" s="2">
        <v>0.56400000000000006</v>
      </c>
      <c r="C106" s="5">
        <v>0.11700000000000001</v>
      </c>
      <c r="D106" s="1">
        <f>(B106-C106)</f>
        <v>0.44700000000000006</v>
      </c>
      <c r="E106" s="9">
        <f>(5.7099*D106*D106)+(9.9061*D106)-(0.3609)</f>
        <v>5.2080161091000017</v>
      </c>
    </row>
    <row r="107" spans="1:5" x14ac:dyDescent="0.3">
      <c r="A107" s="7" t="s">
        <v>179</v>
      </c>
      <c r="B107" s="2">
        <v>0.44400000000000001</v>
      </c>
      <c r="C107" s="5">
        <v>0.11700000000000001</v>
      </c>
      <c r="D107" s="1">
        <f>(B107-C107)</f>
        <v>0.32700000000000001</v>
      </c>
      <c r="E107" s="9">
        <f>(5.7099*D107*D107)+(9.9061*D107)-(0.3609)</f>
        <v>3.4889485971000003</v>
      </c>
    </row>
    <row r="108" spans="1:5" x14ac:dyDescent="0.3">
      <c r="A108" s="7" t="s">
        <v>180</v>
      </c>
      <c r="B108" s="2">
        <v>0.51300000000000001</v>
      </c>
      <c r="C108" s="5">
        <v>0.11700000000000001</v>
      </c>
      <c r="D108" s="1">
        <f>(B108-C108)</f>
        <v>0.39600000000000002</v>
      </c>
      <c r="E108" s="9">
        <f>(5.7099*D108*D108)+(9.9061*D108)-(0.3609)</f>
        <v>4.4573192784000009</v>
      </c>
    </row>
    <row r="109" spans="1:5" x14ac:dyDescent="0.3">
      <c r="A109" s="7" t="s">
        <v>181</v>
      </c>
      <c r="B109" s="2">
        <v>0.52300000000000002</v>
      </c>
      <c r="C109" s="5">
        <v>0.11700000000000001</v>
      </c>
      <c r="D109" s="1">
        <f>(B109-C109)</f>
        <v>0.40600000000000003</v>
      </c>
      <c r="E109" s="9">
        <f>(5.7099*D109*D109)+(9.9061*D109)-(0.3609)</f>
        <v>4.6021736764000005</v>
      </c>
    </row>
    <row r="110" spans="1:5" x14ac:dyDescent="0.3">
      <c r="A110" s="7" t="s">
        <v>182</v>
      </c>
      <c r="B110" s="2">
        <v>0.64600000000000002</v>
      </c>
      <c r="C110" s="5">
        <v>0.11700000000000001</v>
      </c>
      <c r="D110" s="1">
        <f>(B110-C110)</f>
        <v>0.52900000000000003</v>
      </c>
      <c r="E110" s="9">
        <f>(5.7099*D110*D110)+(9.9061*D110)-(0.3609)</f>
        <v>6.4772910259000005</v>
      </c>
    </row>
    <row r="111" spans="1:5" x14ac:dyDescent="0.3">
      <c r="A111" s="7" t="s">
        <v>183</v>
      </c>
      <c r="B111" s="2">
        <v>0.57400000000000007</v>
      </c>
      <c r="C111" s="5">
        <v>0.11700000000000001</v>
      </c>
      <c r="D111" s="1">
        <f>(B111-C111)</f>
        <v>0.45700000000000007</v>
      </c>
      <c r="E111" s="9">
        <f>(5.7099*D111*D111)+(9.9061*D111)-(0.3609)</f>
        <v>5.3586946051000011</v>
      </c>
    </row>
    <row r="112" spans="1:5" x14ac:dyDescent="0.3">
      <c r="A112" s="7" t="s">
        <v>184</v>
      </c>
      <c r="B112" s="2">
        <v>0.55300000000000005</v>
      </c>
      <c r="C112" s="5">
        <v>0.11700000000000001</v>
      </c>
      <c r="D112" s="1">
        <f>(B112-C112)</f>
        <v>0.43600000000000005</v>
      </c>
      <c r="E112" s="9">
        <f>(5.7099*D112*D112)+(9.9061*D112)-(0.3609)</f>
        <v>5.0435887504000014</v>
      </c>
    </row>
    <row r="113" spans="1:5" x14ac:dyDescent="0.3">
      <c r="A113" s="7" t="s">
        <v>185</v>
      </c>
      <c r="B113" s="2">
        <v>0.45900000000000002</v>
      </c>
      <c r="C113" s="5">
        <v>0.11700000000000001</v>
      </c>
      <c r="D113" s="1">
        <f>(B113-C113)</f>
        <v>0.34200000000000003</v>
      </c>
      <c r="E113" s="9">
        <f>(5.7099*D113*D113)+(9.9061*D113)-(0.3609)</f>
        <v>3.6948389436000006</v>
      </c>
    </row>
    <row r="114" spans="1:5" x14ac:dyDescent="0.3">
      <c r="A114" s="7" t="s">
        <v>186</v>
      </c>
      <c r="B114" s="2">
        <v>0.50800000000000001</v>
      </c>
      <c r="C114" s="5">
        <v>0.11700000000000001</v>
      </c>
      <c r="D114" s="1">
        <f>(B114-C114)</f>
        <v>0.39100000000000001</v>
      </c>
      <c r="E114" s="9">
        <f>(5.7099*D114*D114)+(9.9061*D114)-(0.3609)</f>
        <v>4.385320321900001</v>
      </c>
    </row>
    <row r="115" spans="1:5" x14ac:dyDescent="0.3">
      <c r="A115" s="7" t="s">
        <v>187</v>
      </c>
      <c r="B115" s="2">
        <v>0.48699999999999999</v>
      </c>
      <c r="C115" s="5">
        <v>0.11700000000000001</v>
      </c>
      <c r="D115" s="1">
        <f>(B115-C115)</f>
        <v>0.37</v>
      </c>
      <c r="E115" s="9">
        <f>(5.7099*D115*D115)+(9.9061*D115)-(0.3609)</f>
        <v>4.0860423099999998</v>
      </c>
    </row>
    <row r="116" spans="1:5" x14ac:dyDescent="0.3">
      <c r="A116" s="7" t="s">
        <v>188</v>
      </c>
      <c r="B116" s="2">
        <v>0.60299999999999998</v>
      </c>
      <c r="C116" s="5">
        <v>0.11700000000000001</v>
      </c>
      <c r="D116" s="1">
        <f>(B116-C116)</f>
        <v>0.48599999999999999</v>
      </c>
      <c r="E116" s="9">
        <f>(5.7099*D116*D116)+(9.9061*D116)-(0.3609)</f>
        <v>5.8021201404000005</v>
      </c>
    </row>
    <row r="117" spans="1:5" x14ac:dyDescent="0.3">
      <c r="A117" s="7" t="s">
        <v>189</v>
      </c>
      <c r="B117" s="2">
        <v>0.67900000000000005</v>
      </c>
      <c r="C117" s="5">
        <v>0.11700000000000001</v>
      </c>
      <c r="D117" s="1">
        <f>(B117-C117)</f>
        <v>0.56200000000000006</v>
      </c>
      <c r="E117" s="9">
        <f>(5.7099*D117*D117)+(9.9061*D117)-(0.3609)</f>
        <v>7.0097658556000004</v>
      </c>
    </row>
    <row r="118" spans="1:5" x14ac:dyDescent="0.3">
      <c r="A118" s="7" t="s">
        <v>190</v>
      </c>
      <c r="B118" s="2">
        <v>0.67400000000000004</v>
      </c>
      <c r="C118" s="5">
        <v>0.11700000000000001</v>
      </c>
      <c r="D118" s="1">
        <f>(B118-C118)</f>
        <v>0.55700000000000005</v>
      </c>
      <c r="E118" s="9">
        <f>(5.7099*D118*D118)+(9.9061*D118)-(0.3609)</f>
        <v>6.9282884651000005</v>
      </c>
    </row>
    <row r="119" spans="1:5" x14ac:dyDescent="0.3">
      <c r="A119" s="7" t="s">
        <v>191</v>
      </c>
      <c r="B119" s="2">
        <v>0.61099999999999999</v>
      </c>
      <c r="C119" s="5">
        <v>0.11700000000000001</v>
      </c>
      <c r="D119" s="1">
        <f>(B119-C119)</f>
        <v>0.49399999999999999</v>
      </c>
      <c r="E119" s="9">
        <f>(5.7099*D119*D119)+(9.9061*D119)-(0.3609)</f>
        <v>5.9261345564000001</v>
      </c>
    </row>
    <row r="120" spans="1:5" x14ac:dyDescent="0.3">
      <c r="A120" s="7" t="s">
        <v>192</v>
      </c>
      <c r="B120" s="2">
        <v>0.65100000000000002</v>
      </c>
      <c r="C120" s="5">
        <v>0.11700000000000001</v>
      </c>
      <c r="D120" s="1">
        <f>(B120-C120)</f>
        <v>0.53400000000000003</v>
      </c>
      <c r="E120" s="9">
        <f>(5.7099*D120*D120)+(9.9061*D120)-(0.3609)</f>
        <v>6.5571696444000009</v>
      </c>
    </row>
    <row r="121" spans="1:5" x14ac:dyDescent="0.3">
      <c r="A121" s="7" t="s">
        <v>193</v>
      </c>
      <c r="B121" s="2">
        <v>0.48</v>
      </c>
      <c r="C121" s="5">
        <v>0.11700000000000001</v>
      </c>
      <c r="D121" s="1">
        <f>(B121-C121)</f>
        <v>0.36299999999999999</v>
      </c>
      <c r="E121" s="9">
        <f>(5.7099*D121*D121)+(9.9061*D121)-(0.3609)</f>
        <v>3.9874021130999999</v>
      </c>
    </row>
    <row r="122" spans="1:5" x14ac:dyDescent="0.3">
      <c r="A122" s="7" t="s">
        <v>194</v>
      </c>
      <c r="B122" s="2">
        <v>0.51800000000000002</v>
      </c>
      <c r="C122" s="5">
        <v>0.11700000000000001</v>
      </c>
      <c r="D122" s="1">
        <f>(B122-C122)</f>
        <v>0.40100000000000002</v>
      </c>
      <c r="E122" s="9">
        <f>(5.7099*D122*D122)+(9.9061*D122)-(0.3609)</f>
        <v>4.5296037299000007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workbookViewId="0">
      <selection activeCell="O7" sqref="O7"/>
    </sheetView>
  </sheetViews>
  <sheetFormatPr defaultRowHeight="14.4" x14ac:dyDescent="0.3"/>
  <cols>
    <col min="1" max="1" width="15.77734375" customWidth="1"/>
    <col min="2" max="3" width="10.21875" customWidth="1"/>
    <col min="4" max="4" width="10.6640625" customWidth="1"/>
    <col min="5" max="5" width="17.33203125" customWidth="1"/>
  </cols>
  <sheetData>
    <row r="2" spans="1:12" x14ac:dyDescent="0.3">
      <c r="A2" s="3">
        <v>2.7890000000000001</v>
      </c>
      <c r="B2" s="2">
        <v>1.333</v>
      </c>
      <c r="C2" s="2">
        <v>1.087</v>
      </c>
      <c r="D2" s="2">
        <v>1.36</v>
      </c>
      <c r="E2" s="2">
        <v>1.641</v>
      </c>
      <c r="F2" s="2">
        <v>1.266</v>
      </c>
      <c r="G2" s="2">
        <v>1.5150000000000001</v>
      </c>
      <c r="H2" s="2">
        <v>1.47</v>
      </c>
      <c r="I2" s="2">
        <v>1.4770000000000001</v>
      </c>
      <c r="J2" s="2">
        <v>1.7250000000000001</v>
      </c>
      <c r="K2" s="2">
        <v>2.3970000000000002</v>
      </c>
      <c r="L2" s="2">
        <v>2.4569999999999999</v>
      </c>
    </row>
    <row r="3" spans="1:12" x14ac:dyDescent="0.3">
      <c r="A3" s="3">
        <v>1.5629999999999999</v>
      </c>
      <c r="B3" s="2">
        <v>1.5070000000000001</v>
      </c>
      <c r="C3" s="2">
        <v>1.264</v>
      </c>
      <c r="D3" s="2">
        <v>1.292</v>
      </c>
      <c r="E3" s="2">
        <v>1.462</v>
      </c>
      <c r="F3" s="2">
        <v>1.556</v>
      </c>
      <c r="G3" s="2">
        <v>1.7830000000000001</v>
      </c>
      <c r="H3" s="2">
        <v>1.925</v>
      </c>
      <c r="I3" s="2">
        <v>1.4490000000000001</v>
      </c>
      <c r="J3" s="2">
        <v>2.512</v>
      </c>
      <c r="K3" s="2">
        <v>2.4780000000000002</v>
      </c>
      <c r="L3" s="2">
        <v>2.3650000000000002</v>
      </c>
    </row>
    <row r="4" spans="1:12" x14ac:dyDescent="0.3">
      <c r="A4" s="3">
        <v>0.97399999999999998</v>
      </c>
      <c r="B4" s="2">
        <v>1.698</v>
      </c>
      <c r="C4" s="2">
        <v>1.577</v>
      </c>
      <c r="D4" s="2">
        <v>1.3180000000000001</v>
      </c>
      <c r="E4" s="2">
        <v>1.907</v>
      </c>
      <c r="F4" s="2">
        <v>2.262</v>
      </c>
      <c r="G4" s="2">
        <v>2.4250000000000003</v>
      </c>
      <c r="H4" s="2">
        <v>1.7210000000000001</v>
      </c>
      <c r="I4" s="2">
        <v>1.804</v>
      </c>
      <c r="J4" s="2">
        <v>2.2370000000000001</v>
      </c>
      <c r="K4" s="2">
        <v>1.5720000000000001</v>
      </c>
      <c r="L4" s="2">
        <v>2.2669999999999999</v>
      </c>
    </row>
    <row r="5" spans="1:12" x14ac:dyDescent="0.3">
      <c r="A5" s="3">
        <v>0.504</v>
      </c>
      <c r="B5" s="2">
        <v>1.788</v>
      </c>
      <c r="C5" s="2">
        <v>1.732</v>
      </c>
      <c r="D5" s="2">
        <v>1.601</v>
      </c>
      <c r="E5" s="2">
        <v>1.792</v>
      </c>
      <c r="F5" s="2">
        <v>1.4450000000000001</v>
      </c>
      <c r="G5" s="2">
        <v>1.98</v>
      </c>
      <c r="H5" s="2">
        <v>1.8880000000000001</v>
      </c>
      <c r="I5" s="2">
        <v>1.901</v>
      </c>
      <c r="J5" s="2">
        <v>1.881</v>
      </c>
      <c r="K5" s="2">
        <v>2.6659999999999999</v>
      </c>
      <c r="L5" s="2">
        <v>1.726</v>
      </c>
    </row>
    <row r="6" spans="1:12" x14ac:dyDescent="0.3">
      <c r="A6" s="3">
        <v>0.251</v>
      </c>
      <c r="B6" s="2">
        <v>1.706</v>
      </c>
      <c r="C6" s="2">
        <v>1.742</v>
      </c>
      <c r="D6" s="2">
        <v>1.7470000000000001</v>
      </c>
      <c r="E6" s="2">
        <v>1.966</v>
      </c>
      <c r="F6" s="2">
        <v>2.327</v>
      </c>
      <c r="G6" s="2">
        <v>2.61</v>
      </c>
      <c r="H6" s="2">
        <v>1.8820000000000001</v>
      </c>
      <c r="I6" s="2">
        <v>2.33</v>
      </c>
      <c r="J6" s="2">
        <v>1.6420000000000001</v>
      </c>
      <c r="K6" s="2">
        <v>1.895</v>
      </c>
      <c r="L6" s="2">
        <v>2.335</v>
      </c>
    </row>
    <row r="7" spans="1:12" x14ac:dyDescent="0.3">
      <c r="A7" s="5">
        <v>7.6999999999999999E-2</v>
      </c>
      <c r="B7" s="2">
        <v>1.421</v>
      </c>
      <c r="C7" s="2">
        <v>1.3620000000000001</v>
      </c>
      <c r="D7" s="2">
        <v>1.647</v>
      </c>
      <c r="E7" s="2">
        <v>1.464</v>
      </c>
      <c r="F7" s="2">
        <v>2.0110000000000001</v>
      </c>
      <c r="G7" s="2">
        <v>1.847</v>
      </c>
      <c r="H7" s="2">
        <v>1.829</v>
      </c>
      <c r="I7" s="2">
        <v>1.9020000000000001</v>
      </c>
      <c r="J7" s="2">
        <v>2.181</v>
      </c>
      <c r="K7" s="2">
        <v>2.4660000000000002</v>
      </c>
      <c r="L7" s="2">
        <v>1.109</v>
      </c>
    </row>
    <row r="8" spans="1:12" x14ac:dyDescent="0.3">
      <c r="A8" s="2">
        <v>1.482</v>
      </c>
      <c r="B8" s="2">
        <v>1.226</v>
      </c>
      <c r="C8" s="2">
        <v>1.29</v>
      </c>
      <c r="D8" s="2">
        <v>1.05</v>
      </c>
      <c r="E8" s="2">
        <v>1.1160000000000001</v>
      </c>
      <c r="F8" s="2">
        <v>1.556</v>
      </c>
      <c r="G8" s="2">
        <v>1.5090000000000001</v>
      </c>
      <c r="H8" s="2">
        <v>1.43</v>
      </c>
      <c r="I8" s="2">
        <v>1.4279999999999999</v>
      </c>
      <c r="J8" s="2">
        <v>1.786</v>
      </c>
      <c r="K8" s="2">
        <v>1.5760000000000001</v>
      </c>
      <c r="L8" s="2">
        <v>1.873</v>
      </c>
    </row>
    <row r="9" spans="1:12" x14ac:dyDescent="0.3">
      <c r="A9" s="2">
        <v>0.61599999999999999</v>
      </c>
      <c r="B9" s="2">
        <v>0.74299999999999999</v>
      </c>
      <c r="C9" s="2">
        <v>1.224</v>
      </c>
      <c r="D9" s="2">
        <v>1.0509999999999999</v>
      </c>
      <c r="E9" s="2">
        <v>0.94800000000000006</v>
      </c>
      <c r="F9" s="2">
        <v>0.93800000000000006</v>
      </c>
      <c r="G9" s="2">
        <v>0.92</v>
      </c>
      <c r="H9" s="2">
        <v>0.876</v>
      </c>
      <c r="I9" s="2">
        <v>0.91500000000000004</v>
      </c>
      <c r="J9" s="2">
        <v>1.0549999999999999</v>
      </c>
      <c r="K9" s="2">
        <v>1.179</v>
      </c>
      <c r="L9" s="2">
        <v>1.6400000000000001</v>
      </c>
    </row>
    <row r="16" spans="1:12" x14ac:dyDescent="0.3">
      <c r="A16" s="20"/>
      <c r="B16" s="10" t="s">
        <v>7</v>
      </c>
      <c r="C16" s="10" t="s">
        <v>8</v>
      </c>
      <c r="D16" s="10" t="s">
        <v>9</v>
      </c>
      <c r="E16" s="10" t="s">
        <v>10</v>
      </c>
    </row>
    <row r="17" spans="1:12" x14ac:dyDescent="0.3">
      <c r="A17" s="20" t="s">
        <v>1</v>
      </c>
      <c r="B17" s="3">
        <v>2.7890000000000001</v>
      </c>
      <c r="C17" s="1">
        <f>B17-B22</f>
        <v>2.7120000000000002</v>
      </c>
      <c r="D17" s="1">
        <v>40</v>
      </c>
      <c r="E17" s="9">
        <f>(1.5038*C17*C17)+(10.657*C17)+(0.1474)</f>
        <v>40.109548787200005</v>
      </c>
    </row>
    <row r="18" spans="1:12" x14ac:dyDescent="0.3">
      <c r="A18" s="20" t="s">
        <v>2</v>
      </c>
      <c r="B18" s="3">
        <v>1.5629999999999999</v>
      </c>
      <c r="C18" s="1">
        <f>B18-B22</f>
        <v>1.486</v>
      </c>
      <c r="D18" s="1">
        <v>20</v>
      </c>
      <c r="E18" s="9">
        <f t="shared" ref="E18:E81" si="0">(1.5038*C18*C18)+(10.657*C18)+(0.1474)</f>
        <v>19.3043871448</v>
      </c>
    </row>
    <row r="19" spans="1:12" x14ac:dyDescent="0.3">
      <c r="A19" s="20" t="s">
        <v>3</v>
      </c>
      <c r="B19" s="3">
        <v>0.97399999999999998</v>
      </c>
      <c r="C19" s="1">
        <f>B19-B22</f>
        <v>0.89700000000000002</v>
      </c>
      <c r="D19" s="1">
        <v>10</v>
      </c>
      <c r="E19" s="9">
        <f t="shared" si="0"/>
        <v>10.9167000142</v>
      </c>
    </row>
    <row r="20" spans="1:12" x14ac:dyDescent="0.3">
      <c r="A20" s="20" t="s">
        <v>4</v>
      </c>
      <c r="B20" s="3">
        <v>0.504</v>
      </c>
      <c r="C20" s="1">
        <f>B20-B22</f>
        <v>0.42699999999999999</v>
      </c>
      <c r="D20" s="1">
        <v>5</v>
      </c>
      <c r="E20" s="9">
        <f t="shared" si="0"/>
        <v>4.9721253501999998</v>
      </c>
    </row>
    <row r="21" spans="1:12" x14ac:dyDescent="0.3">
      <c r="A21" s="20" t="s">
        <v>5</v>
      </c>
      <c r="B21" s="3">
        <v>0.251</v>
      </c>
      <c r="C21" s="1">
        <f>B21-B22</f>
        <v>0.17399999999999999</v>
      </c>
      <c r="D21" s="1">
        <v>2.5</v>
      </c>
      <c r="E21" s="9">
        <f t="shared" si="0"/>
        <v>2.0472470488000001</v>
      </c>
    </row>
    <row r="22" spans="1:12" x14ac:dyDescent="0.3">
      <c r="A22" s="20" t="s">
        <v>6</v>
      </c>
      <c r="B22" s="5">
        <v>7.6999999999999999E-2</v>
      </c>
      <c r="C22" s="1">
        <f>B22-B22</f>
        <v>0</v>
      </c>
      <c r="D22" s="1">
        <v>0</v>
      </c>
      <c r="E22" s="9">
        <f t="shared" si="0"/>
        <v>0.1474</v>
      </c>
    </row>
    <row r="27" spans="1:12" x14ac:dyDescent="0.3">
      <c r="H27" s="20"/>
      <c r="J27" s="6" t="s">
        <v>361</v>
      </c>
      <c r="K27" s="6"/>
      <c r="L27" s="6"/>
    </row>
    <row r="32" spans="1:12" x14ac:dyDescent="0.3">
      <c r="A32" s="7" t="s">
        <v>12</v>
      </c>
      <c r="B32" s="2" t="s">
        <v>13</v>
      </c>
      <c r="C32" s="4" t="s">
        <v>6</v>
      </c>
      <c r="D32" s="1" t="s">
        <v>8</v>
      </c>
      <c r="E32" s="8" t="s">
        <v>362</v>
      </c>
    </row>
    <row r="33" spans="1:5" x14ac:dyDescent="0.3">
      <c r="A33" s="7" t="s">
        <v>285</v>
      </c>
      <c r="B33" s="2">
        <v>1.482</v>
      </c>
      <c r="C33" s="5">
        <v>7.6999999999999999E-2</v>
      </c>
      <c r="D33" s="1">
        <f>(B33-C33)</f>
        <v>1.405</v>
      </c>
      <c r="E33" s="9">
        <f>(1.5038*D33*D33)+(10.657*D33)+(0.1474)</f>
        <v>18.089023795000003</v>
      </c>
    </row>
    <row r="34" spans="1:5" x14ac:dyDescent="0.3">
      <c r="A34" s="7" t="s">
        <v>195</v>
      </c>
      <c r="B34" s="2">
        <v>0.61599999999999999</v>
      </c>
      <c r="C34" s="5">
        <v>7.6999999999999999E-2</v>
      </c>
      <c r="D34" s="1">
        <f>(B34-C34)</f>
        <v>0.53900000000000003</v>
      </c>
      <c r="E34" s="9">
        <f>(1.5038*D34*D34)+(10.657*D34)+(0.1474)</f>
        <v>6.3284084798000002</v>
      </c>
    </row>
    <row r="35" spans="1:5" x14ac:dyDescent="0.3">
      <c r="A35" s="7" t="s">
        <v>196</v>
      </c>
      <c r="B35" s="2">
        <v>1.333</v>
      </c>
      <c r="C35" s="5">
        <v>7.6999999999999999E-2</v>
      </c>
      <c r="D35" s="1">
        <f>(B35-C35)</f>
        <v>1.256</v>
      </c>
      <c r="E35" s="9">
        <f>(1.5038*D35*D35)+(10.657*D35)+(0.1474)</f>
        <v>15.904890636799999</v>
      </c>
    </row>
    <row r="36" spans="1:5" x14ac:dyDescent="0.3">
      <c r="A36" s="7" t="s">
        <v>197</v>
      </c>
      <c r="B36" s="2">
        <v>1.5070000000000001</v>
      </c>
      <c r="C36" s="5">
        <v>7.6999999999999999E-2</v>
      </c>
      <c r="D36" s="1">
        <f>(B36-C36)</f>
        <v>1.4300000000000002</v>
      </c>
      <c r="E36" s="9">
        <f>(1.5038*D36*D36)+(10.657*D36)+(0.1474)</f>
        <v>18.462030620000004</v>
      </c>
    </row>
    <row r="37" spans="1:5" x14ac:dyDescent="0.3">
      <c r="A37" s="7" t="s">
        <v>198</v>
      </c>
      <c r="B37" s="2">
        <v>1.698</v>
      </c>
      <c r="C37" s="5">
        <v>7.6999999999999999E-2</v>
      </c>
      <c r="D37" s="1">
        <f>(B37-C37)</f>
        <v>1.621</v>
      </c>
      <c r="E37" s="9">
        <f>(1.5038*D37*D37)+(10.657*D37)+(0.1474)</f>
        <v>21.373843535799999</v>
      </c>
    </row>
    <row r="38" spans="1:5" x14ac:dyDescent="0.3">
      <c r="A38" s="7" t="s">
        <v>199</v>
      </c>
      <c r="B38" s="2">
        <v>1.788</v>
      </c>
      <c r="C38" s="5">
        <v>7.6999999999999999E-2</v>
      </c>
      <c r="D38" s="1">
        <f>(B38-C38)</f>
        <v>1.7110000000000001</v>
      </c>
      <c r="E38" s="9">
        <f>(1.5038*D38*D38)+(10.657*D38)+(0.1474)</f>
        <v>22.783933079800004</v>
      </c>
    </row>
    <row r="39" spans="1:5" x14ac:dyDescent="0.3">
      <c r="A39" s="7" t="s">
        <v>200</v>
      </c>
      <c r="B39" s="2">
        <v>1.706</v>
      </c>
      <c r="C39" s="5">
        <v>7.6999999999999999E-2</v>
      </c>
      <c r="D39" s="1">
        <f>(B39-C39)</f>
        <v>1.629</v>
      </c>
      <c r="E39" s="9">
        <f>(1.5038*D39*D39)+(10.657*D39)+(0.1474)</f>
        <v>21.498198335800002</v>
      </c>
    </row>
    <row r="40" spans="1:5" x14ac:dyDescent="0.3">
      <c r="A40" s="7" t="s">
        <v>201</v>
      </c>
      <c r="B40" s="2">
        <v>1.421</v>
      </c>
      <c r="C40" s="5">
        <v>7.6999999999999999E-2</v>
      </c>
      <c r="D40" s="1">
        <f>(B40-C40)</f>
        <v>1.3440000000000001</v>
      </c>
      <c r="E40" s="9">
        <f>(1.5038*D40*D40)+(10.657*D40)+(0.1474)</f>
        <v>17.186776076800005</v>
      </c>
    </row>
    <row r="41" spans="1:5" x14ac:dyDescent="0.3">
      <c r="A41" s="7" t="s">
        <v>202</v>
      </c>
      <c r="B41" s="2">
        <v>1.226</v>
      </c>
      <c r="C41" s="5">
        <v>7.6999999999999999E-2</v>
      </c>
      <c r="D41" s="1">
        <f>(B41-C41)</f>
        <v>1.149</v>
      </c>
      <c r="E41" s="9">
        <f>(1.5038*D41*D41)+(10.657*D41)+(0.1474)</f>
        <v>14.3776112638</v>
      </c>
    </row>
    <row r="42" spans="1:5" x14ac:dyDescent="0.3">
      <c r="A42" s="7" t="s">
        <v>203</v>
      </c>
      <c r="B42" s="2">
        <v>0.74299999999999999</v>
      </c>
      <c r="C42" s="5">
        <v>7.6999999999999999E-2</v>
      </c>
      <c r="D42" s="1">
        <f>(B42-C42)</f>
        <v>0.66600000000000004</v>
      </c>
      <c r="E42" s="9">
        <f>(1.5038*D42*D42)+(10.657*D42)+(0.1474)</f>
        <v>7.9119815128000015</v>
      </c>
    </row>
    <row r="43" spans="1:5" x14ac:dyDescent="0.3">
      <c r="A43" s="7" t="s">
        <v>204</v>
      </c>
      <c r="B43" s="2">
        <v>1.087</v>
      </c>
      <c r="C43" s="5">
        <v>7.6999999999999999E-2</v>
      </c>
      <c r="D43" s="1">
        <f>(B43-C43)</f>
        <v>1.01</v>
      </c>
      <c r="E43" s="9">
        <f>(1.5038*D43*D43)+(10.657*D43)+(0.1474)</f>
        <v>12.444996379999999</v>
      </c>
    </row>
    <row r="44" spans="1:5" x14ac:dyDescent="0.3">
      <c r="A44" s="7" t="s">
        <v>205</v>
      </c>
      <c r="B44" s="2">
        <v>1.264</v>
      </c>
      <c r="C44" s="5">
        <v>7.6999999999999999E-2</v>
      </c>
      <c r="D44" s="1">
        <f>(B44-C44)</f>
        <v>1.1870000000000001</v>
      </c>
      <c r="E44" s="9">
        <f>(1.5038*D44*D44)+(10.657*D44)+(0.1474)</f>
        <v>14.916066582200001</v>
      </c>
    </row>
    <row r="45" spans="1:5" x14ac:dyDescent="0.3">
      <c r="A45" s="7" t="s">
        <v>206</v>
      </c>
      <c r="B45" s="2">
        <v>1.577</v>
      </c>
      <c r="C45" s="5">
        <v>7.6999999999999999E-2</v>
      </c>
      <c r="D45" s="1">
        <f>(B45-C45)</f>
        <v>1.5</v>
      </c>
      <c r="E45" s="9">
        <f>(1.5038*D45*D45)+(10.657*D45)+(0.1474)</f>
        <v>19.516450000000003</v>
      </c>
    </row>
    <row r="46" spans="1:5" x14ac:dyDescent="0.3">
      <c r="A46" s="7" t="s">
        <v>207</v>
      </c>
      <c r="B46" s="2">
        <v>1.732</v>
      </c>
      <c r="C46" s="5">
        <v>7.6999999999999999E-2</v>
      </c>
      <c r="D46" s="1">
        <f>(B46-C46)</f>
        <v>1.655</v>
      </c>
      <c r="E46" s="9">
        <f>(1.5038*D46*D46)+(10.657*D46)+(0.1474)</f>
        <v>21.903680795000003</v>
      </c>
    </row>
    <row r="47" spans="1:5" x14ac:dyDescent="0.3">
      <c r="A47" s="7" t="s">
        <v>208</v>
      </c>
      <c r="B47" s="2">
        <v>1.742</v>
      </c>
      <c r="C47" s="5">
        <v>7.6999999999999999E-2</v>
      </c>
      <c r="D47" s="1">
        <f>(B47-C47)</f>
        <v>1.665</v>
      </c>
      <c r="E47" s="9">
        <f>(1.5038*D47*D47)+(10.657*D47)+(0.1474)</f>
        <v>22.060176955000003</v>
      </c>
    </row>
    <row r="48" spans="1:5" x14ac:dyDescent="0.3">
      <c r="A48" s="7" t="s">
        <v>209</v>
      </c>
      <c r="B48" s="2">
        <v>1.3620000000000001</v>
      </c>
      <c r="C48" s="5">
        <v>7.6999999999999999E-2</v>
      </c>
      <c r="D48" s="1">
        <f>(B48-C48)</f>
        <v>1.2850000000000001</v>
      </c>
      <c r="E48" s="9">
        <f>(1.5038*D48*D48)+(10.657*D48)+(0.1474)</f>
        <v>16.324757155000004</v>
      </c>
    </row>
    <row r="49" spans="1:5" x14ac:dyDescent="0.3">
      <c r="A49" s="7" t="s">
        <v>210</v>
      </c>
      <c r="B49" s="2">
        <v>1.29</v>
      </c>
      <c r="C49" s="5">
        <v>7.6999999999999999E-2</v>
      </c>
      <c r="D49" s="1">
        <f>(B49-C49)</f>
        <v>1.2130000000000001</v>
      </c>
      <c r="E49" s="9">
        <f>(1.5038*D49*D49)+(10.657*D49)+(0.1474)</f>
        <v>15.286985702200001</v>
      </c>
    </row>
    <row r="50" spans="1:5" x14ac:dyDescent="0.3">
      <c r="A50" s="7" t="s">
        <v>211</v>
      </c>
      <c r="B50" s="2">
        <v>1.224</v>
      </c>
      <c r="C50" s="5">
        <v>7.6999999999999999E-2</v>
      </c>
      <c r="D50" s="1">
        <f>(B50-C50)</f>
        <v>1.147</v>
      </c>
      <c r="E50" s="9">
        <f>(1.5038*D50*D50)+(10.657*D50)+(0.1474)</f>
        <v>14.349391814200001</v>
      </c>
    </row>
    <row r="51" spans="1:5" x14ac:dyDescent="0.3">
      <c r="A51" s="7" t="s">
        <v>212</v>
      </c>
      <c r="B51" s="2">
        <v>1.36</v>
      </c>
      <c r="C51" s="5">
        <v>7.6999999999999999E-2</v>
      </c>
      <c r="D51" s="1">
        <f>(B51-C51)</f>
        <v>1.2830000000000001</v>
      </c>
      <c r="E51" s="9">
        <f>(1.5038*D51*D51)+(10.657*D51)+(0.1474)</f>
        <v>16.295719638200005</v>
      </c>
    </row>
    <row r="52" spans="1:5" x14ac:dyDescent="0.3">
      <c r="A52" s="7" t="s">
        <v>213</v>
      </c>
      <c r="B52" s="2">
        <v>1.292</v>
      </c>
      <c r="C52" s="5">
        <v>7.6999999999999999E-2</v>
      </c>
      <c r="D52" s="1">
        <f>(B52-C52)</f>
        <v>1.2150000000000001</v>
      </c>
      <c r="E52" s="9">
        <f>(1.5038*D52*D52)+(10.657*D52)+(0.1474)</f>
        <v>15.315602155000001</v>
      </c>
    </row>
    <row r="53" spans="1:5" x14ac:dyDescent="0.3">
      <c r="A53" s="7" t="s">
        <v>214</v>
      </c>
      <c r="B53" s="2">
        <v>1.3180000000000001</v>
      </c>
      <c r="C53" s="5">
        <v>7.6999999999999999E-2</v>
      </c>
      <c r="D53" s="1">
        <f>(B53-C53)</f>
        <v>1.2410000000000001</v>
      </c>
      <c r="E53" s="9">
        <f>(1.5038*D53*D53)+(10.657*D53)+(0.1474)</f>
        <v>15.688710807800001</v>
      </c>
    </row>
    <row r="54" spans="1:5" x14ac:dyDescent="0.3">
      <c r="A54" s="7" t="s">
        <v>215</v>
      </c>
      <c r="B54" s="2">
        <v>1.601</v>
      </c>
      <c r="C54" s="5">
        <v>7.6999999999999999E-2</v>
      </c>
      <c r="D54" s="1">
        <f>(B54-C54)</f>
        <v>1.524</v>
      </c>
      <c r="E54" s="9">
        <f>(1.5038*D54*D54)+(10.657*D54)+(0.1474)</f>
        <v>19.881357788800003</v>
      </c>
    </row>
    <row r="55" spans="1:5" x14ac:dyDescent="0.3">
      <c r="A55" s="7" t="s">
        <v>216</v>
      </c>
      <c r="B55" s="2">
        <v>1.7470000000000001</v>
      </c>
      <c r="C55" s="5">
        <v>7.6999999999999999E-2</v>
      </c>
      <c r="D55" s="1">
        <f>(B55-C55)</f>
        <v>1.6700000000000002</v>
      </c>
      <c r="E55" s="9">
        <f>(1.5038*D55*D55)+(10.657*D55)+(0.1474)</f>
        <v>22.138537820000003</v>
      </c>
    </row>
    <row r="56" spans="1:5" x14ac:dyDescent="0.3">
      <c r="A56" s="7" t="s">
        <v>217</v>
      </c>
      <c r="B56" s="2">
        <v>1.647</v>
      </c>
      <c r="C56" s="5">
        <v>7.6999999999999999E-2</v>
      </c>
      <c r="D56" s="1">
        <f>(B56-C56)</f>
        <v>1.57</v>
      </c>
      <c r="E56" s="9">
        <f>(1.5038*D56*D56)+(10.657*D56)+(0.1474)</f>
        <v>20.585606620000004</v>
      </c>
    </row>
    <row r="57" spans="1:5" x14ac:dyDescent="0.3">
      <c r="A57" s="7" t="s">
        <v>218</v>
      </c>
      <c r="B57" s="2">
        <v>1.05</v>
      </c>
      <c r="C57" s="5">
        <v>7.6999999999999999E-2</v>
      </c>
      <c r="D57" s="1">
        <f>(B57-C57)</f>
        <v>0.97300000000000009</v>
      </c>
      <c r="E57" s="9">
        <f>(1.5038*D57*D57)+(10.657*D57)+(0.1474)</f>
        <v>11.940352070200001</v>
      </c>
    </row>
    <row r="58" spans="1:5" x14ac:dyDescent="0.3">
      <c r="A58" s="7" t="s">
        <v>219</v>
      </c>
      <c r="B58" s="2">
        <v>1.0509999999999999</v>
      </c>
      <c r="C58" s="5">
        <v>7.6999999999999999E-2</v>
      </c>
      <c r="D58" s="1">
        <f>(B58-C58)</f>
        <v>0.97399999999999998</v>
      </c>
      <c r="E58" s="9">
        <f>(1.5038*D58*D58)+(10.657*D58)+(0.1474)</f>
        <v>11.953936968799999</v>
      </c>
    </row>
    <row r="59" spans="1:5" x14ac:dyDescent="0.3">
      <c r="A59" s="7" t="s">
        <v>220</v>
      </c>
      <c r="B59" s="2">
        <v>1.641</v>
      </c>
      <c r="C59" s="5">
        <v>7.6999999999999999E-2</v>
      </c>
      <c r="D59" s="1">
        <f>(B59-C59)</f>
        <v>1.5640000000000001</v>
      </c>
      <c r="E59" s="9">
        <f>(1.5038*D59*D59)+(10.657*D59)+(0.1474)</f>
        <v>20.493387164800001</v>
      </c>
    </row>
    <row r="60" spans="1:5" x14ac:dyDescent="0.3">
      <c r="A60" s="7" t="s">
        <v>221</v>
      </c>
      <c r="B60" s="2">
        <v>1.462</v>
      </c>
      <c r="C60" s="5">
        <v>7.6999999999999999E-2</v>
      </c>
      <c r="D60" s="1">
        <f>(B60-C60)</f>
        <v>1.385</v>
      </c>
      <c r="E60" s="9">
        <f>(1.5038*D60*D60)+(10.657*D60)+(0.1474)</f>
        <v>17.791971755000002</v>
      </c>
    </row>
    <row r="61" spans="1:5" x14ac:dyDescent="0.3">
      <c r="A61" s="7" t="s">
        <v>222</v>
      </c>
      <c r="B61" s="2">
        <v>1.907</v>
      </c>
      <c r="C61" s="5">
        <v>7.6999999999999999E-2</v>
      </c>
      <c r="D61" s="1">
        <f>(B61-C61)</f>
        <v>1.83</v>
      </c>
      <c r="E61" s="9">
        <f>(1.5038*D61*D61)+(10.657*D61)+(0.1474)</f>
        <v>24.685785820000003</v>
      </c>
    </row>
    <row r="62" spans="1:5" x14ac:dyDescent="0.3">
      <c r="A62" s="7" t="s">
        <v>223</v>
      </c>
      <c r="B62" s="2">
        <v>1.792</v>
      </c>
      <c r="C62" s="5">
        <v>7.6999999999999999E-2</v>
      </c>
      <c r="D62" s="1">
        <f>(B62-C62)</f>
        <v>1.7150000000000001</v>
      </c>
      <c r="E62" s="9">
        <f>(1.5038*D62*D62)+(10.657*D62)+(0.1474)</f>
        <v>22.847169155000003</v>
      </c>
    </row>
    <row r="63" spans="1:5" x14ac:dyDescent="0.3">
      <c r="A63" s="7" t="s">
        <v>224</v>
      </c>
      <c r="B63" s="2">
        <v>1.966</v>
      </c>
      <c r="C63" s="5">
        <v>7.6999999999999999E-2</v>
      </c>
      <c r="D63" s="1">
        <f>(B63-C63)</f>
        <v>1.889</v>
      </c>
      <c r="E63" s="9">
        <f>(1.5038*D63*D63)+(10.657*D63)+(0.1474)</f>
        <v>25.644514119800004</v>
      </c>
    </row>
    <row r="64" spans="1:5" x14ac:dyDescent="0.3">
      <c r="A64" s="7" t="s">
        <v>225</v>
      </c>
      <c r="B64" s="2">
        <v>1.464</v>
      </c>
      <c r="C64" s="5">
        <v>7.6999999999999999E-2</v>
      </c>
      <c r="D64" s="1">
        <f>(B64-C64)</f>
        <v>1.387</v>
      </c>
      <c r="E64" s="9">
        <f>(1.5038*D64*D64)+(10.657*D64)+(0.1474)</f>
        <v>17.821622822200002</v>
      </c>
    </row>
    <row r="65" spans="1:5" x14ac:dyDescent="0.3">
      <c r="A65" s="7" t="s">
        <v>226</v>
      </c>
      <c r="B65" s="2">
        <v>1.1160000000000001</v>
      </c>
      <c r="C65" s="5">
        <v>7.6999999999999999E-2</v>
      </c>
      <c r="D65" s="1">
        <f>(B65-C65)</f>
        <v>1.0390000000000001</v>
      </c>
      <c r="E65" s="9">
        <f>(1.5038*D65*D65)+(10.657*D65)+(0.1474)</f>
        <v>12.843406679800001</v>
      </c>
    </row>
    <row r="66" spans="1:5" x14ac:dyDescent="0.3">
      <c r="A66" s="7" t="s">
        <v>227</v>
      </c>
      <c r="B66" s="2">
        <v>0.94800000000000006</v>
      </c>
      <c r="C66" s="5">
        <v>7.6999999999999999E-2</v>
      </c>
      <c r="D66" s="1">
        <f>(B66-C66)</f>
        <v>0.87100000000000011</v>
      </c>
      <c r="E66" s="9">
        <f>(1.5038*D66*D66)+(10.657*D66)+(0.1474)</f>
        <v>10.570491335800002</v>
      </c>
    </row>
    <row r="67" spans="1:5" x14ac:dyDescent="0.3">
      <c r="A67" s="7" t="s">
        <v>228</v>
      </c>
      <c r="B67" s="2">
        <v>1.266</v>
      </c>
      <c r="C67" s="5">
        <v>7.6999999999999999E-2</v>
      </c>
      <c r="D67" s="1">
        <f>(B67-C67)</f>
        <v>1.1890000000000001</v>
      </c>
      <c r="E67" s="9">
        <f>(1.5038*D67*D67)+(10.657*D67)+(0.1474)</f>
        <v>14.944526639800001</v>
      </c>
    </row>
    <row r="68" spans="1:5" x14ac:dyDescent="0.3">
      <c r="A68" s="7" t="s">
        <v>229</v>
      </c>
      <c r="B68" s="2">
        <v>1.556</v>
      </c>
      <c r="C68" s="5">
        <v>7.6999999999999999E-2</v>
      </c>
      <c r="D68" s="1">
        <f>(B68-C68)</f>
        <v>1.4790000000000001</v>
      </c>
      <c r="E68" s="9">
        <f>(1.5038*D68*D68)+(10.657*D68)+(0.1474)</f>
        <v>19.198576775800003</v>
      </c>
    </row>
    <row r="69" spans="1:5" x14ac:dyDescent="0.3">
      <c r="A69" s="7" t="s">
        <v>230</v>
      </c>
      <c r="B69" s="2">
        <v>2.262</v>
      </c>
      <c r="C69" s="5">
        <v>7.6999999999999999E-2</v>
      </c>
      <c r="D69" s="1">
        <f>(B69-C69)</f>
        <v>2.1850000000000001</v>
      </c>
      <c r="E69" s="9">
        <f>(1.5038*D69*D69)+(10.657*D69)+(0.1474)</f>
        <v>30.612424555</v>
      </c>
    </row>
    <row r="70" spans="1:5" x14ac:dyDescent="0.3">
      <c r="A70" s="7" t="s">
        <v>231</v>
      </c>
      <c r="B70" s="2">
        <v>1.4450000000000001</v>
      </c>
      <c r="C70" s="5">
        <v>7.6999999999999999E-2</v>
      </c>
      <c r="D70" s="1">
        <f>(B70-C70)</f>
        <v>1.3680000000000001</v>
      </c>
      <c r="E70" s="9">
        <f>(1.5038*D70*D70)+(10.657*D70)+(0.1474)</f>
        <v>17.540423411200003</v>
      </c>
    </row>
    <row r="71" spans="1:5" x14ac:dyDescent="0.3">
      <c r="A71" s="7" t="s">
        <v>232</v>
      </c>
      <c r="B71" s="2">
        <v>2.327</v>
      </c>
      <c r="C71" s="5">
        <v>7.6999999999999999E-2</v>
      </c>
      <c r="D71" s="1">
        <f>(B71-C71)</f>
        <v>2.25</v>
      </c>
      <c r="E71" s="9">
        <f>(1.5038*D71*D71)+(10.657*D71)+(0.1474)</f>
        <v>31.738637499999999</v>
      </c>
    </row>
    <row r="72" spans="1:5" x14ac:dyDescent="0.3">
      <c r="A72" s="7" t="s">
        <v>233</v>
      </c>
      <c r="B72" s="2">
        <v>2.0110000000000001</v>
      </c>
      <c r="C72" s="5">
        <v>7.6999999999999999E-2</v>
      </c>
      <c r="D72" s="1">
        <f>(B72-C72)</f>
        <v>1.9340000000000002</v>
      </c>
      <c r="E72" s="9">
        <f>(1.5038*D72*D72)+(10.657*D72)+(0.1474)</f>
        <v>26.382785352800003</v>
      </c>
    </row>
    <row r="73" spans="1:5" x14ac:dyDescent="0.3">
      <c r="A73" s="7" t="s">
        <v>234</v>
      </c>
      <c r="B73" s="2">
        <v>1.556</v>
      </c>
      <c r="C73" s="5">
        <v>7.6999999999999999E-2</v>
      </c>
      <c r="D73" s="1">
        <f>(B73-C73)</f>
        <v>1.4790000000000001</v>
      </c>
      <c r="E73" s="9">
        <f>(1.5038*D73*D73)+(10.657*D73)+(0.1474)</f>
        <v>19.198576775800003</v>
      </c>
    </row>
    <row r="74" spans="1:5" x14ac:dyDescent="0.3">
      <c r="A74" s="7" t="s">
        <v>235</v>
      </c>
      <c r="B74" s="2">
        <v>0.93800000000000006</v>
      </c>
      <c r="C74" s="5">
        <v>7.6999999999999999E-2</v>
      </c>
      <c r="D74" s="1">
        <f>(B74-C74)</f>
        <v>0.8610000000000001</v>
      </c>
      <c r="E74" s="9">
        <f>(1.5038*D74*D74)+(10.657*D74)+(0.1474)</f>
        <v>10.4378755198</v>
      </c>
    </row>
    <row r="75" spans="1:5" x14ac:dyDescent="0.3">
      <c r="A75" s="7" t="s">
        <v>236</v>
      </c>
      <c r="B75" s="2">
        <v>1.5150000000000001</v>
      </c>
      <c r="C75" s="5">
        <v>7.6999999999999999E-2</v>
      </c>
      <c r="D75" s="1">
        <f>(B75-C75)</f>
        <v>1.4380000000000002</v>
      </c>
      <c r="E75" s="9">
        <f>(1.5038*D75*D75)+(10.657*D75)+(0.1474)</f>
        <v>18.581789807200003</v>
      </c>
    </row>
    <row r="76" spans="1:5" x14ac:dyDescent="0.3">
      <c r="A76" s="7" t="s">
        <v>237</v>
      </c>
      <c r="B76" s="2">
        <v>1.7830000000000001</v>
      </c>
      <c r="C76" s="5">
        <v>7.6999999999999999E-2</v>
      </c>
      <c r="D76" s="1">
        <f>(B76-C76)</f>
        <v>1.7060000000000002</v>
      </c>
      <c r="E76" s="9">
        <f>(1.5038*D76*D76)+(10.657*D76)+(0.1474)</f>
        <v>22.704955656800003</v>
      </c>
    </row>
    <row r="77" spans="1:5" x14ac:dyDescent="0.3">
      <c r="A77" s="7" t="s">
        <v>238</v>
      </c>
      <c r="B77" s="2">
        <v>2.4250000000000003</v>
      </c>
      <c r="C77" s="5">
        <v>7.6999999999999999E-2</v>
      </c>
      <c r="D77" s="1">
        <f>(B77-C77)</f>
        <v>2.3480000000000003</v>
      </c>
      <c r="E77" s="9">
        <f>(1.5038*D77*D77)+(10.657*D77)+(0.1474)</f>
        <v>33.460641795200004</v>
      </c>
    </row>
    <row r="78" spans="1:5" x14ac:dyDescent="0.3">
      <c r="A78" s="7" t="s">
        <v>239</v>
      </c>
      <c r="B78" s="2">
        <v>1.98</v>
      </c>
      <c r="C78" s="5">
        <v>7.6999999999999999E-2</v>
      </c>
      <c r="D78" s="1">
        <f>(B78-C78)</f>
        <v>1.903</v>
      </c>
      <c r="E78" s="9">
        <f>(1.5038*D78*D78)+(10.657*D78)+(0.1474)</f>
        <v>25.8735458542</v>
      </c>
    </row>
    <row r="79" spans="1:5" x14ac:dyDescent="0.3">
      <c r="A79" s="7" t="s">
        <v>240</v>
      </c>
      <c r="B79" s="2">
        <v>2.61</v>
      </c>
      <c r="C79" s="5">
        <v>7.6999999999999999E-2</v>
      </c>
      <c r="D79" s="1">
        <f>(B79-C79)</f>
        <v>2.5329999999999999</v>
      </c>
      <c r="E79" s="9">
        <f>(1.5038*D79*D79)+(10.657*D79)+(0.1474)</f>
        <v>36.790095638199993</v>
      </c>
    </row>
    <row r="80" spans="1:5" x14ac:dyDescent="0.3">
      <c r="A80" s="7" t="s">
        <v>241</v>
      </c>
      <c r="B80" s="2">
        <v>1.847</v>
      </c>
      <c r="C80" s="5">
        <v>7.6999999999999999E-2</v>
      </c>
      <c r="D80" s="1">
        <f>(B80-C80)</f>
        <v>1.77</v>
      </c>
      <c r="E80" s="9">
        <f>(1.5038*D80*D80)+(10.657*D80)+(0.1474)</f>
        <v>23.721545020000001</v>
      </c>
    </row>
    <row r="81" spans="1:5" x14ac:dyDescent="0.3">
      <c r="A81" s="7" t="s">
        <v>242</v>
      </c>
      <c r="B81" s="2">
        <v>1.5090000000000001</v>
      </c>
      <c r="C81" s="5">
        <v>7.6999999999999999E-2</v>
      </c>
      <c r="D81" s="1">
        <f>(B81-C81)</f>
        <v>1.4320000000000002</v>
      </c>
      <c r="E81" s="9">
        <f>(1.5038*D81*D81)+(10.657*D81)+(0.1474)</f>
        <v>18.491952371200004</v>
      </c>
    </row>
    <row r="82" spans="1:5" x14ac:dyDescent="0.3">
      <c r="A82" s="7" t="s">
        <v>243</v>
      </c>
      <c r="B82" s="2">
        <v>0.92</v>
      </c>
      <c r="C82" s="5">
        <v>7.6999999999999999E-2</v>
      </c>
      <c r="D82" s="1">
        <f>(B82-C82)</f>
        <v>0.84300000000000008</v>
      </c>
      <c r="E82" s="9">
        <f>(1.5038*D82*D82)+(10.657*D82)+(0.1474)</f>
        <v>10.199924966200001</v>
      </c>
    </row>
    <row r="83" spans="1:5" x14ac:dyDescent="0.3">
      <c r="A83" s="7" t="s">
        <v>244</v>
      </c>
      <c r="B83" s="2">
        <v>1.47</v>
      </c>
      <c r="C83" s="5">
        <v>7.6999999999999999E-2</v>
      </c>
      <c r="D83" s="1">
        <f>(B83-C83)</f>
        <v>1.393</v>
      </c>
      <c r="E83" s="9">
        <f>(1.5038*D83*D83)+(10.657*D83)+(0.1474)</f>
        <v>17.910648206200001</v>
      </c>
    </row>
    <row r="84" spans="1:5" x14ac:dyDescent="0.3">
      <c r="A84" s="7" t="s">
        <v>245</v>
      </c>
      <c r="B84" s="2">
        <v>1.925</v>
      </c>
      <c r="C84" s="5">
        <v>7.6999999999999999E-2</v>
      </c>
      <c r="D84" s="1">
        <f>(B84-C84)</f>
        <v>1.8480000000000001</v>
      </c>
      <c r="E84" s="9">
        <f>(1.5038*D84*D84)+(10.657*D84)+(0.1474)</f>
        <v>24.977169395200001</v>
      </c>
    </row>
    <row r="85" spans="1:5" x14ac:dyDescent="0.3">
      <c r="A85" s="7" t="s">
        <v>246</v>
      </c>
      <c r="B85" s="2">
        <v>1.7210000000000001</v>
      </c>
      <c r="C85" s="5">
        <v>7.6999999999999999E-2</v>
      </c>
      <c r="D85" s="1">
        <f>(B85-C85)</f>
        <v>1.6440000000000001</v>
      </c>
      <c r="E85" s="9">
        <f>(1.5038*D85*D85)+(10.657*D85)+(0.1474)</f>
        <v>21.731882396800003</v>
      </c>
    </row>
    <row r="86" spans="1:5" x14ac:dyDescent="0.3">
      <c r="A86" s="7" t="s">
        <v>247</v>
      </c>
      <c r="B86" s="2">
        <v>1.8880000000000001</v>
      </c>
      <c r="C86" s="5">
        <v>7.6999999999999999E-2</v>
      </c>
      <c r="D86" s="1">
        <f>(B86-C86)</f>
        <v>1.8110000000000002</v>
      </c>
      <c r="E86" s="9">
        <f>(1.5038*D86*D86)+(10.657*D86)+(0.1474)</f>
        <v>24.379271439800004</v>
      </c>
    </row>
    <row r="87" spans="1:5" x14ac:dyDescent="0.3">
      <c r="A87" s="7" t="s">
        <v>248</v>
      </c>
      <c r="B87" s="2">
        <v>1.8820000000000001</v>
      </c>
      <c r="C87" s="5">
        <v>7.6999999999999999E-2</v>
      </c>
      <c r="D87" s="1">
        <f>(B87-C87)</f>
        <v>1.8050000000000002</v>
      </c>
      <c r="E87" s="9">
        <f>(1.5038*D87*D87)+(10.657*D87)+(0.1474)</f>
        <v>24.282702995000005</v>
      </c>
    </row>
    <row r="88" spans="1:5" x14ac:dyDescent="0.3">
      <c r="A88" s="7" t="s">
        <v>249</v>
      </c>
      <c r="B88" s="2">
        <v>1.829</v>
      </c>
      <c r="C88" s="5">
        <v>7.6999999999999999E-2</v>
      </c>
      <c r="D88" s="1">
        <f>(B88-C88)</f>
        <v>1.752</v>
      </c>
      <c r="E88" s="9">
        <f>(1.5038*D88*D88)+(10.657*D88)+(0.1474)</f>
        <v>23.434384115200004</v>
      </c>
    </row>
    <row r="89" spans="1:5" x14ac:dyDescent="0.3">
      <c r="A89" s="7" t="s">
        <v>250</v>
      </c>
      <c r="B89" s="2">
        <v>1.43</v>
      </c>
      <c r="C89" s="5">
        <v>7.6999999999999999E-2</v>
      </c>
      <c r="D89" s="1">
        <f>(B89-C89)</f>
        <v>1.353</v>
      </c>
      <c r="E89" s="9">
        <f>(1.5038*D89*D89)+(10.657*D89)+(0.1474)</f>
        <v>17.319190814199999</v>
      </c>
    </row>
    <row r="90" spans="1:5" x14ac:dyDescent="0.3">
      <c r="A90" s="7" t="s">
        <v>251</v>
      </c>
      <c r="B90" s="2">
        <v>0.876</v>
      </c>
      <c r="C90" s="5">
        <v>7.6999999999999999E-2</v>
      </c>
      <c r="D90" s="1">
        <f>(B90-C90)</f>
        <v>0.79900000000000004</v>
      </c>
      <c r="E90" s="9">
        <f>(1.5038*D90*D90)+(10.657*D90)+(0.1474)</f>
        <v>9.6223704237999996</v>
      </c>
    </row>
    <row r="91" spans="1:5" x14ac:dyDescent="0.3">
      <c r="A91" s="7" t="s">
        <v>252</v>
      </c>
      <c r="B91" s="2">
        <v>1.4770000000000001</v>
      </c>
      <c r="C91" s="5">
        <v>7.6999999999999999E-2</v>
      </c>
      <c r="D91" s="1">
        <f>(B91-C91)</f>
        <v>1.4000000000000001</v>
      </c>
      <c r="E91" s="9">
        <f>(1.5038*D91*D91)+(10.657*D91)+(0.1474)</f>
        <v>18.014648000000005</v>
      </c>
    </row>
    <row r="92" spans="1:5" x14ac:dyDescent="0.3">
      <c r="A92" s="7" t="s">
        <v>253</v>
      </c>
      <c r="B92" s="2">
        <v>1.4490000000000001</v>
      </c>
      <c r="C92" s="5">
        <v>7.6999999999999999E-2</v>
      </c>
      <c r="D92" s="1">
        <f>(B92-C92)</f>
        <v>1.3720000000000001</v>
      </c>
      <c r="E92" s="9">
        <f>(1.5038*D92*D92)+(10.657*D92)+(0.1474)</f>
        <v>17.599533059200002</v>
      </c>
    </row>
    <row r="93" spans="1:5" x14ac:dyDescent="0.3">
      <c r="A93" s="7" t="s">
        <v>254</v>
      </c>
      <c r="B93" s="2">
        <v>1.804</v>
      </c>
      <c r="C93" s="5">
        <v>7.6999999999999999E-2</v>
      </c>
      <c r="D93" s="1">
        <f>(B93-C93)</f>
        <v>1.7270000000000001</v>
      </c>
      <c r="E93" s="9">
        <f>(1.5038*D93*D93)+(10.657*D93)+(0.1474)</f>
        <v>23.037166110200001</v>
      </c>
    </row>
    <row r="94" spans="1:5" x14ac:dyDescent="0.3">
      <c r="A94" s="7" t="s">
        <v>255</v>
      </c>
      <c r="B94" s="2">
        <v>1.901</v>
      </c>
      <c r="C94" s="5">
        <v>7.6999999999999999E-2</v>
      </c>
      <c r="D94" s="1">
        <f>(B94-C94)</f>
        <v>1.8240000000000001</v>
      </c>
      <c r="E94" s="9">
        <f>(1.5038*D94*D94)+(10.657*D94)+(0.1474)</f>
        <v>24.5888745088</v>
      </c>
    </row>
    <row r="95" spans="1:5" x14ac:dyDescent="0.3">
      <c r="A95" s="7" t="s">
        <v>256</v>
      </c>
      <c r="B95" s="2">
        <v>2.33</v>
      </c>
      <c r="C95" s="5">
        <v>7.6999999999999999E-2</v>
      </c>
      <c r="D95" s="1">
        <f>(B95-C95)</f>
        <v>2.2530000000000001</v>
      </c>
      <c r="E95" s="9">
        <f>(1.5038*D95*D95)+(10.657*D95)+(0.1474)</f>
        <v>31.790923334200002</v>
      </c>
    </row>
    <row r="96" spans="1:5" x14ac:dyDescent="0.3">
      <c r="A96" s="7" t="s">
        <v>257</v>
      </c>
      <c r="B96" s="2">
        <v>1.9020000000000001</v>
      </c>
      <c r="C96" s="5">
        <v>7.6999999999999999E-2</v>
      </c>
      <c r="D96" s="1">
        <f>(B96-C96)</f>
        <v>1.8250000000000002</v>
      </c>
      <c r="E96" s="9">
        <f>(1.5038*D96*D96)+(10.657*D96)+(0.1474)</f>
        <v>24.605018875000003</v>
      </c>
    </row>
    <row r="97" spans="1:5" x14ac:dyDescent="0.3">
      <c r="A97" s="7" t="s">
        <v>258</v>
      </c>
      <c r="B97" s="2">
        <v>1.4279999999999999</v>
      </c>
      <c r="C97" s="5">
        <v>7.6999999999999999E-2</v>
      </c>
      <c r="D97" s="1">
        <f>(B97-C97)</f>
        <v>1.351</v>
      </c>
      <c r="E97" s="9">
        <f>(1.5038*D97*D97)+(10.657*D97)+(0.1474)</f>
        <v>17.289744263799999</v>
      </c>
    </row>
    <row r="98" spans="1:5" x14ac:dyDescent="0.3">
      <c r="A98" s="7" t="s">
        <v>259</v>
      </c>
      <c r="B98" s="2">
        <v>0.91500000000000004</v>
      </c>
      <c r="C98" s="5">
        <v>7.6999999999999999E-2</v>
      </c>
      <c r="D98" s="1">
        <f>(B98-C98)</f>
        <v>0.83800000000000008</v>
      </c>
      <c r="E98" s="9">
        <f>(1.5038*D98*D98)+(10.657*D98)+(0.1474)</f>
        <v>10.1340005272</v>
      </c>
    </row>
    <row r="99" spans="1:5" x14ac:dyDescent="0.3">
      <c r="A99" s="7" t="s">
        <v>260</v>
      </c>
      <c r="B99" s="2">
        <v>1.7250000000000001</v>
      </c>
      <c r="C99" s="5">
        <v>7.6999999999999999E-2</v>
      </c>
      <c r="D99" s="1">
        <f>(B99-C99)</f>
        <v>1.6480000000000001</v>
      </c>
      <c r="E99" s="9">
        <f>(1.5038*D99*D99)+(10.657*D99)+(0.1474)</f>
        <v>21.794312435200002</v>
      </c>
    </row>
    <row r="100" spans="1:5" x14ac:dyDescent="0.3">
      <c r="A100" s="7" t="s">
        <v>261</v>
      </c>
      <c r="B100" s="2">
        <v>2.512</v>
      </c>
      <c r="C100" s="5">
        <v>7.6999999999999999E-2</v>
      </c>
      <c r="D100" s="1">
        <f>(B100-C100)</f>
        <v>2.4350000000000001</v>
      </c>
      <c r="E100" s="9">
        <f>(1.5038*D100*D100)+(10.657*D100)+(0.1474)</f>
        <v>35.013563554999998</v>
      </c>
    </row>
    <row r="101" spans="1:5" x14ac:dyDescent="0.3">
      <c r="A101" s="7" t="s">
        <v>262</v>
      </c>
      <c r="B101" s="2">
        <v>2.2370000000000001</v>
      </c>
      <c r="C101" s="5">
        <v>7.6999999999999999E-2</v>
      </c>
      <c r="D101" s="1">
        <f>(B101-C101)</f>
        <v>2.16</v>
      </c>
      <c r="E101" s="9">
        <f>(1.5038*D101*D101)+(10.657*D101)+(0.1474)</f>
        <v>30.182649280000003</v>
      </c>
    </row>
    <row r="102" spans="1:5" x14ac:dyDescent="0.3">
      <c r="A102" s="7" t="s">
        <v>263</v>
      </c>
      <c r="B102" s="2">
        <v>1.881</v>
      </c>
      <c r="C102" s="5">
        <v>7.6999999999999999E-2</v>
      </c>
      <c r="D102" s="1">
        <f>(B102-C102)</f>
        <v>1.804</v>
      </c>
      <c r="E102" s="9">
        <f>(1.5038*D102*D102)+(10.657*D102)+(0.1474)</f>
        <v>24.266618780800002</v>
      </c>
    </row>
    <row r="103" spans="1:5" x14ac:dyDescent="0.3">
      <c r="A103" s="7" t="s">
        <v>264</v>
      </c>
      <c r="B103" s="2">
        <v>1.6420000000000001</v>
      </c>
      <c r="C103" s="5">
        <v>7.6999999999999999E-2</v>
      </c>
      <c r="D103" s="1">
        <f>(B103-C103)</f>
        <v>1.5650000000000002</v>
      </c>
      <c r="E103" s="9">
        <f>(1.5038*D103*D103)+(10.657*D103)+(0.1474)</f>
        <v>20.508749555000005</v>
      </c>
    </row>
    <row r="104" spans="1:5" x14ac:dyDescent="0.3">
      <c r="A104" s="7" t="s">
        <v>265</v>
      </c>
      <c r="B104" s="2">
        <v>2.181</v>
      </c>
      <c r="C104" s="5">
        <v>7.6999999999999999E-2</v>
      </c>
      <c r="D104" s="1">
        <f>(B104-C104)</f>
        <v>2.1040000000000001</v>
      </c>
      <c r="E104" s="9">
        <f>(1.5038*D104*D104)+(10.657*D104)+(0.1474)</f>
        <v>29.226773900800001</v>
      </c>
    </row>
    <row r="105" spans="1:5" x14ac:dyDescent="0.3">
      <c r="A105" s="7" t="s">
        <v>266</v>
      </c>
      <c r="B105" s="2">
        <v>1.786</v>
      </c>
      <c r="C105" s="5">
        <v>7.6999999999999999E-2</v>
      </c>
      <c r="D105" s="1">
        <f>(B105-C105)</f>
        <v>1.7090000000000001</v>
      </c>
      <c r="E105" s="9">
        <f>(1.5038*D105*D105)+(10.657*D105)+(0.1474)</f>
        <v>22.7523330878</v>
      </c>
    </row>
    <row r="106" spans="1:5" x14ac:dyDescent="0.3">
      <c r="A106" s="7" t="s">
        <v>267</v>
      </c>
      <c r="B106" s="2">
        <v>1.0549999999999999</v>
      </c>
      <c r="C106" s="5">
        <v>7.6999999999999999E-2</v>
      </c>
      <c r="D106" s="1">
        <f>(B106-C106)</f>
        <v>0.97799999999999998</v>
      </c>
      <c r="E106" s="9">
        <f>(1.5038*D106*D106)+(10.657*D106)+(0.1474)</f>
        <v>12.008306639199999</v>
      </c>
    </row>
    <row r="107" spans="1:5" x14ac:dyDescent="0.3">
      <c r="A107" s="7" t="s">
        <v>268</v>
      </c>
      <c r="B107" s="2">
        <v>2.3970000000000002</v>
      </c>
      <c r="C107" s="5">
        <v>7.6999999999999999E-2</v>
      </c>
      <c r="D107" s="1">
        <f>(B107-C107)</f>
        <v>2.3200000000000003</v>
      </c>
      <c r="E107" s="9">
        <f>(1.5038*D107*D107)+(10.657*D107)+(0.1474)</f>
        <v>32.965693120000005</v>
      </c>
    </row>
    <row r="108" spans="1:5" x14ac:dyDescent="0.3">
      <c r="A108" s="7" t="s">
        <v>269</v>
      </c>
      <c r="B108" s="2">
        <v>2.4780000000000002</v>
      </c>
      <c r="C108" s="5">
        <v>7.6999999999999999E-2</v>
      </c>
      <c r="D108" s="1">
        <f>(B108-C108)</f>
        <v>2.4010000000000002</v>
      </c>
      <c r="E108" s="9">
        <f>(1.5038*D108*D108)+(10.657*D108)+(0.1474)</f>
        <v>34.403964743800003</v>
      </c>
    </row>
    <row r="109" spans="1:5" x14ac:dyDescent="0.3">
      <c r="A109" s="7" t="s">
        <v>270</v>
      </c>
      <c r="B109" s="2">
        <v>1.5720000000000001</v>
      </c>
      <c r="C109" s="5">
        <v>7.6999999999999999E-2</v>
      </c>
      <c r="D109" s="1">
        <f>(B109-C109)</f>
        <v>1.4950000000000001</v>
      </c>
      <c r="E109" s="9">
        <f>(1.5038*D109*D109)+(10.657*D109)+(0.1474)</f>
        <v>19.440645595000003</v>
      </c>
    </row>
    <row r="110" spans="1:5" x14ac:dyDescent="0.3">
      <c r="A110" s="7" t="s">
        <v>271</v>
      </c>
      <c r="B110" s="2">
        <v>2.6659999999999999</v>
      </c>
      <c r="C110" s="5">
        <v>7.6999999999999999E-2</v>
      </c>
      <c r="D110" s="1">
        <f>(B110-C110)</f>
        <v>2.589</v>
      </c>
      <c r="E110" s="9">
        <f>(1.5038*D110*D110)+(10.657*D110)+(0.1474)</f>
        <v>37.818225599799995</v>
      </c>
    </row>
    <row r="111" spans="1:5" x14ac:dyDescent="0.3">
      <c r="A111" s="7" t="s">
        <v>272</v>
      </c>
      <c r="B111" s="2">
        <v>1.895</v>
      </c>
      <c r="C111" s="5">
        <v>7.6999999999999999E-2</v>
      </c>
      <c r="D111" s="1">
        <f>(B111-C111)</f>
        <v>1.8180000000000001</v>
      </c>
      <c r="E111" s="9">
        <f>(1.5038*D111*D111)+(10.657*D111)+(0.1474)</f>
        <v>24.492071471200003</v>
      </c>
    </row>
    <row r="112" spans="1:5" x14ac:dyDescent="0.3">
      <c r="A112" s="7" t="s">
        <v>273</v>
      </c>
      <c r="B112" s="2">
        <v>2.4660000000000002</v>
      </c>
      <c r="C112" s="5">
        <v>7.6999999999999999E-2</v>
      </c>
      <c r="D112" s="1">
        <f>(B112-C112)</f>
        <v>2.3890000000000002</v>
      </c>
      <c r="E112" s="9">
        <f>(1.5038*D112*D112)+(10.657*D112)+(0.1474)</f>
        <v>34.189642319800001</v>
      </c>
    </row>
    <row r="113" spans="1:5" x14ac:dyDescent="0.3">
      <c r="A113" s="7" t="s">
        <v>274</v>
      </c>
      <c r="B113" s="2">
        <v>1.5760000000000001</v>
      </c>
      <c r="C113" s="5">
        <v>7.6999999999999999E-2</v>
      </c>
      <c r="D113" s="1">
        <f>(B113-C113)</f>
        <v>1.4990000000000001</v>
      </c>
      <c r="E113" s="9">
        <f>(1.5038*D113*D113)+(10.657*D113)+(0.1474)</f>
        <v>19.501283103800002</v>
      </c>
    </row>
    <row r="114" spans="1:5" x14ac:dyDescent="0.3">
      <c r="A114" s="7" t="s">
        <v>275</v>
      </c>
      <c r="B114" s="2">
        <v>1.179</v>
      </c>
      <c r="C114" s="5">
        <v>7.6999999999999999E-2</v>
      </c>
      <c r="D114" s="1">
        <f>(B114-C114)</f>
        <v>1.1020000000000001</v>
      </c>
      <c r="E114" s="9">
        <f>(1.5038*D114*D114)+(10.657*D114)+(0.1474)</f>
        <v>13.717634735200001</v>
      </c>
    </row>
    <row r="115" spans="1:5" x14ac:dyDescent="0.3">
      <c r="A115" s="7" t="s">
        <v>276</v>
      </c>
      <c r="B115" s="2">
        <v>2.4569999999999999</v>
      </c>
      <c r="C115" s="5">
        <v>7.6999999999999999E-2</v>
      </c>
      <c r="D115" s="1">
        <f>(B115-C115)</f>
        <v>2.38</v>
      </c>
      <c r="E115" s="9">
        <f>(1.5038*D115*D115)+(10.657*D115)+(0.1474)</f>
        <v>34.029184719999996</v>
      </c>
    </row>
    <row r="116" spans="1:5" x14ac:dyDescent="0.3">
      <c r="A116" s="7" t="s">
        <v>277</v>
      </c>
      <c r="B116" s="2">
        <v>2.3650000000000002</v>
      </c>
      <c r="C116" s="5">
        <v>7.6999999999999999E-2</v>
      </c>
      <c r="D116" s="1">
        <f>(B116-C116)</f>
        <v>2.2880000000000003</v>
      </c>
      <c r="E116" s="9">
        <f>(1.5038*D116*D116)+(10.657*D116)+(0.1474)</f>
        <v>32.4029247872</v>
      </c>
    </row>
    <row r="117" spans="1:5" x14ac:dyDescent="0.3">
      <c r="A117" s="7" t="s">
        <v>278</v>
      </c>
      <c r="B117" s="2">
        <v>2.2669999999999999</v>
      </c>
      <c r="C117" s="5">
        <v>7.6999999999999999E-2</v>
      </c>
      <c r="D117" s="1">
        <f>(B117-C117)</f>
        <v>2.19</v>
      </c>
      <c r="E117" s="9">
        <f>(1.5038*D117*D117)+(10.657*D117)+(0.1474)</f>
        <v>30.698605179999998</v>
      </c>
    </row>
    <row r="118" spans="1:5" x14ac:dyDescent="0.3">
      <c r="A118" s="7" t="s">
        <v>279</v>
      </c>
      <c r="B118" s="2">
        <v>1.726</v>
      </c>
      <c r="C118" s="5">
        <v>7.6999999999999999E-2</v>
      </c>
      <c r="D118" s="1">
        <f>(B118-C118)</f>
        <v>1.649</v>
      </c>
      <c r="E118" s="9">
        <f>(1.5038*D118*D118)+(10.657*D118)+(0.1474)</f>
        <v>21.809927463800001</v>
      </c>
    </row>
    <row r="119" spans="1:5" x14ac:dyDescent="0.3">
      <c r="A119" s="7" t="s">
        <v>280</v>
      </c>
      <c r="B119" s="2">
        <v>2.335</v>
      </c>
      <c r="C119" s="5">
        <v>7.6999999999999999E-2</v>
      </c>
      <c r="D119" s="1">
        <f>(B119-C119)</f>
        <v>2.258</v>
      </c>
      <c r="E119" s="9">
        <f>(1.5038*D119*D119)+(10.657*D119)+(0.1474)</f>
        <v>31.8781265432</v>
      </c>
    </row>
    <row r="120" spans="1:5" x14ac:dyDescent="0.3">
      <c r="A120" s="7" t="s">
        <v>281</v>
      </c>
      <c r="B120" s="2">
        <v>1.109</v>
      </c>
      <c r="C120" s="5">
        <v>7.6999999999999999E-2</v>
      </c>
      <c r="D120" s="1">
        <f>(B120-C120)</f>
        <v>1.032</v>
      </c>
      <c r="E120" s="9">
        <f>(1.5038*D120*D120)+(10.657*D120)+(0.1474)</f>
        <v>12.7470070912</v>
      </c>
    </row>
    <row r="121" spans="1:5" x14ac:dyDescent="0.3">
      <c r="A121" s="7" t="s">
        <v>282</v>
      </c>
      <c r="B121" s="2">
        <v>1.873</v>
      </c>
      <c r="C121" s="5">
        <v>7.6999999999999999E-2</v>
      </c>
      <c r="D121" s="1">
        <f>(B121-C121)</f>
        <v>1.796</v>
      </c>
      <c r="E121" s="9">
        <f>(1.5038*D121*D121)+(10.657*D121)+(0.1474)</f>
        <v>24.138053340800003</v>
      </c>
    </row>
    <row r="122" spans="1:5" x14ac:dyDescent="0.3">
      <c r="A122" s="7" t="s">
        <v>283</v>
      </c>
      <c r="B122" s="2">
        <v>1.6400000000000001</v>
      </c>
      <c r="C122" s="5">
        <v>7.6999999999999999E-2</v>
      </c>
      <c r="D122" s="1">
        <f>(B122-C122)</f>
        <v>1.5630000000000002</v>
      </c>
      <c r="E122" s="9">
        <f>(1.5038*D122*D122)+(10.657*D122)+(0.1474)</f>
        <v>20.478027782200005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6"/>
  <sheetViews>
    <sheetView workbookViewId="0">
      <selection activeCell="M6" sqref="M6"/>
    </sheetView>
  </sheetViews>
  <sheetFormatPr defaultRowHeight="14.4" x14ac:dyDescent="0.3"/>
  <cols>
    <col min="1" max="1" width="16.88671875" customWidth="1"/>
    <col min="2" max="2" width="12.33203125" customWidth="1"/>
    <col min="3" max="3" width="10.33203125" customWidth="1"/>
    <col min="4" max="4" width="11.77734375" customWidth="1"/>
    <col min="5" max="5" width="18.21875" customWidth="1"/>
  </cols>
  <sheetData>
    <row r="2" spans="1:10" x14ac:dyDescent="0.3">
      <c r="A2" s="3">
        <v>1.92</v>
      </c>
      <c r="B2" s="2">
        <v>0.32400000000000001</v>
      </c>
      <c r="C2" s="2">
        <v>0.27900000000000003</v>
      </c>
      <c r="D2" s="2">
        <v>0.33100000000000002</v>
      </c>
      <c r="E2" s="2">
        <v>0.46500000000000002</v>
      </c>
      <c r="F2" s="2">
        <v>0.35699999999999998</v>
      </c>
      <c r="G2" s="2">
        <v>0.312</v>
      </c>
      <c r="H2" s="2">
        <v>0.34100000000000003</v>
      </c>
      <c r="I2" s="2">
        <v>0.33500000000000002</v>
      </c>
      <c r="J2" s="2">
        <v>0.34700000000000003</v>
      </c>
    </row>
    <row r="3" spans="1:10" x14ac:dyDescent="0.3">
      <c r="A3" s="3">
        <v>1.044</v>
      </c>
      <c r="B3" s="2">
        <v>0.35299999999999998</v>
      </c>
      <c r="C3" s="2">
        <v>0.23700000000000002</v>
      </c>
      <c r="D3" s="2">
        <v>0.32500000000000001</v>
      </c>
      <c r="E3" s="2">
        <v>0.29599999999999999</v>
      </c>
      <c r="F3" s="2">
        <v>0.379</v>
      </c>
      <c r="G3" s="2">
        <v>0.32200000000000001</v>
      </c>
      <c r="H3" s="2">
        <v>0.36699999999999999</v>
      </c>
      <c r="I3" s="2">
        <v>0.34200000000000003</v>
      </c>
      <c r="J3" s="2">
        <v>0.32700000000000001</v>
      </c>
    </row>
    <row r="4" spans="1:10" x14ac:dyDescent="0.3">
      <c r="A4" s="3">
        <v>0.629</v>
      </c>
      <c r="B4" s="2">
        <v>0.24399999999999999</v>
      </c>
      <c r="C4" s="2">
        <v>0.23</v>
      </c>
      <c r="D4" s="2">
        <v>0.34500000000000003</v>
      </c>
      <c r="E4" s="2">
        <v>0.34200000000000003</v>
      </c>
      <c r="F4" s="2">
        <v>0.34300000000000003</v>
      </c>
      <c r="G4" s="2">
        <v>0.34200000000000003</v>
      </c>
      <c r="H4" s="2">
        <v>0.30399999999999999</v>
      </c>
      <c r="I4" s="2">
        <v>0.38400000000000001</v>
      </c>
      <c r="J4" s="2">
        <v>0.33900000000000002</v>
      </c>
    </row>
    <row r="5" spans="1:10" x14ac:dyDescent="0.3">
      <c r="A5" s="3">
        <v>0.35799999999999998</v>
      </c>
      <c r="B5" s="2">
        <v>0.24</v>
      </c>
      <c r="C5" s="2">
        <v>0.253</v>
      </c>
      <c r="D5" s="2">
        <v>0.33100000000000002</v>
      </c>
      <c r="E5" s="2">
        <v>0.32300000000000001</v>
      </c>
      <c r="F5" s="2">
        <v>0.35799999999999998</v>
      </c>
      <c r="G5" s="2">
        <v>0.29099999999999998</v>
      </c>
      <c r="H5" s="2">
        <v>0.29299999999999998</v>
      </c>
      <c r="I5" s="2">
        <v>0.34800000000000003</v>
      </c>
      <c r="J5" s="2">
        <v>0.314</v>
      </c>
    </row>
    <row r="6" spans="1:10" x14ac:dyDescent="0.3">
      <c r="A6" s="3">
        <v>0.27400000000000002</v>
      </c>
      <c r="B6" s="2">
        <v>0.39900000000000002</v>
      </c>
      <c r="C6" s="2">
        <v>0.32500000000000001</v>
      </c>
      <c r="D6" s="2">
        <v>0.3</v>
      </c>
      <c r="E6" s="2">
        <v>0.248</v>
      </c>
      <c r="F6" s="2">
        <v>0.39200000000000002</v>
      </c>
      <c r="G6" s="2">
        <v>0.318</v>
      </c>
      <c r="H6" s="2">
        <v>0.35899999999999999</v>
      </c>
      <c r="I6" s="2">
        <v>0.311</v>
      </c>
      <c r="J6" s="2">
        <v>0.34400000000000003</v>
      </c>
    </row>
    <row r="7" spans="1:10" x14ac:dyDescent="0.3">
      <c r="A7" s="5">
        <v>0.10200000000000001</v>
      </c>
      <c r="B7" s="2">
        <v>0.377</v>
      </c>
      <c r="C7" s="2">
        <v>0.36499999999999999</v>
      </c>
      <c r="D7" s="2">
        <v>0.29199999999999998</v>
      </c>
      <c r="E7" s="2">
        <v>0.317</v>
      </c>
      <c r="F7" s="2">
        <v>0.34300000000000003</v>
      </c>
      <c r="G7" s="2">
        <v>0.371</v>
      </c>
      <c r="H7" s="2">
        <v>0.34500000000000003</v>
      </c>
      <c r="I7" s="2">
        <v>0.36899999999999999</v>
      </c>
      <c r="J7" s="2">
        <v>0.26700000000000002</v>
      </c>
    </row>
    <row r="8" spans="1:10" x14ac:dyDescent="0.3">
      <c r="A8" s="2">
        <v>0.35899999999999999</v>
      </c>
      <c r="B8" s="2">
        <v>0.39800000000000002</v>
      </c>
      <c r="C8" s="2">
        <v>0.39800000000000002</v>
      </c>
      <c r="D8" s="2">
        <v>0.371</v>
      </c>
      <c r="E8" s="2">
        <v>0.36499999999999999</v>
      </c>
      <c r="F8" s="2">
        <v>0.36599999999999999</v>
      </c>
      <c r="G8" s="2">
        <v>0.437</v>
      </c>
      <c r="H8" s="2">
        <v>0.37</v>
      </c>
      <c r="I8" s="2">
        <v>0.373</v>
      </c>
      <c r="J8" s="2">
        <v>0.31</v>
      </c>
    </row>
    <row r="9" spans="1:10" x14ac:dyDescent="0.3">
      <c r="A9" s="2">
        <v>0.316</v>
      </c>
      <c r="B9" s="2">
        <v>0.29499999999999998</v>
      </c>
      <c r="C9" s="2">
        <v>0.38300000000000001</v>
      </c>
      <c r="D9" s="2">
        <v>0.46600000000000003</v>
      </c>
      <c r="E9" s="2">
        <v>0.32500000000000001</v>
      </c>
      <c r="F9" s="2">
        <v>0.27500000000000002</v>
      </c>
      <c r="G9" s="2">
        <v>0.34400000000000003</v>
      </c>
      <c r="H9" s="2">
        <v>0.28400000000000003</v>
      </c>
      <c r="I9" s="2">
        <v>0.27700000000000002</v>
      </c>
      <c r="J9" s="2">
        <v>0.19700000000000001</v>
      </c>
    </row>
    <row r="16" spans="1:10" x14ac:dyDescent="0.3">
      <c r="A16" s="21"/>
      <c r="B16" s="10" t="s">
        <v>7</v>
      </c>
      <c r="C16" s="10" t="s">
        <v>8</v>
      </c>
      <c r="D16" s="10" t="s">
        <v>9</v>
      </c>
      <c r="E16" s="10" t="s">
        <v>10</v>
      </c>
    </row>
    <row r="17" spans="1:11" x14ac:dyDescent="0.3">
      <c r="A17" s="21" t="s">
        <v>1</v>
      </c>
      <c r="B17" s="3">
        <v>1.92</v>
      </c>
      <c r="C17" s="1">
        <f>B17-B22</f>
        <v>1.8179999999999998</v>
      </c>
      <c r="D17" s="1">
        <v>40</v>
      </c>
      <c r="E17" s="9">
        <f>(1.257*C17*C17)+(19.995*C17)-(0.4203)</f>
        <v>40.085150867999999</v>
      </c>
    </row>
    <row r="18" spans="1:11" x14ac:dyDescent="0.3">
      <c r="A18" s="21" t="s">
        <v>2</v>
      </c>
      <c r="B18" s="3">
        <v>1.044</v>
      </c>
      <c r="C18" s="1">
        <f>B18-B22</f>
        <v>0.94200000000000006</v>
      </c>
      <c r="D18" s="1">
        <v>20</v>
      </c>
      <c r="E18" s="9">
        <f t="shared" ref="E18:E81" si="0">(1.257*C18*C18)+(19.995*C18)-(0.4203)</f>
        <v>19.530406547999998</v>
      </c>
    </row>
    <row r="19" spans="1:11" x14ac:dyDescent="0.3">
      <c r="A19" s="21" t="s">
        <v>3</v>
      </c>
      <c r="B19" s="3">
        <v>0.629</v>
      </c>
      <c r="C19" s="1">
        <f>B19-B22</f>
        <v>0.52700000000000002</v>
      </c>
      <c r="D19" s="1">
        <v>10</v>
      </c>
      <c r="E19" s="9">
        <f t="shared" si="0"/>
        <v>10.466170353000003</v>
      </c>
    </row>
    <row r="20" spans="1:11" x14ac:dyDescent="0.3">
      <c r="A20" s="21" t="s">
        <v>4</v>
      </c>
      <c r="B20" s="3">
        <v>0.35799999999999998</v>
      </c>
      <c r="C20" s="1">
        <f>B20-B22</f>
        <v>0.25600000000000001</v>
      </c>
      <c r="D20" s="1">
        <v>5</v>
      </c>
      <c r="E20" s="9">
        <f t="shared" si="0"/>
        <v>4.7807987520000008</v>
      </c>
    </row>
    <row r="21" spans="1:11" x14ac:dyDescent="0.3">
      <c r="A21" s="21" t="s">
        <v>5</v>
      </c>
      <c r="B21" s="3">
        <v>0.27400000000000002</v>
      </c>
      <c r="C21" s="1">
        <f>B21-B22</f>
        <v>0.17200000000000001</v>
      </c>
      <c r="D21" s="1">
        <v>2.5</v>
      </c>
      <c r="E21" s="9">
        <f t="shared" si="0"/>
        <v>3.0560270880000004</v>
      </c>
    </row>
    <row r="22" spans="1:11" x14ac:dyDescent="0.3">
      <c r="A22" s="21" t="s">
        <v>6</v>
      </c>
      <c r="B22" s="5">
        <v>0.10200000000000001</v>
      </c>
      <c r="C22" s="1">
        <f>B22-B22</f>
        <v>0</v>
      </c>
      <c r="D22" s="1">
        <v>0</v>
      </c>
      <c r="E22" s="9">
        <f t="shared" si="0"/>
        <v>-0.42030000000000001</v>
      </c>
    </row>
    <row r="27" spans="1:11" x14ac:dyDescent="0.3">
      <c r="H27" s="21"/>
      <c r="J27" s="6" t="s">
        <v>361</v>
      </c>
      <c r="K27" s="6"/>
    </row>
    <row r="32" spans="1:11" x14ac:dyDescent="0.3">
      <c r="A32" s="7" t="s">
        <v>12</v>
      </c>
      <c r="B32" s="2" t="s">
        <v>13</v>
      </c>
      <c r="C32" s="4" t="s">
        <v>6</v>
      </c>
      <c r="D32" s="1" t="s">
        <v>8</v>
      </c>
      <c r="E32" s="8" t="s">
        <v>362</v>
      </c>
    </row>
    <row r="33" spans="1:5" x14ac:dyDescent="0.3">
      <c r="A33" s="7" t="s">
        <v>284</v>
      </c>
      <c r="B33" s="2">
        <v>0.35899999999999999</v>
      </c>
      <c r="C33" s="5">
        <v>0.10200000000000001</v>
      </c>
      <c r="D33" s="1">
        <f>(B33-C33)</f>
        <v>0.25700000000000001</v>
      </c>
      <c r="E33" s="9">
        <f>(1.257*D33*D33)+(19.995*D33)-(0.4203)</f>
        <v>4.8014385930000003</v>
      </c>
    </row>
    <row r="34" spans="1:5" x14ac:dyDescent="0.3">
      <c r="A34" s="7" t="s">
        <v>286</v>
      </c>
      <c r="B34" s="2">
        <v>0.316</v>
      </c>
      <c r="C34" s="5">
        <v>0.10200000000000001</v>
      </c>
      <c r="D34" s="1">
        <f>(B34-C34)</f>
        <v>0.214</v>
      </c>
      <c r="E34" s="9">
        <f>(1.257*D34*D34)+(19.995*D34)-(0.4203)</f>
        <v>3.9161955719999995</v>
      </c>
    </row>
    <row r="35" spans="1:5" x14ac:dyDescent="0.3">
      <c r="A35" s="7" t="s">
        <v>287</v>
      </c>
      <c r="B35" s="2">
        <v>0.32400000000000001</v>
      </c>
      <c r="C35" s="5">
        <v>0.10200000000000001</v>
      </c>
      <c r="D35" s="1">
        <f>(B35-C35)</f>
        <v>0.222</v>
      </c>
      <c r="E35" s="9">
        <f>(1.257*D35*D35)+(19.995*D35)-(0.4203)</f>
        <v>4.0805399880000008</v>
      </c>
    </row>
    <row r="36" spans="1:5" x14ac:dyDescent="0.3">
      <c r="A36" s="7" t="s">
        <v>288</v>
      </c>
      <c r="B36" s="2">
        <v>0.35299999999999998</v>
      </c>
      <c r="C36" s="5">
        <v>0.10200000000000001</v>
      </c>
      <c r="D36" s="1">
        <f>(B36-C36)</f>
        <v>0.251</v>
      </c>
      <c r="E36" s="9">
        <f>(1.257*D36*D36)+(19.995*D36)-(0.4203)</f>
        <v>4.6776372569999998</v>
      </c>
    </row>
    <row r="37" spans="1:5" x14ac:dyDescent="0.3">
      <c r="A37" s="7" t="s">
        <v>289</v>
      </c>
      <c r="B37" s="2">
        <v>0.24399999999999999</v>
      </c>
      <c r="C37" s="5">
        <v>0.10200000000000001</v>
      </c>
      <c r="D37" s="1">
        <f>(B37-C37)</f>
        <v>0.14199999999999999</v>
      </c>
      <c r="E37" s="9">
        <f>(1.257*D37*D37)+(19.995*D37)-(0.4203)</f>
        <v>2.4443361480000001</v>
      </c>
    </row>
    <row r="38" spans="1:5" x14ac:dyDescent="0.3">
      <c r="A38" s="7" t="s">
        <v>290</v>
      </c>
      <c r="B38" s="2">
        <v>0.24</v>
      </c>
      <c r="C38" s="5">
        <v>0.10200000000000001</v>
      </c>
      <c r="D38" s="1">
        <f>(B38-C38)</f>
        <v>0.13799999999999998</v>
      </c>
      <c r="E38" s="9">
        <f>(1.257*D38*D38)+(19.995*D38)-(0.4203)</f>
        <v>2.3629483079999996</v>
      </c>
    </row>
    <row r="39" spans="1:5" x14ac:dyDescent="0.3">
      <c r="A39" s="7" t="s">
        <v>291</v>
      </c>
      <c r="B39" s="2">
        <v>0.39900000000000002</v>
      </c>
      <c r="C39" s="5">
        <v>0.10200000000000001</v>
      </c>
      <c r="D39" s="1">
        <f>(B39-C39)</f>
        <v>0.29700000000000004</v>
      </c>
      <c r="E39" s="9">
        <f>(1.257*D39*D39)+(19.995*D39)-(0.4203)</f>
        <v>5.6290937130000014</v>
      </c>
    </row>
    <row r="40" spans="1:5" x14ac:dyDescent="0.3">
      <c r="A40" s="7" t="s">
        <v>292</v>
      </c>
      <c r="B40" s="2">
        <v>0.377</v>
      </c>
      <c r="C40" s="5">
        <v>0.10200000000000001</v>
      </c>
      <c r="D40" s="1">
        <f>(B40-C40)</f>
        <v>0.27500000000000002</v>
      </c>
      <c r="E40" s="9">
        <f>(1.257*D40*D40)+(19.995*D40)-(0.4203)</f>
        <v>5.1733856250000008</v>
      </c>
    </row>
    <row r="41" spans="1:5" x14ac:dyDescent="0.3">
      <c r="A41" s="7" t="s">
        <v>293</v>
      </c>
      <c r="B41" s="2">
        <v>0.39800000000000002</v>
      </c>
      <c r="C41" s="5">
        <v>0.10200000000000001</v>
      </c>
      <c r="D41" s="1">
        <f>(B41-C41)</f>
        <v>0.29600000000000004</v>
      </c>
      <c r="E41" s="9">
        <f>(1.257*D41*D41)+(19.995*D41)-(0.4203)</f>
        <v>5.6083533120000011</v>
      </c>
    </row>
    <row r="42" spans="1:5" x14ac:dyDescent="0.3">
      <c r="A42" s="7" t="s">
        <v>294</v>
      </c>
      <c r="B42" s="2">
        <v>0.29499999999999998</v>
      </c>
      <c r="C42" s="5">
        <v>0.10200000000000001</v>
      </c>
      <c r="D42" s="1">
        <f>(B42-C42)</f>
        <v>0.19299999999999998</v>
      </c>
      <c r="E42" s="9">
        <f>(1.257*D42*D42)+(19.995*D42)-(0.4203)</f>
        <v>3.4855569929999994</v>
      </c>
    </row>
    <row r="43" spans="1:5" x14ac:dyDescent="0.3">
      <c r="A43" s="7" t="s">
        <v>295</v>
      </c>
      <c r="B43" s="2">
        <v>0.27900000000000003</v>
      </c>
      <c r="C43" s="5">
        <v>0.10200000000000001</v>
      </c>
      <c r="D43" s="1">
        <f>(B43-C43)</f>
        <v>0.17700000000000002</v>
      </c>
      <c r="E43" s="9">
        <f>(1.257*D43*D43)+(19.995*D43)-(0.4203)</f>
        <v>3.1581955530000005</v>
      </c>
    </row>
    <row r="44" spans="1:5" x14ac:dyDescent="0.3">
      <c r="A44" s="7" t="s">
        <v>296</v>
      </c>
      <c r="B44" s="2">
        <v>0.23700000000000002</v>
      </c>
      <c r="C44" s="5">
        <v>0.10200000000000001</v>
      </c>
      <c r="D44" s="1">
        <f>(B44-C44)</f>
        <v>0.13500000000000001</v>
      </c>
      <c r="E44" s="9">
        <f>(1.257*D44*D44)+(19.995*D44)-(0.4203)</f>
        <v>2.3019338250000003</v>
      </c>
    </row>
    <row r="45" spans="1:5" x14ac:dyDescent="0.3">
      <c r="A45" s="7" t="s">
        <v>297</v>
      </c>
      <c r="B45" s="2">
        <v>0.23</v>
      </c>
      <c r="C45" s="5">
        <v>0.10200000000000001</v>
      </c>
      <c r="D45" s="1">
        <f>(B45-C45)</f>
        <v>0.128</v>
      </c>
      <c r="E45" s="9">
        <f>(1.257*D45*D45)+(19.995*D45)-(0.4203)</f>
        <v>2.1596546880000003</v>
      </c>
    </row>
    <row r="46" spans="1:5" x14ac:dyDescent="0.3">
      <c r="A46" s="7" t="s">
        <v>298</v>
      </c>
      <c r="B46" s="2">
        <v>0.253</v>
      </c>
      <c r="C46" s="5">
        <v>0.10200000000000001</v>
      </c>
      <c r="D46" s="1">
        <f>(B46-C46)</f>
        <v>0.151</v>
      </c>
      <c r="E46" s="9">
        <f>(1.257*D46*D46)+(19.995*D46)-(0.4203)</f>
        <v>2.6276058570000003</v>
      </c>
    </row>
    <row r="47" spans="1:5" x14ac:dyDescent="0.3">
      <c r="A47" s="7" t="s">
        <v>299</v>
      </c>
      <c r="B47" s="2">
        <v>0.32500000000000001</v>
      </c>
      <c r="C47" s="5">
        <v>0.10200000000000001</v>
      </c>
      <c r="D47" s="1">
        <f>(B47-C47)</f>
        <v>0.223</v>
      </c>
      <c r="E47" s="9">
        <f>(1.257*D47*D47)+(19.995*D47)-(0.4203)</f>
        <v>4.1010943530000006</v>
      </c>
    </row>
    <row r="48" spans="1:5" x14ac:dyDescent="0.3">
      <c r="A48" s="7" t="s">
        <v>300</v>
      </c>
      <c r="B48" s="2">
        <v>0.36499999999999999</v>
      </c>
      <c r="C48" s="5">
        <v>0.10200000000000001</v>
      </c>
      <c r="D48" s="1">
        <f>(B48-C48)</f>
        <v>0.26300000000000001</v>
      </c>
      <c r="E48" s="9">
        <f>(1.257*D48*D48)+(19.995*D48)-(0.4203)</f>
        <v>4.925330433000001</v>
      </c>
    </row>
    <row r="49" spans="1:5" x14ac:dyDescent="0.3">
      <c r="A49" s="7" t="s">
        <v>301</v>
      </c>
      <c r="B49" s="2">
        <v>0.39800000000000002</v>
      </c>
      <c r="C49" s="5">
        <v>0.10200000000000001</v>
      </c>
      <c r="D49" s="1">
        <f>(B49-C49)</f>
        <v>0.29600000000000004</v>
      </c>
      <c r="E49" s="9">
        <f>(1.257*D49*D49)+(19.995*D49)-(0.4203)</f>
        <v>5.6083533120000011</v>
      </c>
    </row>
    <row r="50" spans="1:5" x14ac:dyDescent="0.3">
      <c r="A50" s="7" t="s">
        <v>302</v>
      </c>
      <c r="B50" s="2">
        <v>0.38300000000000001</v>
      </c>
      <c r="C50" s="5">
        <v>0.10200000000000001</v>
      </c>
      <c r="D50" s="1">
        <f>(B50-C50)</f>
        <v>0.28100000000000003</v>
      </c>
      <c r="E50" s="9">
        <f>(1.257*D50*D50)+(19.995*D50)-(0.4203)</f>
        <v>5.2975489770000008</v>
      </c>
    </row>
    <row r="51" spans="1:5" x14ac:dyDescent="0.3">
      <c r="A51" s="7" t="s">
        <v>303</v>
      </c>
      <c r="B51" s="2">
        <v>0.33100000000000002</v>
      </c>
      <c r="C51" s="5">
        <v>0.10200000000000001</v>
      </c>
      <c r="D51" s="1">
        <f>(B51-C51)</f>
        <v>0.22900000000000001</v>
      </c>
      <c r="E51" s="9">
        <f>(1.257*D51*D51)+(19.995*D51)-(0.4203)</f>
        <v>4.2244733370000009</v>
      </c>
    </row>
    <row r="52" spans="1:5" x14ac:dyDescent="0.3">
      <c r="A52" s="7" t="s">
        <v>304</v>
      </c>
      <c r="B52" s="2">
        <v>0.32500000000000001</v>
      </c>
      <c r="C52" s="5">
        <v>0.10200000000000001</v>
      </c>
      <c r="D52" s="1">
        <f>(B52-C52)</f>
        <v>0.223</v>
      </c>
      <c r="E52" s="9">
        <f>(1.257*D52*D52)+(19.995*D52)-(0.4203)</f>
        <v>4.1010943530000006</v>
      </c>
    </row>
    <row r="53" spans="1:5" x14ac:dyDescent="0.3">
      <c r="A53" s="7" t="s">
        <v>305</v>
      </c>
      <c r="B53" s="2">
        <v>0.34500000000000003</v>
      </c>
      <c r="C53" s="5">
        <v>0.10200000000000001</v>
      </c>
      <c r="D53" s="1">
        <f>(B53-C53)</f>
        <v>0.24300000000000002</v>
      </c>
      <c r="E53" s="9">
        <f>(1.257*D53*D53)+(19.995*D53)-(0.4203)</f>
        <v>4.5127095930000012</v>
      </c>
    </row>
    <row r="54" spans="1:5" x14ac:dyDescent="0.3">
      <c r="A54" s="7" t="s">
        <v>306</v>
      </c>
      <c r="B54" s="2">
        <v>0.33100000000000002</v>
      </c>
      <c r="C54" s="5">
        <v>0.10200000000000001</v>
      </c>
      <c r="D54" s="1">
        <f>(B54-C54)</f>
        <v>0.22900000000000001</v>
      </c>
      <c r="E54" s="9">
        <f>(1.257*D54*D54)+(19.995*D54)-(0.4203)</f>
        <v>4.2244733370000009</v>
      </c>
    </row>
    <row r="55" spans="1:5" x14ac:dyDescent="0.3">
      <c r="A55" s="7" t="s">
        <v>307</v>
      </c>
      <c r="B55" s="2">
        <v>0.3</v>
      </c>
      <c r="C55" s="5">
        <v>0.10200000000000001</v>
      </c>
      <c r="D55" s="1">
        <f>(B55-C55)</f>
        <v>0.19799999999999998</v>
      </c>
      <c r="E55" s="9">
        <f>(1.257*D55*D55)+(19.995*D55)-(0.4203)</f>
        <v>3.5879894279999993</v>
      </c>
    </row>
    <row r="56" spans="1:5" x14ac:dyDescent="0.3">
      <c r="A56" s="7" t="s">
        <v>308</v>
      </c>
      <c r="B56" s="2">
        <v>0.29199999999999998</v>
      </c>
      <c r="C56" s="5">
        <v>0.10200000000000001</v>
      </c>
      <c r="D56" s="1">
        <f>(B56-C56)</f>
        <v>0.18999999999999997</v>
      </c>
      <c r="E56" s="9">
        <f>(1.257*D56*D56)+(19.995*D56)-(0.4203)</f>
        <v>3.4241276999999997</v>
      </c>
    </row>
    <row r="57" spans="1:5" x14ac:dyDescent="0.3">
      <c r="A57" s="7" t="s">
        <v>309</v>
      </c>
      <c r="B57" s="2">
        <v>0.371</v>
      </c>
      <c r="C57" s="5">
        <v>0.10200000000000001</v>
      </c>
      <c r="D57" s="1">
        <f>(B57-C57)</f>
        <v>0.26900000000000002</v>
      </c>
      <c r="E57" s="9">
        <f>(1.257*D57*D57)+(19.995*D57)-(0.4203)</f>
        <v>5.0493127769999999</v>
      </c>
    </row>
    <row r="58" spans="1:5" x14ac:dyDescent="0.3">
      <c r="A58" s="7" t="s">
        <v>310</v>
      </c>
      <c r="B58" s="2">
        <v>0.46600000000000003</v>
      </c>
      <c r="C58" s="5">
        <v>0.10200000000000001</v>
      </c>
      <c r="D58" s="1">
        <f>(B58-C58)</f>
        <v>0.36399999999999999</v>
      </c>
      <c r="E58" s="9">
        <f>(1.257*D58*D58)+(19.995*D58)-(0.4203)</f>
        <v>7.0244274720000002</v>
      </c>
    </row>
    <row r="59" spans="1:5" x14ac:dyDescent="0.3">
      <c r="A59" s="7" t="s">
        <v>311</v>
      </c>
      <c r="B59" s="2">
        <v>0.46500000000000002</v>
      </c>
      <c r="C59" s="5">
        <v>0.10200000000000001</v>
      </c>
      <c r="D59" s="1">
        <f>(B59-C59)</f>
        <v>0.36299999999999999</v>
      </c>
      <c r="E59" s="9">
        <f>(1.257*D59*D59)+(19.995*D59)-(0.4203)</f>
        <v>7.0035186329999997</v>
      </c>
    </row>
    <row r="60" spans="1:5" x14ac:dyDescent="0.3">
      <c r="A60" s="7" t="s">
        <v>312</v>
      </c>
      <c r="B60" s="2">
        <v>0.29599999999999999</v>
      </c>
      <c r="C60" s="5">
        <v>0.10200000000000001</v>
      </c>
      <c r="D60" s="1">
        <f>(B60-C60)</f>
        <v>0.19399999999999998</v>
      </c>
      <c r="E60" s="9">
        <f>(1.257*D60*D60)+(19.995*D60)-(0.4203)</f>
        <v>3.5060384519999994</v>
      </c>
    </row>
    <row r="61" spans="1:5" x14ac:dyDescent="0.3">
      <c r="A61" s="7" t="s">
        <v>313</v>
      </c>
      <c r="B61" s="2">
        <v>0.34200000000000003</v>
      </c>
      <c r="C61" s="5">
        <v>0.10200000000000001</v>
      </c>
      <c r="D61" s="1">
        <f>(B61-C61)</f>
        <v>0.24000000000000002</v>
      </c>
      <c r="E61" s="9">
        <f>(1.257*D61*D61)+(19.995*D61)-(0.4203)</f>
        <v>4.4509032000000008</v>
      </c>
    </row>
    <row r="62" spans="1:5" x14ac:dyDescent="0.3">
      <c r="A62" s="7" t="s">
        <v>314</v>
      </c>
      <c r="B62" s="2">
        <v>0.32300000000000001</v>
      </c>
      <c r="C62" s="5">
        <v>0.10200000000000001</v>
      </c>
      <c r="D62" s="1">
        <f>(B62-C62)</f>
        <v>0.221</v>
      </c>
      <c r="E62" s="9">
        <f>(1.257*D62*D62)+(19.995*D62)-(0.4203)</f>
        <v>4.0599881369999995</v>
      </c>
    </row>
    <row r="63" spans="1:5" x14ac:dyDescent="0.3">
      <c r="A63" s="7" t="s">
        <v>315</v>
      </c>
      <c r="B63" s="2">
        <v>0.248</v>
      </c>
      <c r="C63" s="5">
        <v>0.10200000000000001</v>
      </c>
      <c r="D63" s="1">
        <f>(B63-C63)</f>
        <v>0.14599999999999999</v>
      </c>
      <c r="E63" s="9">
        <f>(1.257*D63*D63)+(19.995*D63)-(0.4203)</f>
        <v>2.5257642119999999</v>
      </c>
    </row>
    <row r="64" spans="1:5" x14ac:dyDescent="0.3">
      <c r="A64" s="7" t="s">
        <v>316</v>
      </c>
      <c r="B64" s="2">
        <v>0.317</v>
      </c>
      <c r="C64" s="5">
        <v>0.10200000000000001</v>
      </c>
      <c r="D64" s="1">
        <f>(B64-C64)</f>
        <v>0.215</v>
      </c>
      <c r="E64" s="9">
        <f>(1.257*D64*D64)+(19.995*D64)-(0.4203)</f>
        <v>3.9367298250000005</v>
      </c>
    </row>
    <row r="65" spans="1:5" x14ac:dyDescent="0.3">
      <c r="A65" s="7" t="s">
        <v>317</v>
      </c>
      <c r="B65" s="2">
        <v>0.36499999999999999</v>
      </c>
      <c r="C65" s="5">
        <v>0.10200000000000001</v>
      </c>
      <c r="D65" s="1">
        <f>(B65-C65)</f>
        <v>0.26300000000000001</v>
      </c>
      <c r="E65" s="9">
        <f>(1.257*D65*D65)+(19.995*D65)-(0.4203)</f>
        <v>4.925330433000001</v>
      </c>
    </row>
    <row r="66" spans="1:5" x14ac:dyDescent="0.3">
      <c r="A66" s="7" t="s">
        <v>318</v>
      </c>
      <c r="B66" s="2">
        <v>0.32500000000000001</v>
      </c>
      <c r="C66" s="5">
        <v>0.10200000000000001</v>
      </c>
      <c r="D66" s="1">
        <f>(B66-C66)</f>
        <v>0.223</v>
      </c>
      <c r="E66" s="9">
        <f>(1.257*D66*D66)+(19.995*D66)-(0.4203)</f>
        <v>4.1010943530000006</v>
      </c>
    </row>
    <row r="67" spans="1:5" x14ac:dyDescent="0.3">
      <c r="A67" s="7" t="s">
        <v>319</v>
      </c>
      <c r="B67" s="2">
        <v>0.35699999999999998</v>
      </c>
      <c r="C67" s="5">
        <v>0.10200000000000001</v>
      </c>
      <c r="D67" s="1">
        <f>(B67-C67)</f>
        <v>0.255</v>
      </c>
      <c r="E67" s="9">
        <f>(1.257*D67*D67)+(19.995*D67)-(0.4203)</f>
        <v>4.7601614249999997</v>
      </c>
    </row>
    <row r="68" spans="1:5" x14ac:dyDescent="0.3">
      <c r="A68" s="7" t="s">
        <v>320</v>
      </c>
      <c r="B68" s="2">
        <v>0.379</v>
      </c>
      <c r="C68" s="5">
        <v>0.10200000000000001</v>
      </c>
      <c r="D68" s="1">
        <f>(B68-C68)</f>
        <v>0.27700000000000002</v>
      </c>
      <c r="E68" s="9">
        <f>(1.257*D68*D68)+(19.995*D68)-(0.4203)</f>
        <v>5.2147633530000013</v>
      </c>
    </row>
    <row r="69" spans="1:5" x14ac:dyDescent="0.3">
      <c r="A69" s="7" t="s">
        <v>321</v>
      </c>
      <c r="B69" s="2">
        <v>0.34300000000000003</v>
      </c>
      <c r="C69" s="5">
        <v>0.10200000000000001</v>
      </c>
      <c r="D69" s="1">
        <f>(B69-C69)</f>
        <v>0.24100000000000002</v>
      </c>
      <c r="E69" s="9">
        <f>(1.257*D69*D69)+(19.995*D69)-(0.4203)</f>
        <v>4.4715028170000002</v>
      </c>
    </row>
    <row r="70" spans="1:5" x14ac:dyDescent="0.3">
      <c r="A70" s="7" t="s">
        <v>322</v>
      </c>
      <c r="B70" s="2">
        <v>0.35799999999999998</v>
      </c>
      <c r="C70" s="5">
        <v>0.10200000000000001</v>
      </c>
      <c r="D70" s="1">
        <f>(B70-C70)</f>
        <v>0.25600000000000001</v>
      </c>
      <c r="E70" s="9">
        <f>(1.257*D70*D70)+(19.995*D70)-(0.4203)</f>
        <v>4.7807987520000008</v>
      </c>
    </row>
    <row r="71" spans="1:5" x14ac:dyDescent="0.3">
      <c r="A71" s="7" t="s">
        <v>323</v>
      </c>
      <c r="B71" s="2">
        <v>0.39200000000000002</v>
      </c>
      <c r="C71" s="5">
        <v>0.10200000000000001</v>
      </c>
      <c r="D71" s="1">
        <f>(B71-C71)</f>
        <v>0.29000000000000004</v>
      </c>
      <c r="E71" s="9">
        <f>(1.257*D71*D71)+(19.995*D71)-(0.4203)</f>
        <v>5.4839637000000012</v>
      </c>
    </row>
    <row r="72" spans="1:5" x14ac:dyDescent="0.3">
      <c r="A72" s="7" t="s">
        <v>324</v>
      </c>
      <c r="B72" s="2">
        <v>0.34300000000000003</v>
      </c>
      <c r="C72" s="5">
        <v>0.10200000000000001</v>
      </c>
      <c r="D72" s="1">
        <f>(B72-C72)</f>
        <v>0.24100000000000002</v>
      </c>
      <c r="E72" s="9">
        <f>(1.257*D72*D72)+(19.995*D72)-(0.4203)</f>
        <v>4.4715028170000002</v>
      </c>
    </row>
    <row r="73" spans="1:5" x14ac:dyDescent="0.3">
      <c r="A73" s="7" t="s">
        <v>325</v>
      </c>
      <c r="B73" s="2">
        <v>0.36599999999999999</v>
      </c>
      <c r="C73" s="5">
        <v>0.10200000000000001</v>
      </c>
      <c r="D73" s="1">
        <f>(B73-C73)</f>
        <v>0.26400000000000001</v>
      </c>
      <c r="E73" s="9">
        <f>(1.257*D73*D73)+(19.995*D73)-(0.4203)</f>
        <v>4.9459878720000008</v>
      </c>
    </row>
    <row r="74" spans="1:5" x14ac:dyDescent="0.3">
      <c r="A74" s="7" t="s">
        <v>326</v>
      </c>
      <c r="B74" s="2">
        <v>0.27500000000000002</v>
      </c>
      <c r="C74" s="5">
        <v>0.10200000000000001</v>
      </c>
      <c r="D74" s="1">
        <f>(B74-C74)</f>
        <v>0.17300000000000001</v>
      </c>
      <c r="E74" s="9">
        <f>(1.257*D74*D74)+(19.995*D74)-(0.4203)</f>
        <v>3.0764557530000003</v>
      </c>
    </row>
    <row r="75" spans="1:5" x14ac:dyDescent="0.3">
      <c r="A75" s="7" t="s">
        <v>327</v>
      </c>
      <c r="B75" s="2">
        <v>0.312</v>
      </c>
      <c r="C75" s="5">
        <v>0.10200000000000001</v>
      </c>
      <c r="D75" s="1">
        <f>(B75-C75)</f>
        <v>0.21</v>
      </c>
      <c r="E75" s="9">
        <f>(1.257*D75*D75)+(19.995*D75)-(0.4203)</f>
        <v>3.8340836999999999</v>
      </c>
    </row>
    <row r="76" spans="1:5" x14ac:dyDescent="0.3">
      <c r="A76" s="7" t="s">
        <v>328</v>
      </c>
      <c r="B76" s="2">
        <v>0.32200000000000001</v>
      </c>
      <c r="C76" s="5">
        <v>0.10200000000000001</v>
      </c>
      <c r="D76" s="1">
        <f>(B76-C76)</f>
        <v>0.22</v>
      </c>
      <c r="E76" s="9">
        <f>(1.257*D76*D76)+(19.995*D76)-(0.4203)</f>
        <v>4.0394388000000001</v>
      </c>
    </row>
    <row r="77" spans="1:5" x14ac:dyDescent="0.3">
      <c r="A77" s="7" t="s">
        <v>329</v>
      </c>
      <c r="B77" s="2">
        <v>0.34200000000000003</v>
      </c>
      <c r="C77" s="5">
        <v>0.10200000000000001</v>
      </c>
      <c r="D77" s="1">
        <f>(B77-C77)</f>
        <v>0.24000000000000002</v>
      </c>
      <c r="E77" s="9">
        <f>(1.257*D77*D77)+(19.995*D77)-(0.4203)</f>
        <v>4.4509032000000008</v>
      </c>
    </row>
    <row r="78" spans="1:5" x14ac:dyDescent="0.3">
      <c r="A78" s="7" t="s">
        <v>330</v>
      </c>
      <c r="B78" s="2">
        <v>0.29099999999999998</v>
      </c>
      <c r="C78" s="5">
        <v>0.10200000000000001</v>
      </c>
      <c r="D78" s="1">
        <f>(B78-C78)</f>
        <v>0.18899999999999997</v>
      </c>
      <c r="E78" s="9">
        <f>(1.257*D78*D78)+(19.995*D78)-(0.4203)</f>
        <v>3.4036562969999995</v>
      </c>
    </row>
    <row r="79" spans="1:5" x14ac:dyDescent="0.3">
      <c r="A79" s="7" t="s">
        <v>331</v>
      </c>
      <c r="B79" s="2">
        <v>0.318</v>
      </c>
      <c r="C79" s="5">
        <v>0.10200000000000001</v>
      </c>
      <c r="D79" s="1">
        <f>(B79-C79)</f>
        <v>0.216</v>
      </c>
      <c r="E79" s="9">
        <f>(1.257*D79*D79)+(19.995*D79)-(0.4203)</f>
        <v>3.9572665919999999</v>
      </c>
    </row>
    <row r="80" spans="1:5" x14ac:dyDescent="0.3">
      <c r="A80" s="7" t="s">
        <v>332</v>
      </c>
      <c r="B80" s="2">
        <v>0.371</v>
      </c>
      <c r="C80" s="5">
        <v>0.10200000000000001</v>
      </c>
      <c r="D80" s="1">
        <f>(B80-C80)</f>
        <v>0.26900000000000002</v>
      </c>
      <c r="E80" s="9">
        <f>(1.257*D80*D80)+(19.995*D80)-(0.4203)</f>
        <v>5.0493127769999999</v>
      </c>
    </row>
    <row r="81" spans="1:5" x14ac:dyDescent="0.3">
      <c r="A81" s="7" t="s">
        <v>333</v>
      </c>
      <c r="B81" s="2">
        <v>0.437</v>
      </c>
      <c r="C81" s="5">
        <v>0.10200000000000001</v>
      </c>
      <c r="D81" s="1">
        <f>(B81-C81)</f>
        <v>0.33499999999999996</v>
      </c>
      <c r="E81" s="9">
        <f>(1.257*D81*D81)+(19.995*D81)-(0.4203)</f>
        <v>6.4190918249999998</v>
      </c>
    </row>
    <row r="82" spans="1:5" x14ac:dyDescent="0.3">
      <c r="A82" s="7" t="s">
        <v>334</v>
      </c>
      <c r="B82" s="2">
        <v>0.34400000000000003</v>
      </c>
      <c r="C82" s="5">
        <v>0.10200000000000001</v>
      </c>
      <c r="D82" s="1">
        <f>(B82-C82)</f>
        <v>0.24200000000000002</v>
      </c>
      <c r="E82" s="9">
        <f>(1.257*D82*D82)+(19.995*D82)-(0.4203)</f>
        <v>4.4921049480000006</v>
      </c>
    </row>
    <row r="83" spans="1:5" x14ac:dyDescent="0.3">
      <c r="A83" s="7" t="s">
        <v>335</v>
      </c>
      <c r="B83" s="2">
        <v>0.34100000000000003</v>
      </c>
      <c r="C83" s="5">
        <v>0.10200000000000001</v>
      </c>
      <c r="D83" s="1">
        <f>(B83-C83)</f>
        <v>0.23900000000000002</v>
      </c>
      <c r="E83" s="9">
        <f>(1.257*D83*D83)+(19.995*D83)-(0.4203)</f>
        <v>4.4303060969999999</v>
      </c>
    </row>
    <row r="84" spans="1:5" x14ac:dyDescent="0.3">
      <c r="A84" s="7" t="s">
        <v>336</v>
      </c>
      <c r="B84" s="2">
        <v>0.36699999999999999</v>
      </c>
      <c r="C84" s="5">
        <v>0.10200000000000001</v>
      </c>
      <c r="D84" s="1">
        <f>(B84-C84)</f>
        <v>0.26500000000000001</v>
      </c>
      <c r="E84" s="9">
        <f>(1.257*D84*D84)+(19.995*D84)-(0.4203)</f>
        <v>4.9666478249999999</v>
      </c>
    </row>
    <row r="85" spans="1:5" x14ac:dyDescent="0.3">
      <c r="A85" s="7" t="s">
        <v>337</v>
      </c>
      <c r="B85" s="2">
        <v>0.30399999999999999</v>
      </c>
      <c r="C85" s="5">
        <v>0.10200000000000001</v>
      </c>
      <c r="D85" s="1">
        <f>(B85-C85)</f>
        <v>0.20199999999999999</v>
      </c>
      <c r="E85" s="9">
        <f>(1.257*D85*D85)+(19.995*D85)-(0.4203)</f>
        <v>3.6699806280000002</v>
      </c>
    </row>
    <row r="86" spans="1:5" x14ac:dyDescent="0.3">
      <c r="A86" s="7" t="s">
        <v>338</v>
      </c>
      <c r="B86" s="2">
        <v>0.29299999999999998</v>
      </c>
      <c r="C86" s="5">
        <v>0.10200000000000001</v>
      </c>
      <c r="D86" s="1">
        <f>(B86-C86)</f>
        <v>0.19099999999999998</v>
      </c>
      <c r="E86" s="9">
        <f>(1.257*D86*D86)+(19.995*D86)-(0.4203)</f>
        <v>3.4446016169999996</v>
      </c>
    </row>
    <row r="87" spans="1:5" x14ac:dyDescent="0.3">
      <c r="A87" s="7" t="s">
        <v>339</v>
      </c>
      <c r="B87" s="2">
        <v>0.35899999999999999</v>
      </c>
      <c r="C87" s="5">
        <v>0.10200000000000001</v>
      </c>
      <c r="D87" s="1">
        <f>(B87-C87)</f>
        <v>0.25700000000000001</v>
      </c>
      <c r="E87" s="9">
        <f>(1.257*D87*D87)+(19.995*D87)-(0.4203)</f>
        <v>4.8014385930000003</v>
      </c>
    </row>
    <row r="88" spans="1:5" x14ac:dyDescent="0.3">
      <c r="A88" s="7" t="s">
        <v>340</v>
      </c>
      <c r="B88" s="2">
        <v>0.34500000000000003</v>
      </c>
      <c r="C88" s="5">
        <v>0.10200000000000001</v>
      </c>
      <c r="D88" s="1">
        <f>(B88-C88)</f>
        <v>0.24300000000000002</v>
      </c>
      <c r="E88" s="9">
        <f>(1.257*D88*D88)+(19.995*D88)-(0.4203)</f>
        <v>4.5127095930000012</v>
      </c>
    </row>
    <row r="89" spans="1:5" x14ac:dyDescent="0.3">
      <c r="A89" s="7" t="s">
        <v>341</v>
      </c>
      <c r="B89" s="2">
        <v>0.37</v>
      </c>
      <c r="C89" s="5">
        <v>0.10200000000000001</v>
      </c>
      <c r="D89" s="1">
        <f>(B89-C89)</f>
        <v>0.26800000000000002</v>
      </c>
      <c r="E89" s="9">
        <f>(1.257*D89*D89)+(19.995*D89)-(0.4203)</f>
        <v>5.0286427680000001</v>
      </c>
    </row>
    <row r="90" spans="1:5" x14ac:dyDescent="0.3">
      <c r="A90" s="7" t="s">
        <v>342</v>
      </c>
      <c r="B90" s="2">
        <v>0.28400000000000003</v>
      </c>
      <c r="C90" s="5">
        <v>0.10200000000000001</v>
      </c>
      <c r="D90" s="1">
        <f>(B90-C90)</f>
        <v>0.18200000000000002</v>
      </c>
      <c r="E90" s="9">
        <f>(1.257*D90*D90)+(19.995*D90)-(0.4203)</f>
        <v>3.2604268680000006</v>
      </c>
    </row>
    <row r="91" spans="1:5" x14ac:dyDescent="0.3">
      <c r="A91" s="7" t="s">
        <v>343</v>
      </c>
      <c r="B91" s="2">
        <v>0.33500000000000002</v>
      </c>
      <c r="C91" s="5">
        <v>0.10200000000000001</v>
      </c>
      <c r="D91" s="1">
        <f>(B91-C91)</f>
        <v>0.23300000000000001</v>
      </c>
      <c r="E91" s="9">
        <f>(1.257*D91*D91)+(19.995*D91)-(0.4203)</f>
        <v>4.3067762730000005</v>
      </c>
    </row>
    <row r="92" spans="1:5" x14ac:dyDescent="0.3">
      <c r="A92" s="7" t="s">
        <v>344</v>
      </c>
      <c r="B92" s="2">
        <v>0.34200000000000003</v>
      </c>
      <c r="C92" s="5">
        <v>0.10200000000000001</v>
      </c>
      <c r="D92" s="1">
        <f>(B92-C92)</f>
        <v>0.24000000000000002</v>
      </c>
      <c r="E92" s="9">
        <f>(1.257*D92*D92)+(19.995*D92)-(0.4203)</f>
        <v>4.4509032000000008</v>
      </c>
    </row>
    <row r="93" spans="1:5" x14ac:dyDescent="0.3">
      <c r="A93" s="7" t="s">
        <v>345</v>
      </c>
      <c r="B93" s="2">
        <v>0.38400000000000001</v>
      </c>
      <c r="C93" s="5">
        <v>0.10200000000000001</v>
      </c>
      <c r="D93" s="1">
        <f>(B93-C93)</f>
        <v>0.28200000000000003</v>
      </c>
      <c r="E93" s="9">
        <f>(1.257*D93*D93)+(19.995*D93)-(0.4203)</f>
        <v>5.3182516680000003</v>
      </c>
    </row>
    <row r="94" spans="1:5" x14ac:dyDescent="0.3">
      <c r="A94" s="7" t="s">
        <v>346</v>
      </c>
      <c r="B94" s="2">
        <v>0.34800000000000003</v>
      </c>
      <c r="C94" s="5">
        <v>0.10200000000000001</v>
      </c>
      <c r="D94" s="1">
        <f>(B94-C94)</f>
        <v>0.24600000000000002</v>
      </c>
      <c r="E94" s="9">
        <f>(1.257*D94*D94)+(19.995*D94)-(0.4203)</f>
        <v>4.5745386120000004</v>
      </c>
    </row>
    <row r="95" spans="1:5" x14ac:dyDescent="0.3">
      <c r="A95" s="7" t="s">
        <v>347</v>
      </c>
      <c r="B95" s="2">
        <v>0.311</v>
      </c>
      <c r="C95" s="5">
        <v>0.10200000000000001</v>
      </c>
      <c r="D95" s="1">
        <f>(B95-C95)</f>
        <v>0.20899999999999999</v>
      </c>
      <c r="E95" s="9">
        <f>(1.257*D95*D95)+(19.995*D95)-(0.4203)</f>
        <v>3.8135620169999997</v>
      </c>
    </row>
    <row r="96" spans="1:5" x14ac:dyDescent="0.3">
      <c r="A96" s="7" t="s">
        <v>348</v>
      </c>
      <c r="B96" s="2">
        <v>0.36899999999999999</v>
      </c>
      <c r="C96" s="5">
        <v>0.10200000000000001</v>
      </c>
      <c r="D96" s="1">
        <f>(B96-C96)</f>
        <v>0.26700000000000002</v>
      </c>
      <c r="E96" s="9">
        <f>(1.257*D96*D96)+(19.995*D96)-(0.4203)</f>
        <v>5.0079752730000004</v>
      </c>
    </row>
    <row r="97" spans="1:5" x14ac:dyDescent="0.3">
      <c r="A97" s="7" t="s">
        <v>349</v>
      </c>
      <c r="B97" s="2">
        <v>0.373</v>
      </c>
      <c r="C97" s="5">
        <v>0.10200000000000001</v>
      </c>
      <c r="D97" s="1">
        <f>(B97-C97)</f>
        <v>0.27100000000000002</v>
      </c>
      <c r="E97" s="9">
        <f>(1.257*D97*D97)+(19.995*D97)-(0.4203)</f>
        <v>5.0906603370000001</v>
      </c>
    </row>
    <row r="98" spans="1:5" x14ac:dyDescent="0.3">
      <c r="A98" s="7" t="s">
        <v>350</v>
      </c>
      <c r="B98" s="2">
        <v>0.27700000000000002</v>
      </c>
      <c r="C98" s="5">
        <v>0.10200000000000001</v>
      </c>
      <c r="D98" s="1">
        <f>(B98-C98)</f>
        <v>0.17500000000000002</v>
      </c>
      <c r="E98" s="9">
        <f>(1.257*D98*D98)+(19.995*D98)-(0.4203)</f>
        <v>3.1173206250000005</v>
      </c>
    </row>
    <row r="99" spans="1:5" x14ac:dyDescent="0.3">
      <c r="A99" s="7" t="s">
        <v>351</v>
      </c>
      <c r="B99" s="2">
        <v>0.34700000000000003</v>
      </c>
      <c r="C99" s="5">
        <v>0.10200000000000001</v>
      </c>
      <c r="D99" s="1">
        <f>(B99-C99)</f>
        <v>0.24500000000000002</v>
      </c>
      <c r="E99" s="9">
        <f>(1.257*D99*D99)+(19.995*D99)-(0.4203)</f>
        <v>4.5539264250000002</v>
      </c>
    </row>
    <row r="100" spans="1:5" x14ac:dyDescent="0.3">
      <c r="A100" s="7" t="s">
        <v>352</v>
      </c>
      <c r="B100" s="2">
        <v>0.32700000000000001</v>
      </c>
      <c r="C100" s="5">
        <v>0.10200000000000001</v>
      </c>
      <c r="D100" s="1">
        <f>(B100-C100)</f>
        <v>0.22500000000000001</v>
      </c>
      <c r="E100" s="9">
        <f>(1.257*D100*D100)+(19.995*D100)-(0.4203)</f>
        <v>4.1422106249999997</v>
      </c>
    </row>
    <row r="101" spans="1:5" x14ac:dyDescent="0.3">
      <c r="A101" s="7" t="s">
        <v>353</v>
      </c>
      <c r="B101" s="2">
        <v>0.33900000000000002</v>
      </c>
      <c r="C101" s="5">
        <v>0.10200000000000001</v>
      </c>
      <c r="D101" s="1">
        <f>(B101-C101)</f>
        <v>0.23700000000000002</v>
      </c>
      <c r="E101" s="9">
        <f>(1.257*D101*D101)+(19.995*D101)-(0.4203)</f>
        <v>4.3891194330000003</v>
      </c>
    </row>
    <row r="102" spans="1:5" x14ac:dyDescent="0.3">
      <c r="A102" s="7" t="s">
        <v>354</v>
      </c>
      <c r="B102" s="2">
        <v>0.314</v>
      </c>
      <c r="C102" s="5">
        <v>0.10200000000000001</v>
      </c>
      <c r="D102" s="1">
        <f>(B102-C102)</f>
        <v>0.21199999999999999</v>
      </c>
      <c r="E102" s="9">
        <f>(1.257*D102*D102)+(19.995*D102)-(0.4203)</f>
        <v>3.8751346080000006</v>
      </c>
    </row>
    <row r="103" spans="1:5" x14ac:dyDescent="0.3">
      <c r="A103" s="7" t="s">
        <v>355</v>
      </c>
      <c r="B103" s="2">
        <v>0.34400000000000003</v>
      </c>
      <c r="C103" s="5">
        <v>0.10200000000000001</v>
      </c>
      <c r="D103" s="1">
        <f>(B103-C103)</f>
        <v>0.24200000000000002</v>
      </c>
      <c r="E103" s="9">
        <f>(1.257*D103*D103)+(19.995*D103)-(0.4203)</f>
        <v>4.4921049480000006</v>
      </c>
    </row>
    <row r="104" spans="1:5" x14ac:dyDescent="0.3">
      <c r="A104" s="7" t="s">
        <v>356</v>
      </c>
      <c r="B104" s="2">
        <v>0.26700000000000002</v>
      </c>
      <c r="C104" s="5">
        <v>0.10200000000000001</v>
      </c>
      <c r="D104" s="1">
        <f>(B104-C104)</f>
        <v>0.16500000000000001</v>
      </c>
      <c r="E104" s="9">
        <f>(1.257*D104*D104)+(19.995*D104)-(0.4203)</f>
        <v>2.9130968250000002</v>
      </c>
    </row>
    <row r="105" spans="1:5" x14ac:dyDescent="0.3">
      <c r="A105" s="7" t="s">
        <v>357</v>
      </c>
      <c r="B105" s="2">
        <v>0.31</v>
      </c>
      <c r="C105" s="5">
        <v>0.10200000000000001</v>
      </c>
      <c r="D105" s="1">
        <f>(B105-C105)</f>
        <v>0.20799999999999999</v>
      </c>
      <c r="E105" s="9">
        <f>(1.257*D105*D105)+(19.995*D105)-(0.4203)</f>
        <v>3.7930428480000007</v>
      </c>
    </row>
    <row r="106" spans="1:5" x14ac:dyDescent="0.3">
      <c r="A106" s="7" t="s">
        <v>358</v>
      </c>
      <c r="B106" s="2">
        <v>0.19700000000000001</v>
      </c>
      <c r="C106" s="5">
        <v>0.10200000000000001</v>
      </c>
      <c r="D106" s="1">
        <f>(B106-C106)</f>
        <v>9.5000000000000001E-2</v>
      </c>
      <c r="E106" s="9">
        <f>(1.257*D106*D106)+(19.995*D106)-(0.4203)</f>
        <v>1.4905694250000003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workbookViewId="0">
      <selection activeCell="Q6" sqref="Q6"/>
    </sheetView>
  </sheetViews>
  <sheetFormatPr defaultRowHeight="14.4" x14ac:dyDescent="0.3"/>
  <cols>
    <col min="1" max="1" width="15.33203125" customWidth="1"/>
    <col min="2" max="2" width="10.77734375" customWidth="1"/>
    <col min="3" max="3" width="11.33203125" customWidth="1"/>
    <col min="4" max="4" width="12" customWidth="1"/>
    <col min="5" max="5" width="18.21875" customWidth="1"/>
  </cols>
  <sheetData>
    <row r="2" spans="1:12" x14ac:dyDescent="0.3">
      <c r="A2" s="3">
        <v>0.188</v>
      </c>
      <c r="B2" s="2">
        <v>0.76100000000000001</v>
      </c>
      <c r="C2" s="2">
        <v>0.70399999999999996</v>
      </c>
      <c r="D2" s="2">
        <v>0.5</v>
      </c>
      <c r="E2" s="2">
        <v>0.53200000000000003</v>
      </c>
      <c r="F2" s="2">
        <v>0.54200000000000004</v>
      </c>
      <c r="G2" s="2">
        <v>0.443</v>
      </c>
      <c r="H2" s="2">
        <v>0.48899999999999999</v>
      </c>
      <c r="I2" s="2">
        <v>0.71699999999999997</v>
      </c>
      <c r="J2" s="2">
        <v>0.496</v>
      </c>
      <c r="K2" s="2">
        <v>0.49099999999999999</v>
      </c>
      <c r="L2" s="2">
        <v>0.47600000000000003</v>
      </c>
    </row>
    <row r="3" spans="1:12" x14ac:dyDescent="0.3">
      <c r="A3" s="3">
        <v>0.52100000000000002</v>
      </c>
      <c r="B3" s="2">
        <v>0.97299999999999998</v>
      </c>
      <c r="C3" s="2">
        <v>0.85399999999999998</v>
      </c>
      <c r="D3" s="2">
        <v>0.78400000000000003</v>
      </c>
      <c r="E3" s="2">
        <v>0.55500000000000005</v>
      </c>
      <c r="F3" s="2">
        <v>0.60399999999999998</v>
      </c>
      <c r="G3" s="2">
        <v>0.498</v>
      </c>
      <c r="H3" s="2">
        <v>0.51500000000000001</v>
      </c>
      <c r="I3" s="2">
        <v>0.53</v>
      </c>
      <c r="J3" s="2">
        <v>0.51</v>
      </c>
      <c r="K3" s="2">
        <v>0.60299999999999998</v>
      </c>
      <c r="L3" s="2">
        <v>0.57799999999999996</v>
      </c>
    </row>
    <row r="4" spans="1:12" x14ac:dyDescent="0.3">
      <c r="A4" s="3">
        <v>0.84199999999999997</v>
      </c>
      <c r="B4" s="2">
        <v>0.873</v>
      </c>
      <c r="C4" s="2">
        <v>0.93400000000000005</v>
      </c>
      <c r="D4" s="2">
        <v>0.90300000000000002</v>
      </c>
      <c r="E4" s="2">
        <v>0.60399999999999998</v>
      </c>
      <c r="F4" s="2">
        <v>0.56600000000000006</v>
      </c>
      <c r="G4" s="2">
        <v>0.52500000000000002</v>
      </c>
      <c r="H4" s="2">
        <v>0.57300000000000006</v>
      </c>
      <c r="I4" s="2">
        <v>0.66200000000000003</v>
      </c>
      <c r="J4" s="2">
        <v>0.53300000000000003</v>
      </c>
      <c r="K4" s="2">
        <v>0.57500000000000007</v>
      </c>
      <c r="L4" s="2">
        <v>0.70399999999999996</v>
      </c>
    </row>
    <row r="5" spans="1:12" x14ac:dyDescent="0.3">
      <c r="A5" s="3">
        <v>1.1220000000000001</v>
      </c>
      <c r="B5" s="2">
        <v>0.67100000000000004</v>
      </c>
      <c r="C5" s="2">
        <v>0.86</v>
      </c>
      <c r="D5" s="2">
        <v>1.05</v>
      </c>
      <c r="E5" s="2">
        <v>0.65300000000000002</v>
      </c>
      <c r="F5" s="2">
        <v>0.53100000000000003</v>
      </c>
      <c r="G5" s="2">
        <v>0.54</v>
      </c>
      <c r="H5" s="2">
        <v>0.63800000000000001</v>
      </c>
      <c r="I5" s="2">
        <v>0.64800000000000002</v>
      </c>
      <c r="J5" s="2">
        <v>0.80100000000000005</v>
      </c>
      <c r="K5" s="2">
        <v>0.52800000000000002</v>
      </c>
      <c r="L5" s="2">
        <v>0.64500000000000002</v>
      </c>
    </row>
    <row r="6" spans="1:12" x14ac:dyDescent="0.3">
      <c r="A6" s="3">
        <v>1.36</v>
      </c>
      <c r="B6" s="2">
        <v>0.755</v>
      </c>
      <c r="C6" s="2">
        <v>0.84</v>
      </c>
      <c r="D6" s="2">
        <v>0.81700000000000006</v>
      </c>
      <c r="E6" s="2">
        <v>0.626</v>
      </c>
      <c r="F6" s="2">
        <v>0.55800000000000005</v>
      </c>
      <c r="G6" s="2">
        <v>0.61</v>
      </c>
      <c r="H6" s="2">
        <v>0.66</v>
      </c>
      <c r="I6" s="2">
        <v>0.61599999999999999</v>
      </c>
      <c r="J6" s="2">
        <v>0.56100000000000005</v>
      </c>
      <c r="K6" s="2">
        <v>0.745</v>
      </c>
      <c r="L6" s="2">
        <v>0.69700000000000006</v>
      </c>
    </row>
    <row r="7" spans="1:12" x14ac:dyDescent="0.3">
      <c r="A7" s="5">
        <v>9.8000000000000004E-2</v>
      </c>
      <c r="B7" s="2">
        <v>0.997</v>
      </c>
      <c r="C7" s="2">
        <v>0.70300000000000007</v>
      </c>
      <c r="D7" s="2">
        <v>0.84699999999999998</v>
      </c>
      <c r="E7" s="2">
        <v>0.64500000000000002</v>
      </c>
      <c r="F7" s="2">
        <v>0.503</v>
      </c>
      <c r="G7" s="2">
        <v>0.56400000000000006</v>
      </c>
      <c r="H7" s="2">
        <v>0.61</v>
      </c>
      <c r="I7" s="2">
        <v>0.76900000000000002</v>
      </c>
      <c r="J7" s="2">
        <v>0.57500000000000007</v>
      </c>
      <c r="K7" s="2">
        <v>0.69800000000000006</v>
      </c>
      <c r="L7" s="2">
        <v>0.61399999999999999</v>
      </c>
    </row>
    <row r="8" spans="1:12" x14ac:dyDescent="0.3">
      <c r="A8" s="2">
        <v>0.91600000000000004</v>
      </c>
      <c r="B8" s="2">
        <v>1.0469999999999999</v>
      </c>
      <c r="C8" s="2">
        <v>0.45100000000000001</v>
      </c>
      <c r="D8" s="2">
        <v>0.88</v>
      </c>
      <c r="E8" s="2">
        <v>0.73499999999999999</v>
      </c>
      <c r="F8" s="2">
        <v>0.52100000000000002</v>
      </c>
      <c r="G8" s="2">
        <v>0.58399999999999996</v>
      </c>
      <c r="H8" s="2">
        <v>0.57600000000000007</v>
      </c>
      <c r="I8" s="2">
        <v>0.48799999999999999</v>
      </c>
      <c r="J8" s="2">
        <v>0.69100000000000006</v>
      </c>
      <c r="K8" s="2">
        <v>0.54</v>
      </c>
      <c r="L8" s="2">
        <v>0.57999999999999996</v>
      </c>
    </row>
    <row r="9" spans="1:12" x14ac:dyDescent="0.3">
      <c r="A9" s="2">
        <v>0.90200000000000002</v>
      </c>
      <c r="B9" s="2">
        <v>0.70899999999999996</v>
      </c>
      <c r="C9" s="2">
        <v>0.77</v>
      </c>
      <c r="D9" s="2">
        <v>0.69600000000000006</v>
      </c>
      <c r="E9" s="2">
        <v>0.68100000000000005</v>
      </c>
      <c r="F9" s="2">
        <v>0.45300000000000001</v>
      </c>
      <c r="G9" s="2">
        <v>0.53800000000000003</v>
      </c>
      <c r="H9" s="2">
        <v>0.47000000000000003</v>
      </c>
      <c r="I9" s="2">
        <v>0.443</v>
      </c>
      <c r="J9" s="2">
        <v>0.496</v>
      </c>
      <c r="K9" s="2">
        <v>0.751</v>
      </c>
      <c r="L9" s="2">
        <v>0.39100000000000001</v>
      </c>
    </row>
    <row r="16" spans="1:12" x14ac:dyDescent="0.3">
      <c r="A16" s="22"/>
      <c r="B16" s="10" t="s">
        <v>7</v>
      </c>
      <c r="C16" s="10" t="s">
        <v>8</v>
      </c>
      <c r="D16" s="10" t="s">
        <v>9</v>
      </c>
      <c r="E16" s="10" t="s">
        <v>10</v>
      </c>
    </row>
    <row r="17" spans="1:12" x14ac:dyDescent="0.3">
      <c r="A17" s="22" t="s">
        <v>1</v>
      </c>
      <c r="B17" s="3">
        <v>0.188</v>
      </c>
      <c r="C17" s="1">
        <f>B17-B22</f>
        <v>0.09</v>
      </c>
      <c r="D17" s="1">
        <v>48</v>
      </c>
      <c r="E17" s="9">
        <f>(34.09*C17*C17)-(83.384*C17)+(54.629)</f>
        <v>47.400568999999997</v>
      </c>
    </row>
    <row r="18" spans="1:12" x14ac:dyDescent="0.3">
      <c r="A18" s="22" t="s">
        <v>2</v>
      </c>
      <c r="B18" s="3">
        <v>0.52100000000000002</v>
      </c>
      <c r="C18" s="1">
        <f>B18-B22</f>
        <v>0.42300000000000004</v>
      </c>
      <c r="D18" s="1">
        <v>24</v>
      </c>
      <c r="E18" s="9">
        <f t="shared" ref="E18:E81" si="0">(34.09*C18*C18)-(83.384*C18)+(54.629)</f>
        <v>25.457257609999996</v>
      </c>
    </row>
    <row r="19" spans="1:12" x14ac:dyDescent="0.3">
      <c r="A19" s="22" t="s">
        <v>3</v>
      </c>
      <c r="B19" s="3">
        <v>0.84199999999999997</v>
      </c>
      <c r="C19" s="1">
        <f>B19-B22</f>
        <v>0.74399999999999999</v>
      </c>
      <c r="D19" s="1">
        <v>12</v>
      </c>
      <c r="E19" s="9">
        <f t="shared" si="0"/>
        <v>11.461346240000005</v>
      </c>
    </row>
    <row r="20" spans="1:12" x14ac:dyDescent="0.3">
      <c r="A20" s="22" t="s">
        <v>4</v>
      </c>
      <c r="B20" s="3">
        <v>1.1220000000000001</v>
      </c>
      <c r="C20" s="1">
        <f>B20-B22</f>
        <v>1.024</v>
      </c>
      <c r="D20" s="1">
        <v>6</v>
      </c>
      <c r="E20" s="9">
        <f t="shared" si="0"/>
        <v>4.9897398399999986</v>
      </c>
    </row>
    <row r="21" spans="1:12" x14ac:dyDescent="0.3">
      <c r="A21" s="22" t="s">
        <v>5</v>
      </c>
      <c r="B21" s="3">
        <v>1.36</v>
      </c>
      <c r="C21" s="1">
        <f>B21-B22</f>
        <v>1.262</v>
      </c>
      <c r="D21" s="1">
        <v>3</v>
      </c>
      <c r="E21" s="9">
        <f t="shared" si="0"/>
        <v>3.6916259600000032</v>
      </c>
    </row>
    <row r="22" spans="1:12" x14ac:dyDescent="0.3">
      <c r="A22" s="22" t="s">
        <v>6</v>
      </c>
      <c r="B22" s="5">
        <v>9.8000000000000004E-2</v>
      </c>
      <c r="C22" s="1">
        <f>B22-B22</f>
        <v>0</v>
      </c>
      <c r="D22" s="1">
        <v>0</v>
      </c>
      <c r="E22" s="9">
        <v>0</v>
      </c>
    </row>
    <row r="26" spans="1:12" x14ac:dyDescent="0.3">
      <c r="H26" s="6"/>
      <c r="J26" s="6" t="s">
        <v>359</v>
      </c>
      <c r="K26" s="6"/>
      <c r="L26" s="6"/>
    </row>
    <row r="31" spans="1:12" x14ac:dyDescent="0.3">
      <c r="A31" s="7" t="s">
        <v>12</v>
      </c>
      <c r="B31" s="2" t="s">
        <v>13</v>
      </c>
      <c r="C31" s="4" t="s">
        <v>6</v>
      </c>
      <c r="D31" s="1" t="s">
        <v>8</v>
      </c>
      <c r="E31" s="8" t="s">
        <v>360</v>
      </c>
    </row>
    <row r="32" spans="1:12" x14ac:dyDescent="0.3">
      <c r="A32" s="7" t="s">
        <v>15</v>
      </c>
      <c r="B32" s="2">
        <v>0.91600000000000004</v>
      </c>
      <c r="C32" s="5">
        <v>9.8000000000000004E-2</v>
      </c>
      <c r="D32" s="1">
        <f>(B32-C32)</f>
        <v>0.81800000000000006</v>
      </c>
      <c r="E32" s="9">
        <f>(34.09*D32*D32)-(83.384*D32)+(54.629)</f>
        <v>9.2313251600000044</v>
      </c>
    </row>
    <row r="33" spans="1:5" x14ac:dyDescent="0.3">
      <c r="A33" s="7" t="s">
        <v>16</v>
      </c>
      <c r="B33" s="2">
        <v>0.90200000000000002</v>
      </c>
      <c r="C33" s="5">
        <v>9.8000000000000004E-2</v>
      </c>
      <c r="D33" s="1">
        <f>(B33-C33)</f>
        <v>0.80400000000000005</v>
      </c>
      <c r="E33" s="9">
        <f>(34.09*D33*D33)-(83.384*D33)+(54.629)</f>
        <v>9.624585439999997</v>
      </c>
    </row>
    <row r="34" spans="1:5" x14ac:dyDescent="0.3">
      <c r="A34" s="7" t="s">
        <v>17</v>
      </c>
      <c r="B34" s="2">
        <v>0.76100000000000001</v>
      </c>
      <c r="C34" s="5">
        <v>9.8000000000000004E-2</v>
      </c>
      <c r="D34" s="1">
        <f>(B34-C34)</f>
        <v>0.66300000000000003</v>
      </c>
      <c r="E34" s="9">
        <f>(34.09*D34*D34)-(83.384*D34)+(54.629)</f>
        <v>14.330315209999995</v>
      </c>
    </row>
    <row r="35" spans="1:5" x14ac:dyDescent="0.3">
      <c r="A35" s="7" t="s">
        <v>18</v>
      </c>
      <c r="B35" s="2">
        <v>0.97299999999999998</v>
      </c>
      <c r="C35" s="5">
        <v>9.8000000000000004E-2</v>
      </c>
      <c r="D35" s="1">
        <f>(B35-C35)</f>
        <v>0.875</v>
      </c>
      <c r="E35" s="9">
        <f>(34.09*D35*D35)-(83.384*D35)+(54.629)</f>
        <v>7.768156249999997</v>
      </c>
    </row>
    <row r="36" spans="1:5" x14ac:dyDescent="0.3">
      <c r="A36" s="7" t="s">
        <v>19</v>
      </c>
      <c r="B36" s="2">
        <v>0.873</v>
      </c>
      <c r="C36" s="5">
        <v>9.8000000000000004E-2</v>
      </c>
      <c r="D36" s="1">
        <f>(B36-C36)</f>
        <v>0.77500000000000002</v>
      </c>
      <c r="E36" s="9">
        <f>(34.09*D36*D36)-(83.384*D36)+(54.629)</f>
        <v>10.481706249999995</v>
      </c>
    </row>
    <row r="37" spans="1:5" x14ac:dyDescent="0.3">
      <c r="A37" s="7" t="s">
        <v>20</v>
      </c>
      <c r="B37" s="2">
        <v>0.67100000000000004</v>
      </c>
      <c r="C37" s="5">
        <v>9.8000000000000004E-2</v>
      </c>
      <c r="D37" s="1">
        <f>(B37-C37)</f>
        <v>0.57300000000000006</v>
      </c>
      <c r="E37" s="9">
        <f>(34.09*D37*D37)-(83.384*D37)+(54.629)</f>
        <v>18.042703609999997</v>
      </c>
    </row>
    <row r="38" spans="1:5" x14ac:dyDescent="0.3">
      <c r="A38" s="7" t="s">
        <v>21</v>
      </c>
      <c r="B38" s="2">
        <v>0.755</v>
      </c>
      <c r="C38" s="5">
        <v>9.8000000000000004E-2</v>
      </c>
      <c r="D38" s="1">
        <f>(B38-C38)</f>
        <v>0.65700000000000003</v>
      </c>
      <c r="E38" s="9">
        <f>(34.09*D38*D38)-(83.384*D38)+(54.629)</f>
        <v>14.560626409999998</v>
      </c>
    </row>
    <row r="39" spans="1:5" x14ac:dyDescent="0.3">
      <c r="A39" s="7" t="s">
        <v>22</v>
      </c>
      <c r="B39" s="2">
        <v>0.997</v>
      </c>
      <c r="C39" s="5">
        <v>9.8000000000000004E-2</v>
      </c>
      <c r="D39" s="1">
        <f>(B39-C39)</f>
        <v>0.89900000000000002</v>
      </c>
      <c r="E39" s="9">
        <f>(34.09*D39*D39)-(83.384*D39)+(54.629)</f>
        <v>7.2183560900000074</v>
      </c>
    </row>
    <row r="40" spans="1:5" x14ac:dyDescent="0.3">
      <c r="A40" s="7" t="s">
        <v>23</v>
      </c>
      <c r="B40" s="2">
        <v>1.0469999999999999</v>
      </c>
      <c r="C40" s="5">
        <v>9.8000000000000004E-2</v>
      </c>
      <c r="D40" s="1">
        <f>(B40-C40)</f>
        <v>0.94899999999999995</v>
      </c>
      <c r="E40" s="9">
        <f>(34.09*D40*D40)-(83.384*D40)+(54.629)</f>
        <v>6.1990720899999943</v>
      </c>
    </row>
    <row r="41" spans="1:5" x14ac:dyDescent="0.3">
      <c r="A41" s="7" t="s">
        <v>24</v>
      </c>
      <c r="B41" s="2">
        <v>0.70899999999999996</v>
      </c>
      <c r="C41" s="5">
        <v>9.8000000000000004E-2</v>
      </c>
      <c r="D41" s="1">
        <f>(B41-C41)</f>
        <v>0.61099999999999999</v>
      </c>
      <c r="E41" s="9">
        <f>(34.09*D41*D41)-(83.384*D41)+(54.629)</f>
        <v>16.407888890000002</v>
      </c>
    </row>
    <row r="42" spans="1:5" x14ac:dyDescent="0.3">
      <c r="A42" s="7" t="s">
        <v>25</v>
      </c>
      <c r="B42" s="2">
        <v>0.70399999999999996</v>
      </c>
      <c r="C42" s="5">
        <v>9.8000000000000004E-2</v>
      </c>
      <c r="D42" s="1">
        <f>(B42-C42)</f>
        <v>0.60599999999999998</v>
      </c>
      <c r="E42" s="9">
        <f>(34.09*D42*D42)-(83.384*D42)+(54.629)</f>
        <v>16.617371239999997</v>
      </c>
    </row>
    <row r="43" spans="1:5" x14ac:dyDescent="0.3">
      <c r="A43" s="7" t="s">
        <v>26</v>
      </c>
      <c r="B43" s="2">
        <v>0.85399999999999998</v>
      </c>
      <c r="C43" s="5">
        <v>9.8000000000000004E-2</v>
      </c>
      <c r="D43" s="1">
        <f>(B43-C43)</f>
        <v>0.75600000000000001</v>
      </c>
      <c r="E43" s="9">
        <f>(34.09*D43*D43)-(83.384*D43)+(54.629)</f>
        <v>11.074358240000002</v>
      </c>
    </row>
    <row r="44" spans="1:5" x14ac:dyDescent="0.3">
      <c r="A44" s="7" t="s">
        <v>27</v>
      </c>
      <c r="B44" s="2">
        <v>0.93400000000000005</v>
      </c>
      <c r="C44" s="5">
        <v>9.8000000000000004E-2</v>
      </c>
      <c r="D44" s="1">
        <f>(B44-C44)</f>
        <v>0.83600000000000008</v>
      </c>
      <c r="E44" s="9">
        <f>(34.09*D44*D44)-(83.384*D44)+(54.629)</f>
        <v>8.7453406399999878</v>
      </c>
    </row>
    <row r="45" spans="1:5" x14ac:dyDescent="0.3">
      <c r="A45" s="7" t="s">
        <v>28</v>
      </c>
      <c r="B45" s="2">
        <v>0.86</v>
      </c>
      <c r="C45" s="5">
        <v>9.8000000000000004E-2</v>
      </c>
      <c r="D45" s="1">
        <f>(B45-C45)</f>
        <v>0.76200000000000001</v>
      </c>
      <c r="E45" s="9">
        <f>(34.09*D45*D45)-(83.384*D45)+(54.629)</f>
        <v>10.884545959999997</v>
      </c>
    </row>
    <row r="46" spans="1:5" x14ac:dyDescent="0.3">
      <c r="A46" s="7" t="s">
        <v>29</v>
      </c>
      <c r="B46" s="2">
        <v>0.84</v>
      </c>
      <c r="C46" s="5">
        <v>9.8000000000000004E-2</v>
      </c>
      <c r="D46" s="1">
        <f>(B46-C46)</f>
        <v>0.74199999999999999</v>
      </c>
      <c r="E46" s="9">
        <f>(34.09*D46*D46)-(83.384*D46)+(54.629)</f>
        <v>11.526798759999998</v>
      </c>
    </row>
    <row r="47" spans="1:5" x14ac:dyDescent="0.3">
      <c r="A47" s="7" t="s">
        <v>30</v>
      </c>
      <c r="B47" s="2">
        <v>0.70300000000000007</v>
      </c>
      <c r="C47" s="5">
        <v>9.8000000000000004E-2</v>
      </c>
      <c r="D47" s="1">
        <f>(B47-C47)</f>
        <v>0.60500000000000009</v>
      </c>
      <c r="E47" s="9">
        <f>(34.09*D47*D47)-(83.384*D47)+(54.629)</f>
        <v>16.65947225</v>
      </c>
    </row>
    <row r="48" spans="1:5" x14ac:dyDescent="0.3">
      <c r="A48" s="7" t="s">
        <v>31</v>
      </c>
      <c r="B48" s="2">
        <v>0.45100000000000001</v>
      </c>
      <c r="C48" s="5">
        <v>9.8000000000000004E-2</v>
      </c>
      <c r="D48" s="1">
        <f>(B48-C48)</f>
        <v>0.35299999999999998</v>
      </c>
      <c r="E48" s="9">
        <f>(34.09*D48*D48)-(83.384*D48)+(54.629)</f>
        <v>29.442368809999998</v>
      </c>
    </row>
    <row r="49" spans="1:5" x14ac:dyDescent="0.3">
      <c r="A49" s="7" t="s">
        <v>32</v>
      </c>
      <c r="B49" s="2">
        <v>0.77</v>
      </c>
      <c r="C49" s="5">
        <v>9.8000000000000004E-2</v>
      </c>
      <c r="D49" s="1">
        <f>(B49-C49)</f>
        <v>0.67200000000000004</v>
      </c>
      <c r="E49" s="9">
        <f>(34.09*D49*D49)-(83.384*D49)+(54.629)</f>
        <v>13.989450559999995</v>
      </c>
    </row>
    <row r="50" spans="1:5" x14ac:dyDescent="0.3">
      <c r="A50" s="7" t="s">
        <v>33</v>
      </c>
      <c r="B50" s="2">
        <v>0.5</v>
      </c>
      <c r="C50" s="5">
        <v>9.8000000000000004E-2</v>
      </c>
      <c r="D50" s="1">
        <f>(B50-C50)</f>
        <v>0.40200000000000002</v>
      </c>
      <c r="E50" s="9">
        <f>(34.09*D50*D50)-(83.384*D50)+(54.629)</f>
        <v>26.617712359999995</v>
      </c>
    </row>
    <row r="51" spans="1:5" x14ac:dyDescent="0.3">
      <c r="A51" s="7" t="s">
        <v>34</v>
      </c>
      <c r="B51" s="2">
        <v>0.78400000000000003</v>
      </c>
      <c r="C51" s="5">
        <v>9.8000000000000004E-2</v>
      </c>
      <c r="D51" s="1">
        <f>(B51-C51)</f>
        <v>0.68600000000000005</v>
      </c>
      <c r="E51" s="9">
        <f>(34.09*D51*D51)-(83.384*D51)+(54.629)</f>
        <v>13.470193639999998</v>
      </c>
    </row>
    <row r="52" spans="1:5" x14ac:dyDescent="0.3">
      <c r="A52" s="7" t="s">
        <v>35</v>
      </c>
      <c r="B52" s="2">
        <v>0.90300000000000002</v>
      </c>
      <c r="C52" s="5">
        <v>9.8000000000000004E-2</v>
      </c>
      <c r="D52" s="1">
        <f>(B52-C52)</f>
        <v>0.80500000000000005</v>
      </c>
      <c r="E52" s="9">
        <f>(34.09*D52*D52)-(83.384*D52)+(54.629)</f>
        <v>9.5960522499999925</v>
      </c>
    </row>
    <row r="53" spans="1:5" x14ac:dyDescent="0.3">
      <c r="A53" s="7" t="s">
        <v>36</v>
      </c>
      <c r="B53" s="2">
        <v>1.05</v>
      </c>
      <c r="C53" s="5">
        <v>9.8000000000000004E-2</v>
      </c>
      <c r="D53" s="1">
        <f>(B53-C53)</f>
        <v>0.95200000000000007</v>
      </c>
      <c r="E53" s="9">
        <f>(34.09*D53*D53)-(83.384*D53)+(54.629)</f>
        <v>6.1433353600000018</v>
      </c>
    </row>
    <row r="54" spans="1:5" x14ac:dyDescent="0.3">
      <c r="A54" s="7" t="s">
        <v>37</v>
      </c>
      <c r="B54" s="2">
        <v>0.81700000000000006</v>
      </c>
      <c r="C54" s="5">
        <v>9.8000000000000004E-2</v>
      </c>
      <c r="D54" s="1">
        <f>(B54-C54)</f>
        <v>0.71900000000000008</v>
      </c>
      <c r="E54" s="9">
        <f>(34.09*D54*D54)-(83.384*D54)+(54.629)</f>
        <v>12.299104489999998</v>
      </c>
    </row>
    <row r="55" spans="1:5" x14ac:dyDescent="0.3">
      <c r="A55" s="7" t="s">
        <v>38</v>
      </c>
      <c r="B55" s="2">
        <v>0.84699999999999998</v>
      </c>
      <c r="C55" s="5">
        <v>9.8000000000000004E-2</v>
      </c>
      <c r="D55" s="1">
        <f>(B55-C55)</f>
        <v>0.749</v>
      </c>
      <c r="E55" s="9">
        <f>(34.09*D55*D55)-(83.384*D55)+(54.629)</f>
        <v>11.298908089999998</v>
      </c>
    </row>
    <row r="56" spans="1:5" x14ac:dyDescent="0.3">
      <c r="A56" s="7" t="s">
        <v>39</v>
      </c>
      <c r="B56" s="2">
        <v>0.88</v>
      </c>
      <c r="C56" s="5">
        <v>9.8000000000000004E-2</v>
      </c>
      <c r="D56" s="1">
        <f>(B56-C56)</f>
        <v>0.78200000000000003</v>
      </c>
      <c r="E56" s="9">
        <f>(34.09*D56*D56)-(83.384*D56)+(54.629)</f>
        <v>10.269565160000006</v>
      </c>
    </row>
    <row r="57" spans="1:5" x14ac:dyDescent="0.3">
      <c r="A57" s="7" t="s">
        <v>40</v>
      </c>
      <c r="B57" s="2">
        <v>0.69600000000000006</v>
      </c>
      <c r="C57" s="5">
        <v>9.8000000000000004E-2</v>
      </c>
      <c r="D57" s="1">
        <f>(B57-C57)</f>
        <v>0.59800000000000009</v>
      </c>
      <c r="E57" s="9">
        <f>(34.09*D57*D57)-(83.384*D57)+(54.629)</f>
        <v>16.956088359999995</v>
      </c>
    </row>
    <row r="58" spans="1:5" x14ac:dyDescent="0.3">
      <c r="A58" s="7" t="s">
        <v>41</v>
      </c>
      <c r="B58" s="2">
        <v>0.53200000000000003</v>
      </c>
      <c r="C58" s="5">
        <v>9.8000000000000004E-2</v>
      </c>
      <c r="D58" s="1">
        <f>(B58-C58)</f>
        <v>0.43400000000000005</v>
      </c>
      <c r="E58" s="9">
        <f>(34.09*D58*D58)-(83.384*D58)+(54.629)</f>
        <v>24.861400039999999</v>
      </c>
    </row>
    <row r="59" spans="1:5" x14ac:dyDescent="0.3">
      <c r="A59" s="7" t="s">
        <v>42</v>
      </c>
      <c r="B59" s="2">
        <v>0.55500000000000005</v>
      </c>
      <c r="C59" s="5">
        <v>9.8000000000000004E-2</v>
      </c>
      <c r="D59" s="1">
        <f>(B59-C59)</f>
        <v>0.45700000000000007</v>
      </c>
      <c r="E59" s="9">
        <f>(34.09*D59*D59)-(83.384*D59)+(54.629)</f>
        <v>23.642174409999996</v>
      </c>
    </row>
    <row r="60" spans="1:5" x14ac:dyDescent="0.3">
      <c r="A60" s="7" t="s">
        <v>43</v>
      </c>
      <c r="B60" s="2">
        <v>0.60399999999999998</v>
      </c>
      <c r="C60" s="5">
        <v>9.8000000000000004E-2</v>
      </c>
      <c r="D60" s="1">
        <f>(B60-C60)</f>
        <v>0.50600000000000001</v>
      </c>
      <c r="E60" s="9">
        <f>(34.09*D60*D60)-(83.384*D60)+(54.629)</f>
        <v>21.164963239999999</v>
      </c>
    </row>
    <row r="61" spans="1:5" x14ac:dyDescent="0.3">
      <c r="A61" s="7" t="s">
        <v>44</v>
      </c>
      <c r="B61" s="2">
        <v>0.65300000000000002</v>
      </c>
      <c r="C61" s="5">
        <v>9.8000000000000004E-2</v>
      </c>
      <c r="D61" s="1">
        <f>(B61-C61)</f>
        <v>0.55500000000000005</v>
      </c>
      <c r="E61" s="9">
        <f>(34.09*D61*D61)-(83.384*D61)+(54.629)</f>
        <v>18.851452250000001</v>
      </c>
    </row>
    <row r="62" spans="1:5" x14ac:dyDescent="0.3">
      <c r="A62" s="7" t="s">
        <v>45</v>
      </c>
      <c r="B62" s="2">
        <v>0.626</v>
      </c>
      <c r="C62" s="5">
        <v>9.8000000000000004E-2</v>
      </c>
      <c r="D62" s="1">
        <f>(B62-C62)</f>
        <v>0.52800000000000002</v>
      </c>
      <c r="E62" s="9">
        <f>(34.09*D62*D62)-(83.384*D62)+(54.629)</f>
        <v>20.105994559999999</v>
      </c>
    </row>
    <row r="63" spans="1:5" x14ac:dyDescent="0.3">
      <c r="A63" s="7" t="s">
        <v>46</v>
      </c>
      <c r="B63" s="2">
        <v>0.64500000000000002</v>
      </c>
      <c r="C63" s="5">
        <v>9.8000000000000004E-2</v>
      </c>
      <c r="D63" s="1">
        <f>(B63-C63)</f>
        <v>0.54700000000000004</v>
      </c>
      <c r="E63" s="9">
        <f>(34.09*D63*D63)-(83.384*D63)+(54.629)</f>
        <v>19.217986809999999</v>
      </c>
    </row>
    <row r="64" spans="1:5" x14ac:dyDescent="0.3">
      <c r="A64" s="7" t="s">
        <v>47</v>
      </c>
      <c r="B64" s="2">
        <v>0.73499999999999999</v>
      </c>
      <c r="C64" s="5">
        <v>9.8000000000000004E-2</v>
      </c>
      <c r="D64" s="1">
        <f>(B64-C64)</f>
        <v>0.63700000000000001</v>
      </c>
      <c r="E64" s="9">
        <f>(34.09*D64*D64)-(83.384*D64)+(54.629)</f>
        <v>15.346057209999998</v>
      </c>
    </row>
    <row r="65" spans="1:5" x14ac:dyDescent="0.3">
      <c r="A65" s="7" t="s">
        <v>48</v>
      </c>
      <c r="B65" s="2">
        <v>0.68100000000000005</v>
      </c>
      <c r="C65" s="5">
        <v>9.8000000000000004E-2</v>
      </c>
      <c r="D65" s="1">
        <f>(B65-C65)</f>
        <v>0.58300000000000007</v>
      </c>
      <c r="E65" s="9">
        <f>(34.09*D65*D65)-(83.384*D65)+(54.629)</f>
        <v>17.602944010000002</v>
      </c>
    </row>
    <row r="66" spans="1:5" x14ac:dyDescent="0.3">
      <c r="A66" s="7" t="s">
        <v>49</v>
      </c>
      <c r="B66" s="2">
        <v>0.54200000000000004</v>
      </c>
      <c r="C66" s="5">
        <v>9.8000000000000004E-2</v>
      </c>
      <c r="D66" s="1">
        <f>(B66-C66)</f>
        <v>0.44400000000000006</v>
      </c>
      <c r="E66" s="9">
        <f>(34.09*D66*D66)-(83.384*D66)+(54.629)</f>
        <v>24.326870239999998</v>
      </c>
    </row>
    <row r="67" spans="1:5" x14ac:dyDescent="0.3">
      <c r="A67" s="7" t="s">
        <v>50</v>
      </c>
      <c r="B67" s="2">
        <v>0.60399999999999998</v>
      </c>
      <c r="C67" s="5">
        <v>9.8000000000000004E-2</v>
      </c>
      <c r="D67" s="1">
        <f>(B67-C67)</f>
        <v>0.50600000000000001</v>
      </c>
      <c r="E67" s="9">
        <f>(34.09*D67*D67)-(83.384*D67)+(54.629)</f>
        <v>21.164963239999999</v>
      </c>
    </row>
    <row r="68" spans="1:5" x14ac:dyDescent="0.3">
      <c r="A68" s="7" t="s">
        <v>51</v>
      </c>
      <c r="B68" s="2">
        <v>0.56600000000000006</v>
      </c>
      <c r="C68" s="5">
        <v>9.8000000000000004E-2</v>
      </c>
      <c r="D68" s="1">
        <f>(B68-C68)</f>
        <v>0.46800000000000008</v>
      </c>
      <c r="E68" s="9">
        <f>(34.09*D68*D68)-(83.384*D68)+(54.629)</f>
        <v>23.07181615999999</v>
      </c>
    </row>
    <row r="69" spans="1:5" x14ac:dyDescent="0.3">
      <c r="A69" s="7" t="s">
        <v>52</v>
      </c>
      <c r="B69" s="2">
        <v>0.53100000000000003</v>
      </c>
      <c r="C69" s="5">
        <v>9.8000000000000004E-2</v>
      </c>
      <c r="D69" s="1">
        <f>(B69-C69)</f>
        <v>0.43300000000000005</v>
      </c>
      <c r="E69" s="9">
        <f>(34.09*D69*D69)-(83.384*D69)+(54.629)</f>
        <v>24.915228009999993</v>
      </c>
    </row>
    <row r="70" spans="1:5" x14ac:dyDescent="0.3">
      <c r="A70" s="7" t="s">
        <v>53</v>
      </c>
      <c r="B70" s="2">
        <v>0.55800000000000005</v>
      </c>
      <c r="C70" s="5">
        <v>9.8000000000000004E-2</v>
      </c>
      <c r="D70" s="1">
        <f>(B70-C70)</f>
        <v>0.46000000000000008</v>
      </c>
      <c r="E70" s="9">
        <f>(34.09*D70*D70)-(83.384*D70)+(54.629)</f>
        <v>23.485803999999995</v>
      </c>
    </row>
    <row r="71" spans="1:5" x14ac:dyDescent="0.3">
      <c r="A71" s="7" t="s">
        <v>54</v>
      </c>
      <c r="B71" s="2">
        <v>0.503</v>
      </c>
      <c r="C71" s="5">
        <v>9.8000000000000004E-2</v>
      </c>
      <c r="D71" s="1">
        <f>(B71-C71)</f>
        <v>0.40500000000000003</v>
      </c>
      <c r="E71" s="9">
        <f>(34.09*D71*D71)-(83.384*D71)+(54.629)</f>
        <v>26.450092249999994</v>
      </c>
    </row>
    <row r="72" spans="1:5" x14ac:dyDescent="0.3">
      <c r="A72" s="7" t="s">
        <v>55</v>
      </c>
      <c r="B72" s="2">
        <v>0.52100000000000002</v>
      </c>
      <c r="C72" s="5">
        <v>9.8000000000000004E-2</v>
      </c>
      <c r="D72" s="1">
        <f>(B72-C72)</f>
        <v>0.42300000000000004</v>
      </c>
      <c r="E72" s="9">
        <f>(34.09*D72*D72)-(83.384*D72)+(54.629)</f>
        <v>25.457257609999996</v>
      </c>
    </row>
    <row r="73" spans="1:5" x14ac:dyDescent="0.3">
      <c r="A73" s="7" t="s">
        <v>56</v>
      </c>
      <c r="B73" s="2">
        <v>0.45300000000000001</v>
      </c>
      <c r="C73" s="5">
        <v>9.8000000000000004E-2</v>
      </c>
      <c r="D73" s="1">
        <f>(B73-C73)</f>
        <v>0.35499999999999998</v>
      </c>
      <c r="E73" s="9">
        <f>(34.09*D73*D73)-(83.384*D73)+(54.629)</f>
        <v>29.323872250000001</v>
      </c>
    </row>
    <row r="74" spans="1:5" x14ac:dyDescent="0.3">
      <c r="A74" s="7" t="s">
        <v>57</v>
      </c>
      <c r="B74" s="2">
        <v>0.443</v>
      </c>
      <c r="C74" s="5">
        <v>9.8000000000000004E-2</v>
      </c>
      <c r="D74" s="1">
        <f>(B74-C74)</f>
        <v>0.34499999999999997</v>
      </c>
      <c r="E74" s="9">
        <f>(34.09*D74*D74)-(83.384*D74)+(54.629)</f>
        <v>29.919082249999999</v>
      </c>
    </row>
    <row r="75" spans="1:5" x14ac:dyDescent="0.3">
      <c r="A75" s="7" t="s">
        <v>58</v>
      </c>
      <c r="B75" s="2">
        <v>0.498</v>
      </c>
      <c r="C75" s="5">
        <v>9.8000000000000004E-2</v>
      </c>
      <c r="D75" s="1">
        <f>(B75-C75)</f>
        <v>0.4</v>
      </c>
      <c r="E75" s="9">
        <f>(34.09*D75*D75)-(83.384*D75)+(54.629)</f>
        <v>26.729799999999997</v>
      </c>
    </row>
    <row r="76" spans="1:5" x14ac:dyDescent="0.3">
      <c r="A76" s="7" t="s">
        <v>59</v>
      </c>
      <c r="B76" s="2">
        <v>0.52500000000000002</v>
      </c>
      <c r="C76" s="5">
        <v>9.8000000000000004E-2</v>
      </c>
      <c r="D76" s="1">
        <f>(B76-C76)</f>
        <v>0.42700000000000005</v>
      </c>
      <c r="E76" s="9">
        <f>(34.09*D76*D76)-(83.384*D76)+(54.629)</f>
        <v>25.239627609999992</v>
      </c>
    </row>
    <row r="77" spans="1:5" x14ac:dyDescent="0.3">
      <c r="A77" s="7" t="s">
        <v>60</v>
      </c>
      <c r="B77" s="2">
        <v>0.54</v>
      </c>
      <c r="C77" s="5">
        <v>9.8000000000000004E-2</v>
      </c>
      <c r="D77" s="1">
        <f>(B77-C77)</f>
        <v>0.44200000000000006</v>
      </c>
      <c r="E77" s="9">
        <f>(34.09*D77*D77)-(83.384*D77)+(54.629)</f>
        <v>24.433230759999994</v>
      </c>
    </row>
    <row r="78" spans="1:5" x14ac:dyDescent="0.3">
      <c r="A78" s="7" t="s">
        <v>61</v>
      </c>
      <c r="B78" s="2">
        <v>0.61</v>
      </c>
      <c r="C78" s="5">
        <v>9.8000000000000004E-2</v>
      </c>
      <c r="D78" s="1">
        <f>(B78-C78)</f>
        <v>0.51200000000000001</v>
      </c>
      <c r="E78" s="9">
        <f>(34.09*D78*D78)-(83.384*D78)+(54.629)</f>
        <v>20.872880959999996</v>
      </c>
    </row>
    <row r="79" spans="1:5" x14ac:dyDescent="0.3">
      <c r="A79" s="7" t="s">
        <v>62</v>
      </c>
      <c r="B79" s="2">
        <v>0.56400000000000006</v>
      </c>
      <c r="C79" s="5">
        <v>9.8000000000000004E-2</v>
      </c>
      <c r="D79" s="1">
        <f>(B79-C79)</f>
        <v>0.46600000000000008</v>
      </c>
      <c r="E79" s="9">
        <f>(34.09*D79*D79)-(83.384*D79)+(54.629)</f>
        <v>23.174904039999994</v>
      </c>
    </row>
    <row r="80" spans="1:5" x14ac:dyDescent="0.3">
      <c r="A80" s="7" t="s">
        <v>63</v>
      </c>
      <c r="B80" s="2">
        <v>0.58399999999999996</v>
      </c>
      <c r="C80" s="5">
        <v>9.8000000000000004E-2</v>
      </c>
      <c r="D80" s="1">
        <f>(B80-C80)</f>
        <v>0.48599999999999999</v>
      </c>
      <c r="E80" s="9">
        <f>(34.09*D80*D80)-(83.384*D80)+(54.629)</f>
        <v>22.156297639999998</v>
      </c>
    </row>
    <row r="81" spans="1:5" x14ac:dyDescent="0.3">
      <c r="A81" s="7" t="s">
        <v>64</v>
      </c>
      <c r="B81" s="2">
        <v>0.53800000000000003</v>
      </c>
      <c r="C81" s="5">
        <v>9.8000000000000004E-2</v>
      </c>
      <c r="D81" s="1">
        <f>(B81-C81)</f>
        <v>0.44000000000000006</v>
      </c>
      <c r="E81" s="9">
        <f>(34.09*D81*D81)-(83.384*D81)+(54.629)</f>
        <v>24.539863999999998</v>
      </c>
    </row>
    <row r="82" spans="1:5" x14ac:dyDescent="0.3">
      <c r="A82" s="7" t="s">
        <v>65</v>
      </c>
      <c r="B82" s="2">
        <v>0.48899999999999999</v>
      </c>
      <c r="C82" s="5">
        <v>9.8000000000000004E-2</v>
      </c>
      <c r="D82" s="1">
        <f>(B82-C82)</f>
        <v>0.39100000000000001</v>
      </c>
      <c r="E82" s="9">
        <f>(34.09*D82*D82)-(83.384*D82)+(54.629)</f>
        <v>27.23756929</v>
      </c>
    </row>
    <row r="83" spans="1:5" x14ac:dyDescent="0.3">
      <c r="A83" s="7" t="s">
        <v>66</v>
      </c>
      <c r="B83" s="2">
        <v>0.51500000000000001</v>
      </c>
      <c r="C83" s="5">
        <v>9.8000000000000004E-2</v>
      </c>
      <c r="D83" s="1">
        <f>(B83-C83)</f>
        <v>0.41700000000000004</v>
      </c>
      <c r="E83" s="9">
        <f>(34.09*D83*D83)-(83.384*D83)+(54.629)</f>
        <v>25.785748009999995</v>
      </c>
    </row>
    <row r="84" spans="1:5" x14ac:dyDescent="0.3">
      <c r="A84" s="7" t="s">
        <v>67</v>
      </c>
      <c r="B84" s="2">
        <v>0.57300000000000006</v>
      </c>
      <c r="C84" s="5">
        <v>9.8000000000000004E-2</v>
      </c>
      <c r="D84" s="1">
        <f>(B84-C84)</f>
        <v>0.47500000000000009</v>
      </c>
      <c r="E84" s="9">
        <f>(34.09*D84*D84)-(83.384*D84)+(54.629)</f>
        <v>22.713156249999997</v>
      </c>
    </row>
    <row r="85" spans="1:5" x14ac:dyDescent="0.3">
      <c r="A85" s="7" t="s">
        <v>68</v>
      </c>
      <c r="B85" s="2">
        <v>0.63800000000000001</v>
      </c>
      <c r="C85" s="5">
        <v>9.8000000000000004E-2</v>
      </c>
      <c r="D85" s="1">
        <f>(B85-C85)</f>
        <v>0.54</v>
      </c>
      <c r="E85" s="9">
        <f>(34.09*D85*D85)-(83.384*D85)+(54.629)</f>
        <v>19.542284000000002</v>
      </c>
    </row>
    <row r="86" spans="1:5" x14ac:dyDescent="0.3">
      <c r="A86" s="7" t="s">
        <v>69</v>
      </c>
      <c r="B86" s="2">
        <v>0.66</v>
      </c>
      <c r="C86" s="5">
        <v>9.8000000000000004E-2</v>
      </c>
      <c r="D86" s="1">
        <f>(B86-C86)</f>
        <v>0.56200000000000006</v>
      </c>
      <c r="E86" s="9">
        <f>(34.09*D86*D86)-(83.384*D86)+(54.629)</f>
        <v>18.534313959999999</v>
      </c>
    </row>
    <row r="87" spans="1:5" x14ac:dyDescent="0.3">
      <c r="A87" s="7" t="s">
        <v>70</v>
      </c>
      <c r="B87" s="2">
        <v>0.61</v>
      </c>
      <c r="C87" s="5">
        <v>9.8000000000000004E-2</v>
      </c>
      <c r="D87" s="1">
        <f>(B87-C87)</f>
        <v>0.51200000000000001</v>
      </c>
      <c r="E87" s="9">
        <f>(34.09*D87*D87)-(83.384*D87)+(54.629)</f>
        <v>20.872880959999996</v>
      </c>
    </row>
    <row r="88" spans="1:5" x14ac:dyDescent="0.3">
      <c r="A88" s="7" t="s">
        <v>71</v>
      </c>
      <c r="B88" s="2">
        <v>0.57600000000000007</v>
      </c>
      <c r="C88" s="5">
        <v>9.8000000000000004E-2</v>
      </c>
      <c r="D88" s="1">
        <f>(B88-C88)</f>
        <v>0.47800000000000009</v>
      </c>
      <c r="E88" s="9">
        <f>(34.09*D88*D88)-(83.384*D88)+(54.629)</f>
        <v>22.560467559999999</v>
      </c>
    </row>
    <row r="89" spans="1:5" x14ac:dyDescent="0.3">
      <c r="A89" s="7" t="s">
        <v>72</v>
      </c>
      <c r="B89" s="2">
        <v>0.47000000000000003</v>
      </c>
      <c r="C89" s="5">
        <v>9.8000000000000004E-2</v>
      </c>
      <c r="D89" s="1">
        <f>(B89-C89)</f>
        <v>0.372</v>
      </c>
      <c r="E89" s="9">
        <f>(34.09*D89*D89)-(83.384*D89)+(54.629)</f>
        <v>28.32766256</v>
      </c>
    </row>
    <row r="90" spans="1:5" x14ac:dyDescent="0.3">
      <c r="A90" s="7" t="s">
        <v>73</v>
      </c>
      <c r="B90" s="2">
        <v>0.71699999999999997</v>
      </c>
      <c r="C90" s="5">
        <v>9.8000000000000004E-2</v>
      </c>
      <c r="D90" s="1">
        <f>(B90-C90)</f>
        <v>0.61899999999999999</v>
      </c>
      <c r="E90" s="9">
        <f>(34.09*D90*D90)-(83.384*D90)+(54.629)</f>
        <v>16.076262489999998</v>
      </c>
    </row>
    <row r="91" spans="1:5" x14ac:dyDescent="0.3">
      <c r="A91" s="7" t="s">
        <v>74</v>
      </c>
      <c r="B91" s="2">
        <v>0.53</v>
      </c>
      <c r="C91" s="5">
        <v>9.8000000000000004E-2</v>
      </c>
      <c r="D91" s="1">
        <f>(B91-C91)</f>
        <v>0.43200000000000005</v>
      </c>
      <c r="E91" s="9">
        <f>(34.09*D91*D91)-(83.384*D91)+(54.629)</f>
        <v>24.969124159999996</v>
      </c>
    </row>
    <row r="92" spans="1:5" x14ac:dyDescent="0.3">
      <c r="A92" s="7" t="s">
        <v>75</v>
      </c>
      <c r="B92" s="2">
        <v>0.66200000000000003</v>
      </c>
      <c r="C92" s="5">
        <v>9.8000000000000004E-2</v>
      </c>
      <c r="D92" s="1">
        <f>(B92-C92)</f>
        <v>0.56400000000000006</v>
      </c>
      <c r="E92" s="9">
        <f>(34.09*D92*D92)-(83.384*D92)+(54.629)</f>
        <v>18.44431663999999</v>
      </c>
    </row>
    <row r="93" spans="1:5" x14ac:dyDescent="0.3">
      <c r="A93" s="7" t="s">
        <v>76</v>
      </c>
      <c r="B93" s="2">
        <v>0.64800000000000002</v>
      </c>
      <c r="C93" s="5">
        <v>9.8000000000000004E-2</v>
      </c>
      <c r="D93" s="1">
        <f>(B93-C93)</f>
        <v>0.55000000000000004</v>
      </c>
      <c r="E93" s="9">
        <f>(34.09*D93*D93)-(83.384*D93)+(54.629)</f>
        <v>19.080024999999999</v>
      </c>
    </row>
    <row r="94" spans="1:5" x14ac:dyDescent="0.3">
      <c r="A94" s="7" t="s">
        <v>77</v>
      </c>
      <c r="B94" s="2">
        <v>0.61599999999999999</v>
      </c>
      <c r="C94" s="5">
        <v>9.8000000000000004E-2</v>
      </c>
      <c r="D94" s="1">
        <f>(B94-C94)</f>
        <v>0.51800000000000002</v>
      </c>
      <c r="E94" s="9">
        <f>(34.09*D94*D94)-(83.384*D94)+(54.629)</f>
        <v>20.583253159999998</v>
      </c>
    </row>
    <row r="95" spans="1:5" x14ac:dyDescent="0.3">
      <c r="A95" s="7" t="s">
        <v>78</v>
      </c>
      <c r="B95" s="2">
        <v>0.76900000000000002</v>
      </c>
      <c r="C95" s="5">
        <v>9.8000000000000004E-2</v>
      </c>
      <c r="D95" s="1">
        <f>(B95-C95)</f>
        <v>0.67100000000000004</v>
      </c>
      <c r="E95" s="9">
        <f>(34.09*D95*D95)-(83.384*D95)+(54.629)</f>
        <v>14.02705169</v>
      </c>
    </row>
    <row r="96" spans="1:5" x14ac:dyDescent="0.3">
      <c r="A96" s="7" t="s">
        <v>79</v>
      </c>
      <c r="B96" s="2">
        <v>0.48799999999999999</v>
      </c>
      <c r="C96" s="5">
        <v>9.8000000000000004E-2</v>
      </c>
      <c r="D96" s="1">
        <f>(B96-C96)</f>
        <v>0.39</v>
      </c>
      <c r="E96" s="9">
        <f>(34.09*D96*D96)-(83.384*D96)+(54.629)</f>
        <v>27.294329000000001</v>
      </c>
    </row>
    <row r="97" spans="1:5" x14ac:dyDescent="0.3">
      <c r="A97" s="7" t="s">
        <v>80</v>
      </c>
      <c r="B97" s="2">
        <v>0.443</v>
      </c>
      <c r="C97" s="5">
        <v>9.8000000000000004E-2</v>
      </c>
      <c r="D97" s="1">
        <f>(B97-C97)</f>
        <v>0.34499999999999997</v>
      </c>
      <c r="E97" s="9">
        <f>(34.09*D97*D97)-(83.384*D97)+(54.629)</f>
        <v>29.919082249999999</v>
      </c>
    </row>
    <row r="98" spans="1:5" x14ac:dyDescent="0.3">
      <c r="A98" s="7" t="s">
        <v>81</v>
      </c>
      <c r="B98" s="2">
        <v>0.496</v>
      </c>
      <c r="C98" s="5">
        <v>9.8000000000000004E-2</v>
      </c>
      <c r="D98" s="1">
        <f>(B98-C98)</f>
        <v>0.39800000000000002</v>
      </c>
      <c r="E98" s="9">
        <f>(34.09*D98*D98)-(83.384*D98)+(54.629)</f>
        <v>26.842160359999998</v>
      </c>
    </row>
    <row r="99" spans="1:5" x14ac:dyDescent="0.3">
      <c r="A99" s="7" t="s">
        <v>82</v>
      </c>
      <c r="B99" s="2">
        <v>0.51</v>
      </c>
      <c r="C99" s="5">
        <v>9.8000000000000004E-2</v>
      </c>
      <c r="D99" s="1">
        <f>(B99-C99)</f>
        <v>0.41200000000000003</v>
      </c>
      <c r="E99" s="9">
        <f>(34.09*D99*D99)-(83.384*D99)+(54.629)</f>
        <v>26.061364959999999</v>
      </c>
    </row>
    <row r="100" spans="1:5" x14ac:dyDescent="0.3">
      <c r="A100" s="7" t="s">
        <v>83</v>
      </c>
      <c r="B100" s="2">
        <v>0.53300000000000003</v>
      </c>
      <c r="C100" s="5">
        <v>9.8000000000000004E-2</v>
      </c>
      <c r="D100" s="1">
        <f>(B100-C100)</f>
        <v>0.43500000000000005</v>
      </c>
      <c r="E100" s="9">
        <f>(34.09*D100*D100)-(83.384*D100)+(54.629)</f>
        <v>24.807640249999995</v>
      </c>
    </row>
    <row r="101" spans="1:5" x14ac:dyDescent="0.3">
      <c r="A101" s="7" t="s">
        <v>84</v>
      </c>
      <c r="B101" s="2">
        <v>0.80100000000000005</v>
      </c>
      <c r="C101" s="5">
        <v>9.8000000000000004E-2</v>
      </c>
      <c r="D101" s="1">
        <f>(B101-C101)</f>
        <v>0.70300000000000007</v>
      </c>
      <c r="E101" s="9">
        <f>(34.09*D101*D101)-(83.384*D101)+(54.629)</f>
        <v>12.857632809999991</v>
      </c>
    </row>
    <row r="102" spans="1:5" x14ac:dyDescent="0.3">
      <c r="A102" s="7" t="s">
        <v>85</v>
      </c>
      <c r="B102" s="2">
        <v>0.56100000000000005</v>
      </c>
      <c r="C102" s="5">
        <v>9.8000000000000004E-2</v>
      </c>
      <c r="D102" s="1">
        <f>(B102-C102)</f>
        <v>0.46300000000000008</v>
      </c>
      <c r="E102" s="9">
        <f>(34.09*D102*D102)-(83.384*D102)+(54.629)</f>
        <v>23.330047209999996</v>
      </c>
    </row>
    <row r="103" spans="1:5" x14ac:dyDescent="0.3">
      <c r="A103" s="7" t="s">
        <v>86</v>
      </c>
      <c r="B103" s="2">
        <v>0.57500000000000007</v>
      </c>
      <c r="C103" s="5">
        <v>9.8000000000000004E-2</v>
      </c>
      <c r="D103" s="1">
        <f>(B103-C103)</f>
        <v>0.47700000000000009</v>
      </c>
      <c r="E103" s="9">
        <f>(34.09*D103*D103)-(83.384*D103)+(54.629)</f>
        <v>22.611295609999992</v>
      </c>
    </row>
    <row r="104" spans="1:5" x14ac:dyDescent="0.3">
      <c r="A104" s="7" t="s">
        <v>87</v>
      </c>
      <c r="B104" s="2">
        <v>0.69100000000000006</v>
      </c>
      <c r="C104" s="5">
        <v>9.8000000000000004E-2</v>
      </c>
      <c r="D104" s="1">
        <f>(B104-C104)</f>
        <v>0.59300000000000008</v>
      </c>
      <c r="E104" s="9">
        <f>(34.09*D104*D104)-(83.384*D104)+(54.629)</f>
        <v>17.170002409999995</v>
      </c>
    </row>
    <row r="105" spans="1:5" x14ac:dyDescent="0.3">
      <c r="A105" s="7" t="s">
        <v>88</v>
      </c>
      <c r="B105" s="2">
        <v>0.496</v>
      </c>
      <c r="C105" s="5">
        <v>9.8000000000000004E-2</v>
      </c>
      <c r="D105" s="1">
        <f>(B105-C105)</f>
        <v>0.39800000000000002</v>
      </c>
      <c r="E105" s="9">
        <f>(34.09*D105*D105)-(83.384*D105)+(54.629)</f>
        <v>26.842160359999998</v>
      </c>
    </row>
    <row r="106" spans="1:5" x14ac:dyDescent="0.3">
      <c r="A106" s="7" t="s">
        <v>89</v>
      </c>
      <c r="B106" s="2">
        <v>0.49099999999999999</v>
      </c>
      <c r="C106" s="5">
        <v>9.8000000000000004E-2</v>
      </c>
      <c r="D106" s="1">
        <f>(B106-C106)</f>
        <v>0.39300000000000002</v>
      </c>
      <c r="E106" s="9">
        <f>(34.09*D106*D106)-(83.384*D106)+(54.629)</f>
        <v>27.124254409999999</v>
      </c>
    </row>
    <row r="107" spans="1:5" x14ac:dyDescent="0.3">
      <c r="A107" s="7" t="s">
        <v>90</v>
      </c>
      <c r="B107" s="2">
        <v>0.60299999999999998</v>
      </c>
      <c r="C107" s="5">
        <v>9.8000000000000004E-2</v>
      </c>
      <c r="D107" s="1">
        <f>(B107-C107)</f>
        <v>0.505</v>
      </c>
      <c r="E107" s="9">
        <f>(34.09*D107*D107)-(83.384*D107)+(54.629)</f>
        <v>21.213882250000005</v>
      </c>
    </row>
    <row r="108" spans="1:5" x14ac:dyDescent="0.3">
      <c r="A108" s="7" t="s">
        <v>91</v>
      </c>
      <c r="B108" s="2">
        <v>0.57500000000000007</v>
      </c>
      <c r="C108" s="5">
        <v>9.8000000000000004E-2</v>
      </c>
      <c r="D108" s="1">
        <f>(B108-C108)</f>
        <v>0.47700000000000009</v>
      </c>
      <c r="E108" s="9">
        <f>(34.09*D108*D108)-(83.384*D108)+(54.629)</f>
        <v>22.611295609999992</v>
      </c>
    </row>
    <row r="109" spans="1:5" x14ac:dyDescent="0.3">
      <c r="A109" s="7" t="s">
        <v>92</v>
      </c>
      <c r="B109" s="2">
        <v>0.52800000000000002</v>
      </c>
      <c r="C109" s="5">
        <v>9.8000000000000004E-2</v>
      </c>
      <c r="D109" s="1">
        <f>(B109-C109)</f>
        <v>0.43000000000000005</v>
      </c>
      <c r="E109" s="9">
        <f>(34.09*D109*D109)-(83.384*D109)+(54.629)</f>
        <v>25.077120999999991</v>
      </c>
    </row>
    <row r="110" spans="1:5" x14ac:dyDescent="0.3">
      <c r="A110" s="7" t="s">
        <v>93</v>
      </c>
      <c r="B110" s="2">
        <v>0.745</v>
      </c>
      <c r="C110" s="5">
        <v>9.8000000000000004E-2</v>
      </c>
      <c r="D110" s="1">
        <f>(B110-C110)</f>
        <v>0.64700000000000002</v>
      </c>
      <c r="E110" s="9">
        <f>(34.09*D110*D110)-(83.384*D110)+(54.629)</f>
        <v>14.94993281</v>
      </c>
    </row>
    <row r="111" spans="1:5" x14ac:dyDescent="0.3">
      <c r="A111" s="7" t="s">
        <v>94</v>
      </c>
      <c r="B111" s="2">
        <v>0.69800000000000006</v>
      </c>
      <c r="C111" s="5">
        <v>9.8000000000000004E-2</v>
      </c>
      <c r="D111" s="1">
        <f>(B111-C111)</f>
        <v>0.60000000000000009</v>
      </c>
      <c r="E111" s="9">
        <f>(34.09*D111*D111)-(83.384*D111)+(54.629)</f>
        <v>16.870999999999995</v>
      </c>
    </row>
    <row r="112" spans="1:5" x14ac:dyDescent="0.3">
      <c r="A112" s="7" t="s">
        <v>95</v>
      </c>
      <c r="B112" s="2">
        <v>0.54</v>
      </c>
      <c r="C112" s="5">
        <v>9.8000000000000004E-2</v>
      </c>
      <c r="D112" s="1">
        <f>(B112-C112)</f>
        <v>0.44200000000000006</v>
      </c>
      <c r="E112" s="9">
        <f>(34.09*D112*D112)-(83.384*D112)+(54.629)</f>
        <v>24.433230759999994</v>
      </c>
    </row>
    <row r="113" spans="1:5" x14ac:dyDescent="0.3">
      <c r="A113" s="7" t="s">
        <v>96</v>
      </c>
      <c r="B113" s="2">
        <v>0.751</v>
      </c>
      <c r="C113" s="5">
        <v>9.8000000000000004E-2</v>
      </c>
      <c r="D113" s="1">
        <f>(B113-C113)</f>
        <v>0.65300000000000002</v>
      </c>
      <c r="E113" s="9">
        <f>(34.09*D113*D113)-(83.384*D113)+(54.629)</f>
        <v>14.715530809999997</v>
      </c>
    </row>
    <row r="114" spans="1:5" x14ac:dyDescent="0.3">
      <c r="A114" s="7" t="s">
        <v>97</v>
      </c>
      <c r="B114" s="2">
        <v>0.47600000000000003</v>
      </c>
      <c r="C114" s="5">
        <v>9.8000000000000004E-2</v>
      </c>
      <c r="D114" s="1">
        <f>(B114-C114)</f>
        <v>0.378</v>
      </c>
      <c r="E114" s="9">
        <f>(34.09*D114*D114)-(83.384*D114)+(54.629)</f>
        <v>27.980763559999996</v>
      </c>
    </row>
    <row r="115" spans="1:5" x14ac:dyDescent="0.3">
      <c r="A115" s="7" t="s">
        <v>98</v>
      </c>
      <c r="B115" s="2">
        <v>0.57799999999999996</v>
      </c>
      <c r="C115" s="5">
        <v>9.8000000000000004E-2</v>
      </c>
      <c r="D115" s="1">
        <f>(B115-C115)</f>
        <v>0.48</v>
      </c>
      <c r="E115" s="9">
        <f>(34.09*D115*D115)-(83.384*D115)+(54.629)</f>
        <v>22.459016000000005</v>
      </c>
    </row>
    <row r="116" spans="1:5" x14ac:dyDescent="0.3">
      <c r="A116" s="7" t="s">
        <v>99</v>
      </c>
      <c r="B116" s="2">
        <v>0.70399999999999996</v>
      </c>
      <c r="C116" s="5">
        <v>9.8000000000000004E-2</v>
      </c>
      <c r="D116" s="1">
        <f>(B116-C116)</f>
        <v>0.60599999999999998</v>
      </c>
      <c r="E116" s="9">
        <f>(34.09*D116*D116)-(83.384*D116)+(54.629)</f>
        <v>16.617371239999997</v>
      </c>
    </row>
    <row r="117" spans="1:5" x14ac:dyDescent="0.3">
      <c r="A117" s="7" t="s">
        <v>100</v>
      </c>
      <c r="B117" s="2">
        <v>0.64500000000000002</v>
      </c>
      <c r="C117" s="5">
        <v>9.8000000000000004E-2</v>
      </c>
      <c r="D117" s="1">
        <f>(B117-C117)</f>
        <v>0.54700000000000004</v>
      </c>
      <c r="E117" s="9">
        <f>(34.09*D117*D117)-(83.384*D117)+(54.629)</f>
        <v>19.217986809999999</v>
      </c>
    </row>
    <row r="118" spans="1:5" x14ac:dyDescent="0.3">
      <c r="A118" s="7" t="s">
        <v>101</v>
      </c>
      <c r="B118" s="2">
        <v>0.69700000000000006</v>
      </c>
      <c r="C118" s="5">
        <v>9.8000000000000004E-2</v>
      </c>
      <c r="D118" s="1">
        <f>(B118-C118)</f>
        <v>0.59900000000000009</v>
      </c>
      <c r="E118" s="9">
        <f>(34.09*D118*D118)-(83.384*D118)+(54.629)</f>
        <v>16.913510089999996</v>
      </c>
    </row>
    <row r="119" spans="1:5" x14ac:dyDescent="0.3">
      <c r="A119" s="7" t="s">
        <v>102</v>
      </c>
      <c r="B119" s="2">
        <v>0.61399999999999999</v>
      </c>
      <c r="C119" s="5">
        <v>9.8000000000000004E-2</v>
      </c>
      <c r="D119" s="1">
        <f>(B119-C119)</f>
        <v>0.51600000000000001</v>
      </c>
      <c r="E119" s="9">
        <f>(34.09*D119*D119)-(83.384*D119)+(54.629)</f>
        <v>20.679523039999999</v>
      </c>
    </row>
    <row r="120" spans="1:5" x14ac:dyDescent="0.3">
      <c r="A120" s="7" t="s">
        <v>103</v>
      </c>
      <c r="B120" s="2">
        <v>0.57999999999999996</v>
      </c>
      <c r="C120" s="5">
        <v>9.8000000000000004E-2</v>
      </c>
      <c r="D120" s="1">
        <f>(B120-C120)</f>
        <v>0.48199999999999998</v>
      </c>
      <c r="E120" s="9">
        <f>(34.09*D120*D120)-(83.384*D120)+(54.629)</f>
        <v>22.357837159999995</v>
      </c>
    </row>
    <row r="121" spans="1:5" x14ac:dyDescent="0.3">
      <c r="A121" s="7" t="s">
        <v>104</v>
      </c>
      <c r="B121" s="2">
        <v>0.39100000000000001</v>
      </c>
      <c r="C121" s="5">
        <v>9.8000000000000004E-2</v>
      </c>
      <c r="D121" s="1">
        <f>(B121-C121)</f>
        <v>0.29300000000000004</v>
      </c>
      <c r="E121" s="9">
        <f>(34.09*D121*D121)-(83.384*D121)+(54.629)</f>
        <v>33.124080409999991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workbookViewId="0">
      <selection activeCell="R5" sqref="R5"/>
    </sheetView>
  </sheetViews>
  <sheetFormatPr defaultRowHeight="14.4" x14ac:dyDescent="0.3"/>
  <cols>
    <col min="1" max="1" width="15.6640625" customWidth="1"/>
    <col min="2" max="2" width="11.5546875" customWidth="1"/>
    <col min="3" max="3" width="11.33203125" customWidth="1"/>
    <col min="4" max="4" width="11.6640625" customWidth="1"/>
    <col min="5" max="5" width="17.44140625" customWidth="1"/>
  </cols>
  <sheetData>
    <row r="2" spans="1:12" x14ac:dyDescent="0.3">
      <c r="A2" s="3">
        <v>0.13800000000000001</v>
      </c>
      <c r="B2" s="2">
        <v>0.73099999999999998</v>
      </c>
      <c r="C2" s="2">
        <v>0.98099999999999998</v>
      </c>
      <c r="D2" s="2">
        <v>0.96599999999999997</v>
      </c>
      <c r="E2" s="2">
        <v>0.96899999999999997</v>
      </c>
      <c r="F2" s="2">
        <v>1.141</v>
      </c>
      <c r="G2" s="2">
        <v>0.13700000000000001</v>
      </c>
      <c r="H2" s="2">
        <v>0.89100000000000001</v>
      </c>
      <c r="I2" s="2">
        <v>0.93400000000000005</v>
      </c>
      <c r="J2" s="2">
        <v>0.68300000000000005</v>
      </c>
      <c r="K2" s="2">
        <v>0.72799999999999998</v>
      </c>
      <c r="L2" s="2">
        <v>0.65100000000000002</v>
      </c>
    </row>
    <row r="3" spans="1:12" x14ac:dyDescent="0.3">
      <c r="A3" s="3">
        <v>0.497</v>
      </c>
      <c r="B3" s="2">
        <v>1.03</v>
      </c>
      <c r="C3" s="2">
        <v>1.1990000000000001</v>
      </c>
      <c r="D3" s="2">
        <v>1.093</v>
      </c>
      <c r="E3" s="2">
        <v>1.03</v>
      </c>
      <c r="F3" s="2">
        <v>1.026</v>
      </c>
      <c r="G3" s="2">
        <v>0.20500000000000002</v>
      </c>
      <c r="H3" s="2">
        <v>0.89800000000000002</v>
      </c>
      <c r="I3" s="2">
        <v>0.90600000000000003</v>
      </c>
      <c r="J3" s="2">
        <v>0.81700000000000006</v>
      </c>
      <c r="K3" s="2">
        <v>0.63900000000000001</v>
      </c>
      <c r="L3" s="2">
        <v>0.68600000000000005</v>
      </c>
    </row>
    <row r="4" spans="1:12" x14ac:dyDescent="0.3">
      <c r="A4" s="3">
        <v>0.85699999999999998</v>
      </c>
      <c r="B4" s="2">
        <v>1.3280000000000001</v>
      </c>
      <c r="C4" s="2">
        <v>0.95000000000000007</v>
      </c>
      <c r="D4" s="2">
        <v>1.1260000000000001</v>
      </c>
      <c r="E4" s="2">
        <v>1.1870000000000001</v>
      </c>
      <c r="F4" s="2">
        <v>1.0620000000000001</v>
      </c>
      <c r="G4" s="2">
        <v>0.35399999999999998</v>
      </c>
      <c r="H4" s="2">
        <v>1.0090000000000001</v>
      </c>
      <c r="I4" s="2">
        <v>1.103</v>
      </c>
      <c r="J4" s="2">
        <v>0.81300000000000006</v>
      </c>
      <c r="K4" s="2">
        <v>0.77700000000000002</v>
      </c>
      <c r="L4" s="2">
        <v>0.76400000000000001</v>
      </c>
    </row>
    <row r="5" spans="1:12" x14ac:dyDescent="0.3">
      <c r="A5" s="3">
        <v>1.107</v>
      </c>
      <c r="B5" s="2">
        <v>0.81500000000000006</v>
      </c>
      <c r="C5" s="2">
        <v>1.1080000000000001</v>
      </c>
      <c r="D5" s="2">
        <v>1.105</v>
      </c>
      <c r="E5" s="2">
        <v>1.08</v>
      </c>
      <c r="F5" s="2">
        <v>0.94600000000000006</v>
      </c>
      <c r="G5" s="2">
        <v>0.219</v>
      </c>
      <c r="H5" s="2">
        <v>0.91200000000000003</v>
      </c>
      <c r="I5" s="2">
        <v>0.96399999999999997</v>
      </c>
      <c r="J5" s="2">
        <v>0.83599999999999997</v>
      </c>
      <c r="K5" s="2">
        <v>0.90400000000000003</v>
      </c>
      <c r="L5" s="2">
        <v>0.69300000000000006</v>
      </c>
    </row>
    <row r="6" spans="1:12" x14ac:dyDescent="0.3">
      <c r="A6" s="3">
        <v>1.4490000000000001</v>
      </c>
      <c r="B6" s="2">
        <v>0.93500000000000005</v>
      </c>
      <c r="C6" s="2">
        <v>1.139</v>
      </c>
      <c r="D6" s="2">
        <v>0.93900000000000006</v>
      </c>
      <c r="E6" s="2">
        <v>0.68200000000000005</v>
      </c>
      <c r="F6" s="2">
        <v>0.67900000000000005</v>
      </c>
      <c r="G6" s="2">
        <v>0.16200000000000001</v>
      </c>
      <c r="H6" s="2">
        <v>0.70000000000000007</v>
      </c>
      <c r="I6" s="2">
        <v>0.77</v>
      </c>
      <c r="J6" s="2">
        <v>0.70100000000000007</v>
      </c>
      <c r="K6" s="2">
        <v>0.76100000000000001</v>
      </c>
      <c r="L6" s="2">
        <v>0.58699999999999997</v>
      </c>
    </row>
    <row r="7" spans="1:12" x14ac:dyDescent="0.3">
      <c r="A7" s="5">
        <v>0.10299999999999999</v>
      </c>
      <c r="B7" s="2">
        <v>0.74399999999999999</v>
      </c>
      <c r="C7" s="2">
        <v>0.96399999999999997</v>
      </c>
      <c r="D7" s="2">
        <v>0.79200000000000004</v>
      </c>
      <c r="E7" s="2">
        <v>0.83799999999999997</v>
      </c>
      <c r="F7" s="2">
        <v>0.84699999999999998</v>
      </c>
      <c r="G7" s="2">
        <v>0.186</v>
      </c>
      <c r="H7" s="2">
        <v>0.72199999999999998</v>
      </c>
      <c r="I7" s="2">
        <v>0.72899999999999998</v>
      </c>
      <c r="J7" s="2">
        <v>0.65500000000000003</v>
      </c>
      <c r="K7" s="2">
        <v>0.59099999999999997</v>
      </c>
      <c r="L7" s="2">
        <v>0.42199999999999999</v>
      </c>
    </row>
    <row r="8" spans="1:12" x14ac:dyDescent="0.3">
      <c r="A8" s="2">
        <v>0.93400000000000005</v>
      </c>
      <c r="B8" s="2">
        <v>0.83399999999999996</v>
      </c>
      <c r="C8" s="2">
        <v>1.024</v>
      </c>
      <c r="D8" s="2">
        <v>0.88800000000000001</v>
      </c>
      <c r="E8" s="2">
        <v>0.81500000000000006</v>
      </c>
      <c r="F8" s="2">
        <v>0.68</v>
      </c>
      <c r="G8" s="2">
        <v>0.107</v>
      </c>
      <c r="H8" s="2">
        <v>0.63500000000000001</v>
      </c>
      <c r="I8" s="2">
        <v>0.72199999999999998</v>
      </c>
      <c r="J8" s="2">
        <v>0.57799999999999996</v>
      </c>
      <c r="K8" s="2">
        <v>0.57999999999999996</v>
      </c>
      <c r="L8" s="2">
        <v>0.51</v>
      </c>
    </row>
    <row r="9" spans="1:12" x14ac:dyDescent="0.3">
      <c r="A9" s="2">
        <v>0.746</v>
      </c>
      <c r="B9" s="2">
        <v>0.77300000000000002</v>
      </c>
      <c r="C9" s="2">
        <v>0.80300000000000005</v>
      </c>
      <c r="D9" s="2">
        <v>0.70699999999999996</v>
      </c>
      <c r="E9" s="2">
        <v>0.627</v>
      </c>
      <c r="F9" s="2">
        <v>0.49399999999999999</v>
      </c>
      <c r="G9" s="2">
        <v>6.7000000000000004E-2</v>
      </c>
      <c r="H9" s="2">
        <v>0.53</v>
      </c>
      <c r="I9" s="2">
        <v>0.57100000000000006</v>
      </c>
      <c r="J9" s="2">
        <v>0.42699999999999999</v>
      </c>
      <c r="K9" s="2">
        <v>0.38</v>
      </c>
      <c r="L9" s="2">
        <v>0.33500000000000002</v>
      </c>
    </row>
    <row r="15" spans="1:12" x14ac:dyDescent="0.3">
      <c r="A15" s="23"/>
      <c r="B15" s="10" t="s">
        <v>7</v>
      </c>
      <c r="C15" s="10" t="s">
        <v>8</v>
      </c>
      <c r="D15" s="10" t="s">
        <v>9</v>
      </c>
      <c r="E15" s="10" t="s">
        <v>10</v>
      </c>
    </row>
    <row r="16" spans="1:12" x14ac:dyDescent="0.3">
      <c r="A16" s="23" t="s">
        <v>1</v>
      </c>
      <c r="B16" s="3">
        <v>0.13800000000000001</v>
      </c>
      <c r="C16" s="1">
        <f>B16-B21</f>
        <v>3.5000000000000017E-2</v>
      </c>
      <c r="D16" s="1">
        <v>48</v>
      </c>
      <c r="E16" s="9">
        <f>(28.502*C16*C16)-(72.872*C16)+(49.885)</f>
        <v>47.36939495</v>
      </c>
    </row>
    <row r="17" spans="1:12" x14ac:dyDescent="0.3">
      <c r="A17" s="23" t="s">
        <v>2</v>
      </c>
      <c r="B17" s="3">
        <v>0.497</v>
      </c>
      <c r="C17" s="1">
        <f>B17-B21</f>
        <v>0.39400000000000002</v>
      </c>
      <c r="D17" s="1">
        <v>24</v>
      </c>
      <c r="E17" s="9">
        <f t="shared" ref="E17:E80" si="0">(28.502*C17*C17)-(72.872*C17)+(49.885)</f>
        <v>25.597968471999998</v>
      </c>
    </row>
    <row r="18" spans="1:12" x14ac:dyDescent="0.3">
      <c r="A18" s="23" t="s">
        <v>3</v>
      </c>
      <c r="B18" s="3">
        <v>0.85699999999999998</v>
      </c>
      <c r="C18" s="1">
        <f>B18-B21</f>
        <v>0.754</v>
      </c>
      <c r="D18" s="1">
        <v>12</v>
      </c>
      <c r="E18" s="9">
        <f t="shared" si="0"/>
        <v>11.143355031999995</v>
      </c>
    </row>
    <row r="19" spans="1:12" x14ac:dyDescent="0.3">
      <c r="A19" s="23" t="s">
        <v>4</v>
      </c>
      <c r="B19" s="3">
        <v>1.107</v>
      </c>
      <c r="C19" s="1">
        <f>B19-B21</f>
        <v>1.004</v>
      </c>
      <c r="D19" s="1">
        <v>6</v>
      </c>
      <c r="E19" s="9">
        <f t="shared" si="0"/>
        <v>5.4519840319999915</v>
      </c>
    </row>
    <row r="20" spans="1:12" x14ac:dyDescent="0.3">
      <c r="A20" s="23" t="s">
        <v>5</v>
      </c>
      <c r="B20" s="3">
        <v>1.4490000000000001</v>
      </c>
      <c r="C20" s="1">
        <f>B20-B21</f>
        <v>1.3460000000000001</v>
      </c>
      <c r="D20" s="1">
        <v>3</v>
      </c>
      <c r="E20" s="9">
        <f t="shared" si="0"/>
        <v>3.436817431999998</v>
      </c>
    </row>
    <row r="21" spans="1:12" x14ac:dyDescent="0.3">
      <c r="A21" s="23" t="s">
        <v>6</v>
      </c>
      <c r="B21" s="5">
        <v>0.10299999999999999</v>
      </c>
      <c r="C21" s="1">
        <f>B21-B21</f>
        <v>0</v>
      </c>
      <c r="D21" s="1">
        <v>0</v>
      </c>
      <c r="E21" s="9">
        <v>0</v>
      </c>
    </row>
    <row r="27" spans="1:12" x14ac:dyDescent="0.3">
      <c r="H27" s="23"/>
      <c r="J27" s="6" t="s">
        <v>359</v>
      </c>
      <c r="K27" s="6"/>
      <c r="L27" s="6"/>
    </row>
    <row r="31" spans="1:12" x14ac:dyDescent="0.3">
      <c r="A31" s="7" t="s">
        <v>12</v>
      </c>
      <c r="B31" s="2" t="s">
        <v>13</v>
      </c>
      <c r="C31" s="4" t="s">
        <v>6</v>
      </c>
      <c r="D31" s="1" t="s">
        <v>8</v>
      </c>
      <c r="E31" s="8" t="s">
        <v>360</v>
      </c>
    </row>
    <row r="32" spans="1:12" x14ac:dyDescent="0.3">
      <c r="A32" s="7" t="s">
        <v>105</v>
      </c>
      <c r="B32" s="2">
        <v>0.93400000000000005</v>
      </c>
      <c r="C32" s="5">
        <v>0.10299999999999999</v>
      </c>
      <c r="D32" s="1">
        <f>(B32-C32)</f>
        <v>0.83100000000000007</v>
      </c>
      <c r="E32" s="9">
        <f>(28.502*D32*D32)-(72.872*D32)+(49.885)</f>
        <v>9.0107376219999935</v>
      </c>
    </row>
    <row r="33" spans="1:5" x14ac:dyDescent="0.3">
      <c r="A33" s="7" t="s">
        <v>106</v>
      </c>
      <c r="B33" s="2">
        <v>0.746</v>
      </c>
      <c r="C33" s="5">
        <v>0.10299999999999999</v>
      </c>
      <c r="D33" s="1">
        <f>(B33-C33)</f>
        <v>0.64300000000000002</v>
      </c>
      <c r="E33" s="9">
        <f>(28.502*D33*D33)-(72.872*D33)+(49.885)</f>
        <v>14.812427397999997</v>
      </c>
    </row>
    <row r="34" spans="1:5" x14ac:dyDescent="0.3">
      <c r="A34" s="7" t="s">
        <v>107</v>
      </c>
      <c r="B34" s="2">
        <v>0.73099999999999998</v>
      </c>
      <c r="C34" s="5">
        <v>0.10299999999999999</v>
      </c>
      <c r="D34" s="1">
        <f>(B34-C34)</f>
        <v>0.628</v>
      </c>
      <c r="E34" s="9">
        <f>(28.502*D34*D34)-(72.872*D34)+(49.885)</f>
        <v>15.362116768</v>
      </c>
    </row>
    <row r="35" spans="1:5" x14ac:dyDescent="0.3">
      <c r="A35" s="7" t="s">
        <v>108</v>
      </c>
      <c r="B35" s="2">
        <v>1.03</v>
      </c>
      <c r="C35" s="5">
        <v>0.10299999999999999</v>
      </c>
      <c r="D35" s="1">
        <f>(B35-C35)</f>
        <v>0.92700000000000005</v>
      </c>
      <c r="E35" s="9">
        <f>(28.502*D35*D35)-(72.872*D35)+(49.885)</f>
        <v>6.8252511579999933</v>
      </c>
    </row>
    <row r="36" spans="1:5" x14ac:dyDescent="0.3">
      <c r="A36" s="7" t="s">
        <v>109</v>
      </c>
      <c r="B36" s="2">
        <v>1.3280000000000001</v>
      </c>
      <c r="C36" s="5">
        <v>0.10299999999999999</v>
      </c>
      <c r="D36" s="1">
        <f>(B36-C36)</f>
        <v>1.2250000000000001</v>
      </c>
      <c r="E36" s="9">
        <f>(28.502*D36*D36)-(72.872*D36)+(49.885)</f>
        <v>3.3876137499999999</v>
      </c>
    </row>
    <row r="37" spans="1:5" x14ac:dyDescent="0.3">
      <c r="A37" s="7" t="s">
        <v>110</v>
      </c>
      <c r="B37" s="2">
        <v>0.81500000000000006</v>
      </c>
      <c r="C37" s="5">
        <v>0.10299999999999999</v>
      </c>
      <c r="D37" s="1">
        <f>(B37-C37)</f>
        <v>0.71200000000000008</v>
      </c>
      <c r="E37" s="9">
        <f>(28.502*D37*D37)-(72.872*D37)+(49.885)</f>
        <v>12.449053887999995</v>
      </c>
    </row>
    <row r="38" spans="1:5" x14ac:dyDescent="0.3">
      <c r="A38" s="7" t="s">
        <v>111</v>
      </c>
      <c r="B38" s="2">
        <v>0.93500000000000005</v>
      </c>
      <c r="C38" s="5">
        <v>0.10299999999999999</v>
      </c>
      <c r="D38" s="1">
        <f>(B38-C38)</f>
        <v>0.83200000000000007</v>
      </c>
      <c r="E38" s="9">
        <f>(28.502*D38*D38)-(72.872*D38)+(49.885)</f>
        <v>8.9852644479999952</v>
      </c>
    </row>
    <row r="39" spans="1:5" x14ac:dyDescent="0.3">
      <c r="A39" s="7" t="s">
        <v>112</v>
      </c>
      <c r="B39" s="2">
        <v>0.74399999999999999</v>
      </c>
      <c r="C39" s="5">
        <v>0.10299999999999999</v>
      </c>
      <c r="D39" s="1">
        <f>(B39-C39)</f>
        <v>0.64100000000000001</v>
      </c>
      <c r="E39" s="9">
        <f>(28.502*D39*D39)-(72.872*D39)+(49.885)</f>
        <v>14.884978261999997</v>
      </c>
    </row>
    <row r="40" spans="1:5" x14ac:dyDescent="0.3">
      <c r="A40" s="7" t="s">
        <v>113</v>
      </c>
      <c r="B40" s="2">
        <v>0.83399999999999996</v>
      </c>
      <c r="C40" s="5">
        <v>0.10299999999999999</v>
      </c>
      <c r="D40" s="1">
        <f>(B40-C40)</f>
        <v>0.73099999999999998</v>
      </c>
      <c r="E40" s="9">
        <f>(28.502*D40*D40)-(72.872*D40)+(49.885)</f>
        <v>11.845925221999998</v>
      </c>
    </row>
    <row r="41" spans="1:5" x14ac:dyDescent="0.3">
      <c r="A41" s="7" t="s">
        <v>114</v>
      </c>
      <c r="B41" s="2">
        <v>0.77300000000000002</v>
      </c>
      <c r="C41" s="5">
        <v>0.10299999999999999</v>
      </c>
      <c r="D41" s="1">
        <f>(B41-C41)</f>
        <v>0.67</v>
      </c>
      <c r="E41" s="9">
        <f>(28.502*D41*D41)-(72.872*D41)+(49.885)</f>
        <v>13.855307799999999</v>
      </c>
    </row>
    <row r="42" spans="1:5" x14ac:dyDescent="0.3">
      <c r="A42" s="7" t="s">
        <v>115</v>
      </c>
      <c r="B42" s="2">
        <v>0.98099999999999998</v>
      </c>
      <c r="C42" s="5">
        <v>0.10299999999999999</v>
      </c>
      <c r="D42" s="1">
        <f>(B42-C42)</f>
        <v>0.878</v>
      </c>
      <c r="E42" s="9">
        <f>(28.502*D42*D42)-(72.872*D42)+(49.885)</f>
        <v>7.8751197679999976</v>
      </c>
    </row>
    <row r="43" spans="1:5" x14ac:dyDescent="0.3">
      <c r="A43" s="7" t="s">
        <v>116</v>
      </c>
      <c r="B43" s="2">
        <v>1.1990000000000001</v>
      </c>
      <c r="C43" s="5">
        <v>0.10299999999999999</v>
      </c>
      <c r="D43" s="1">
        <f>(B43-C43)</f>
        <v>1.0960000000000001</v>
      </c>
      <c r="E43" s="9">
        <f>(28.502*D43*D43)-(72.872*D43)+(49.885)</f>
        <v>4.2543464319999913</v>
      </c>
    </row>
    <row r="44" spans="1:5" x14ac:dyDescent="0.3">
      <c r="A44" s="7" t="s">
        <v>117</v>
      </c>
      <c r="B44" s="2">
        <v>0.95000000000000007</v>
      </c>
      <c r="C44" s="5">
        <v>0.10299999999999999</v>
      </c>
      <c r="D44" s="1">
        <f>(B44-C44)</f>
        <v>0.84700000000000009</v>
      </c>
      <c r="E44" s="9">
        <f>(28.502*D44*D44)-(72.872*D44)+(49.885)</f>
        <v>8.6100073179999939</v>
      </c>
    </row>
    <row r="45" spans="1:5" x14ac:dyDescent="0.3">
      <c r="A45" s="7" t="s">
        <v>118</v>
      </c>
      <c r="B45" s="2">
        <v>1.1080000000000001</v>
      </c>
      <c r="C45" s="5">
        <v>0.10299999999999999</v>
      </c>
      <c r="D45" s="1">
        <f>(B45-C45)</f>
        <v>1.0050000000000001</v>
      </c>
      <c r="E45" s="9">
        <f>(28.502*D45*D45)-(72.872*D45)+(49.885)</f>
        <v>5.4363725500000015</v>
      </c>
    </row>
    <row r="46" spans="1:5" x14ac:dyDescent="0.3">
      <c r="A46" s="7" t="s">
        <v>119</v>
      </c>
      <c r="B46" s="2">
        <v>1.139</v>
      </c>
      <c r="C46" s="5">
        <v>0.10299999999999999</v>
      </c>
      <c r="D46" s="1">
        <f>(B46-C46)</f>
        <v>1.036</v>
      </c>
      <c r="E46" s="9">
        <f>(28.502*D46*D46)-(72.872*D46)+(49.885)</f>
        <v>4.980690592000002</v>
      </c>
    </row>
    <row r="47" spans="1:5" x14ac:dyDescent="0.3">
      <c r="A47" s="7" t="s">
        <v>120</v>
      </c>
      <c r="B47" s="2">
        <v>0.96399999999999997</v>
      </c>
      <c r="C47" s="5">
        <v>0.10299999999999999</v>
      </c>
      <c r="D47" s="1">
        <f>(B47-C47)</f>
        <v>0.86099999999999999</v>
      </c>
      <c r="E47" s="9">
        <f>(28.502*D47*D47)-(72.872*D47)+(49.885)</f>
        <v>8.2713391419999951</v>
      </c>
    </row>
    <row r="48" spans="1:5" x14ac:dyDescent="0.3">
      <c r="A48" s="7" t="s">
        <v>121</v>
      </c>
      <c r="B48" s="2">
        <v>1.024</v>
      </c>
      <c r="C48" s="5">
        <v>0.10299999999999999</v>
      </c>
      <c r="D48" s="1">
        <f>(B48-C48)</f>
        <v>0.92100000000000004</v>
      </c>
      <c r="E48" s="9">
        <f>(28.502*D48*D48)-(72.872*D48)+(49.885)</f>
        <v>6.9464529820000038</v>
      </c>
    </row>
    <row r="49" spans="1:5" x14ac:dyDescent="0.3">
      <c r="A49" s="7" t="s">
        <v>122</v>
      </c>
      <c r="B49" s="2">
        <v>0.80300000000000005</v>
      </c>
      <c r="C49" s="5">
        <v>0.10299999999999999</v>
      </c>
      <c r="D49" s="1">
        <f>(B49-C49)</f>
        <v>0.70000000000000007</v>
      </c>
      <c r="E49" s="9">
        <f>(28.502*D49*D49)-(72.872*D49)+(49.885)</f>
        <v>12.840579999999996</v>
      </c>
    </row>
    <row r="50" spans="1:5" x14ac:dyDescent="0.3">
      <c r="A50" s="7" t="s">
        <v>123</v>
      </c>
      <c r="B50" s="2">
        <v>0.96599999999999997</v>
      </c>
      <c r="C50" s="5">
        <v>0.10299999999999999</v>
      </c>
      <c r="D50" s="1">
        <f>(B50-C50)</f>
        <v>0.86299999999999999</v>
      </c>
      <c r="E50" s="9">
        <f>(28.502*D50*D50)-(72.872*D50)+(49.885)</f>
        <v>8.2238700379999941</v>
      </c>
    </row>
    <row r="51" spans="1:5" x14ac:dyDescent="0.3">
      <c r="A51" s="7" t="s">
        <v>124</v>
      </c>
      <c r="B51" s="2">
        <v>1.093</v>
      </c>
      <c r="C51" s="5">
        <v>0.10299999999999999</v>
      </c>
      <c r="D51" s="1">
        <f>(B51-C51)</f>
        <v>0.99</v>
      </c>
      <c r="E51" s="9">
        <f>(28.502*D51*D51)-(72.872*D51)+(49.885)</f>
        <v>5.6765301999999949</v>
      </c>
    </row>
    <row r="52" spans="1:5" x14ac:dyDescent="0.3">
      <c r="A52" s="7" t="s">
        <v>125</v>
      </c>
      <c r="B52" s="2">
        <v>1.1260000000000001</v>
      </c>
      <c r="C52" s="5">
        <v>0.10299999999999999</v>
      </c>
      <c r="D52" s="1">
        <f>(B52-C52)</f>
        <v>1.0230000000000001</v>
      </c>
      <c r="E52" s="9">
        <f>(28.502*D52*D52)-(72.872*D52)+(49.885)</f>
        <v>5.1651135580000016</v>
      </c>
    </row>
    <row r="53" spans="1:5" x14ac:dyDescent="0.3">
      <c r="A53" s="7" t="s">
        <v>126</v>
      </c>
      <c r="B53" s="2">
        <v>1.105</v>
      </c>
      <c r="C53" s="5">
        <v>0.10299999999999999</v>
      </c>
      <c r="D53" s="1">
        <f>(B53-C53)</f>
        <v>1.002</v>
      </c>
      <c r="E53" s="9">
        <f>(28.502*D53*D53)-(72.872*D53)+(49.885)</f>
        <v>5.4833780080000025</v>
      </c>
    </row>
    <row r="54" spans="1:5" x14ac:dyDescent="0.3">
      <c r="A54" s="7" t="s">
        <v>127</v>
      </c>
      <c r="B54" s="2">
        <v>0.93900000000000006</v>
      </c>
      <c r="C54" s="5">
        <v>0.10299999999999999</v>
      </c>
      <c r="D54" s="1">
        <f>(B54-C54)</f>
        <v>0.83600000000000008</v>
      </c>
      <c r="E54" s="9">
        <f>(28.502*D54*D54)-(72.872*D54)+(49.885)</f>
        <v>8.8839417919999946</v>
      </c>
    </row>
    <row r="55" spans="1:5" x14ac:dyDescent="0.3">
      <c r="A55" s="7" t="s">
        <v>128</v>
      </c>
      <c r="B55" s="2">
        <v>0.79200000000000004</v>
      </c>
      <c r="C55" s="5">
        <v>0.10299999999999999</v>
      </c>
      <c r="D55" s="1">
        <f>(B55-C55)</f>
        <v>0.68900000000000006</v>
      </c>
      <c r="E55" s="9">
        <f>(28.502*D55*D55)-(72.872*D55)+(49.885)</f>
        <v>13.206689941999997</v>
      </c>
    </row>
    <row r="56" spans="1:5" x14ac:dyDescent="0.3">
      <c r="A56" s="7" t="s">
        <v>129</v>
      </c>
      <c r="B56" s="2">
        <v>0.88800000000000001</v>
      </c>
      <c r="C56" s="5">
        <v>0.10299999999999999</v>
      </c>
      <c r="D56" s="1">
        <f>(B56-C56)</f>
        <v>0.78500000000000003</v>
      </c>
      <c r="E56" s="9">
        <f>(28.502*D56*D56)-(72.872*D56)+(49.885)</f>
        <v>10.244124949999993</v>
      </c>
    </row>
    <row r="57" spans="1:5" x14ac:dyDescent="0.3">
      <c r="A57" s="7" t="s">
        <v>130</v>
      </c>
      <c r="B57" s="2">
        <v>0.70699999999999996</v>
      </c>
      <c r="C57" s="5">
        <v>0.10299999999999999</v>
      </c>
      <c r="D57" s="1">
        <f>(B57-C57)</f>
        <v>0.60399999999999998</v>
      </c>
      <c r="E57" s="9">
        <f>(28.502*D57*D57)-(72.872*D57)+(49.885)</f>
        <v>16.268297631999999</v>
      </c>
    </row>
    <row r="58" spans="1:5" x14ac:dyDescent="0.3">
      <c r="A58" s="7" t="s">
        <v>131</v>
      </c>
      <c r="B58" s="2">
        <v>0.96899999999999997</v>
      </c>
      <c r="C58" s="5">
        <v>0.10299999999999999</v>
      </c>
      <c r="D58" s="1">
        <f>(B58-C58)</f>
        <v>0.86599999999999999</v>
      </c>
      <c r="E58" s="9">
        <f>(28.502*D58*D58)-(72.872*D58)+(49.885)</f>
        <v>8.1530939119999957</v>
      </c>
    </row>
    <row r="59" spans="1:5" x14ac:dyDescent="0.3">
      <c r="A59" s="7" t="s">
        <v>132</v>
      </c>
      <c r="B59" s="2">
        <v>1.03</v>
      </c>
      <c r="C59" s="5">
        <v>0.10299999999999999</v>
      </c>
      <c r="D59" s="1">
        <f>(B59-C59)</f>
        <v>0.92700000000000005</v>
      </c>
      <c r="E59" s="9">
        <f>(28.502*D59*D59)-(72.872*D59)+(49.885)</f>
        <v>6.8252511579999933</v>
      </c>
    </row>
    <row r="60" spans="1:5" x14ac:dyDescent="0.3">
      <c r="A60" s="7" t="s">
        <v>133</v>
      </c>
      <c r="B60" s="2">
        <v>1.1870000000000001</v>
      </c>
      <c r="C60" s="5">
        <v>0.10299999999999999</v>
      </c>
      <c r="D60" s="1">
        <f>(B60-C60)</f>
        <v>1.0840000000000001</v>
      </c>
      <c r="E60" s="9">
        <f>(28.502*D60*D60)-(72.872*D60)+(49.885)</f>
        <v>4.3831981119999881</v>
      </c>
    </row>
    <row r="61" spans="1:5" x14ac:dyDescent="0.3">
      <c r="A61" s="7" t="s">
        <v>134</v>
      </c>
      <c r="B61" s="2">
        <v>1.08</v>
      </c>
      <c r="C61" s="5">
        <v>0.10299999999999999</v>
      </c>
      <c r="D61" s="1">
        <f>(B61-C61)</f>
        <v>0.97700000000000009</v>
      </c>
      <c r="E61" s="9">
        <f>(28.502*D61*D61)-(72.872*D61)+(49.885)</f>
        <v>5.8950415579999955</v>
      </c>
    </row>
    <row r="62" spans="1:5" x14ac:dyDescent="0.3">
      <c r="A62" s="7" t="s">
        <v>135</v>
      </c>
      <c r="B62" s="2">
        <v>0.68200000000000005</v>
      </c>
      <c r="C62" s="5">
        <v>0.10299999999999999</v>
      </c>
      <c r="D62" s="1">
        <f>(B62-C62)</f>
        <v>0.57900000000000007</v>
      </c>
      <c r="E62" s="9">
        <f>(28.502*D62*D62)-(72.872*D62)+(49.885)</f>
        <v>17.247150981999994</v>
      </c>
    </row>
    <row r="63" spans="1:5" x14ac:dyDescent="0.3">
      <c r="A63" s="7" t="s">
        <v>136</v>
      </c>
      <c r="B63" s="2">
        <v>0.83799999999999997</v>
      </c>
      <c r="C63" s="5">
        <v>0.10299999999999999</v>
      </c>
      <c r="D63" s="1">
        <f>(B63-C63)</f>
        <v>0.73499999999999999</v>
      </c>
      <c r="E63" s="9">
        <f>(28.502*D63*D63)-(72.872*D63)+(49.885)</f>
        <v>11.721572950000002</v>
      </c>
    </row>
    <row r="64" spans="1:5" x14ac:dyDescent="0.3">
      <c r="A64" s="7" t="s">
        <v>137</v>
      </c>
      <c r="B64" s="2">
        <v>0.81500000000000006</v>
      </c>
      <c r="C64" s="5">
        <v>0.10299999999999999</v>
      </c>
      <c r="D64" s="1">
        <f>(B64-C64)</f>
        <v>0.71200000000000008</v>
      </c>
      <c r="E64" s="9">
        <f>(28.502*D64*D64)-(72.872*D64)+(49.885)</f>
        <v>12.449053887999995</v>
      </c>
    </row>
    <row r="65" spans="1:5" x14ac:dyDescent="0.3">
      <c r="A65" s="7" t="s">
        <v>138</v>
      </c>
      <c r="B65" s="2">
        <v>0.627</v>
      </c>
      <c r="C65" s="5">
        <v>0.10299999999999999</v>
      </c>
      <c r="D65" s="1">
        <f>(B65-C65)</f>
        <v>0.52400000000000002</v>
      </c>
      <c r="E65" s="9">
        <f>(28.502*D65*D65)-(72.872*D65)+(49.885)</f>
        <v>19.526037152000001</v>
      </c>
    </row>
    <row r="66" spans="1:5" x14ac:dyDescent="0.3">
      <c r="A66" s="7" t="s">
        <v>139</v>
      </c>
      <c r="B66" s="2">
        <v>1.141</v>
      </c>
      <c r="C66" s="5">
        <v>0.10299999999999999</v>
      </c>
      <c r="D66" s="1">
        <f>(B66-C66)</f>
        <v>1.038</v>
      </c>
      <c r="E66" s="9">
        <f>(28.502*D66*D66)-(72.872*D66)+(49.885)</f>
        <v>4.9531728879999974</v>
      </c>
    </row>
    <row r="67" spans="1:5" x14ac:dyDescent="0.3">
      <c r="A67" s="7" t="s">
        <v>140</v>
      </c>
      <c r="B67" s="2">
        <v>1.026</v>
      </c>
      <c r="C67" s="5">
        <v>0.10299999999999999</v>
      </c>
      <c r="D67" s="1">
        <f>(B67-C67)</f>
        <v>0.92300000000000004</v>
      </c>
      <c r="E67" s="9">
        <f>(28.502*D67*D67)-(72.872*D67)+(49.885)</f>
        <v>6.9058243579999967</v>
      </c>
    </row>
    <row r="68" spans="1:5" x14ac:dyDescent="0.3">
      <c r="A68" s="7" t="s">
        <v>141</v>
      </c>
      <c r="B68" s="2">
        <v>1.0620000000000001</v>
      </c>
      <c r="C68" s="5">
        <v>0.10299999999999999</v>
      </c>
      <c r="D68" s="1">
        <f>(B68-C68)</f>
        <v>0.95900000000000007</v>
      </c>
      <c r="E68" s="9">
        <f>(28.502*D68*D68)-(72.872*D68)+(49.885)</f>
        <v>6.213499861999999</v>
      </c>
    </row>
    <row r="69" spans="1:5" x14ac:dyDescent="0.3">
      <c r="A69" s="7" t="s">
        <v>142</v>
      </c>
      <c r="B69" s="2">
        <v>0.94600000000000006</v>
      </c>
      <c r="C69" s="5">
        <v>0.10299999999999999</v>
      </c>
      <c r="D69" s="1">
        <f>(B69-C69)</f>
        <v>0.84300000000000008</v>
      </c>
      <c r="E69" s="9">
        <f>(28.502*D69*D69)-(72.872*D69)+(49.885)</f>
        <v>8.7088217979999953</v>
      </c>
    </row>
    <row r="70" spans="1:5" x14ac:dyDescent="0.3">
      <c r="A70" s="7" t="s">
        <v>143</v>
      </c>
      <c r="B70" s="2">
        <v>0.67900000000000005</v>
      </c>
      <c r="C70" s="5">
        <v>0.10299999999999999</v>
      </c>
      <c r="D70" s="1">
        <f>(B70-C70)</f>
        <v>0.57600000000000007</v>
      </c>
      <c r="E70" s="9">
        <f>(28.502*D70*D70)-(72.872*D70)+(49.885)</f>
        <v>17.367007551999997</v>
      </c>
    </row>
    <row r="71" spans="1:5" x14ac:dyDescent="0.3">
      <c r="A71" s="7" t="s">
        <v>144</v>
      </c>
      <c r="B71" s="2">
        <v>0.84699999999999998</v>
      </c>
      <c r="C71" s="5">
        <v>0.10299999999999999</v>
      </c>
      <c r="D71" s="1">
        <f>(B71-C71)</f>
        <v>0.74399999999999999</v>
      </c>
      <c r="E71" s="9">
        <f>(28.502*D71*D71)-(72.872*D71)+(49.885)</f>
        <v>11.445115071999993</v>
      </c>
    </row>
    <row r="72" spans="1:5" x14ac:dyDescent="0.3">
      <c r="A72" s="7" t="s">
        <v>145</v>
      </c>
      <c r="B72" s="2">
        <v>0.68</v>
      </c>
      <c r="C72" s="5">
        <v>0.10299999999999999</v>
      </c>
      <c r="D72" s="1">
        <f>(B72-C72)</f>
        <v>0.57700000000000007</v>
      </c>
      <c r="E72" s="9">
        <f>(28.502*D72*D72)-(72.872*D72)+(49.885)</f>
        <v>17.326998357999997</v>
      </c>
    </row>
    <row r="73" spans="1:5" x14ac:dyDescent="0.3">
      <c r="A73" s="7" t="s">
        <v>146</v>
      </c>
      <c r="B73" s="2">
        <v>0.49399999999999999</v>
      </c>
      <c r="C73" s="5">
        <v>0.10299999999999999</v>
      </c>
      <c r="D73" s="1">
        <f>(B73-C73)</f>
        <v>0.39100000000000001</v>
      </c>
      <c r="E73" s="9">
        <f>(28.502*D73*D73)-(72.872*D73)+(49.885)</f>
        <v>25.749462261999994</v>
      </c>
    </row>
    <row r="74" spans="1:5" x14ac:dyDescent="0.3">
      <c r="A74" s="7" t="s">
        <v>147</v>
      </c>
      <c r="B74" s="2">
        <v>0.13700000000000001</v>
      </c>
      <c r="C74" s="5">
        <v>0.10299999999999999</v>
      </c>
      <c r="D74" s="1">
        <f>(B74-C74)</f>
        <v>3.4000000000000016E-2</v>
      </c>
      <c r="E74" s="9">
        <f>(28.502*D74*D74)-(72.872*D74)+(49.885)</f>
        <v>47.440300311999998</v>
      </c>
    </row>
    <row r="75" spans="1:5" x14ac:dyDescent="0.3">
      <c r="A75" s="7" t="s">
        <v>148</v>
      </c>
      <c r="B75" s="2">
        <v>0.20500000000000002</v>
      </c>
      <c r="C75" s="5">
        <v>0.10299999999999999</v>
      </c>
      <c r="D75" s="1">
        <f>(B75-C75)</f>
        <v>0.10200000000000002</v>
      </c>
      <c r="E75" s="9">
        <f>(28.502*D75*D75)-(72.872*D75)+(49.885)</f>
        <v>42.748590807999996</v>
      </c>
    </row>
    <row r="76" spans="1:5" x14ac:dyDescent="0.3">
      <c r="A76" s="7" t="s">
        <v>149</v>
      </c>
      <c r="B76" s="2">
        <v>0.35399999999999998</v>
      </c>
      <c r="C76" s="5">
        <v>0.10299999999999999</v>
      </c>
      <c r="D76" s="1">
        <f>(B76-C76)</f>
        <v>0.251</v>
      </c>
      <c r="E76" s="9">
        <f>(28.502*D76*D76)-(72.872*D76)+(49.885)</f>
        <v>33.389782502000003</v>
      </c>
    </row>
    <row r="77" spans="1:5" x14ac:dyDescent="0.3">
      <c r="A77" s="7" t="s">
        <v>150</v>
      </c>
      <c r="B77" s="2">
        <v>0.219</v>
      </c>
      <c r="C77" s="5">
        <v>0.10299999999999999</v>
      </c>
      <c r="D77" s="1">
        <f>(B77-C77)</f>
        <v>0.11600000000000001</v>
      </c>
      <c r="E77" s="9">
        <f>(28.502*D77*D77)-(72.872*D77)+(49.885)</f>
        <v>41.815370911999999</v>
      </c>
    </row>
    <row r="78" spans="1:5" x14ac:dyDescent="0.3">
      <c r="A78" s="7" t="s">
        <v>151</v>
      </c>
      <c r="B78" s="2">
        <v>0.16200000000000001</v>
      </c>
      <c r="C78" s="5">
        <v>0.10299999999999999</v>
      </c>
      <c r="D78" s="1">
        <f>(B78-C78)</f>
        <v>5.9000000000000011E-2</v>
      </c>
      <c r="E78" s="9">
        <f>(28.502*D78*D78)-(72.872*D78)+(49.885)</f>
        <v>45.684767461999996</v>
      </c>
    </row>
    <row r="79" spans="1:5" x14ac:dyDescent="0.3">
      <c r="A79" s="7" t="s">
        <v>152</v>
      </c>
      <c r="B79" s="2">
        <v>0.186</v>
      </c>
      <c r="C79" s="5">
        <v>0.10299999999999999</v>
      </c>
      <c r="D79" s="1">
        <f>(B79-C79)</f>
        <v>8.3000000000000004E-2</v>
      </c>
      <c r="E79" s="9">
        <f>(28.502*D79*D79)-(72.872*D79)+(49.885)</f>
        <v>44.032974277999998</v>
      </c>
    </row>
    <row r="80" spans="1:5" x14ac:dyDescent="0.3">
      <c r="A80" s="7" t="s">
        <v>153</v>
      </c>
      <c r="B80" s="2">
        <v>0.107</v>
      </c>
      <c r="C80" s="5">
        <v>0.10299999999999999</v>
      </c>
      <c r="D80" s="1">
        <f>(B80-C80)</f>
        <v>4.0000000000000036E-3</v>
      </c>
      <c r="E80" s="9">
        <f>(28.502*D80*D80)-(72.872*D80)+(49.885)</f>
        <v>49.593968031999999</v>
      </c>
    </row>
    <row r="81" spans="1:5" x14ac:dyDescent="0.3">
      <c r="A81" s="7" t="s">
        <v>154</v>
      </c>
      <c r="B81" s="2">
        <v>6.7000000000000004E-2</v>
      </c>
      <c r="C81" s="5">
        <v>0.10299999999999999</v>
      </c>
      <c r="D81" s="1">
        <f>(B81-C81)</f>
        <v>-3.599999999999999E-2</v>
      </c>
      <c r="E81" s="9">
        <f>(28.502*D81*D81)-(72.872*D81)+(49.885)</f>
        <v>52.545330591999999</v>
      </c>
    </row>
    <row r="82" spans="1:5" x14ac:dyDescent="0.3">
      <c r="A82" s="7" t="s">
        <v>155</v>
      </c>
      <c r="B82" s="2">
        <v>0.89100000000000001</v>
      </c>
      <c r="C82" s="5">
        <v>0.10299999999999999</v>
      </c>
      <c r="D82" s="1">
        <f>(B82-C82)</f>
        <v>0.78800000000000003</v>
      </c>
      <c r="E82" s="9">
        <f>(28.502*D82*D82)-(72.872*D82)+(49.885)</f>
        <v>10.160009887999998</v>
      </c>
    </row>
    <row r="83" spans="1:5" x14ac:dyDescent="0.3">
      <c r="A83" s="7" t="s">
        <v>156</v>
      </c>
      <c r="B83" s="2">
        <v>0.89800000000000002</v>
      </c>
      <c r="C83" s="5">
        <v>0.10299999999999999</v>
      </c>
      <c r="D83" s="1">
        <f>(B83-C83)</f>
        <v>0.79500000000000004</v>
      </c>
      <c r="E83" s="9">
        <f>(28.502*D83*D83)-(72.872*D83)+(49.885)</f>
        <v>9.9657365499999955</v>
      </c>
    </row>
    <row r="84" spans="1:5" x14ac:dyDescent="0.3">
      <c r="A84" s="7" t="s">
        <v>157</v>
      </c>
      <c r="B84" s="2">
        <v>1.0090000000000001</v>
      </c>
      <c r="C84" s="5">
        <v>0.10299999999999999</v>
      </c>
      <c r="D84" s="1">
        <f>(B84-C84)</f>
        <v>0.90600000000000014</v>
      </c>
      <c r="E84" s="9">
        <f>(28.502*D84*D84)-(72.872*D84)+(49.885)</f>
        <v>7.2584356719999974</v>
      </c>
    </row>
    <row r="85" spans="1:5" x14ac:dyDescent="0.3">
      <c r="A85" s="7" t="s">
        <v>158</v>
      </c>
      <c r="B85" s="2">
        <v>0.91200000000000003</v>
      </c>
      <c r="C85" s="5">
        <v>0.10299999999999999</v>
      </c>
      <c r="D85" s="1">
        <f>(B85-C85)</f>
        <v>0.80900000000000005</v>
      </c>
      <c r="E85" s="9">
        <f>(28.502*D85*D85)-(72.872*D85)+(49.885)</f>
        <v>9.5855694620000023</v>
      </c>
    </row>
    <row r="86" spans="1:5" x14ac:dyDescent="0.3">
      <c r="A86" s="7" t="s">
        <v>159</v>
      </c>
      <c r="B86" s="2">
        <v>0.70000000000000007</v>
      </c>
      <c r="C86" s="5">
        <v>0.10299999999999999</v>
      </c>
      <c r="D86" s="1">
        <f>(B86-C86)</f>
        <v>0.59700000000000009</v>
      </c>
      <c r="E86" s="9">
        <f>(28.502*D86*D86)-(72.872*D86)+(49.885)</f>
        <v>16.538785317999995</v>
      </c>
    </row>
    <row r="87" spans="1:5" x14ac:dyDescent="0.3">
      <c r="A87" s="7" t="s">
        <v>160</v>
      </c>
      <c r="B87" s="2">
        <v>0.72199999999999998</v>
      </c>
      <c r="C87" s="5">
        <v>0.10299999999999999</v>
      </c>
      <c r="D87" s="1">
        <f>(B87-C87)</f>
        <v>0.61899999999999999</v>
      </c>
      <c r="E87" s="9">
        <f>(28.502*D87*D87)-(72.872*D87)+(49.885)</f>
        <v>15.698086822</v>
      </c>
    </row>
    <row r="88" spans="1:5" x14ac:dyDescent="0.3">
      <c r="A88" s="7" t="s">
        <v>161</v>
      </c>
      <c r="B88" s="2">
        <v>0.63500000000000001</v>
      </c>
      <c r="C88" s="5">
        <v>0.10299999999999999</v>
      </c>
      <c r="D88" s="1">
        <f>(B88-C88)</f>
        <v>0.53200000000000003</v>
      </c>
      <c r="E88" s="9">
        <f>(28.502*D88*D88)-(72.872*D88)+(49.885)</f>
        <v>19.183846047999999</v>
      </c>
    </row>
    <row r="89" spans="1:5" x14ac:dyDescent="0.3">
      <c r="A89" s="7" t="s">
        <v>162</v>
      </c>
      <c r="B89" s="2">
        <v>0.53</v>
      </c>
      <c r="C89" s="5">
        <v>0.10299999999999999</v>
      </c>
      <c r="D89" s="1">
        <f>(B89-C89)</f>
        <v>0.42700000000000005</v>
      </c>
      <c r="E89" s="9">
        <f>(28.502*D89*D89)-(72.872*D89)+(49.885)</f>
        <v>23.965397157999998</v>
      </c>
    </row>
    <row r="90" spans="1:5" x14ac:dyDescent="0.3">
      <c r="A90" s="7" t="s">
        <v>163</v>
      </c>
      <c r="B90" s="2">
        <v>0.93400000000000005</v>
      </c>
      <c r="C90" s="5">
        <v>0.10299999999999999</v>
      </c>
      <c r="D90" s="1">
        <f>(B90-C90)</f>
        <v>0.83100000000000007</v>
      </c>
      <c r="E90" s="9">
        <f>(28.502*D90*D90)-(72.872*D90)+(49.885)</f>
        <v>9.0107376219999935</v>
      </c>
    </row>
    <row r="91" spans="1:5" x14ac:dyDescent="0.3">
      <c r="A91" s="7" t="s">
        <v>164</v>
      </c>
      <c r="B91" s="2">
        <v>0.90600000000000003</v>
      </c>
      <c r="C91" s="5">
        <v>0.10299999999999999</v>
      </c>
      <c r="D91" s="1">
        <f>(B91-C91)</f>
        <v>0.80300000000000005</v>
      </c>
      <c r="E91" s="9">
        <f>(28.502*D91*D91)-(72.872*D91)+(49.885)</f>
        <v>9.7471301179999941</v>
      </c>
    </row>
    <row r="92" spans="1:5" x14ac:dyDescent="0.3">
      <c r="A92" s="7" t="s">
        <v>165</v>
      </c>
      <c r="B92" s="2">
        <v>1.103</v>
      </c>
      <c r="C92" s="5">
        <v>0.10299999999999999</v>
      </c>
      <c r="D92" s="1">
        <f>(B92-C92)</f>
        <v>1</v>
      </c>
      <c r="E92" s="9">
        <f>(28.502*D92*D92)-(72.872*D92)+(49.885)</f>
        <v>5.5149999999999935</v>
      </c>
    </row>
    <row r="93" spans="1:5" x14ac:dyDescent="0.3">
      <c r="A93" s="7" t="s">
        <v>166</v>
      </c>
      <c r="B93" s="2">
        <v>0.96399999999999997</v>
      </c>
      <c r="C93" s="5">
        <v>0.10299999999999999</v>
      </c>
      <c r="D93" s="1">
        <f>(B93-C93)</f>
        <v>0.86099999999999999</v>
      </c>
      <c r="E93" s="9">
        <f>(28.502*D93*D93)-(72.872*D93)+(49.885)</f>
        <v>8.2713391419999951</v>
      </c>
    </row>
    <row r="94" spans="1:5" x14ac:dyDescent="0.3">
      <c r="A94" s="7" t="s">
        <v>167</v>
      </c>
      <c r="B94" s="2">
        <v>0.77</v>
      </c>
      <c r="C94" s="5">
        <v>0.10299999999999999</v>
      </c>
      <c r="D94" s="1">
        <f>(B94-C94)</f>
        <v>0.66700000000000004</v>
      </c>
      <c r="E94" s="9">
        <f>(28.502*D94*D94)-(72.872*D94)+(49.885)</f>
        <v>13.959602277999991</v>
      </c>
    </row>
    <row r="95" spans="1:5" x14ac:dyDescent="0.3">
      <c r="A95" s="7" t="s">
        <v>168</v>
      </c>
      <c r="B95" s="2">
        <v>0.72899999999999998</v>
      </c>
      <c r="C95" s="5">
        <v>0.10299999999999999</v>
      </c>
      <c r="D95" s="1">
        <f>(B95-C95)</f>
        <v>0.626</v>
      </c>
      <c r="E95" s="9">
        <f>(28.502*D95*D95)-(72.872*D95)+(49.885)</f>
        <v>15.436377751999999</v>
      </c>
    </row>
    <row r="96" spans="1:5" x14ac:dyDescent="0.3">
      <c r="A96" s="7" t="s">
        <v>169</v>
      </c>
      <c r="B96" s="2">
        <v>0.72199999999999998</v>
      </c>
      <c r="C96" s="5">
        <v>0.10299999999999999</v>
      </c>
      <c r="D96" s="1">
        <f>(B96-C96)</f>
        <v>0.61899999999999999</v>
      </c>
      <c r="E96" s="9">
        <f>(28.502*D96*D96)-(72.872*D96)+(49.885)</f>
        <v>15.698086822</v>
      </c>
    </row>
    <row r="97" spans="1:5" x14ac:dyDescent="0.3">
      <c r="A97" s="7" t="s">
        <v>170</v>
      </c>
      <c r="B97" s="2">
        <v>0.57100000000000006</v>
      </c>
      <c r="C97" s="5">
        <v>0.10299999999999999</v>
      </c>
      <c r="D97" s="1">
        <f>(B97-C97)</f>
        <v>0.46800000000000008</v>
      </c>
      <c r="E97" s="9">
        <f>(28.502*D97*D97)-(72.872*D97)+(49.885)</f>
        <v>22.023526047999994</v>
      </c>
    </row>
    <row r="98" spans="1:5" x14ac:dyDescent="0.3">
      <c r="A98" s="7" t="s">
        <v>171</v>
      </c>
      <c r="B98" s="2">
        <v>0.68300000000000005</v>
      </c>
      <c r="C98" s="5">
        <v>0.10299999999999999</v>
      </c>
      <c r="D98" s="1">
        <f>(B98-C98)</f>
        <v>0.58000000000000007</v>
      </c>
      <c r="E98" s="9">
        <f>(28.502*D98*D98)-(72.872*D98)+(49.885)</f>
        <v>17.20731279999999</v>
      </c>
    </row>
    <row r="99" spans="1:5" x14ac:dyDescent="0.3">
      <c r="A99" s="7" t="s">
        <v>172</v>
      </c>
      <c r="B99" s="2">
        <v>0.81700000000000006</v>
      </c>
      <c r="C99" s="5">
        <v>0.10299999999999999</v>
      </c>
      <c r="D99" s="1">
        <f>(B99-C99)</f>
        <v>0.71400000000000008</v>
      </c>
      <c r="E99" s="9">
        <f>(28.502*D99*D99)-(72.872*D99)+(49.885)</f>
        <v>12.384597591999992</v>
      </c>
    </row>
    <row r="100" spans="1:5" x14ac:dyDescent="0.3">
      <c r="A100" s="7" t="s">
        <v>173</v>
      </c>
      <c r="B100" s="2">
        <v>0.81300000000000006</v>
      </c>
      <c r="C100" s="5">
        <v>0.10299999999999999</v>
      </c>
      <c r="D100" s="1">
        <f>(B100-C100)</f>
        <v>0.71000000000000008</v>
      </c>
      <c r="E100" s="9">
        <f>(28.502*D100*D100)-(72.872*D100)+(49.885)</f>
        <v>12.513738199999999</v>
      </c>
    </row>
    <row r="101" spans="1:5" x14ac:dyDescent="0.3">
      <c r="A101" s="7" t="s">
        <v>174</v>
      </c>
      <c r="B101" s="2">
        <v>0.83599999999999997</v>
      </c>
      <c r="C101" s="5">
        <v>0.10299999999999999</v>
      </c>
      <c r="D101" s="1">
        <f>(B101-C101)</f>
        <v>0.73299999999999998</v>
      </c>
      <c r="E101" s="9">
        <f>(28.502*D101*D101)-(72.872*D101)+(49.885)</f>
        <v>11.783635078000003</v>
      </c>
    </row>
    <row r="102" spans="1:5" x14ac:dyDescent="0.3">
      <c r="A102" s="7" t="s">
        <v>175</v>
      </c>
      <c r="B102" s="2">
        <v>0.70100000000000007</v>
      </c>
      <c r="C102" s="5">
        <v>0.10299999999999999</v>
      </c>
      <c r="D102" s="1">
        <f>(B102-C102)</f>
        <v>0.59800000000000009</v>
      </c>
      <c r="E102" s="9">
        <f>(28.502*D102*D102)-(72.872*D102)+(49.885)</f>
        <v>16.499973207999993</v>
      </c>
    </row>
    <row r="103" spans="1:5" x14ac:dyDescent="0.3">
      <c r="A103" s="7" t="s">
        <v>176</v>
      </c>
      <c r="B103" s="2">
        <v>0.65500000000000003</v>
      </c>
      <c r="C103" s="5">
        <v>0.10299999999999999</v>
      </c>
      <c r="D103" s="1">
        <f>(B103-C103)</f>
        <v>0.55200000000000005</v>
      </c>
      <c r="E103" s="9">
        <f>(28.502*D103*D103)-(72.872*D103)+(49.885)</f>
        <v>18.344329408</v>
      </c>
    </row>
    <row r="104" spans="1:5" x14ac:dyDescent="0.3">
      <c r="A104" s="7" t="s">
        <v>177</v>
      </c>
      <c r="B104" s="2">
        <v>0.57799999999999996</v>
      </c>
      <c r="C104" s="5">
        <v>0.10299999999999999</v>
      </c>
      <c r="D104" s="1">
        <f>(B104-C104)</f>
        <v>0.47499999999999998</v>
      </c>
      <c r="E104" s="9">
        <f>(28.502*D104*D104)-(72.872*D104)+(49.885)</f>
        <v>21.701563750000002</v>
      </c>
    </row>
    <row r="105" spans="1:5" x14ac:dyDescent="0.3">
      <c r="A105" s="7" t="s">
        <v>178</v>
      </c>
      <c r="B105" s="2">
        <v>0.42699999999999999</v>
      </c>
      <c r="C105" s="5">
        <v>0.10299999999999999</v>
      </c>
      <c r="D105" s="1">
        <f>(B105-C105)</f>
        <v>0.32400000000000001</v>
      </c>
      <c r="E105" s="9">
        <f>(28.502*D105*D105)-(72.872*D105)+(49.885)</f>
        <v>29.266497951999995</v>
      </c>
    </row>
    <row r="106" spans="1:5" x14ac:dyDescent="0.3">
      <c r="A106" s="7" t="s">
        <v>179</v>
      </c>
      <c r="B106" s="2">
        <v>0.72799999999999998</v>
      </c>
      <c r="C106" s="5">
        <v>0.10299999999999999</v>
      </c>
      <c r="D106" s="1">
        <f>(B106-C106)</f>
        <v>0.625</v>
      </c>
      <c r="E106" s="9">
        <f>(28.502*D106*D106)-(72.872*D106)+(49.885)</f>
        <v>15.473593749999999</v>
      </c>
    </row>
    <row r="107" spans="1:5" x14ac:dyDescent="0.3">
      <c r="A107" s="7" t="s">
        <v>180</v>
      </c>
      <c r="B107" s="2">
        <v>0.63900000000000001</v>
      </c>
      <c r="C107" s="5">
        <v>0.10299999999999999</v>
      </c>
      <c r="D107" s="1">
        <f>(B107-C107)</f>
        <v>0.53600000000000003</v>
      </c>
      <c r="E107" s="9">
        <f>(28.502*D107*D107)-(72.872*D107)+(49.885)</f>
        <v>19.014118591999996</v>
      </c>
    </row>
    <row r="108" spans="1:5" x14ac:dyDescent="0.3">
      <c r="A108" s="7" t="s">
        <v>181</v>
      </c>
      <c r="B108" s="2">
        <v>0.77700000000000002</v>
      </c>
      <c r="C108" s="5">
        <v>0.10299999999999999</v>
      </c>
      <c r="D108" s="1">
        <f>(B108-C108)</f>
        <v>0.67400000000000004</v>
      </c>
      <c r="E108" s="9">
        <f>(28.502*D108*D108)-(72.872*D108)+(49.885)</f>
        <v>13.717046551999992</v>
      </c>
    </row>
    <row r="109" spans="1:5" x14ac:dyDescent="0.3">
      <c r="A109" s="7" t="s">
        <v>182</v>
      </c>
      <c r="B109" s="2">
        <v>0.90400000000000003</v>
      </c>
      <c r="C109" s="5">
        <v>0.10299999999999999</v>
      </c>
      <c r="D109" s="1">
        <f>(B109-C109)</f>
        <v>0.80100000000000005</v>
      </c>
      <c r="E109" s="9">
        <f>(28.502*D109*D109)-(72.872*D109)+(49.885)</f>
        <v>9.801439701999989</v>
      </c>
    </row>
    <row r="110" spans="1:5" x14ac:dyDescent="0.3">
      <c r="A110" s="7" t="s">
        <v>183</v>
      </c>
      <c r="B110" s="2">
        <v>0.76100000000000001</v>
      </c>
      <c r="C110" s="5">
        <v>0.10299999999999999</v>
      </c>
      <c r="D110" s="1">
        <f>(B110-C110)</f>
        <v>0.65800000000000003</v>
      </c>
      <c r="E110" s="9">
        <f>(28.502*D110*D110)-(72.872*D110)+(49.885)</f>
        <v>14.275563927999997</v>
      </c>
    </row>
    <row r="111" spans="1:5" x14ac:dyDescent="0.3">
      <c r="A111" s="7" t="s">
        <v>184</v>
      </c>
      <c r="B111" s="2">
        <v>0.59099999999999997</v>
      </c>
      <c r="C111" s="5">
        <v>0.10299999999999999</v>
      </c>
      <c r="D111" s="1">
        <f>(B111-C111)</f>
        <v>0.48799999999999999</v>
      </c>
      <c r="E111" s="9">
        <f>(28.502*D111*D111)-(72.872*D111)+(49.885)</f>
        <v>21.111044288000002</v>
      </c>
    </row>
    <row r="112" spans="1:5" x14ac:dyDescent="0.3">
      <c r="A112" s="7" t="s">
        <v>185</v>
      </c>
      <c r="B112" s="2">
        <v>0.57999999999999996</v>
      </c>
      <c r="C112" s="5">
        <v>0.10299999999999999</v>
      </c>
      <c r="D112" s="1">
        <f>(B112-C112)</f>
        <v>0.47699999999999998</v>
      </c>
      <c r="E112" s="9">
        <f>(28.502*D112*D112)-(72.872*D112)+(49.885)</f>
        <v>21.610087558</v>
      </c>
    </row>
    <row r="113" spans="1:5" x14ac:dyDescent="0.3">
      <c r="A113" s="7" t="s">
        <v>186</v>
      </c>
      <c r="B113" s="2">
        <v>0.38</v>
      </c>
      <c r="C113" s="5">
        <v>0.10299999999999999</v>
      </c>
      <c r="D113" s="1">
        <f>(B113-C113)</f>
        <v>0.27700000000000002</v>
      </c>
      <c r="E113" s="9">
        <f>(28.502*D113*D113)-(72.872*D113)+(49.885)</f>
        <v>31.886385957999998</v>
      </c>
    </row>
    <row r="114" spans="1:5" x14ac:dyDescent="0.3">
      <c r="A114" s="7" t="s">
        <v>187</v>
      </c>
      <c r="B114" s="2">
        <v>0.65100000000000002</v>
      </c>
      <c r="C114" s="5">
        <v>0.10299999999999999</v>
      </c>
      <c r="D114" s="1">
        <f>(B114-C114)</f>
        <v>0.54800000000000004</v>
      </c>
      <c r="E114" s="9">
        <f>(28.502*D114*D114)-(72.872*D114)+(49.885)</f>
        <v>18.510408607999992</v>
      </c>
    </row>
    <row r="115" spans="1:5" x14ac:dyDescent="0.3">
      <c r="A115" s="7" t="s">
        <v>188</v>
      </c>
      <c r="B115" s="2">
        <v>0.68600000000000005</v>
      </c>
      <c r="C115" s="5">
        <v>0.10299999999999999</v>
      </c>
      <c r="D115" s="1">
        <f>(B115-C115)</f>
        <v>0.58300000000000007</v>
      </c>
      <c r="E115" s="9">
        <f>(28.502*D115*D115)-(72.872*D115)+(49.885)</f>
        <v>17.088140277999997</v>
      </c>
    </row>
    <row r="116" spans="1:5" x14ac:dyDescent="0.3">
      <c r="A116" s="7" t="s">
        <v>189</v>
      </c>
      <c r="B116" s="2">
        <v>0.76400000000000001</v>
      </c>
      <c r="C116" s="5">
        <v>0.10299999999999999</v>
      </c>
      <c r="D116" s="1">
        <f>(B116-C116)</f>
        <v>0.66100000000000003</v>
      </c>
      <c r="E116" s="9">
        <f>(28.502*D116*D116)-(72.872*D116)+(49.885)</f>
        <v>14.169730341999994</v>
      </c>
    </row>
    <row r="117" spans="1:5" x14ac:dyDescent="0.3">
      <c r="A117" s="7" t="s">
        <v>190</v>
      </c>
      <c r="B117" s="2">
        <v>0.69300000000000006</v>
      </c>
      <c r="C117" s="5">
        <v>0.10299999999999999</v>
      </c>
      <c r="D117" s="1">
        <f>(B117-C117)</f>
        <v>0.59000000000000008</v>
      </c>
      <c r="E117" s="9">
        <f>(28.502*D117*D117)-(72.872*D117)+(49.885)</f>
        <v>16.812066199999997</v>
      </c>
    </row>
    <row r="118" spans="1:5" x14ac:dyDescent="0.3">
      <c r="A118" s="7" t="s">
        <v>191</v>
      </c>
      <c r="B118" s="2">
        <v>0.58699999999999997</v>
      </c>
      <c r="C118" s="5">
        <v>0.10299999999999999</v>
      </c>
      <c r="D118" s="1">
        <f>(B118-C118)</f>
        <v>0.48399999999999999</v>
      </c>
      <c r="E118" s="9">
        <f>(28.502*D118*D118)-(72.872*D118)+(49.885)</f>
        <v>21.291716512000001</v>
      </c>
    </row>
    <row r="119" spans="1:5" x14ac:dyDescent="0.3">
      <c r="A119" s="7" t="s">
        <v>192</v>
      </c>
      <c r="B119" s="2">
        <v>0.42199999999999999</v>
      </c>
      <c r="C119" s="5">
        <v>0.10299999999999999</v>
      </c>
      <c r="D119" s="1">
        <f>(B119-C119)</f>
        <v>0.31900000000000001</v>
      </c>
      <c r="E119" s="9">
        <f>(28.502*D119*D119)-(72.872*D119)+(49.885)</f>
        <v>29.539224021999999</v>
      </c>
    </row>
    <row r="120" spans="1:5" x14ac:dyDescent="0.3">
      <c r="A120" s="7" t="s">
        <v>193</v>
      </c>
      <c r="B120" s="2">
        <v>0.51</v>
      </c>
      <c r="C120" s="5">
        <v>0.10299999999999999</v>
      </c>
      <c r="D120" s="1">
        <f>(B120-C120)</f>
        <v>0.40700000000000003</v>
      </c>
      <c r="E120" s="9">
        <f>(28.502*D120*D120)-(72.872*D120)+(49.885)</f>
        <v>24.947423797999996</v>
      </c>
    </row>
    <row r="121" spans="1:5" x14ac:dyDescent="0.3">
      <c r="A121" s="7" t="s">
        <v>194</v>
      </c>
      <c r="B121" s="2">
        <v>0.33500000000000002</v>
      </c>
      <c r="C121" s="5">
        <v>0.10299999999999999</v>
      </c>
      <c r="D121" s="1">
        <f>(B121-C121)</f>
        <v>0.23200000000000004</v>
      </c>
      <c r="E121" s="9">
        <f>(28.502*D121*D121)-(72.872*D121)+(49.885)</f>
        <v>34.512787648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workbookViewId="0">
      <selection activeCell="S5" sqref="S5"/>
    </sheetView>
  </sheetViews>
  <sheetFormatPr defaultRowHeight="14.4" x14ac:dyDescent="0.3"/>
  <cols>
    <col min="1" max="1" width="17.44140625" customWidth="1"/>
    <col min="2" max="2" width="11.77734375" customWidth="1"/>
    <col min="3" max="3" width="11" customWidth="1"/>
    <col min="4" max="4" width="12.21875" customWidth="1"/>
    <col min="5" max="5" width="18.6640625" customWidth="1"/>
  </cols>
  <sheetData>
    <row r="2" spans="1:12" x14ac:dyDescent="0.3">
      <c r="A2" s="3">
        <v>0.14000000000000001</v>
      </c>
      <c r="B2" s="2">
        <v>0.67800000000000005</v>
      </c>
      <c r="C2" s="2">
        <v>0.60399999999999998</v>
      </c>
      <c r="D2" s="2">
        <v>0.627</v>
      </c>
      <c r="E2" s="2">
        <v>0.82300000000000006</v>
      </c>
      <c r="F2" s="2">
        <v>0.84399999999999997</v>
      </c>
      <c r="G2" s="2">
        <v>0.83899999999999997</v>
      </c>
      <c r="H2" s="2">
        <v>0.79300000000000004</v>
      </c>
      <c r="I2" s="2">
        <v>1.05</v>
      </c>
      <c r="J2" s="2">
        <v>0.90400000000000003</v>
      </c>
      <c r="K2" s="2">
        <v>0.93300000000000005</v>
      </c>
      <c r="L2" s="2">
        <v>0.61899999999999999</v>
      </c>
    </row>
    <row r="3" spans="1:12" x14ac:dyDescent="0.3">
      <c r="A3" s="3">
        <v>0.49199999999999999</v>
      </c>
      <c r="B3" s="2">
        <v>0.82300000000000006</v>
      </c>
      <c r="C3" s="2">
        <v>0.61199999999999999</v>
      </c>
      <c r="D3" s="2">
        <v>0.69300000000000006</v>
      </c>
      <c r="E3" s="2">
        <v>0.76500000000000001</v>
      </c>
      <c r="F3" s="2">
        <v>0.77200000000000002</v>
      </c>
      <c r="G3" s="2">
        <v>0.96099999999999997</v>
      </c>
      <c r="H3" s="2">
        <v>0.89</v>
      </c>
      <c r="I3" s="2">
        <v>0.94600000000000006</v>
      </c>
      <c r="J3" s="2">
        <v>0.85699999999999998</v>
      </c>
      <c r="K3" s="2">
        <v>0.97799999999999998</v>
      </c>
      <c r="L3" s="2">
        <v>0.65300000000000002</v>
      </c>
    </row>
    <row r="4" spans="1:12" x14ac:dyDescent="0.3">
      <c r="A4" s="3">
        <v>0.81100000000000005</v>
      </c>
      <c r="B4" s="2">
        <v>0.79500000000000004</v>
      </c>
      <c r="C4" s="2">
        <v>0.623</v>
      </c>
      <c r="D4" s="2">
        <v>0.72099999999999997</v>
      </c>
      <c r="E4" s="2">
        <v>0.99399999999999999</v>
      </c>
      <c r="F4" s="2">
        <v>0.91500000000000004</v>
      </c>
      <c r="G4" s="2">
        <v>0.82000000000000006</v>
      </c>
      <c r="H4" s="2">
        <v>0.89</v>
      </c>
      <c r="I4" s="2">
        <v>1.1460000000000001</v>
      </c>
      <c r="J4" s="2">
        <v>0.88900000000000001</v>
      </c>
      <c r="K4" s="2">
        <v>0.93200000000000005</v>
      </c>
      <c r="L4" s="2">
        <v>0.63100000000000001</v>
      </c>
    </row>
    <row r="5" spans="1:12" x14ac:dyDescent="0.3">
      <c r="A5" s="3">
        <v>1.1060000000000001</v>
      </c>
      <c r="B5" s="2">
        <v>0.73</v>
      </c>
      <c r="C5" s="2">
        <v>0.67</v>
      </c>
      <c r="D5" s="2">
        <v>0.77600000000000002</v>
      </c>
      <c r="E5" s="2">
        <v>0.81900000000000006</v>
      </c>
      <c r="F5" s="2">
        <v>0.73799999999999999</v>
      </c>
      <c r="G5" s="2">
        <v>0.877</v>
      </c>
      <c r="H5" s="2">
        <v>0.95600000000000007</v>
      </c>
      <c r="I5" s="2">
        <v>0.9</v>
      </c>
      <c r="J5" s="2">
        <v>0.85899999999999999</v>
      </c>
      <c r="K5" s="2">
        <v>0.78400000000000003</v>
      </c>
      <c r="L5" s="2">
        <v>0.65100000000000002</v>
      </c>
    </row>
    <row r="6" spans="1:12" x14ac:dyDescent="0.3">
      <c r="A6" s="3">
        <v>1.399</v>
      </c>
      <c r="B6" s="2">
        <v>0.96</v>
      </c>
      <c r="C6" s="2">
        <v>0.56500000000000006</v>
      </c>
      <c r="D6" s="2">
        <v>0.69100000000000006</v>
      </c>
      <c r="E6" s="2">
        <v>0.83299999999999996</v>
      </c>
      <c r="F6" s="2">
        <v>0.74</v>
      </c>
      <c r="G6" s="2">
        <v>0.70300000000000007</v>
      </c>
      <c r="H6" s="2">
        <v>0.77400000000000002</v>
      </c>
      <c r="I6" s="2">
        <v>0.877</v>
      </c>
      <c r="J6" s="2">
        <v>0.71499999999999997</v>
      </c>
      <c r="K6" s="2">
        <v>0.77100000000000002</v>
      </c>
      <c r="L6" s="2">
        <v>0.57000000000000006</v>
      </c>
    </row>
    <row r="7" spans="1:12" x14ac:dyDescent="0.3">
      <c r="A7" s="5">
        <v>4.3999999999999997E-2</v>
      </c>
      <c r="B7" s="2">
        <v>0.70699999999999996</v>
      </c>
      <c r="C7" s="2">
        <v>0.76800000000000002</v>
      </c>
      <c r="D7" s="2">
        <v>0.63200000000000001</v>
      </c>
      <c r="E7" s="2">
        <v>0.82300000000000006</v>
      </c>
      <c r="F7" s="2">
        <v>0.80900000000000005</v>
      </c>
      <c r="G7" s="2">
        <v>0.91900000000000004</v>
      </c>
      <c r="H7" s="2">
        <v>0.9</v>
      </c>
      <c r="I7" s="2">
        <v>0.85199999999999998</v>
      </c>
      <c r="J7" s="2">
        <v>0.73399999999999999</v>
      </c>
      <c r="K7" s="2">
        <v>0.78900000000000003</v>
      </c>
      <c r="L7" s="2">
        <v>0.64300000000000002</v>
      </c>
    </row>
    <row r="8" spans="1:12" x14ac:dyDescent="0.3">
      <c r="A8" s="2">
        <v>0.44</v>
      </c>
      <c r="B8" s="2">
        <v>0.81200000000000006</v>
      </c>
      <c r="C8" s="2">
        <v>0.73299999999999998</v>
      </c>
      <c r="D8" s="2">
        <v>0.67700000000000005</v>
      </c>
      <c r="E8" s="2">
        <v>0.83200000000000007</v>
      </c>
      <c r="F8" s="2">
        <v>0.86299999999999999</v>
      </c>
      <c r="G8" s="2">
        <v>0.84199999999999997</v>
      </c>
      <c r="H8" s="2">
        <v>0.94600000000000006</v>
      </c>
      <c r="I8" s="2">
        <v>0.84</v>
      </c>
      <c r="J8" s="2">
        <v>0.92600000000000005</v>
      </c>
      <c r="K8" s="2">
        <v>0.83699999999999997</v>
      </c>
      <c r="L8" s="2">
        <v>0.73</v>
      </c>
    </row>
    <row r="9" spans="1:12" x14ac:dyDescent="0.3">
      <c r="A9" s="2">
        <v>0.56800000000000006</v>
      </c>
      <c r="B9" s="2">
        <v>0.77900000000000003</v>
      </c>
      <c r="C9" s="2">
        <v>0.65400000000000003</v>
      </c>
      <c r="D9" s="2">
        <v>0.76400000000000001</v>
      </c>
      <c r="E9" s="2">
        <v>0.72699999999999998</v>
      </c>
      <c r="F9" s="2">
        <v>0.77</v>
      </c>
      <c r="G9" s="2">
        <v>0.91400000000000003</v>
      </c>
      <c r="H9" s="2">
        <v>0.89800000000000002</v>
      </c>
      <c r="I9" s="2">
        <v>0.73299999999999998</v>
      </c>
      <c r="J9" s="2">
        <v>0.77</v>
      </c>
      <c r="K9" s="2">
        <v>0.74</v>
      </c>
      <c r="L9" s="2">
        <v>0.68400000000000005</v>
      </c>
    </row>
    <row r="15" spans="1:12" x14ac:dyDescent="0.3">
      <c r="A15" s="24"/>
      <c r="B15" s="10" t="s">
        <v>7</v>
      </c>
      <c r="C15" s="10" t="s">
        <v>8</v>
      </c>
      <c r="D15" s="10" t="s">
        <v>9</v>
      </c>
      <c r="E15" s="10" t="s">
        <v>10</v>
      </c>
    </row>
    <row r="16" spans="1:12" x14ac:dyDescent="0.3">
      <c r="A16" s="24" t="s">
        <v>1</v>
      </c>
      <c r="B16" s="3">
        <v>0.14000000000000001</v>
      </c>
      <c r="C16" s="1">
        <f>B16-B21</f>
        <v>9.6000000000000016E-2</v>
      </c>
      <c r="D16" s="1">
        <v>48</v>
      </c>
      <c r="E16" s="9">
        <f>(31.247*C16*C16)-(80.197*C16)+(54.884)</f>
        <v>47.473060351999997</v>
      </c>
    </row>
    <row r="17" spans="1:12" x14ac:dyDescent="0.3">
      <c r="A17" s="24" t="s">
        <v>2</v>
      </c>
      <c r="B17" s="3">
        <v>0.49199999999999999</v>
      </c>
      <c r="C17" s="1">
        <f>B17-B21</f>
        <v>0.44800000000000001</v>
      </c>
      <c r="D17" s="1">
        <v>24</v>
      </c>
      <c r="E17" s="9">
        <f t="shared" ref="E17:E80" si="0">(31.247*C17*C17)-(80.197*C17)+(54.884)</f>
        <v>25.227141887999995</v>
      </c>
    </row>
    <row r="18" spans="1:12" x14ac:dyDescent="0.3">
      <c r="A18" s="24" t="s">
        <v>3</v>
      </c>
      <c r="B18" s="3">
        <v>0.81100000000000005</v>
      </c>
      <c r="C18" s="1">
        <f>B18-B21</f>
        <v>0.76700000000000002</v>
      </c>
      <c r="D18" s="1">
        <v>12</v>
      </c>
      <c r="E18" s="9">
        <f t="shared" si="0"/>
        <v>11.755167383</v>
      </c>
    </row>
    <row r="19" spans="1:12" x14ac:dyDescent="0.3">
      <c r="A19" s="24" t="s">
        <v>4</v>
      </c>
      <c r="B19" s="3">
        <v>1.1060000000000001</v>
      </c>
      <c r="C19" s="1">
        <f>B19-B21</f>
        <v>1.0620000000000001</v>
      </c>
      <c r="D19" s="1">
        <v>6</v>
      </c>
      <c r="E19" s="9">
        <f t="shared" si="0"/>
        <v>4.9565274679999902</v>
      </c>
    </row>
    <row r="20" spans="1:12" x14ac:dyDescent="0.3">
      <c r="A20" s="24" t="s">
        <v>5</v>
      </c>
      <c r="B20" s="3">
        <v>1.399</v>
      </c>
      <c r="C20" s="1">
        <f>B20-B21</f>
        <v>1.355</v>
      </c>
      <c r="D20" s="1">
        <v>3</v>
      </c>
      <c r="E20" s="9">
        <f t="shared" si="0"/>
        <v>3.5873381749999993</v>
      </c>
    </row>
    <row r="21" spans="1:12" x14ac:dyDescent="0.3">
      <c r="A21" s="24" t="s">
        <v>6</v>
      </c>
      <c r="B21" s="5">
        <v>4.3999999999999997E-2</v>
      </c>
      <c r="C21" s="1">
        <f>B21-B21</f>
        <v>0</v>
      </c>
      <c r="D21" s="1">
        <v>0</v>
      </c>
      <c r="E21" s="9">
        <v>0</v>
      </c>
    </row>
    <row r="27" spans="1:12" x14ac:dyDescent="0.3">
      <c r="H27" s="24"/>
      <c r="J27" s="6" t="s">
        <v>359</v>
      </c>
      <c r="K27" s="6"/>
      <c r="L27" s="6"/>
    </row>
    <row r="31" spans="1:12" x14ac:dyDescent="0.3">
      <c r="A31" s="7" t="s">
        <v>12</v>
      </c>
      <c r="B31" s="2" t="s">
        <v>13</v>
      </c>
      <c r="C31" s="4" t="s">
        <v>6</v>
      </c>
      <c r="D31" s="1" t="s">
        <v>8</v>
      </c>
      <c r="E31" s="8" t="s">
        <v>360</v>
      </c>
    </row>
    <row r="32" spans="1:12" x14ac:dyDescent="0.3">
      <c r="A32" s="7" t="s">
        <v>285</v>
      </c>
      <c r="B32" s="2">
        <v>0.44</v>
      </c>
      <c r="C32" s="5">
        <v>4.3999999999999997E-2</v>
      </c>
      <c r="D32" s="1">
        <f>(B32-C32)</f>
        <v>0.39600000000000002</v>
      </c>
      <c r="E32" s="9">
        <f>(31.247*D32*D32)-(80.197*D32)+(54.884)</f>
        <v>28.026017551999995</v>
      </c>
    </row>
    <row r="33" spans="1:5" x14ac:dyDescent="0.3">
      <c r="A33" s="7" t="s">
        <v>195</v>
      </c>
      <c r="B33" s="2">
        <v>0.56800000000000006</v>
      </c>
      <c r="C33" s="5">
        <v>4.3999999999999997E-2</v>
      </c>
      <c r="D33" s="1">
        <f>(B33-C33)</f>
        <v>0.52400000000000002</v>
      </c>
      <c r="E33" s="9">
        <f>(31.247*D33*D33)-(80.197*D33)+(54.884)</f>
        <v>21.440448271999998</v>
      </c>
    </row>
    <row r="34" spans="1:5" x14ac:dyDescent="0.3">
      <c r="A34" s="7" t="s">
        <v>196</v>
      </c>
      <c r="B34" s="2">
        <v>0.67800000000000005</v>
      </c>
      <c r="C34" s="5">
        <v>4.3999999999999997E-2</v>
      </c>
      <c r="D34" s="1">
        <f>(B34-C34)</f>
        <v>0.63400000000000001</v>
      </c>
      <c r="E34" s="9">
        <f>(31.247*D34*D34)-(80.197*D34)+(54.884)</f>
        <v>16.599021131999997</v>
      </c>
    </row>
    <row r="35" spans="1:5" x14ac:dyDescent="0.3">
      <c r="A35" s="7" t="s">
        <v>197</v>
      </c>
      <c r="B35" s="2">
        <v>0.82300000000000006</v>
      </c>
      <c r="C35" s="5">
        <v>4.3999999999999997E-2</v>
      </c>
      <c r="D35" s="1">
        <f>(B35-C35)</f>
        <v>0.77900000000000003</v>
      </c>
      <c r="E35" s="9">
        <f>(31.247*D35*D35)-(80.197*D35)+(54.884)</f>
        <v>11.372497726999995</v>
      </c>
    </row>
    <row r="36" spans="1:5" x14ac:dyDescent="0.3">
      <c r="A36" s="7" t="s">
        <v>198</v>
      </c>
      <c r="B36" s="2">
        <v>0.79500000000000004</v>
      </c>
      <c r="C36" s="5">
        <v>4.3999999999999997E-2</v>
      </c>
      <c r="D36" s="1">
        <f>(B36-C36)</f>
        <v>0.751</v>
      </c>
      <c r="E36" s="9">
        <f>(31.247*D36*D36)-(80.197*D36)+(54.884)</f>
        <v>12.279392247000004</v>
      </c>
    </row>
    <row r="37" spans="1:5" x14ac:dyDescent="0.3">
      <c r="A37" s="7" t="s">
        <v>199</v>
      </c>
      <c r="B37" s="2">
        <v>0.73</v>
      </c>
      <c r="C37" s="5">
        <v>4.3999999999999997E-2</v>
      </c>
      <c r="D37" s="1">
        <f>(B37-C37)</f>
        <v>0.68599999999999994</v>
      </c>
      <c r="E37" s="9">
        <f>(31.247*D37*D37)-(80.197*D37)+(54.884)</f>
        <v>14.573571212000004</v>
      </c>
    </row>
    <row r="38" spans="1:5" x14ac:dyDescent="0.3">
      <c r="A38" s="7" t="s">
        <v>200</v>
      </c>
      <c r="B38" s="2">
        <v>0.96</v>
      </c>
      <c r="C38" s="5">
        <v>4.3999999999999997E-2</v>
      </c>
      <c r="D38" s="1">
        <f>(B38-C38)</f>
        <v>0.91599999999999993</v>
      </c>
      <c r="E38" s="9">
        <f>(31.247*D38*D38)-(80.197*D38)+(54.884)</f>
        <v>7.6415308320000008</v>
      </c>
    </row>
    <row r="39" spans="1:5" x14ac:dyDescent="0.3">
      <c r="A39" s="7" t="s">
        <v>201</v>
      </c>
      <c r="B39" s="2">
        <v>0.70699999999999996</v>
      </c>
      <c r="C39" s="5">
        <v>4.3999999999999997E-2</v>
      </c>
      <c r="D39" s="1">
        <f>(B39-C39)</f>
        <v>0.66299999999999992</v>
      </c>
      <c r="E39" s="9">
        <f>(31.247*D39*D39)-(80.197*D39)+(54.884)</f>
        <v>15.448601543000002</v>
      </c>
    </row>
    <row r="40" spans="1:5" x14ac:dyDescent="0.3">
      <c r="A40" s="7" t="s">
        <v>202</v>
      </c>
      <c r="B40" s="2">
        <v>0.81200000000000006</v>
      </c>
      <c r="C40" s="5">
        <v>4.3999999999999997E-2</v>
      </c>
      <c r="D40" s="1">
        <f>(B40-C40)</f>
        <v>0.76800000000000002</v>
      </c>
      <c r="E40" s="9">
        <f>(31.247*D40*D40)-(80.197*D40)+(54.884)</f>
        <v>11.722934527999996</v>
      </c>
    </row>
    <row r="41" spans="1:5" x14ac:dyDescent="0.3">
      <c r="A41" s="7" t="s">
        <v>203</v>
      </c>
      <c r="B41" s="2">
        <v>0.77900000000000003</v>
      </c>
      <c r="C41" s="5">
        <v>4.3999999999999997E-2</v>
      </c>
      <c r="D41" s="1">
        <f>(B41-C41)</f>
        <v>0.73499999999999999</v>
      </c>
      <c r="E41" s="9">
        <f>(31.247*D41*D41)-(80.197*D41)+(54.884)</f>
        <v>12.819615575</v>
      </c>
    </row>
    <row r="42" spans="1:5" x14ac:dyDescent="0.3">
      <c r="A42" s="7" t="s">
        <v>204</v>
      </c>
      <c r="B42" s="2">
        <v>0.60399999999999998</v>
      </c>
      <c r="C42" s="5">
        <v>4.3999999999999997E-2</v>
      </c>
      <c r="D42" s="1">
        <f>(B42-C42)</f>
        <v>0.55999999999999994</v>
      </c>
      <c r="E42" s="9">
        <f>(31.247*D42*D42)-(80.197*D42)+(54.884)</f>
        <v>19.772739200000004</v>
      </c>
    </row>
    <row r="43" spans="1:5" x14ac:dyDescent="0.3">
      <c r="A43" s="7" t="s">
        <v>205</v>
      </c>
      <c r="B43" s="2">
        <v>0.61199999999999999</v>
      </c>
      <c r="C43" s="5">
        <v>4.3999999999999997E-2</v>
      </c>
      <c r="D43" s="1">
        <f>(B43-C43)</f>
        <v>0.56799999999999995</v>
      </c>
      <c r="E43" s="9">
        <f>(31.247*D43*D43)-(80.197*D43)+(54.884)</f>
        <v>19.413136127999998</v>
      </c>
    </row>
    <row r="44" spans="1:5" x14ac:dyDescent="0.3">
      <c r="A44" s="7" t="s">
        <v>206</v>
      </c>
      <c r="B44" s="2">
        <v>0.623</v>
      </c>
      <c r="C44" s="5">
        <v>4.3999999999999997E-2</v>
      </c>
      <c r="D44" s="1">
        <f>(B44-C44)</f>
        <v>0.57899999999999996</v>
      </c>
      <c r="E44" s="9">
        <f>(31.247*D44*D44)-(80.197*D44)+(54.884)</f>
        <v>18.925212526999999</v>
      </c>
    </row>
    <row r="45" spans="1:5" x14ac:dyDescent="0.3">
      <c r="A45" s="7" t="s">
        <v>207</v>
      </c>
      <c r="B45" s="2">
        <v>0.67</v>
      </c>
      <c r="C45" s="5">
        <v>4.3999999999999997E-2</v>
      </c>
      <c r="D45" s="1">
        <f>(B45-C45)</f>
        <v>0.626</v>
      </c>
      <c r="E45" s="9">
        <f>(31.247*D45*D45)-(80.197*D45)+(54.884)</f>
        <v>16.925627372000001</v>
      </c>
    </row>
    <row r="46" spans="1:5" x14ac:dyDescent="0.3">
      <c r="A46" s="7" t="s">
        <v>208</v>
      </c>
      <c r="B46" s="2">
        <v>0.56500000000000006</v>
      </c>
      <c r="C46" s="5">
        <v>4.3999999999999997E-2</v>
      </c>
      <c r="D46" s="1">
        <f>(B46-C46)</f>
        <v>0.52100000000000002</v>
      </c>
      <c r="E46" s="9">
        <f>(31.247*D46*D46)-(80.197*D46)+(54.884)</f>
        <v>21.583079927</v>
      </c>
    </row>
    <row r="47" spans="1:5" x14ac:dyDescent="0.3">
      <c r="A47" s="7" t="s">
        <v>209</v>
      </c>
      <c r="B47" s="2">
        <v>0.76800000000000002</v>
      </c>
      <c r="C47" s="5">
        <v>4.3999999999999997E-2</v>
      </c>
      <c r="D47" s="1">
        <f>(B47-C47)</f>
        <v>0.72399999999999998</v>
      </c>
      <c r="E47" s="9">
        <f>(31.247*D47*D47)-(80.197*D47)+(54.884)</f>
        <v>13.200299471999998</v>
      </c>
    </row>
    <row r="48" spans="1:5" x14ac:dyDescent="0.3">
      <c r="A48" s="7" t="s">
        <v>210</v>
      </c>
      <c r="B48" s="2">
        <v>0.73299999999999998</v>
      </c>
      <c r="C48" s="5">
        <v>4.3999999999999997E-2</v>
      </c>
      <c r="D48" s="1">
        <f>(B48-C48)</f>
        <v>0.68899999999999995</v>
      </c>
      <c r="E48" s="9">
        <f>(31.247*D48*D48)-(80.197*D48)+(54.884)</f>
        <v>14.461874086999998</v>
      </c>
    </row>
    <row r="49" spans="1:5" x14ac:dyDescent="0.3">
      <c r="A49" s="7" t="s">
        <v>211</v>
      </c>
      <c r="B49" s="2">
        <v>0.65400000000000003</v>
      </c>
      <c r="C49" s="5">
        <v>4.3999999999999997E-2</v>
      </c>
      <c r="D49" s="1">
        <f>(B49-C49)</f>
        <v>0.61</v>
      </c>
      <c r="E49" s="9">
        <f>(31.247*D49*D49)-(80.197*D49)+(54.884)</f>
        <v>17.590838699999999</v>
      </c>
    </row>
    <row r="50" spans="1:5" x14ac:dyDescent="0.3">
      <c r="A50" s="7" t="s">
        <v>212</v>
      </c>
      <c r="B50" s="2">
        <v>0.627</v>
      </c>
      <c r="C50" s="5">
        <v>4.3999999999999997E-2</v>
      </c>
      <c r="D50" s="1">
        <f>(B50-C50)</f>
        <v>0.58299999999999996</v>
      </c>
      <c r="E50" s="9">
        <f>(31.247*D50*D50)-(80.197*D50)+(54.884)</f>
        <v>18.749660583000008</v>
      </c>
    </row>
    <row r="51" spans="1:5" x14ac:dyDescent="0.3">
      <c r="A51" s="7" t="s">
        <v>213</v>
      </c>
      <c r="B51" s="2">
        <v>0.69300000000000006</v>
      </c>
      <c r="C51" s="5">
        <v>4.3999999999999997E-2</v>
      </c>
      <c r="D51" s="1">
        <f>(B51-C51)</f>
        <v>0.64900000000000002</v>
      </c>
      <c r="E51" s="9">
        <f>(31.247*D51*D51)-(80.197*D51)+(54.884)</f>
        <v>15.997414646999999</v>
      </c>
    </row>
    <row r="52" spans="1:5" x14ac:dyDescent="0.3">
      <c r="A52" s="7" t="s">
        <v>214</v>
      </c>
      <c r="B52" s="2">
        <v>0.72099999999999997</v>
      </c>
      <c r="C52" s="5">
        <v>4.3999999999999997E-2</v>
      </c>
      <c r="D52" s="1">
        <f>(B52-C52)</f>
        <v>0.67699999999999994</v>
      </c>
      <c r="E52" s="9">
        <f>(31.247*D52*D52)-(80.197*D52)+(54.884)</f>
        <v>14.912037263000002</v>
      </c>
    </row>
    <row r="53" spans="1:5" x14ac:dyDescent="0.3">
      <c r="A53" s="7" t="s">
        <v>215</v>
      </c>
      <c r="B53" s="2">
        <v>0.77600000000000002</v>
      </c>
      <c r="C53" s="5">
        <v>4.3999999999999997E-2</v>
      </c>
      <c r="D53" s="1">
        <f>(B53-C53)</f>
        <v>0.73199999999999998</v>
      </c>
      <c r="E53" s="9">
        <f>(31.247*D53*D53)-(80.197*D53)+(54.884)</f>
        <v>12.922688528000002</v>
      </c>
    </row>
    <row r="54" spans="1:5" x14ac:dyDescent="0.3">
      <c r="A54" s="7" t="s">
        <v>216</v>
      </c>
      <c r="B54" s="2">
        <v>0.69100000000000006</v>
      </c>
      <c r="C54" s="5">
        <v>4.3999999999999997E-2</v>
      </c>
      <c r="D54" s="1">
        <f>(B54-C54)</f>
        <v>0.64700000000000002</v>
      </c>
      <c r="E54" s="9">
        <f>(31.247*D54*D54)-(80.197*D54)+(54.884)</f>
        <v>16.076816422999997</v>
      </c>
    </row>
    <row r="55" spans="1:5" x14ac:dyDescent="0.3">
      <c r="A55" s="7" t="s">
        <v>217</v>
      </c>
      <c r="B55" s="2">
        <v>0.63200000000000001</v>
      </c>
      <c r="C55" s="5">
        <v>4.3999999999999997E-2</v>
      </c>
      <c r="D55" s="1">
        <f>(B55-C55)</f>
        <v>0.58799999999999997</v>
      </c>
      <c r="E55" s="9">
        <f>(31.247*D55*D55)-(80.197*D55)+(54.884)</f>
        <v>18.531626767999995</v>
      </c>
    </row>
    <row r="56" spans="1:5" x14ac:dyDescent="0.3">
      <c r="A56" s="7" t="s">
        <v>218</v>
      </c>
      <c r="B56" s="2">
        <v>0.67700000000000005</v>
      </c>
      <c r="C56" s="5">
        <v>4.3999999999999997E-2</v>
      </c>
      <c r="D56" s="1">
        <f>(B56-C56)</f>
        <v>0.63300000000000001</v>
      </c>
      <c r="E56" s="9">
        <f>(31.247*D56*D56)-(80.197*D56)+(54.884)</f>
        <v>16.639628182999999</v>
      </c>
    </row>
    <row r="57" spans="1:5" x14ac:dyDescent="0.3">
      <c r="A57" s="7" t="s">
        <v>219</v>
      </c>
      <c r="B57" s="2">
        <v>0.76400000000000001</v>
      </c>
      <c r="C57" s="5">
        <v>4.3999999999999997E-2</v>
      </c>
      <c r="D57" s="1">
        <f>(B57-C57)</f>
        <v>0.72</v>
      </c>
      <c r="E57" s="9">
        <f>(31.247*D57*D57)-(80.197*D57)+(54.884)</f>
        <v>13.340604800000008</v>
      </c>
    </row>
    <row r="58" spans="1:5" x14ac:dyDescent="0.3">
      <c r="A58" s="7" t="s">
        <v>220</v>
      </c>
      <c r="B58" s="2">
        <v>0.82300000000000006</v>
      </c>
      <c r="C58" s="5">
        <v>4.3999999999999997E-2</v>
      </c>
      <c r="D58" s="1">
        <f>(B58-C58)</f>
        <v>0.77900000000000003</v>
      </c>
      <c r="E58" s="9">
        <f>(31.247*D58*D58)-(80.197*D58)+(54.884)</f>
        <v>11.372497726999995</v>
      </c>
    </row>
    <row r="59" spans="1:5" x14ac:dyDescent="0.3">
      <c r="A59" s="7" t="s">
        <v>221</v>
      </c>
      <c r="B59" s="2">
        <v>0.76500000000000001</v>
      </c>
      <c r="C59" s="5">
        <v>4.3999999999999997E-2</v>
      </c>
      <c r="D59" s="1">
        <f>(B59-C59)</f>
        <v>0.72099999999999997</v>
      </c>
      <c r="E59" s="9">
        <f>(31.247*D59*D59)-(80.197*D59)+(54.884)</f>
        <v>13.305434726999998</v>
      </c>
    </row>
    <row r="60" spans="1:5" x14ac:dyDescent="0.3">
      <c r="A60" s="7" t="s">
        <v>222</v>
      </c>
      <c r="B60" s="2">
        <v>0.99399999999999999</v>
      </c>
      <c r="C60" s="5">
        <v>4.3999999999999997E-2</v>
      </c>
      <c r="D60" s="1">
        <f>(B60-C60)</f>
        <v>0.95</v>
      </c>
      <c r="E60" s="9">
        <f>(31.247*D60*D60)-(80.197*D60)+(54.884)</f>
        <v>6.8972674999999981</v>
      </c>
    </row>
    <row r="61" spans="1:5" x14ac:dyDescent="0.3">
      <c r="A61" s="7" t="s">
        <v>223</v>
      </c>
      <c r="B61" s="2">
        <v>0.81900000000000006</v>
      </c>
      <c r="C61" s="5">
        <v>4.3999999999999997E-2</v>
      </c>
      <c r="D61" s="1">
        <f>(B61-C61)</f>
        <v>0.77500000000000002</v>
      </c>
      <c r="E61" s="9">
        <f>(31.247*D61*D61)-(80.197*D61)+(54.884)</f>
        <v>11.499054375</v>
      </c>
    </row>
    <row r="62" spans="1:5" x14ac:dyDescent="0.3">
      <c r="A62" s="7" t="s">
        <v>224</v>
      </c>
      <c r="B62" s="2">
        <v>0.83299999999999996</v>
      </c>
      <c r="C62" s="5">
        <v>4.3999999999999997E-2</v>
      </c>
      <c r="D62" s="1">
        <f>(B62-C62)</f>
        <v>0.78899999999999992</v>
      </c>
      <c r="E62" s="9">
        <f>(31.247*D62*D62)-(80.197*D62)+(54.884)</f>
        <v>11.060480687000002</v>
      </c>
    </row>
    <row r="63" spans="1:5" x14ac:dyDescent="0.3">
      <c r="A63" s="7" t="s">
        <v>225</v>
      </c>
      <c r="B63" s="2">
        <v>0.82300000000000006</v>
      </c>
      <c r="C63" s="5">
        <v>4.3999999999999997E-2</v>
      </c>
      <c r="D63" s="1">
        <f>(B63-C63)</f>
        <v>0.77900000000000003</v>
      </c>
      <c r="E63" s="9">
        <f>(31.247*D63*D63)-(80.197*D63)+(54.884)</f>
        <v>11.372497726999995</v>
      </c>
    </row>
    <row r="64" spans="1:5" x14ac:dyDescent="0.3">
      <c r="A64" s="7" t="s">
        <v>226</v>
      </c>
      <c r="B64" s="2">
        <v>0.83200000000000007</v>
      </c>
      <c r="C64" s="5">
        <v>4.3999999999999997E-2</v>
      </c>
      <c r="D64" s="1">
        <f>(B64-C64)</f>
        <v>0.78800000000000003</v>
      </c>
      <c r="E64" s="9">
        <f>(31.247*D64*D64)-(80.197*D64)+(54.884)</f>
        <v>11.09140116799999</v>
      </c>
    </row>
    <row r="65" spans="1:5" x14ac:dyDescent="0.3">
      <c r="A65" s="7" t="s">
        <v>227</v>
      </c>
      <c r="B65" s="2">
        <v>0.72699999999999998</v>
      </c>
      <c r="C65" s="5">
        <v>4.3999999999999997E-2</v>
      </c>
      <c r="D65" s="1">
        <f>(B65-C65)</f>
        <v>0.68299999999999994</v>
      </c>
      <c r="E65" s="9">
        <f>(31.247*D65*D65)-(80.197*D65)+(54.884)</f>
        <v>14.685830783</v>
      </c>
    </row>
    <row r="66" spans="1:5" x14ac:dyDescent="0.3">
      <c r="A66" s="7" t="s">
        <v>228</v>
      </c>
      <c r="B66" s="2">
        <v>0.84399999999999997</v>
      </c>
      <c r="C66" s="5">
        <v>4.3999999999999997E-2</v>
      </c>
      <c r="D66" s="1">
        <f>(B66-C66)</f>
        <v>0.79999999999999993</v>
      </c>
      <c r="E66" s="9">
        <f>(31.247*D66*D66)-(80.197*D66)+(54.884)</f>
        <v>10.72448</v>
      </c>
    </row>
    <row r="67" spans="1:5" x14ac:dyDescent="0.3">
      <c r="A67" s="7" t="s">
        <v>229</v>
      </c>
      <c r="B67" s="2">
        <v>0.77200000000000002</v>
      </c>
      <c r="C67" s="5">
        <v>4.3999999999999997E-2</v>
      </c>
      <c r="D67" s="1">
        <f>(B67-C67)</f>
        <v>0.72799999999999998</v>
      </c>
      <c r="E67" s="9">
        <f>(31.247*D67*D67)-(80.197*D67)+(54.884)</f>
        <v>13.060994048000005</v>
      </c>
    </row>
    <row r="68" spans="1:5" x14ac:dyDescent="0.3">
      <c r="A68" s="7" t="s">
        <v>230</v>
      </c>
      <c r="B68" s="2">
        <v>0.91500000000000004</v>
      </c>
      <c r="C68" s="5">
        <v>4.3999999999999997E-2</v>
      </c>
      <c r="D68" s="1">
        <f>(B68-C68)</f>
        <v>0.871</v>
      </c>
      <c r="E68" s="9">
        <f>(31.247*D68*D68)-(80.197*D68)+(54.884)</f>
        <v>8.7376683270000086</v>
      </c>
    </row>
    <row r="69" spans="1:5" x14ac:dyDescent="0.3">
      <c r="A69" s="7" t="s">
        <v>231</v>
      </c>
      <c r="B69" s="2">
        <v>0.73799999999999999</v>
      </c>
      <c r="C69" s="5">
        <v>4.3999999999999997E-2</v>
      </c>
      <c r="D69" s="1">
        <f>(B69-C69)</f>
        <v>0.69399999999999995</v>
      </c>
      <c r="E69" s="9">
        <f>(31.247*D69*D69)-(80.197*D69)+(54.884)</f>
        <v>14.276962091999998</v>
      </c>
    </row>
    <row r="70" spans="1:5" x14ac:dyDescent="0.3">
      <c r="A70" s="7" t="s">
        <v>232</v>
      </c>
      <c r="B70" s="2">
        <v>0.74</v>
      </c>
      <c r="C70" s="5">
        <v>4.3999999999999997E-2</v>
      </c>
      <c r="D70" s="1">
        <f>(B70-C70)</f>
        <v>0.69599999999999995</v>
      </c>
      <c r="E70" s="9">
        <f>(31.247*D70*D70)-(80.197*D70)+(54.884)</f>
        <v>14.203434752000007</v>
      </c>
    </row>
    <row r="71" spans="1:5" x14ac:dyDescent="0.3">
      <c r="A71" s="7" t="s">
        <v>233</v>
      </c>
      <c r="B71" s="2">
        <v>0.80900000000000005</v>
      </c>
      <c r="C71" s="5">
        <v>4.3999999999999997E-2</v>
      </c>
      <c r="D71" s="1">
        <f>(B71-C71)</f>
        <v>0.76500000000000001</v>
      </c>
      <c r="E71" s="9">
        <f>(31.247*D71*D71)-(80.197*D71)+(54.884)</f>
        <v>11.819820574999994</v>
      </c>
    </row>
    <row r="72" spans="1:5" x14ac:dyDescent="0.3">
      <c r="A72" s="7" t="s">
        <v>234</v>
      </c>
      <c r="B72" s="2">
        <v>0.86299999999999999</v>
      </c>
      <c r="C72" s="5">
        <v>4.3999999999999997E-2</v>
      </c>
      <c r="D72" s="1">
        <f>(B72-C72)</f>
        <v>0.81899999999999995</v>
      </c>
      <c r="E72" s="9">
        <f>(31.247*D72*D72)-(80.197*D72)+(54.884)</f>
        <v>10.161925967000002</v>
      </c>
    </row>
    <row r="73" spans="1:5" x14ac:dyDescent="0.3">
      <c r="A73" s="7" t="s">
        <v>235</v>
      </c>
      <c r="B73" s="2">
        <v>0.77</v>
      </c>
      <c r="C73" s="5">
        <v>4.3999999999999997E-2</v>
      </c>
      <c r="D73" s="1">
        <f>(B73-C73)</f>
        <v>0.72599999999999998</v>
      </c>
      <c r="E73" s="9">
        <f>(31.247*D73*D73)-(80.197*D73)+(54.884)</f>
        <v>13.130521771999994</v>
      </c>
    </row>
    <row r="74" spans="1:5" x14ac:dyDescent="0.3">
      <c r="A74" s="7" t="s">
        <v>236</v>
      </c>
      <c r="B74" s="2">
        <v>0.83899999999999997</v>
      </c>
      <c r="C74" s="5">
        <v>4.3999999999999997E-2</v>
      </c>
      <c r="D74" s="1">
        <f>(B74-C74)</f>
        <v>0.79499999999999993</v>
      </c>
      <c r="E74" s="9">
        <f>(31.247*D74*D74)-(80.197*D74)+(54.884)</f>
        <v>10.876270175000002</v>
      </c>
    </row>
    <row r="75" spans="1:5" x14ac:dyDescent="0.3">
      <c r="A75" s="7" t="s">
        <v>237</v>
      </c>
      <c r="B75" s="2">
        <v>0.96099999999999997</v>
      </c>
      <c r="C75" s="5">
        <v>4.3999999999999997E-2</v>
      </c>
      <c r="D75" s="1">
        <f>(B75-C75)</f>
        <v>0.91699999999999993</v>
      </c>
      <c r="E75" s="9">
        <f>(31.247*D75*D75)-(80.197*D75)+(54.884)</f>
        <v>7.6186095829999942</v>
      </c>
    </row>
    <row r="76" spans="1:5" x14ac:dyDescent="0.3">
      <c r="A76" s="7" t="s">
        <v>238</v>
      </c>
      <c r="B76" s="2">
        <v>0.82000000000000006</v>
      </c>
      <c r="C76" s="5">
        <v>4.3999999999999997E-2</v>
      </c>
      <c r="D76" s="1">
        <f>(B76-C76)</f>
        <v>0.77600000000000002</v>
      </c>
      <c r="E76" s="9">
        <f>(31.247*D76*D76)-(80.197*D76)+(54.884)</f>
        <v>11.467321471999995</v>
      </c>
    </row>
    <row r="77" spans="1:5" x14ac:dyDescent="0.3">
      <c r="A77" s="7" t="s">
        <v>239</v>
      </c>
      <c r="B77" s="2">
        <v>0.877</v>
      </c>
      <c r="C77" s="5">
        <v>4.3999999999999997E-2</v>
      </c>
      <c r="D77" s="1">
        <f>(B77-C77)</f>
        <v>0.83299999999999996</v>
      </c>
      <c r="E77" s="9">
        <f>(31.247*D77*D77)-(80.197*D77)+(54.884)</f>
        <v>9.7618485829999955</v>
      </c>
    </row>
    <row r="78" spans="1:5" x14ac:dyDescent="0.3">
      <c r="A78" s="7" t="s">
        <v>240</v>
      </c>
      <c r="B78" s="2">
        <v>0.70300000000000007</v>
      </c>
      <c r="C78" s="5">
        <v>4.3999999999999997E-2</v>
      </c>
      <c r="D78" s="1">
        <f>(B78-C78)</f>
        <v>0.65900000000000003</v>
      </c>
      <c r="E78" s="9">
        <f>(31.247*D78*D78)-(80.197*D78)+(54.884)</f>
        <v>15.604155406999993</v>
      </c>
    </row>
    <row r="79" spans="1:5" x14ac:dyDescent="0.3">
      <c r="A79" s="7" t="s">
        <v>241</v>
      </c>
      <c r="B79" s="2">
        <v>0.91900000000000004</v>
      </c>
      <c r="C79" s="5">
        <v>4.3999999999999997E-2</v>
      </c>
      <c r="D79" s="1">
        <f>(B79-C79)</f>
        <v>0.875</v>
      </c>
      <c r="E79" s="9">
        <f>(31.247*D79*D79)-(80.197*D79)+(54.884)</f>
        <v>8.635109374999999</v>
      </c>
    </row>
    <row r="80" spans="1:5" x14ac:dyDescent="0.3">
      <c r="A80" s="7" t="s">
        <v>242</v>
      </c>
      <c r="B80" s="2">
        <v>0.84199999999999997</v>
      </c>
      <c r="C80" s="5">
        <v>4.3999999999999997E-2</v>
      </c>
      <c r="D80" s="1">
        <f>(B80-C80)</f>
        <v>0.79799999999999993</v>
      </c>
      <c r="E80" s="9">
        <f>(31.247*D80*D80)-(80.197*D80)+(54.884)</f>
        <v>10.785008587999997</v>
      </c>
    </row>
    <row r="81" spans="1:5" x14ac:dyDescent="0.3">
      <c r="A81" s="7" t="s">
        <v>243</v>
      </c>
      <c r="B81" s="2">
        <v>0.91400000000000003</v>
      </c>
      <c r="C81" s="5">
        <v>4.3999999999999997E-2</v>
      </c>
      <c r="D81" s="1">
        <f>(B81-C81)</f>
        <v>0.87</v>
      </c>
      <c r="E81" s="9">
        <f>(31.247*D81*D81)-(80.197*D81)+(54.884)</f>
        <v>8.7634643000000025</v>
      </c>
    </row>
    <row r="82" spans="1:5" x14ac:dyDescent="0.3">
      <c r="A82" s="7" t="s">
        <v>244</v>
      </c>
      <c r="B82" s="2">
        <v>0.79300000000000004</v>
      </c>
      <c r="C82" s="5">
        <v>4.3999999999999997E-2</v>
      </c>
      <c r="D82" s="1">
        <f>(B82-C82)</f>
        <v>0.749</v>
      </c>
      <c r="E82" s="9">
        <f>(31.247*D82*D82)-(80.197*D82)+(54.884)</f>
        <v>12.346045246999992</v>
      </c>
    </row>
    <row r="83" spans="1:5" x14ac:dyDescent="0.3">
      <c r="A83" s="7" t="s">
        <v>245</v>
      </c>
      <c r="B83" s="2">
        <v>0.89</v>
      </c>
      <c r="C83" s="5">
        <v>4.3999999999999997E-2</v>
      </c>
      <c r="D83" s="1">
        <f>(B83-C83)</f>
        <v>0.84599999999999997</v>
      </c>
      <c r="E83" s="9">
        <f>(31.247*D83*D83)-(80.197*D83)+(54.884)</f>
        <v>9.4013158520000033</v>
      </c>
    </row>
    <row r="84" spans="1:5" x14ac:dyDescent="0.3">
      <c r="A84" s="7" t="s">
        <v>246</v>
      </c>
      <c r="B84" s="2">
        <v>0.89</v>
      </c>
      <c r="C84" s="5">
        <v>4.3999999999999997E-2</v>
      </c>
      <c r="D84" s="1">
        <f>(B84-C84)</f>
        <v>0.84599999999999997</v>
      </c>
      <c r="E84" s="9">
        <f>(31.247*D84*D84)-(80.197*D84)+(54.884)</f>
        <v>9.4013158520000033</v>
      </c>
    </row>
    <row r="85" spans="1:5" x14ac:dyDescent="0.3">
      <c r="A85" s="7" t="s">
        <v>247</v>
      </c>
      <c r="B85" s="2">
        <v>0.95600000000000007</v>
      </c>
      <c r="C85" s="5">
        <v>4.3999999999999997E-2</v>
      </c>
      <c r="D85" s="1">
        <f>(B85-C85)</f>
        <v>0.91200000000000003</v>
      </c>
      <c r="E85" s="9">
        <f>(31.247*D85*D85)-(80.197*D85)+(54.884)</f>
        <v>7.7338407679999932</v>
      </c>
    </row>
    <row r="86" spans="1:5" x14ac:dyDescent="0.3">
      <c r="A86" s="7" t="s">
        <v>248</v>
      </c>
      <c r="B86" s="2">
        <v>0.77400000000000002</v>
      </c>
      <c r="C86" s="5">
        <v>4.3999999999999997E-2</v>
      </c>
      <c r="D86" s="1">
        <f>(B86-C86)</f>
        <v>0.73</v>
      </c>
      <c r="E86" s="9">
        <f>(31.247*D86*D86)-(80.197*D86)+(54.884)</f>
        <v>12.991716299999993</v>
      </c>
    </row>
    <row r="87" spans="1:5" x14ac:dyDescent="0.3">
      <c r="A87" s="7" t="s">
        <v>249</v>
      </c>
      <c r="B87" s="2">
        <v>0.9</v>
      </c>
      <c r="C87" s="5">
        <v>4.3999999999999997E-2</v>
      </c>
      <c r="D87" s="1">
        <f>(B87-C87)</f>
        <v>0.85599999999999998</v>
      </c>
      <c r="E87" s="9">
        <f>(31.247*D87*D87)-(80.197*D87)+(54.884)</f>
        <v>9.1311697919999943</v>
      </c>
    </row>
    <row r="88" spans="1:5" x14ac:dyDescent="0.3">
      <c r="A88" s="7" t="s">
        <v>250</v>
      </c>
      <c r="B88" s="2">
        <v>0.94600000000000006</v>
      </c>
      <c r="C88" s="5">
        <v>4.3999999999999997E-2</v>
      </c>
      <c r="D88" s="1">
        <f>(B88-C88)</f>
        <v>0.90200000000000002</v>
      </c>
      <c r="E88" s="9">
        <f>(31.247*D88*D88)-(80.197*D88)+(54.884)</f>
        <v>7.9689901880000065</v>
      </c>
    </row>
    <row r="89" spans="1:5" x14ac:dyDescent="0.3">
      <c r="A89" s="7" t="s">
        <v>251</v>
      </c>
      <c r="B89" s="2">
        <v>0.89800000000000002</v>
      </c>
      <c r="C89" s="5">
        <v>4.3999999999999997E-2</v>
      </c>
      <c r="D89" s="1">
        <f>(B89-C89)</f>
        <v>0.85399999999999998</v>
      </c>
      <c r="E89" s="9">
        <f>(31.247*D89*D89)-(80.197*D89)+(54.884)</f>
        <v>9.1846990519999991</v>
      </c>
    </row>
    <row r="90" spans="1:5" x14ac:dyDescent="0.3">
      <c r="A90" s="7" t="s">
        <v>252</v>
      </c>
      <c r="B90" s="2">
        <v>1.05</v>
      </c>
      <c r="C90" s="5">
        <v>4.3999999999999997E-2</v>
      </c>
      <c r="D90" s="1">
        <f>(B90-C90)</f>
        <v>1.006</v>
      </c>
      <c r="E90" s="9">
        <f>(31.247*D90*D90)-(80.197*D90)+(54.884)</f>
        <v>5.828906891999992</v>
      </c>
    </row>
    <row r="91" spans="1:5" x14ac:dyDescent="0.3">
      <c r="A91" s="7" t="s">
        <v>253</v>
      </c>
      <c r="B91" s="2">
        <v>0.94600000000000006</v>
      </c>
      <c r="C91" s="5">
        <v>4.3999999999999997E-2</v>
      </c>
      <c r="D91" s="1">
        <f>(B91-C91)</f>
        <v>0.90200000000000002</v>
      </c>
      <c r="E91" s="9">
        <f>(31.247*D91*D91)-(80.197*D91)+(54.884)</f>
        <v>7.9689901880000065</v>
      </c>
    </row>
    <row r="92" spans="1:5" x14ac:dyDescent="0.3">
      <c r="A92" s="7" t="s">
        <v>254</v>
      </c>
      <c r="B92" s="2">
        <v>1.1460000000000001</v>
      </c>
      <c r="C92" s="5">
        <v>4.3999999999999997E-2</v>
      </c>
      <c r="D92" s="1">
        <f>(B92-C92)</f>
        <v>1.1020000000000001</v>
      </c>
      <c r="E92" s="9">
        <f>(31.247*D92*D92)-(80.197*D92)+(54.884)</f>
        <v>4.4533877879999935</v>
      </c>
    </row>
    <row r="93" spans="1:5" x14ac:dyDescent="0.3">
      <c r="A93" s="7" t="s">
        <v>255</v>
      </c>
      <c r="B93" s="2">
        <v>0.9</v>
      </c>
      <c r="C93" s="5">
        <v>4.3999999999999997E-2</v>
      </c>
      <c r="D93" s="1">
        <f>(B93-C93)</f>
        <v>0.85599999999999998</v>
      </c>
      <c r="E93" s="9">
        <f>(31.247*D93*D93)-(80.197*D93)+(54.884)</f>
        <v>9.1311697919999943</v>
      </c>
    </row>
    <row r="94" spans="1:5" x14ac:dyDescent="0.3">
      <c r="A94" s="7" t="s">
        <v>256</v>
      </c>
      <c r="B94" s="2">
        <v>0.877</v>
      </c>
      <c r="C94" s="5">
        <v>4.3999999999999997E-2</v>
      </c>
      <c r="D94" s="1">
        <f>(B94-C94)</f>
        <v>0.83299999999999996</v>
      </c>
      <c r="E94" s="9">
        <f>(31.247*D94*D94)-(80.197*D94)+(54.884)</f>
        <v>9.7618485829999955</v>
      </c>
    </row>
    <row r="95" spans="1:5" x14ac:dyDescent="0.3">
      <c r="A95" s="7" t="s">
        <v>257</v>
      </c>
      <c r="B95" s="2">
        <v>0.85199999999999998</v>
      </c>
      <c r="C95" s="5">
        <v>4.3999999999999997E-2</v>
      </c>
      <c r="D95" s="1">
        <f>(B95-C95)</f>
        <v>0.80799999999999994</v>
      </c>
      <c r="E95" s="9">
        <f>(31.247*D95*D95)-(80.197*D95)+(54.884)</f>
        <v>10.48486540799999</v>
      </c>
    </row>
    <row r="96" spans="1:5" x14ac:dyDescent="0.3">
      <c r="A96" s="7" t="s">
        <v>258</v>
      </c>
      <c r="B96" s="2">
        <v>0.84</v>
      </c>
      <c r="C96" s="5">
        <v>4.3999999999999997E-2</v>
      </c>
      <c r="D96" s="1">
        <f>(B96-C96)</f>
        <v>0.79599999999999993</v>
      </c>
      <c r="E96" s="9">
        <f>(31.247*D96*D96)-(80.197*D96)+(54.884)</f>
        <v>10.845787152</v>
      </c>
    </row>
    <row r="97" spans="1:5" x14ac:dyDescent="0.3">
      <c r="A97" s="7" t="s">
        <v>259</v>
      </c>
      <c r="B97" s="2">
        <v>0.73299999999999998</v>
      </c>
      <c r="C97" s="5">
        <v>4.3999999999999997E-2</v>
      </c>
      <c r="D97" s="1">
        <f>(B97-C97)</f>
        <v>0.68899999999999995</v>
      </c>
      <c r="E97" s="9">
        <f>(31.247*D97*D97)-(80.197*D97)+(54.884)</f>
        <v>14.461874086999998</v>
      </c>
    </row>
    <row r="98" spans="1:5" x14ac:dyDescent="0.3">
      <c r="A98" s="7" t="s">
        <v>260</v>
      </c>
      <c r="B98" s="2">
        <v>0.90400000000000003</v>
      </c>
      <c r="C98" s="5">
        <v>4.3999999999999997E-2</v>
      </c>
      <c r="D98" s="1">
        <f>(B98-C98)</f>
        <v>0.86</v>
      </c>
      <c r="E98" s="9">
        <f>(31.247*D98*D98)-(80.197*D98)+(54.884)</f>
        <v>9.0248612000000037</v>
      </c>
    </row>
    <row r="99" spans="1:5" x14ac:dyDescent="0.3">
      <c r="A99" s="7" t="s">
        <v>261</v>
      </c>
      <c r="B99" s="2">
        <v>0.85699999999999998</v>
      </c>
      <c r="C99" s="5">
        <v>4.3999999999999997E-2</v>
      </c>
      <c r="D99" s="1">
        <f>(B99-C99)</f>
        <v>0.81299999999999994</v>
      </c>
      <c r="E99" s="9">
        <f>(31.247*D99*D99)-(80.197*D99)+(54.884)</f>
        <v>10.337137343000002</v>
      </c>
    </row>
    <row r="100" spans="1:5" x14ac:dyDescent="0.3">
      <c r="A100" s="7" t="s">
        <v>262</v>
      </c>
      <c r="B100" s="2">
        <v>0.88900000000000001</v>
      </c>
      <c r="C100" s="5">
        <v>4.3999999999999997E-2</v>
      </c>
      <c r="D100" s="1">
        <f>(B100-C100)</f>
        <v>0.84499999999999997</v>
      </c>
      <c r="E100" s="9">
        <f>(31.247*D100*D100)-(80.197*D100)+(54.884)</f>
        <v>9.4286741749999976</v>
      </c>
    </row>
    <row r="101" spans="1:5" x14ac:dyDescent="0.3">
      <c r="A101" s="7" t="s">
        <v>263</v>
      </c>
      <c r="B101" s="2">
        <v>0.85899999999999999</v>
      </c>
      <c r="C101" s="5">
        <v>4.3999999999999997E-2</v>
      </c>
      <c r="D101" s="1">
        <f>(B101-C101)</f>
        <v>0.81499999999999995</v>
      </c>
      <c r="E101" s="9">
        <f>(31.247*D101*D101)-(80.197*D101)+(54.884)</f>
        <v>10.27848357500001</v>
      </c>
    </row>
    <row r="102" spans="1:5" x14ac:dyDescent="0.3">
      <c r="A102" s="7" t="s">
        <v>264</v>
      </c>
      <c r="B102" s="2">
        <v>0.71499999999999997</v>
      </c>
      <c r="C102" s="5">
        <v>4.3999999999999997E-2</v>
      </c>
      <c r="D102" s="1">
        <f>(B102-C102)</f>
        <v>0.67099999999999993</v>
      </c>
      <c r="E102" s="9">
        <f>(31.247*D102*D102)-(80.197*D102)+(54.884)</f>
        <v>15.140493527000004</v>
      </c>
    </row>
    <row r="103" spans="1:5" x14ac:dyDescent="0.3">
      <c r="A103" s="7" t="s">
        <v>265</v>
      </c>
      <c r="B103" s="2">
        <v>0.73399999999999999</v>
      </c>
      <c r="C103" s="5">
        <v>4.3999999999999997E-2</v>
      </c>
      <c r="D103" s="1">
        <f>(B103-C103)</f>
        <v>0.69</v>
      </c>
      <c r="E103" s="9">
        <f>(31.247*D103*D103)-(80.197*D103)+(54.884)</f>
        <v>14.424766699999999</v>
      </c>
    </row>
    <row r="104" spans="1:5" x14ac:dyDescent="0.3">
      <c r="A104" s="7" t="s">
        <v>266</v>
      </c>
      <c r="B104" s="2">
        <v>0.92600000000000005</v>
      </c>
      <c r="C104" s="5">
        <v>4.3999999999999997E-2</v>
      </c>
      <c r="D104" s="1">
        <f>(B104-C104)</f>
        <v>0.88200000000000001</v>
      </c>
      <c r="E104" s="9">
        <f>(31.247*D104*D104)-(80.197*D104)+(54.884)</f>
        <v>8.4580372279999949</v>
      </c>
    </row>
    <row r="105" spans="1:5" x14ac:dyDescent="0.3">
      <c r="A105" s="7" t="s">
        <v>267</v>
      </c>
      <c r="B105" s="2">
        <v>0.77</v>
      </c>
      <c r="C105" s="5">
        <v>4.3999999999999997E-2</v>
      </c>
      <c r="D105" s="1">
        <f>(B105-C105)</f>
        <v>0.72599999999999998</v>
      </c>
      <c r="E105" s="9">
        <f>(31.247*D105*D105)-(80.197*D105)+(54.884)</f>
        <v>13.130521771999994</v>
      </c>
    </row>
    <row r="106" spans="1:5" x14ac:dyDescent="0.3">
      <c r="A106" s="7" t="s">
        <v>268</v>
      </c>
      <c r="B106" s="2">
        <v>0.93300000000000005</v>
      </c>
      <c r="C106" s="5">
        <v>4.3999999999999997E-2</v>
      </c>
      <c r="D106" s="1">
        <f>(B106-C106)</f>
        <v>0.88900000000000001</v>
      </c>
      <c r="E106" s="9">
        <f>(31.247*D106*D106)-(80.197*D106)+(54.884)</f>
        <v>8.2840272869999936</v>
      </c>
    </row>
    <row r="107" spans="1:5" x14ac:dyDescent="0.3">
      <c r="A107" s="7" t="s">
        <v>269</v>
      </c>
      <c r="B107" s="2">
        <v>0.97799999999999998</v>
      </c>
      <c r="C107" s="5">
        <v>4.3999999999999997E-2</v>
      </c>
      <c r="D107" s="1">
        <f>(B107-C107)</f>
        <v>0.93399999999999994</v>
      </c>
      <c r="E107" s="9">
        <f>(31.247*D107*D107)-(80.197*D107)+(54.884)</f>
        <v>7.2385099319999995</v>
      </c>
    </row>
    <row r="108" spans="1:5" x14ac:dyDescent="0.3">
      <c r="A108" s="7" t="s">
        <v>270</v>
      </c>
      <c r="B108" s="2">
        <v>0.93200000000000005</v>
      </c>
      <c r="C108" s="5">
        <v>4.3999999999999997E-2</v>
      </c>
      <c r="D108" s="1">
        <f>(B108-C108)</f>
        <v>0.88800000000000001</v>
      </c>
      <c r="E108" s="9">
        <f>(31.247*D108*D108)-(80.197*D108)+(54.884)</f>
        <v>8.3086983679999946</v>
      </c>
    </row>
    <row r="109" spans="1:5" x14ac:dyDescent="0.3">
      <c r="A109" s="7" t="s">
        <v>271</v>
      </c>
      <c r="B109" s="2">
        <v>0.78400000000000003</v>
      </c>
      <c r="C109" s="5">
        <v>4.3999999999999997E-2</v>
      </c>
      <c r="D109" s="1">
        <f>(B109-C109)</f>
        <v>0.74</v>
      </c>
      <c r="E109" s="9">
        <f>(31.247*D109*D109)-(80.197*D109)+(54.884)</f>
        <v>12.649077200000001</v>
      </c>
    </row>
    <row r="110" spans="1:5" x14ac:dyDescent="0.3">
      <c r="A110" s="7" t="s">
        <v>272</v>
      </c>
      <c r="B110" s="2">
        <v>0.77100000000000002</v>
      </c>
      <c r="C110" s="5">
        <v>4.3999999999999997E-2</v>
      </c>
      <c r="D110" s="1">
        <f>(B110-C110)</f>
        <v>0.72699999999999998</v>
      </c>
      <c r="E110" s="9">
        <f>(31.247*D110*D110)-(80.197*D110)+(54.884)</f>
        <v>13.095726663000001</v>
      </c>
    </row>
    <row r="111" spans="1:5" x14ac:dyDescent="0.3">
      <c r="A111" s="7" t="s">
        <v>273</v>
      </c>
      <c r="B111" s="2">
        <v>0.78900000000000003</v>
      </c>
      <c r="C111" s="5">
        <v>4.3999999999999997E-2</v>
      </c>
      <c r="D111" s="1">
        <f>(B111-C111)</f>
        <v>0.745</v>
      </c>
      <c r="E111" s="9">
        <f>(31.247*D111*D111)-(80.197*D111)+(54.884)</f>
        <v>12.480101175000001</v>
      </c>
    </row>
    <row r="112" spans="1:5" x14ac:dyDescent="0.3">
      <c r="A112" s="7" t="s">
        <v>274</v>
      </c>
      <c r="B112" s="2">
        <v>0.83699999999999997</v>
      </c>
      <c r="C112" s="5">
        <v>4.3999999999999997E-2</v>
      </c>
      <c r="D112" s="1">
        <f>(B112-C112)</f>
        <v>0.79299999999999993</v>
      </c>
      <c r="E112" s="9">
        <f>(31.247*D112*D112)-(80.197*D112)+(54.884)</f>
        <v>10.937423703000007</v>
      </c>
    </row>
    <row r="113" spans="1:5" x14ac:dyDescent="0.3">
      <c r="A113" s="7" t="s">
        <v>275</v>
      </c>
      <c r="B113" s="2">
        <v>0.74</v>
      </c>
      <c r="C113" s="5">
        <v>4.3999999999999997E-2</v>
      </c>
      <c r="D113" s="1">
        <f>(B113-C113)</f>
        <v>0.69599999999999995</v>
      </c>
      <c r="E113" s="9">
        <f>(31.247*D113*D113)-(80.197*D113)+(54.884)</f>
        <v>14.203434752000007</v>
      </c>
    </row>
    <row r="114" spans="1:5" x14ac:dyDescent="0.3">
      <c r="A114" s="7" t="s">
        <v>276</v>
      </c>
      <c r="B114" s="2">
        <v>0.61899999999999999</v>
      </c>
      <c r="C114" s="5">
        <v>4.3999999999999997E-2</v>
      </c>
      <c r="D114" s="1">
        <f>(B114-C114)</f>
        <v>0.57499999999999996</v>
      </c>
      <c r="E114" s="9">
        <f>(31.247*D114*D114)-(80.197*D114)+(54.884)</f>
        <v>19.101764375000002</v>
      </c>
    </row>
    <row r="115" spans="1:5" x14ac:dyDescent="0.3">
      <c r="A115" s="7" t="s">
        <v>277</v>
      </c>
      <c r="B115" s="2">
        <v>0.65300000000000002</v>
      </c>
      <c r="C115" s="5">
        <v>4.3999999999999997E-2</v>
      </c>
      <c r="D115" s="1">
        <f>(B115-C115)</f>
        <v>0.60899999999999999</v>
      </c>
      <c r="E115" s="9">
        <f>(31.247*D115*D115)-(80.197*D115)+(54.884)</f>
        <v>17.632945606999996</v>
      </c>
    </row>
    <row r="116" spans="1:5" x14ac:dyDescent="0.3">
      <c r="A116" s="7" t="s">
        <v>278</v>
      </c>
      <c r="B116" s="2">
        <v>0.63100000000000001</v>
      </c>
      <c r="C116" s="5">
        <v>4.3999999999999997E-2</v>
      </c>
      <c r="D116" s="1">
        <f>(B116-C116)</f>
        <v>0.58699999999999997</v>
      </c>
      <c r="E116" s="9">
        <f>(31.247*D116*D116)-(80.197*D116)+(54.884)</f>
        <v>18.575108542999999</v>
      </c>
    </row>
    <row r="117" spans="1:5" x14ac:dyDescent="0.3">
      <c r="A117" s="7" t="s">
        <v>279</v>
      </c>
      <c r="B117" s="2">
        <v>0.65100000000000002</v>
      </c>
      <c r="C117" s="5">
        <v>4.3999999999999997E-2</v>
      </c>
      <c r="D117" s="1">
        <f>(B117-C117)</f>
        <v>0.60699999999999998</v>
      </c>
      <c r="E117" s="9">
        <f>(31.247*D117*D117)-(80.197*D117)+(54.884)</f>
        <v>17.717346903000006</v>
      </c>
    </row>
    <row r="118" spans="1:5" x14ac:dyDescent="0.3">
      <c r="A118" s="7" t="s">
        <v>280</v>
      </c>
      <c r="B118" s="2">
        <v>0.57000000000000006</v>
      </c>
      <c r="C118" s="5">
        <v>4.3999999999999997E-2</v>
      </c>
      <c r="D118" s="1">
        <f>(B118-C118)</f>
        <v>0.52600000000000002</v>
      </c>
      <c r="E118" s="9">
        <f>(31.247*D118*D118)-(80.197*D118)+(54.884)</f>
        <v>21.345672971999996</v>
      </c>
    </row>
    <row r="119" spans="1:5" x14ac:dyDescent="0.3">
      <c r="A119" s="7" t="s">
        <v>281</v>
      </c>
      <c r="B119" s="2">
        <v>0.64300000000000002</v>
      </c>
      <c r="C119" s="5">
        <v>4.3999999999999997E-2</v>
      </c>
      <c r="D119" s="1">
        <f>(B119-C119)</f>
        <v>0.59899999999999998</v>
      </c>
      <c r="E119" s="9">
        <f>(31.247*D119*D119)-(80.197*D119)+(54.884)</f>
        <v>18.057451847000003</v>
      </c>
    </row>
    <row r="120" spans="1:5" x14ac:dyDescent="0.3">
      <c r="A120" s="7" t="s">
        <v>282</v>
      </c>
      <c r="B120" s="2">
        <v>0.73</v>
      </c>
      <c r="C120" s="5">
        <v>4.3999999999999997E-2</v>
      </c>
      <c r="D120" s="1">
        <f>(B120-C120)</f>
        <v>0.68599999999999994</v>
      </c>
      <c r="E120" s="9">
        <f>(31.247*D120*D120)-(80.197*D120)+(54.884)</f>
        <v>14.573571212000004</v>
      </c>
    </row>
    <row r="121" spans="1:5" x14ac:dyDescent="0.3">
      <c r="A121" s="7" t="s">
        <v>283</v>
      </c>
      <c r="B121" s="2">
        <v>0.68400000000000005</v>
      </c>
      <c r="C121" s="5">
        <v>4.3999999999999997E-2</v>
      </c>
      <c r="D121" s="1">
        <f>(B121-C121)</f>
        <v>0.64</v>
      </c>
      <c r="E121" s="9">
        <f>(31.247*D121*D121)-(80.197*D121)+(54.884)</f>
        <v>16.3566912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4"/>
  <sheetViews>
    <sheetView workbookViewId="0">
      <selection activeCell="L5" sqref="L5"/>
    </sheetView>
  </sheetViews>
  <sheetFormatPr defaultRowHeight="14.4" x14ac:dyDescent="0.3"/>
  <cols>
    <col min="1" max="1" width="15.109375" customWidth="1"/>
    <col min="2" max="2" width="10.21875" customWidth="1"/>
    <col min="3" max="3" width="11.109375" customWidth="1"/>
    <col min="4" max="4" width="10.88671875" customWidth="1"/>
    <col min="5" max="5" width="18.5546875" customWidth="1"/>
  </cols>
  <sheetData>
    <row r="2" spans="1:10" x14ac:dyDescent="0.3">
      <c r="A2" s="3">
        <v>0.20899999999999999</v>
      </c>
      <c r="B2" s="2">
        <v>1.8460000000000001</v>
      </c>
      <c r="C2" s="2">
        <v>1.3069999999999999</v>
      </c>
      <c r="D2" s="2">
        <v>1.175</v>
      </c>
      <c r="E2" s="2">
        <v>1.2690000000000001</v>
      </c>
      <c r="F2" s="2">
        <v>1.5310000000000001</v>
      </c>
      <c r="G2" s="2">
        <v>1.3120000000000001</v>
      </c>
      <c r="H2" s="2">
        <v>1.0449999999999999</v>
      </c>
      <c r="I2" s="2">
        <v>1.3149999999999999</v>
      </c>
      <c r="J2" s="2">
        <v>1.246</v>
      </c>
    </row>
    <row r="3" spans="1:10" x14ac:dyDescent="0.3">
      <c r="A3" s="3">
        <v>0.69699999999999995</v>
      </c>
      <c r="B3" s="2">
        <v>2.2810000000000001</v>
      </c>
      <c r="C3" s="2">
        <v>1.448</v>
      </c>
      <c r="D3" s="2">
        <v>1.2370000000000001</v>
      </c>
      <c r="E3" s="2">
        <v>1.421</v>
      </c>
      <c r="F3" s="2">
        <v>1.369</v>
      </c>
      <c r="G3" s="2">
        <v>1.44</v>
      </c>
      <c r="H3" s="2">
        <v>1.1100000000000001</v>
      </c>
      <c r="I3" s="2">
        <v>1.341</v>
      </c>
      <c r="J3" s="2">
        <v>1.256</v>
      </c>
    </row>
    <row r="4" spans="1:10" x14ac:dyDescent="0.3">
      <c r="A4" s="3">
        <v>1.0069999999999999</v>
      </c>
      <c r="B4" s="2">
        <v>1.958</v>
      </c>
      <c r="C4" s="2">
        <v>1.4510000000000001</v>
      </c>
      <c r="D4" s="2">
        <v>1.5070000000000001</v>
      </c>
      <c r="E4" s="2">
        <v>1.734</v>
      </c>
      <c r="F4" s="2">
        <v>1.177</v>
      </c>
      <c r="G4" s="2">
        <v>1.2770000000000001</v>
      </c>
      <c r="H4" s="2">
        <v>1.0509999999999999</v>
      </c>
      <c r="I4" s="2">
        <v>1.165</v>
      </c>
      <c r="J4" s="2">
        <v>1.2170000000000001</v>
      </c>
    </row>
    <row r="5" spans="1:10" x14ac:dyDescent="0.3">
      <c r="A5" s="3">
        <v>1.31</v>
      </c>
      <c r="B5" s="2">
        <v>2.5009999999999999</v>
      </c>
      <c r="C5" s="2">
        <v>1.36</v>
      </c>
      <c r="D5" s="2">
        <v>1.1180000000000001</v>
      </c>
      <c r="E5" s="2">
        <v>1.645</v>
      </c>
      <c r="F5" s="2">
        <v>1.141</v>
      </c>
      <c r="G5" s="2">
        <v>1.0629999999999999</v>
      </c>
      <c r="H5" s="2">
        <v>1.032</v>
      </c>
      <c r="I5" s="2">
        <v>1.3049999999999999</v>
      </c>
      <c r="J5" s="2">
        <v>1.2310000000000001</v>
      </c>
    </row>
    <row r="6" spans="1:10" x14ac:dyDescent="0.3">
      <c r="A6" s="3">
        <v>1.5109999999999999</v>
      </c>
      <c r="B6" s="2">
        <v>2.258</v>
      </c>
      <c r="C6" s="2">
        <v>1.498</v>
      </c>
      <c r="D6" s="2">
        <v>1.367</v>
      </c>
      <c r="E6" s="2">
        <v>1.393</v>
      </c>
      <c r="F6" s="2">
        <v>1.2290000000000001</v>
      </c>
      <c r="G6" s="2">
        <v>1.23</v>
      </c>
      <c r="H6" s="2">
        <v>1.3580000000000001</v>
      </c>
      <c r="I6" s="2">
        <v>1.42</v>
      </c>
      <c r="J6" s="2">
        <v>1.2550000000000001</v>
      </c>
    </row>
    <row r="7" spans="1:10" x14ac:dyDescent="0.3">
      <c r="A7" s="5">
        <v>7.2999999999999995E-2</v>
      </c>
      <c r="B7" s="2">
        <v>2.2480000000000002</v>
      </c>
      <c r="C7" s="2">
        <v>1.3720000000000001</v>
      </c>
      <c r="D7" s="2">
        <v>0.96699999999999997</v>
      </c>
      <c r="E7" s="2">
        <v>1.2270000000000001</v>
      </c>
      <c r="F7" s="2">
        <v>1.2690000000000001</v>
      </c>
      <c r="G7" s="2">
        <v>1.0409999999999999</v>
      </c>
      <c r="H7" s="2">
        <v>1.244</v>
      </c>
      <c r="I7" s="2">
        <v>1.157</v>
      </c>
      <c r="J7" s="2">
        <v>1.244</v>
      </c>
    </row>
    <row r="8" spans="1:10" x14ac:dyDescent="0.3">
      <c r="A8" s="2">
        <v>1.8740000000000001</v>
      </c>
      <c r="B8" s="2">
        <v>2.8120000000000003</v>
      </c>
      <c r="C8" s="2">
        <v>1.4770000000000001</v>
      </c>
      <c r="D8" s="2">
        <v>1.2070000000000001</v>
      </c>
      <c r="E8" s="2">
        <v>1.3760000000000001</v>
      </c>
      <c r="F8" s="2">
        <v>1.266</v>
      </c>
      <c r="G8" s="2">
        <v>1.1950000000000001</v>
      </c>
      <c r="H8" s="2">
        <v>1.282</v>
      </c>
      <c r="I8" s="2">
        <v>1.427</v>
      </c>
      <c r="J8" s="2">
        <v>1.085</v>
      </c>
    </row>
    <row r="9" spans="1:10" x14ac:dyDescent="0.3">
      <c r="A9" s="2">
        <v>1.786</v>
      </c>
      <c r="B9" s="2">
        <v>1.4610000000000001</v>
      </c>
      <c r="C9" s="2">
        <v>1.089</v>
      </c>
      <c r="D9" s="2">
        <v>0.75900000000000001</v>
      </c>
      <c r="E9" s="2">
        <v>1.512</v>
      </c>
      <c r="F9" s="2">
        <v>1.075</v>
      </c>
      <c r="G9" s="2">
        <v>1.2190000000000001</v>
      </c>
      <c r="H9" s="2">
        <v>1.2450000000000001</v>
      </c>
      <c r="I9" s="2">
        <v>1.302</v>
      </c>
      <c r="J9" s="2">
        <v>1.2530000000000001</v>
      </c>
    </row>
    <row r="16" spans="1:10" x14ac:dyDescent="0.3">
      <c r="A16" s="25"/>
      <c r="B16" s="10" t="s">
        <v>7</v>
      </c>
      <c r="C16" s="10" t="s">
        <v>8</v>
      </c>
      <c r="D16" s="10" t="s">
        <v>9</v>
      </c>
      <c r="E16" s="10" t="s">
        <v>10</v>
      </c>
    </row>
    <row r="17" spans="1:12" x14ac:dyDescent="0.3">
      <c r="A17" s="25" t="s">
        <v>1</v>
      </c>
      <c r="B17" s="3">
        <v>0.20899999999999999</v>
      </c>
      <c r="C17" s="1">
        <f>B17-B22</f>
        <v>0.13600000000000001</v>
      </c>
      <c r="D17" s="1">
        <v>48</v>
      </c>
      <c r="E17" s="9">
        <f>(19.434*C17*C17)-(65.202*C17)+(56.613)</f>
        <v>48.104979264000001</v>
      </c>
    </row>
    <row r="18" spans="1:12" x14ac:dyDescent="0.3">
      <c r="A18" s="25" t="s">
        <v>2</v>
      </c>
      <c r="B18" s="3">
        <v>0.69699999999999995</v>
      </c>
      <c r="C18" s="1">
        <f>B18-B22</f>
        <v>0.624</v>
      </c>
      <c r="D18" s="1">
        <v>24</v>
      </c>
      <c r="E18" s="9">
        <f t="shared" ref="E18:E22" si="0">(19.434*C18*C18)-(65.202*C18)+(56.613)</f>
        <v>23.494085183999999</v>
      </c>
    </row>
    <row r="19" spans="1:12" x14ac:dyDescent="0.3">
      <c r="A19" s="25" t="s">
        <v>3</v>
      </c>
      <c r="B19" s="3">
        <v>1.0069999999999999</v>
      </c>
      <c r="C19" s="1">
        <f>B19-B22</f>
        <v>0.93399999999999994</v>
      </c>
      <c r="D19" s="1">
        <v>12</v>
      </c>
      <c r="E19" s="9">
        <f t="shared" si="0"/>
        <v>12.667698504000001</v>
      </c>
    </row>
    <row r="20" spans="1:12" x14ac:dyDescent="0.3">
      <c r="A20" s="25" t="s">
        <v>4</v>
      </c>
      <c r="B20" s="3">
        <v>1.31</v>
      </c>
      <c r="C20" s="1">
        <f>B20-B22</f>
        <v>1.2370000000000001</v>
      </c>
      <c r="D20" s="1">
        <v>6</v>
      </c>
      <c r="E20" s="9">
        <f t="shared" si="0"/>
        <v>5.6954303459999949</v>
      </c>
    </row>
    <row r="21" spans="1:12" x14ac:dyDescent="0.3">
      <c r="A21" s="25" t="s">
        <v>5</v>
      </c>
      <c r="B21" s="3">
        <v>1.5109999999999999</v>
      </c>
      <c r="C21" s="1">
        <f>B21-B22</f>
        <v>1.4379999999999999</v>
      </c>
      <c r="D21" s="1">
        <v>3</v>
      </c>
      <c r="E21" s="9">
        <f t="shared" si="0"/>
        <v>3.0390042960000017</v>
      </c>
    </row>
    <row r="22" spans="1:12" x14ac:dyDescent="0.3">
      <c r="A22" s="25" t="s">
        <v>6</v>
      </c>
      <c r="B22" s="5">
        <v>7.2999999999999995E-2</v>
      </c>
      <c r="C22" s="1">
        <f>B22-B22</f>
        <v>0</v>
      </c>
      <c r="D22" s="1">
        <v>0</v>
      </c>
      <c r="E22" s="9">
        <v>0</v>
      </c>
    </row>
    <row r="27" spans="1:12" x14ac:dyDescent="0.3">
      <c r="H27" s="25"/>
      <c r="J27" s="6" t="s">
        <v>359</v>
      </c>
      <c r="K27" s="6"/>
      <c r="L27" s="6"/>
    </row>
    <row r="30" spans="1:12" x14ac:dyDescent="0.3">
      <c r="A30" s="7" t="s">
        <v>12</v>
      </c>
      <c r="B30" s="2" t="s">
        <v>13</v>
      </c>
      <c r="C30" s="4" t="s">
        <v>6</v>
      </c>
      <c r="D30" s="1" t="s">
        <v>8</v>
      </c>
      <c r="E30" s="8" t="s">
        <v>360</v>
      </c>
    </row>
    <row r="31" spans="1:12" x14ac:dyDescent="0.3">
      <c r="A31" s="7" t="s">
        <v>284</v>
      </c>
      <c r="B31" s="2">
        <v>1.8740000000000001</v>
      </c>
      <c r="C31" s="5">
        <v>7.2999999999999995E-2</v>
      </c>
      <c r="D31" s="1">
        <f>(B31-C31)</f>
        <v>1.8010000000000002</v>
      </c>
      <c r="E31" s="9">
        <f>(19.434*D31*D31)-(65.202*D31)+(56.613)</f>
        <v>2.2203398340000078</v>
      </c>
    </row>
    <row r="32" spans="1:12" x14ac:dyDescent="0.3">
      <c r="A32" s="7" t="s">
        <v>286</v>
      </c>
      <c r="B32" s="2">
        <v>1.786</v>
      </c>
      <c r="C32" s="5">
        <v>7.2999999999999995E-2</v>
      </c>
      <c r="D32" s="1">
        <f>(B32-C32)</f>
        <v>1.7130000000000001</v>
      </c>
      <c r="E32" s="9">
        <f>(19.434*D32*D32)-(65.202*D32)+(56.613)</f>
        <v>1.9485011460000052</v>
      </c>
    </row>
    <row r="33" spans="1:5" x14ac:dyDescent="0.3">
      <c r="A33" s="7" t="s">
        <v>287</v>
      </c>
      <c r="B33" s="2">
        <v>1.8460000000000001</v>
      </c>
      <c r="C33" s="5">
        <v>7.2999999999999995E-2</v>
      </c>
      <c r="D33" s="1">
        <f>(B33-C33)</f>
        <v>1.7730000000000001</v>
      </c>
      <c r="E33" s="9">
        <f>(19.434*D33*D33)-(65.202*D33)+(56.613)</f>
        <v>2.1011965859999933</v>
      </c>
    </row>
    <row r="34" spans="1:5" x14ac:dyDescent="0.3">
      <c r="A34" s="7" t="s">
        <v>288</v>
      </c>
      <c r="B34" s="2">
        <v>2.2810000000000001</v>
      </c>
      <c r="C34" s="5">
        <v>7.2999999999999995E-2</v>
      </c>
      <c r="D34" s="1">
        <f>(B34-C34)</f>
        <v>2.2080000000000002</v>
      </c>
      <c r="E34" s="9">
        <f>(19.434*D34*D34)-(65.202*D34)+(56.613)</f>
        <v>7.3928645760000222</v>
      </c>
    </row>
    <row r="35" spans="1:5" x14ac:dyDescent="0.3">
      <c r="A35" s="7" t="s">
        <v>289</v>
      </c>
      <c r="B35" s="2">
        <v>1.958</v>
      </c>
      <c r="C35" s="5">
        <v>7.2999999999999995E-2</v>
      </c>
      <c r="D35" s="1">
        <f>(B35-C35)</f>
        <v>1.885</v>
      </c>
      <c r="E35" s="9">
        <f>(19.434*D35*D35)-(65.202*D35)+(56.613)</f>
        <v>2.7606046500000048</v>
      </c>
    </row>
    <row r="36" spans="1:5" x14ac:dyDescent="0.3">
      <c r="A36" s="7" t="s">
        <v>290</v>
      </c>
      <c r="B36" s="2">
        <v>2.5009999999999999</v>
      </c>
      <c r="C36" s="5">
        <v>7.2999999999999995E-2</v>
      </c>
      <c r="D36" s="1">
        <f>(B36-C36)</f>
        <v>2.4279999999999999</v>
      </c>
      <c r="E36" s="9">
        <f>(19.434*D36*D36)-(65.202*D36)+(56.613)</f>
        <v>12.869549856000006</v>
      </c>
    </row>
    <row r="37" spans="1:5" x14ac:dyDescent="0.3">
      <c r="A37" s="7" t="s">
        <v>291</v>
      </c>
      <c r="B37" s="2">
        <v>2.258</v>
      </c>
      <c r="C37" s="5">
        <v>7.2999999999999995E-2</v>
      </c>
      <c r="D37" s="1">
        <f>(B37-C37)</f>
        <v>2.1850000000000001</v>
      </c>
      <c r="E37" s="9">
        <f>(19.434*D37*D37)-(65.202*D37)+(56.613)</f>
        <v>6.9289186499999857</v>
      </c>
    </row>
    <row r="38" spans="1:5" x14ac:dyDescent="0.3">
      <c r="A38" s="7" t="s">
        <v>292</v>
      </c>
      <c r="B38" s="2">
        <v>2.2480000000000002</v>
      </c>
      <c r="C38" s="5">
        <v>7.2999999999999995E-2</v>
      </c>
      <c r="D38" s="1">
        <f>(B38-C38)</f>
        <v>2.1750000000000003</v>
      </c>
      <c r="E38" s="9">
        <f>(19.434*D38*D38)-(65.202*D38)+(56.613)</f>
        <v>6.7336162500000114</v>
      </c>
    </row>
    <row r="39" spans="1:5" x14ac:dyDescent="0.3">
      <c r="A39" s="7" t="s">
        <v>293</v>
      </c>
      <c r="B39" s="2">
        <v>2.8120000000000003</v>
      </c>
      <c r="C39" s="5">
        <v>7.2999999999999995E-2</v>
      </c>
      <c r="D39" s="1">
        <f>(B39-C39)</f>
        <v>2.7390000000000003</v>
      </c>
      <c r="E39" s="9">
        <f>(19.434*D39*D39)-(65.202*D39)+(56.613)</f>
        <v>23.820941514000026</v>
      </c>
    </row>
    <row r="40" spans="1:5" x14ac:dyDescent="0.3">
      <c r="A40" s="7" t="s">
        <v>294</v>
      </c>
      <c r="B40" s="2">
        <v>1.4610000000000001</v>
      </c>
      <c r="C40" s="5">
        <v>7.2999999999999995E-2</v>
      </c>
      <c r="D40" s="1">
        <f>(B40-C40)</f>
        <v>1.3880000000000001</v>
      </c>
      <c r="E40" s="9">
        <f>(19.434*D40*D40)-(65.202*D40)+(56.613)</f>
        <v>3.5530800960000093</v>
      </c>
    </row>
    <row r="41" spans="1:5" x14ac:dyDescent="0.3">
      <c r="A41" s="7" t="s">
        <v>295</v>
      </c>
      <c r="B41" s="2">
        <v>1.3069999999999999</v>
      </c>
      <c r="C41" s="5">
        <v>7.2999999999999995E-2</v>
      </c>
      <c r="D41" s="1">
        <f>(B41-C41)</f>
        <v>1.234</v>
      </c>
      <c r="E41" s="9">
        <f>(19.434*D41*D41)-(65.202*D41)+(56.613)</f>
        <v>5.7469721040000081</v>
      </c>
    </row>
    <row r="42" spans="1:5" x14ac:dyDescent="0.3">
      <c r="A42" s="7" t="s">
        <v>296</v>
      </c>
      <c r="B42" s="2">
        <v>1.448</v>
      </c>
      <c r="C42" s="5">
        <v>7.2999999999999995E-2</v>
      </c>
      <c r="D42" s="1">
        <f>(B42-C42)</f>
        <v>1.375</v>
      </c>
      <c r="E42" s="9">
        <f>(19.434*D42*D42)-(65.202*D42)+(56.613)</f>
        <v>3.702656250000004</v>
      </c>
    </row>
    <row r="43" spans="1:5" x14ac:dyDescent="0.3">
      <c r="A43" s="7" t="s">
        <v>297</v>
      </c>
      <c r="B43" s="2">
        <v>1.4510000000000001</v>
      </c>
      <c r="C43" s="5">
        <v>7.2999999999999995E-2</v>
      </c>
      <c r="D43" s="1">
        <f>(B43-C43)</f>
        <v>1.3780000000000001</v>
      </c>
      <c r="E43" s="9">
        <f>(19.434*D43*D43)-(65.202*D43)+(56.613)</f>
        <v>3.6675556559999976</v>
      </c>
    </row>
    <row r="44" spans="1:5" x14ac:dyDescent="0.3">
      <c r="A44" s="7" t="s">
        <v>298</v>
      </c>
      <c r="B44" s="2">
        <v>1.36</v>
      </c>
      <c r="C44" s="5">
        <v>7.2999999999999995E-2</v>
      </c>
      <c r="D44" s="1">
        <f>(B44-C44)</f>
        <v>1.2870000000000001</v>
      </c>
      <c r="E44" s="9">
        <f>(19.434*D44*D44)-(65.202*D44)+(56.613)</f>
        <v>4.8879011460000115</v>
      </c>
    </row>
    <row r="45" spans="1:5" x14ac:dyDescent="0.3">
      <c r="A45" s="7" t="s">
        <v>299</v>
      </c>
      <c r="B45" s="2">
        <v>1.498</v>
      </c>
      <c r="C45" s="5">
        <v>7.2999999999999995E-2</v>
      </c>
      <c r="D45" s="1">
        <f>(B45-C45)</f>
        <v>1.425</v>
      </c>
      <c r="E45" s="9">
        <f>(19.434*D45*D45)-(65.202*D45)+(56.613)</f>
        <v>3.1633162500000012</v>
      </c>
    </row>
    <row r="46" spans="1:5" x14ac:dyDescent="0.3">
      <c r="A46" s="7" t="s">
        <v>300</v>
      </c>
      <c r="B46" s="2">
        <v>1.3720000000000001</v>
      </c>
      <c r="C46" s="5">
        <v>7.2999999999999995E-2</v>
      </c>
      <c r="D46" s="1">
        <f>(B46-C46)</f>
        <v>1.2990000000000002</v>
      </c>
      <c r="E46" s="9">
        <f>(19.434*D46*D46)-(65.202*D46)+(56.613)</f>
        <v>4.7085530340000048</v>
      </c>
    </row>
    <row r="47" spans="1:5" x14ac:dyDescent="0.3">
      <c r="A47" s="7" t="s">
        <v>301</v>
      </c>
      <c r="B47" s="2">
        <v>1.4770000000000001</v>
      </c>
      <c r="C47" s="5">
        <v>7.2999999999999995E-2</v>
      </c>
      <c r="D47" s="1">
        <f>(B47-C47)</f>
        <v>1.4040000000000001</v>
      </c>
      <c r="E47" s="9">
        <f>(19.434*D47*D47)-(65.202*D47)+(56.613)</f>
        <v>3.3780037440000044</v>
      </c>
    </row>
    <row r="48" spans="1:5" x14ac:dyDescent="0.3">
      <c r="A48" s="7" t="s">
        <v>302</v>
      </c>
      <c r="B48" s="2">
        <v>1.089</v>
      </c>
      <c r="C48" s="5">
        <v>7.2999999999999995E-2</v>
      </c>
      <c r="D48" s="1">
        <f>(B48-C48)</f>
        <v>1.016</v>
      </c>
      <c r="E48" s="9">
        <f>(19.434*D48*D48)-(65.202*D48)+(56.613)</f>
        <v>10.428631103999997</v>
      </c>
    </row>
    <row r="49" spans="1:5" x14ac:dyDescent="0.3">
      <c r="A49" s="7" t="s">
        <v>303</v>
      </c>
      <c r="B49" s="2">
        <v>1.175</v>
      </c>
      <c r="C49" s="5">
        <v>7.2999999999999995E-2</v>
      </c>
      <c r="D49" s="1">
        <f>(B49-C49)</f>
        <v>1.1020000000000001</v>
      </c>
      <c r="E49" s="9">
        <f>(19.434*D49*D49)-(65.202*D49)+(56.613)</f>
        <v>8.3611233360000057</v>
      </c>
    </row>
    <row r="50" spans="1:5" x14ac:dyDescent="0.3">
      <c r="A50" s="7" t="s">
        <v>304</v>
      </c>
      <c r="B50" s="2">
        <v>1.2370000000000001</v>
      </c>
      <c r="C50" s="5">
        <v>7.2999999999999995E-2</v>
      </c>
      <c r="D50" s="1">
        <f>(B50-C50)</f>
        <v>1.1640000000000001</v>
      </c>
      <c r="E50" s="9">
        <f>(19.434*D50*D50)-(65.202*D50)+(56.613)</f>
        <v>7.0489208639999958</v>
      </c>
    </row>
    <row r="51" spans="1:5" x14ac:dyDescent="0.3">
      <c r="A51" s="7" t="s">
        <v>305</v>
      </c>
      <c r="B51" s="2">
        <v>1.5070000000000001</v>
      </c>
      <c r="C51" s="5">
        <v>7.2999999999999995E-2</v>
      </c>
      <c r="D51" s="1">
        <f>(B51-C51)</f>
        <v>1.4340000000000002</v>
      </c>
      <c r="E51" s="9">
        <f>(19.434*D51*D51)-(65.202*D51)+(56.613)</f>
        <v>3.0765545040000006</v>
      </c>
    </row>
    <row r="52" spans="1:5" x14ac:dyDescent="0.3">
      <c r="A52" s="7" t="s">
        <v>306</v>
      </c>
      <c r="B52" s="2">
        <v>1.1180000000000001</v>
      </c>
      <c r="C52" s="5">
        <v>7.2999999999999995E-2</v>
      </c>
      <c r="D52" s="1">
        <f>(B52-C52)</f>
        <v>1.0450000000000002</v>
      </c>
      <c r="E52" s="9">
        <f>(19.434*D52*D52)-(65.202*D52)+(56.613)</f>
        <v>9.699323849999999</v>
      </c>
    </row>
    <row r="53" spans="1:5" x14ac:dyDescent="0.3">
      <c r="A53" s="7" t="s">
        <v>307</v>
      </c>
      <c r="B53" s="2">
        <v>1.367</v>
      </c>
      <c r="C53" s="5">
        <v>7.2999999999999995E-2</v>
      </c>
      <c r="D53" s="1">
        <f>(B53-C53)</f>
        <v>1.294</v>
      </c>
      <c r="E53" s="9">
        <f>(19.434*D53*D53)-(65.202*D53)+(56.613)</f>
        <v>4.7826012240000111</v>
      </c>
    </row>
    <row r="54" spans="1:5" x14ac:dyDescent="0.3">
      <c r="A54" s="7" t="s">
        <v>308</v>
      </c>
      <c r="B54" s="2">
        <v>0.96699999999999997</v>
      </c>
      <c r="C54" s="5">
        <v>7.2999999999999995E-2</v>
      </c>
      <c r="D54" s="1">
        <f>(B54-C54)</f>
        <v>0.89400000000000002</v>
      </c>
      <c r="E54" s="9">
        <f>(19.434*D54*D54)-(65.202*D54)+(56.613)</f>
        <v>13.854764424000003</v>
      </c>
    </row>
    <row r="55" spans="1:5" x14ac:dyDescent="0.3">
      <c r="A55" s="7" t="s">
        <v>309</v>
      </c>
      <c r="B55" s="2">
        <v>1.2070000000000001</v>
      </c>
      <c r="C55" s="5">
        <v>7.2999999999999995E-2</v>
      </c>
      <c r="D55" s="1">
        <f>(B55-C55)</f>
        <v>1.1340000000000001</v>
      </c>
      <c r="E55" s="9">
        <f>(19.434*D55*D55)-(65.202*D55)+(56.613)</f>
        <v>7.6652009040000024</v>
      </c>
    </row>
    <row r="56" spans="1:5" x14ac:dyDescent="0.3">
      <c r="A56" s="7" t="s">
        <v>310</v>
      </c>
      <c r="B56" s="2">
        <v>0.75900000000000001</v>
      </c>
      <c r="C56" s="5">
        <v>7.2999999999999995E-2</v>
      </c>
      <c r="D56" s="1">
        <f>(B56-C56)</f>
        <v>0.68600000000000005</v>
      </c>
      <c r="E56" s="9">
        <f>(19.434*D56*D56)-(65.202*D56)+(56.613)</f>
        <v>21.029990664000003</v>
      </c>
    </row>
    <row r="57" spans="1:5" x14ac:dyDescent="0.3">
      <c r="A57" s="7" t="s">
        <v>311</v>
      </c>
      <c r="B57" s="2">
        <v>1.2690000000000001</v>
      </c>
      <c r="C57" s="5">
        <v>7.2999999999999995E-2</v>
      </c>
      <c r="D57" s="1">
        <f>(B57-C57)</f>
        <v>1.1960000000000002</v>
      </c>
      <c r="E57" s="9">
        <f>(19.434*D57*D57)-(65.202*D57)+(56.613)</f>
        <v>6.4301125440000035</v>
      </c>
    </row>
    <row r="58" spans="1:5" x14ac:dyDescent="0.3">
      <c r="A58" s="7" t="s">
        <v>312</v>
      </c>
      <c r="B58" s="2">
        <v>1.421</v>
      </c>
      <c r="C58" s="5">
        <v>7.2999999999999995E-2</v>
      </c>
      <c r="D58" s="1">
        <f>(B58-C58)</f>
        <v>1.3480000000000001</v>
      </c>
      <c r="E58" s="9">
        <f>(19.434*D58*D58)-(65.202*D58)+(56.613)</f>
        <v>4.0343031360000055</v>
      </c>
    </row>
    <row r="59" spans="1:5" x14ac:dyDescent="0.3">
      <c r="A59" s="7" t="s">
        <v>313</v>
      </c>
      <c r="B59" s="2">
        <v>1.734</v>
      </c>
      <c r="C59" s="5">
        <v>7.2999999999999995E-2</v>
      </c>
      <c r="D59" s="1">
        <f>(B59-C59)</f>
        <v>1.661</v>
      </c>
      <c r="E59" s="9">
        <f>(19.434*D59*D59)-(65.202*D59)+(56.613)</f>
        <v>1.9293487139999996</v>
      </c>
    </row>
    <row r="60" spans="1:5" x14ac:dyDescent="0.3">
      <c r="A60" s="7" t="s">
        <v>314</v>
      </c>
      <c r="B60" s="2">
        <v>1.645</v>
      </c>
      <c r="C60" s="5">
        <v>7.2999999999999995E-2</v>
      </c>
      <c r="D60" s="1">
        <f>(B60-C60)</f>
        <v>1.5720000000000001</v>
      </c>
      <c r="E60" s="9">
        <f>(19.434*D60*D60)-(65.202*D60)+(56.613)</f>
        <v>2.1404458559999995</v>
      </c>
    </row>
    <row r="61" spans="1:5" x14ac:dyDescent="0.3">
      <c r="A61" s="7" t="s">
        <v>315</v>
      </c>
      <c r="B61" s="2">
        <v>1.393</v>
      </c>
      <c r="C61" s="5">
        <v>7.2999999999999995E-2</v>
      </c>
      <c r="D61" s="1">
        <f>(B61-C61)</f>
        <v>1.32</v>
      </c>
      <c r="E61" s="9">
        <f>(19.434*D61*D61)-(65.202*D61)+(56.613)</f>
        <v>4.4081615999999997</v>
      </c>
    </row>
    <row r="62" spans="1:5" x14ac:dyDescent="0.3">
      <c r="A62" s="7" t="s">
        <v>316</v>
      </c>
      <c r="B62" s="2">
        <v>1.2270000000000001</v>
      </c>
      <c r="C62" s="5">
        <v>7.2999999999999995E-2</v>
      </c>
      <c r="D62" s="1">
        <f>(B62-C62)</f>
        <v>1.1540000000000001</v>
      </c>
      <c r="E62" s="9">
        <f>(19.434*D62*D62)-(65.202*D62)+(56.613)</f>
        <v>7.2504607440000015</v>
      </c>
    </row>
    <row r="63" spans="1:5" x14ac:dyDescent="0.3">
      <c r="A63" s="7" t="s">
        <v>317</v>
      </c>
      <c r="B63" s="2">
        <v>1.3760000000000001</v>
      </c>
      <c r="C63" s="5">
        <v>7.2999999999999995E-2</v>
      </c>
      <c r="D63" s="1">
        <f>(B63-C63)</f>
        <v>1.3030000000000002</v>
      </c>
      <c r="E63" s="9">
        <f>(19.434*D63*D63)-(65.202*D63)+(56.613)</f>
        <v>4.6500141060000075</v>
      </c>
    </row>
    <row r="64" spans="1:5" x14ac:dyDescent="0.3">
      <c r="A64" s="7" t="s">
        <v>318</v>
      </c>
      <c r="B64" s="2">
        <v>1.512</v>
      </c>
      <c r="C64" s="5">
        <v>7.2999999999999995E-2</v>
      </c>
      <c r="D64" s="1">
        <f>(B64-C64)</f>
        <v>1.4390000000000001</v>
      </c>
      <c r="E64" s="9">
        <f>(19.434*D64*D64)-(65.202*D64)+(56.613)</f>
        <v>3.0297139140000127</v>
      </c>
    </row>
    <row r="65" spans="1:5" x14ac:dyDescent="0.3">
      <c r="A65" s="7" t="s">
        <v>319</v>
      </c>
      <c r="B65" s="2">
        <v>1.5310000000000001</v>
      </c>
      <c r="C65" s="5">
        <v>7.2999999999999995E-2</v>
      </c>
      <c r="D65" s="1">
        <f>(B65-C65)</f>
        <v>1.4580000000000002</v>
      </c>
      <c r="E65" s="9">
        <f>(19.434*D65*D65)-(65.202*D65)+(56.613)</f>
        <v>2.8605815760000013</v>
      </c>
    </row>
    <row r="66" spans="1:5" x14ac:dyDescent="0.3">
      <c r="A66" s="7" t="s">
        <v>320</v>
      </c>
      <c r="B66" s="2">
        <v>1.369</v>
      </c>
      <c r="C66" s="5">
        <v>7.2999999999999995E-2</v>
      </c>
      <c r="D66" s="1">
        <f>(B66-C66)</f>
        <v>1.296</v>
      </c>
      <c r="E66" s="9">
        <f>(19.434*D66*D66)-(65.202*D66)+(56.613)</f>
        <v>4.752865344000007</v>
      </c>
    </row>
    <row r="67" spans="1:5" x14ac:dyDescent="0.3">
      <c r="A67" s="7" t="s">
        <v>321</v>
      </c>
      <c r="B67" s="2">
        <v>1.177</v>
      </c>
      <c r="C67" s="5">
        <v>7.2999999999999995E-2</v>
      </c>
      <c r="D67" s="1">
        <f>(B67-C67)</f>
        <v>1.1040000000000001</v>
      </c>
      <c r="E67" s="9">
        <f>(19.434*D67*D67)-(65.202*D67)+(56.613)</f>
        <v>8.3164621440000062</v>
      </c>
    </row>
    <row r="68" spans="1:5" x14ac:dyDescent="0.3">
      <c r="A68" s="7" t="s">
        <v>322</v>
      </c>
      <c r="B68" s="2">
        <v>1.141</v>
      </c>
      <c r="C68" s="5">
        <v>7.2999999999999995E-2</v>
      </c>
      <c r="D68" s="1">
        <f>(B68-C68)</f>
        <v>1.0680000000000001</v>
      </c>
      <c r="E68" s="9">
        <f>(19.434*D68*D68)-(65.202*D68)+(56.613)</f>
        <v>9.1441508159999927</v>
      </c>
    </row>
    <row r="69" spans="1:5" x14ac:dyDescent="0.3">
      <c r="A69" s="7" t="s">
        <v>323</v>
      </c>
      <c r="B69" s="2">
        <v>1.2290000000000001</v>
      </c>
      <c r="C69" s="5">
        <v>7.2999999999999995E-2</v>
      </c>
      <c r="D69" s="1">
        <f>(B69-C69)</f>
        <v>1.1560000000000001</v>
      </c>
      <c r="E69" s="9">
        <f>(19.434*D69*D69)-(65.202*D69)+(56.613)</f>
        <v>7.2098418240000015</v>
      </c>
    </row>
    <row r="70" spans="1:5" x14ac:dyDescent="0.3">
      <c r="A70" s="7" t="s">
        <v>324</v>
      </c>
      <c r="B70" s="2">
        <v>1.2690000000000001</v>
      </c>
      <c r="C70" s="5">
        <v>7.2999999999999995E-2</v>
      </c>
      <c r="D70" s="1">
        <f>(B70-C70)</f>
        <v>1.1960000000000002</v>
      </c>
      <c r="E70" s="9">
        <f>(19.434*D70*D70)-(65.202*D70)+(56.613)</f>
        <v>6.4301125440000035</v>
      </c>
    </row>
    <row r="71" spans="1:5" x14ac:dyDescent="0.3">
      <c r="A71" s="7" t="s">
        <v>325</v>
      </c>
      <c r="B71" s="2">
        <v>1.266</v>
      </c>
      <c r="C71" s="5">
        <v>7.2999999999999995E-2</v>
      </c>
      <c r="D71" s="1">
        <f>(B71-C71)</f>
        <v>1.1930000000000001</v>
      </c>
      <c r="E71" s="9">
        <f>(19.434*D71*D71)-(65.202*D71)+(56.613)</f>
        <v>6.4864350659999985</v>
      </c>
    </row>
    <row r="72" spans="1:5" x14ac:dyDescent="0.3">
      <c r="A72" s="7" t="s">
        <v>326</v>
      </c>
      <c r="B72" s="2">
        <v>1.075</v>
      </c>
      <c r="C72" s="5">
        <v>7.2999999999999995E-2</v>
      </c>
      <c r="D72" s="1">
        <f>(B72-C72)</f>
        <v>1.002</v>
      </c>
      <c r="E72" s="9">
        <f>(19.434*D72*D72)-(65.202*D72)+(56.613)</f>
        <v>10.792409736000003</v>
      </c>
    </row>
    <row r="73" spans="1:5" x14ac:dyDescent="0.3">
      <c r="A73" s="7" t="s">
        <v>327</v>
      </c>
      <c r="B73" s="2">
        <v>1.3120000000000001</v>
      </c>
      <c r="C73" s="5">
        <v>7.2999999999999995E-2</v>
      </c>
      <c r="D73" s="1">
        <f>(B73-C73)</f>
        <v>1.2390000000000001</v>
      </c>
      <c r="E73" s="9">
        <f>(19.434*D73*D73)-(65.202*D73)+(56.613)</f>
        <v>5.6612635139999981</v>
      </c>
    </row>
    <row r="74" spans="1:5" x14ac:dyDescent="0.3">
      <c r="A74" s="7" t="s">
        <v>328</v>
      </c>
      <c r="B74" s="2">
        <v>1.44</v>
      </c>
      <c r="C74" s="5">
        <v>7.2999999999999995E-2</v>
      </c>
      <c r="D74" s="1">
        <f>(B74-C74)</f>
        <v>1.367</v>
      </c>
      <c r="E74" s="9">
        <f>(19.434*D74*D74)-(65.202*D74)+(56.613)</f>
        <v>3.7979680259999995</v>
      </c>
    </row>
    <row r="75" spans="1:5" x14ac:dyDescent="0.3">
      <c r="A75" s="7" t="s">
        <v>329</v>
      </c>
      <c r="B75" s="2">
        <v>1.2770000000000001</v>
      </c>
      <c r="C75" s="5">
        <v>7.2999999999999995E-2</v>
      </c>
      <c r="D75" s="1">
        <f>(B75-C75)</f>
        <v>1.2040000000000002</v>
      </c>
      <c r="E75" s="9">
        <f>(19.434*D75*D75)-(65.202*D75)+(56.613)</f>
        <v>6.2816293439999953</v>
      </c>
    </row>
    <row r="76" spans="1:5" x14ac:dyDescent="0.3">
      <c r="A76" s="7" t="s">
        <v>330</v>
      </c>
      <c r="B76" s="2">
        <v>1.0629999999999999</v>
      </c>
      <c r="C76" s="5">
        <v>7.2999999999999995E-2</v>
      </c>
      <c r="D76" s="1">
        <f>(B76-C76)</f>
        <v>0.99</v>
      </c>
      <c r="E76" s="9">
        <f>(19.434*D76*D76)-(65.202*D76)+(56.613)</f>
        <v>11.110283400000014</v>
      </c>
    </row>
    <row r="77" spans="1:5" x14ac:dyDescent="0.3">
      <c r="A77" s="7" t="s">
        <v>331</v>
      </c>
      <c r="B77" s="2">
        <v>1.23</v>
      </c>
      <c r="C77" s="5">
        <v>7.2999999999999995E-2</v>
      </c>
      <c r="D77" s="1">
        <f>(B77-C77)</f>
        <v>1.157</v>
      </c>
      <c r="E77" s="9">
        <f>(19.434*D77*D77)-(65.202*D77)+(56.613)</f>
        <v>7.1895906660000009</v>
      </c>
    </row>
    <row r="78" spans="1:5" x14ac:dyDescent="0.3">
      <c r="A78" s="7" t="s">
        <v>332</v>
      </c>
      <c r="B78" s="2">
        <v>1.0409999999999999</v>
      </c>
      <c r="C78" s="5">
        <v>7.2999999999999995E-2</v>
      </c>
      <c r="D78" s="1">
        <f>(B78-C78)</f>
        <v>0.96799999999999997</v>
      </c>
      <c r="E78" s="9">
        <f>(19.434*D78*D78)-(65.202*D78)+(56.613)</f>
        <v>11.707588416</v>
      </c>
    </row>
    <row r="79" spans="1:5" x14ac:dyDescent="0.3">
      <c r="A79" s="7" t="s">
        <v>333</v>
      </c>
      <c r="B79" s="2">
        <v>1.1950000000000001</v>
      </c>
      <c r="C79" s="5">
        <v>7.2999999999999995E-2</v>
      </c>
      <c r="D79" s="1">
        <f>(B79-C79)</f>
        <v>1.1220000000000001</v>
      </c>
      <c r="E79" s="9">
        <f>(19.434*D79*D79)-(65.202*D79)+(56.613)</f>
        <v>7.9215076560000028</v>
      </c>
    </row>
    <row r="80" spans="1:5" x14ac:dyDescent="0.3">
      <c r="A80" s="7" t="s">
        <v>334</v>
      </c>
      <c r="B80" s="2">
        <v>1.2190000000000001</v>
      </c>
      <c r="C80" s="5">
        <v>7.2999999999999995E-2</v>
      </c>
      <c r="D80" s="1">
        <f>(B80-C80)</f>
        <v>1.1460000000000001</v>
      </c>
      <c r="E80" s="9">
        <f>(19.434*D80*D80)-(65.202*D80)+(56.613)</f>
        <v>7.4144911439999959</v>
      </c>
    </row>
    <row r="81" spans="1:5" x14ac:dyDescent="0.3">
      <c r="A81" s="7" t="s">
        <v>335</v>
      </c>
      <c r="B81" s="2">
        <v>1.0449999999999999</v>
      </c>
      <c r="C81" s="5">
        <v>7.2999999999999995E-2</v>
      </c>
      <c r="D81" s="1">
        <f>(B81-C81)</f>
        <v>0.97199999999999998</v>
      </c>
      <c r="E81" s="9">
        <f>(19.434*D81*D81)-(65.202*D81)+(56.613)</f>
        <v>11.597588256000009</v>
      </c>
    </row>
    <row r="82" spans="1:5" x14ac:dyDescent="0.3">
      <c r="A82" s="7" t="s">
        <v>336</v>
      </c>
      <c r="B82" s="2">
        <v>1.1100000000000001</v>
      </c>
      <c r="C82" s="5">
        <v>7.2999999999999995E-2</v>
      </c>
      <c r="D82" s="1">
        <f>(B82-C82)</f>
        <v>1.0370000000000001</v>
      </c>
      <c r="E82" s="9">
        <f>(19.434*D82*D82)-(65.202*D82)+(56.613)</f>
        <v>9.8972471460000051</v>
      </c>
    </row>
    <row r="83" spans="1:5" x14ac:dyDescent="0.3">
      <c r="A83" s="7" t="s">
        <v>337</v>
      </c>
      <c r="B83" s="2">
        <v>1.0509999999999999</v>
      </c>
      <c r="C83" s="5">
        <v>7.2999999999999995E-2</v>
      </c>
      <c r="D83" s="1">
        <f>(B83-C83)</f>
        <v>0.97799999999999998</v>
      </c>
      <c r="E83" s="9">
        <f>(19.434*D83*D83)-(65.202*D83)+(56.613)</f>
        <v>11.433754055999998</v>
      </c>
    </row>
    <row r="84" spans="1:5" x14ac:dyDescent="0.3">
      <c r="A84" s="7" t="s">
        <v>338</v>
      </c>
      <c r="B84" s="2">
        <v>1.032</v>
      </c>
      <c r="C84" s="5">
        <v>7.2999999999999995E-2</v>
      </c>
      <c r="D84" s="1">
        <f>(B84-C84)</f>
        <v>0.95900000000000007</v>
      </c>
      <c r="E84" s="9">
        <f>(19.434*D84*D84)-(65.202*D84)+(56.613)</f>
        <v>11.957362553999999</v>
      </c>
    </row>
    <row r="85" spans="1:5" x14ac:dyDescent="0.3">
      <c r="A85" s="7" t="s">
        <v>339</v>
      </c>
      <c r="B85" s="2">
        <v>1.3580000000000001</v>
      </c>
      <c r="C85" s="5">
        <v>7.2999999999999995E-2</v>
      </c>
      <c r="D85" s="1">
        <f>(B85-C85)</f>
        <v>1.2850000000000001</v>
      </c>
      <c r="E85" s="9">
        <f>(19.434*D85*D85)-(65.202*D85)+(56.613)</f>
        <v>4.9183366500000076</v>
      </c>
    </row>
    <row r="86" spans="1:5" x14ac:dyDescent="0.3">
      <c r="A86" s="7" t="s">
        <v>340</v>
      </c>
      <c r="B86" s="2">
        <v>1.244</v>
      </c>
      <c r="C86" s="5">
        <v>7.2999999999999995E-2</v>
      </c>
      <c r="D86" s="1">
        <f>(B86-C86)</f>
        <v>1.171</v>
      </c>
      <c r="E86" s="9">
        <f>(19.434*D86*D86)-(65.202*D86)+(56.613)</f>
        <v>6.9101555940000026</v>
      </c>
    </row>
    <row r="87" spans="1:5" x14ac:dyDescent="0.3">
      <c r="A87" s="7" t="s">
        <v>341</v>
      </c>
      <c r="B87" s="2">
        <v>1.282</v>
      </c>
      <c r="C87" s="5">
        <v>7.2999999999999995E-2</v>
      </c>
      <c r="D87" s="1">
        <f>(B87-C87)</f>
        <v>1.2090000000000001</v>
      </c>
      <c r="E87" s="9">
        <f>(19.434*D87*D87)-(65.202*D87)+(56.613)</f>
        <v>6.1900905540000082</v>
      </c>
    </row>
    <row r="88" spans="1:5" x14ac:dyDescent="0.3">
      <c r="A88" s="7" t="s">
        <v>342</v>
      </c>
      <c r="B88" s="2">
        <v>1.2450000000000001</v>
      </c>
      <c r="C88" s="5">
        <v>7.2999999999999995E-2</v>
      </c>
      <c r="D88" s="1">
        <f>(B88-C88)</f>
        <v>1.1720000000000002</v>
      </c>
      <c r="E88" s="9">
        <f>(19.434*D88*D88)-(65.202*D88)+(56.613)</f>
        <v>6.8904874560000025</v>
      </c>
    </row>
    <row r="89" spans="1:5" x14ac:dyDescent="0.3">
      <c r="A89" s="7" t="s">
        <v>343</v>
      </c>
      <c r="B89" s="2">
        <v>1.3149999999999999</v>
      </c>
      <c r="C89" s="5">
        <v>7.2999999999999995E-2</v>
      </c>
      <c r="D89" s="1">
        <f>(B89-C89)</f>
        <v>1.242</v>
      </c>
      <c r="E89" s="9">
        <f>(19.434*D89*D89)-(65.202*D89)+(56.613)</f>
        <v>5.6103047759999924</v>
      </c>
    </row>
    <row r="90" spans="1:5" x14ac:dyDescent="0.3">
      <c r="A90" s="7" t="s">
        <v>344</v>
      </c>
      <c r="B90" s="2">
        <v>1.341</v>
      </c>
      <c r="C90" s="5">
        <v>7.2999999999999995E-2</v>
      </c>
      <c r="D90" s="1">
        <f>(B90-C90)</f>
        <v>1.268</v>
      </c>
      <c r="E90" s="9">
        <f>(19.434*D90*D90)-(65.202*D90)+(56.613)</f>
        <v>5.1833156160000016</v>
      </c>
    </row>
    <row r="91" spans="1:5" x14ac:dyDescent="0.3">
      <c r="A91" s="7" t="s">
        <v>345</v>
      </c>
      <c r="B91" s="2">
        <v>1.165</v>
      </c>
      <c r="C91" s="5">
        <v>7.2999999999999995E-2</v>
      </c>
      <c r="D91" s="1">
        <f>(B91-C91)</f>
        <v>1.0920000000000001</v>
      </c>
      <c r="E91" s="9">
        <f>(19.434*D91*D91)-(65.202*D91)+(56.613)</f>
        <v>8.5867613759999983</v>
      </c>
    </row>
    <row r="92" spans="1:5" x14ac:dyDescent="0.3">
      <c r="A92" s="7" t="s">
        <v>346</v>
      </c>
      <c r="B92" s="2">
        <v>1.3049999999999999</v>
      </c>
      <c r="C92" s="5">
        <v>7.2999999999999995E-2</v>
      </c>
      <c r="D92" s="1">
        <f>(B92-C92)</f>
        <v>1.232</v>
      </c>
      <c r="E92" s="9">
        <f>(19.434*D92*D92)-(65.202*D92)+(56.613)</f>
        <v>5.7815276160000053</v>
      </c>
    </row>
    <row r="93" spans="1:5" x14ac:dyDescent="0.3">
      <c r="A93" s="7" t="s">
        <v>347</v>
      </c>
      <c r="B93" s="2">
        <v>1.42</v>
      </c>
      <c r="C93" s="5">
        <v>7.2999999999999995E-2</v>
      </c>
      <c r="D93" s="1">
        <f>(B93-C93)</f>
        <v>1.347</v>
      </c>
      <c r="E93" s="9">
        <f>(19.434*D93*D93)-(65.202*D93)+(56.613)</f>
        <v>4.0471305059999949</v>
      </c>
    </row>
    <row r="94" spans="1:5" x14ac:dyDescent="0.3">
      <c r="A94" s="7" t="s">
        <v>348</v>
      </c>
      <c r="B94" s="2">
        <v>1.157</v>
      </c>
      <c r="C94" s="5">
        <v>7.2999999999999995E-2</v>
      </c>
      <c r="D94" s="1">
        <f>(B94-C94)</f>
        <v>1.0840000000000001</v>
      </c>
      <c r="E94" s="9">
        <f>(19.434*D94*D94)-(65.202*D94)+(56.613)</f>
        <v>8.7700703040000008</v>
      </c>
    </row>
    <row r="95" spans="1:5" x14ac:dyDescent="0.3">
      <c r="A95" s="7" t="s">
        <v>349</v>
      </c>
      <c r="B95" s="2">
        <v>1.427</v>
      </c>
      <c r="C95" s="5">
        <v>7.2999999999999995E-2</v>
      </c>
      <c r="D95" s="1">
        <f>(B95-C95)</f>
        <v>1.3540000000000001</v>
      </c>
      <c r="E95" s="9">
        <f>(19.434*D95*D95)-(65.202*D95)+(56.613)</f>
        <v>3.9581551440000098</v>
      </c>
    </row>
    <row r="96" spans="1:5" x14ac:dyDescent="0.3">
      <c r="A96" s="7" t="s">
        <v>350</v>
      </c>
      <c r="B96" s="2">
        <v>1.302</v>
      </c>
      <c r="C96" s="5">
        <v>7.2999999999999995E-2</v>
      </c>
      <c r="D96" s="1">
        <f>(B96-C96)</f>
        <v>1.2290000000000001</v>
      </c>
      <c r="E96" s="9">
        <f>(19.434*D96*D96)-(65.202*D96)+(56.613)</f>
        <v>5.833652394000012</v>
      </c>
    </row>
    <row r="97" spans="1:5" x14ac:dyDescent="0.3">
      <c r="A97" s="7" t="s">
        <v>351</v>
      </c>
      <c r="B97" s="2">
        <v>1.246</v>
      </c>
      <c r="C97" s="5">
        <v>7.2999999999999995E-2</v>
      </c>
      <c r="D97" s="1">
        <f>(B97-C97)</f>
        <v>1.173</v>
      </c>
      <c r="E97" s="9">
        <f>(19.434*D97*D97)-(65.202*D97)+(56.613)</f>
        <v>6.8708581860000066</v>
      </c>
    </row>
    <row r="98" spans="1:5" x14ac:dyDescent="0.3">
      <c r="A98" s="7" t="s">
        <v>352</v>
      </c>
      <c r="B98" s="2">
        <v>1.256</v>
      </c>
      <c r="C98" s="5">
        <v>7.2999999999999995E-2</v>
      </c>
      <c r="D98" s="1">
        <f>(B98-C98)</f>
        <v>1.1830000000000001</v>
      </c>
      <c r="E98" s="9">
        <f>(19.434*D98*D98)-(65.202*D98)+(56.613)</f>
        <v>6.6767032260000008</v>
      </c>
    </row>
    <row r="99" spans="1:5" x14ac:dyDescent="0.3">
      <c r="A99" s="7" t="s">
        <v>353</v>
      </c>
      <c r="B99" s="2">
        <v>1.2170000000000001</v>
      </c>
      <c r="C99" s="5">
        <v>7.2999999999999995E-2</v>
      </c>
      <c r="D99" s="1">
        <f>(B99-C99)</f>
        <v>1.1440000000000001</v>
      </c>
      <c r="E99" s="9">
        <f>(19.434*D99*D99)-(65.202*D99)+(56.613)</f>
        <v>7.4558874240000108</v>
      </c>
    </row>
    <row r="100" spans="1:5" x14ac:dyDescent="0.3">
      <c r="A100" s="7" t="s">
        <v>354</v>
      </c>
      <c r="B100" s="2">
        <v>1.2310000000000001</v>
      </c>
      <c r="C100" s="5">
        <v>7.2999999999999995E-2</v>
      </c>
      <c r="D100" s="1">
        <f>(B100-C100)</f>
        <v>1.1580000000000001</v>
      </c>
      <c r="E100" s="9">
        <f>(19.434*D100*D100)-(65.202*D100)+(56.613)</f>
        <v>7.1693783759999974</v>
      </c>
    </row>
    <row r="101" spans="1:5" x14ac:dyDescent="0.3">
      <c r="A101" s="7" t="s">
        <v>355</v>
      </c>
      <c r="B101" s="2">
        <v>1.2550000000000001</v>
      </c>
      <c r="C101" s="5">
        <v>7.2999999999999995E-2</v>
      </c>
      <c r="D101" s="1">
        <f>(B101-C101)</f>
        <v>1.1820000000000002</v>
      </c>
      <c r="E101" s="9">
        <f>(19.434*D101*D101)-(65.202*D101)+(56.613)</f>
        <v>6.6959438160000104</v>
      </c>
    </row>
    <row r="102" spans="1:5" x14ac:dyDescent="0.3">
      <c r="A102" s="7" t="s">
        <v>356</v>
      </c>
      <c r="B102" s="2">
        <v>1.244</v>
      </c>
      <c r="C102" s="5">
        <v>7.2999999999999995E-2</v>
      </c>
      <c r="D102" s="1">
        <f>(B102-C102)</f>
        <v>1.171</v>
      </c>
      <c r="E102" s="9">
        <f>(19.434*D102*D102)-(65.202*D102)+(56.613)</f>
        <v>6.9101555940000026</v>
      </c>
    </row>
    <row r="103" spans="1:5" x14ac:dyDescent="0.3">
      <c r="A103" s="7" t="s">
        <v>357</v>
      </c>
      <c r="B103" s="2">
        <v>1.085</v>
      </c>
      <c r="C103" s="5">
        <v>7.2999999999999995E-2</v>
      </c>
      <c r="D103" s="1">
        <f>(B103-C103)</f>
        <v>1.012</v>
      </c>
      <c r="E103" s="9">
        <f>(19.434*D103*D103)-(65.202*D103)+(56.613)</f>
        <v>10.531790495999999</v>
      </c>
    </row>
    <row r="104" spans="1:5" x14ac:dyDescent="0.3">
      <c r="A104" s="7" t="s">
        <v>358</v>
      </c>
      <c r="B104" s="2">
        <v>1.2530000000000001</v>
      </c>
      <c r="C104" s="5">
        <v>7.2999999999999995E-2</v>
      </c>
      <c r="D104" s="1">
        <f>(B104-C104)</f>
        <v>1.1800000000000002</v>
      </c>
      <c r="E104" s="9">
        <f>(19.434*D104*D104)-(65.202*D104)+(56.613)</f>
        <v>6.7345416000000071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workbookViewId="0">
      <selection activeCell="P7" sqref="P7"/>
    </sheetView>
  </sheetViews>
  <sheetFormatPr defaultRowHeight="14.4" x14ac:dyDescent="0.3"/>
  <cols>
    <col min="1" max="1" width="15.109375" customWidth="1"/>
    <col min="2" max="2" width="11.44140625" customWidth="1"/>
    <col min="3" max="3" width="11" customWidth="1"/>
    <col min="4" max="4" width="10.88671875" customWidth="1"/>
    <col min="5" max="5" width="18.88671875" customWidth="1"/>
  </cols>
  <sheetData>
    <row r="2" spans="1:12" x14ac:dyDescent="0.3">
      <c r="A2" s="3">
        <v>2.2970000000000002</v>
      </c>
      <c r="B2" s="2">
        <v>0.48699999999999999</v>
      </c>
      <c r="C2" s="2">
        <v>0.47600000000000003</v>
      </c>
      <c r="D2" s="2">
        <v>0.42699999999999999</v>
      </c>
      <c r="E2" s="2">
        <v>0.39500000000000002</v>
      </c>
      <c r="F2" s="2">
        <v>0.44400000000000001</v>
      </c>
      <c r="G2" s="2">
        <v>0.36799999999999999</v>
      </c>
      <c r="H2" s="2">
        <v>0.36299999999999999</v>
      </c>
      <c r="I2" s="2">
        <v>0.36699999999999999</v>
      </c>
      <c r="J2" s="2">
        <v>0.40600000000000003</v>
      </c>
      <c r="K2" s="2">
        <v>0.41400000000000003</v>
      </c>
      <c r="L2" s="2">
        <v>0.435</v>
      </c>
    </row>
    <row r="3" spans="1:12" x14ac:dyDescent="0.3">
      <c r="A3" s="3">
        <v>1.413</v>
      </c>
      <c r="B3" s="2">
        <v>0.53900000000000003</v>
      </c>
      <c r="C3" s="2">
        <v>0.46800000000000003</v>
      </c>
      <c r="D3" s="2">
        <v>0.50900000000000001</v>
      </c>
      <c r="E3" s="2">
        <v>0.44600000000000001</v>
      </c>
      <c r="F3" s="2">
        <v>0.39100000000000001</v>
      </c>
      <c r="G3" s="2">
        <v>0.31</v>
      </c>
      <c r="H3" s="2">
        <v>0.39300000000000002</v>
      </c>
      <c r="I3" s="2">
        <v>0.36399999999999999</v>
      </c>
      <c r="J3" s="2">
        <v>0.45800000000000002</v>
      </c>
      <c r="K3" s="2">
        <v>0.39200000000000002</v>
      </c>
      <c r="L3" s="2">
        <v>0.438</v>
      </c>
    </row>
    <row r="4" spans="1:12" x14ac:dyDescent="0.3">
      <c r="A4" s="3">
        <v>0.82299999999999995</v>
      </c>
      <c r="B4" s="2">
        <v>0.57000000000000006</v>
      </c>
      <c r="C4" s="2">
        <v>0.51400000000000001</v>
      </c>
      <c r="D4" s="2">
        <v>0.499</v>
      </c>
      <c r="E4" s="2">
        <v>0.57600000000000007</v>
      </c>
      <c r="F4" s="2">
        <v>0.57699999999999996</v>
      </c>
      <c r="G4" s="2">
        <v>0.752</v>
      </c>
      <c r="H4" s="2">
        <v>0.54100000000000004</v>
      </c>
      <c r="I4" s="2">
        <v>0.58499999999999996</v>
      </c>
      <c r="J4" s="2">
        <v>0.61399999999999999</v>
      </c>
      <c r="K4" s="2">
        <v>0.47000000000000003</v>
      </c>
      <c r="L4" s="2">
        <v>0.54500000000000004</v>
      </c>
    </row>
    <row r="5" spans="1:12" x14ac:dyDescent="0.3">
      <c r="A5" s="3">
        <v>0.53100000000000003</v>
      </c>
      <c r="B5" s="2">
        <v>0.48699999999999999</v>
      </c>
      <c r="C5" s="2">
        <v>0.55500000000000005</v>
      </c>
      <c r="D5" s="2">
        <v>0.66500000000000004</v>
      </c>
      <c r="E5" s="2">
        <v>0.496</v>
      </c>
      <c r="F5" s="2">
        <v>0.44500000000000001</v>
      </c>
      <c r="G5" s="2">
        <v>0.40800000000000003</v>
      </c>
      <c r="H5" s="2">
        <v>0.4</v>
      </c>
      <c r="I5" s="2">
        <v>0.45100000000000001</v>
      </c>
      <c r="J5" s="2">
        <v>0.56500000000000006</v>
      </c>
      <c r="K5" s="2">
        <v>0.44</v>
      </c>
      <c r="L5" s="2">
        <v>0.63600000000000001</v>
      </c>
    </row>
    <row r="6" spans="1:12" x14ac:dyDescent="0.3">
      <c r="A6" s="3">
        <v>0.248</v>
      </c>
      <c r="B6" s="2">
        <v>0.61499999999999999</v>
      </c>
      <c r="C6" s="2">
        <v>0.64200000000000002</v>
      </c>
      <c r="D6" s="2">
        <v>0.64</v>
      </c>
      <c r="E6" s="2">
        <v>0.65400000000000003</v>
      </c>
      <c r="F6" s="2">
        <v>0.49299999999999999</v>
      </c>
      <c r="G6" s="2">
        <v>0.67300000000000004</v>
      </c>
      <c r="H6" s="2">
        <v>0.49299999999999999</v>
      </c>
      <c r="I6" s="2">
        <v>0.53</v>
      </c>
      <c r="J6" s="2">
        <v>0.45300000000000001</v>
      </c>
      <c r="K6" s="2">
        <v>0.61799999999999999</v>
      </c>
      <c r="L6" s="2">
        <v>0.56600000000000006</v>
      </c>
    </row>
    <row r="7" spans="1:12" x14ac:dyDescent="0.3">
      <c r="A7" s="5">
        <v>7.9000000000000001E-2</v>
      </c>
      <c r="B7" s="2">
        <v>0.68800000000000006</v>
      </c>
      <c r="C7" s="2">
        <v>0.64100000000000001</v>
      </c>
      <c r="D7" s="2">
        <v>0.77400000000000002</v>
      </c>
      <c r="E7" s="2">
        <v>0.59099999999999997</v>
      </c>
      <c r="F7" s="2">
        <v>0.52400000000000002</v>
      </c>
      <c r="G7" s="2">
        <v>0.63600000000000001</v>
      </c>
      <c r="H7" s="2">
        <v>0.55800000000000005</v>
      </c>
      <c r="I7" s="2">
        <v>0.68300000000000005</v>
      </c>
      <c r="J7" s="2">
        <v>0.49299999999999999</v>
      </c>
      <c r="K7" s="2">
        <v>0.69600000000000006</v>
      </c>
      <c r="L7" s="2">
        <v>0.59699999999999998</v>
      </c>
    </row>
    <row r="8" spans="1:12" x14ac:dyDescent="0.3">
      <c r="A8" s="2">
        <v>0.70699999999999996</v>
      </c>
      <c r="B8" s="2">
        <v>0.58799999999999997</v>
      </c>
      <c r="C8" s="2">
        <v>0.63900000000000001</v>
      </c>
      <c r="D8" s="2">
        <v>0.58699999999999997</v>
      </c>
      <c r="E8" s="2">
        <v>0.56700000000000006</v>
      </c>
      <c r="F8" s="2">
        <v>0.46500000000000002</v>
      </c>
      <c r="G8" s="2">
        <v>0.60499999999999998</v>
      </c>
      <c r="H8" s="2">
        <v>0.53100000000000003</v>
      </c>
      <c r="I8" s="2">
        <v>0.432</v>
      </c>
      <c r="J8" s="2">
        <v>0.53</v>
      </c>
      <c r="K8" s="2">
        <v>0.59699999999999998</v>
      </c>
      <c r="L8" s="2">
        <v>0.55700000000000005</v>
      </c>
    </row>
    <row r="9" spans="1:12" x14ac:dyDescent="0.3">
      <c r="A9" s="2">
        <v>0.57899999999999996</v>
      </c>
      <c r="B9" s="2">
        <v>0.43099999999999999</v>
      </c>
      <c r="C9" s="2">
        <v>0.497</v>
      </c>
      <c r="D9" s="2">
        <v>0.48699999999999999</v>
      </c>
      <c r="E9" s="2">
        <v>0.442</v>
      </c>
      <c r="F9" s="2">
        <v>0.40600000000000003</v>
      </c>
      <c r="G9" s="2">
        <v>0.52</v>
      </c>
      <c r="H9" s="2">
        <v>0.503</v>
      </c>
      <c r="I9" s="2">
        <v>0.44400000000000001</v>
      </c>
      <c r="J9" s="2">
        <v>0.44900000000000001</v>
      </c>
      <c r="K9" s="2">
        <v>0.53400000000000003</v>
      </c>
      <c r="L9" s="2">
        <v>0.41799999999999998</v>
      </c>
    </row>
    <row r="11" spans="1:12" x14ac:dyDescent="0.3">
      <c r="A11" s="26"/>
    </row>
    <row r="12" spans="1:12" x14ac:dyDescent="0.3">
      <c r="A12" s="26"/>
      <c r="B12" s="26"/>
      <c r="C12" s="26"/>
      <c r="D12" s="26"/>
      <c r="E12" s="26"/>
      <c r="F12" s="26"/>
      <c r="G12" s="26"/>
      <c r="H12" s="26"/>
      <c r="I12" s="26"/>
      <c r="J12" s="26"/>
      <c r="K12" s="26"/>
      <c r="L12" s="26"/>
    </row>
    <row r="13" spans="1:12" x14ac:dyDescent="0.3">
      <c r="A13" s="26"/>
      <c r="B13" s="26"/>
      <c r="C13" s="26"/>
      <c r="D13" s="26"/>
      <c r="E13" s="26"/>
      <c r="F13" s="26"/>
      <c r="G13" s="26"/>
      <c r="H13" s="26"/>
      <c r="I13" s="26"/>
      <c r="J13" s="26"/>
      <c r="K13" s="26"/>
      <c r="L13" s="26"/>
    </row>
    <row r="14" spans="1:12" x14ac:dyDescent="0.3">
      <c r="A14" s="26"/>
      <c r="B14" s="10" t="s">
        <v>7</v>
      </c>
      <c r="C14" s="10" t="s">
        <v>8</v>
      </c>
      <c r="D14" s="10" t="s">
        <v>9</v>
      </c>
      <c r="E14" s="10" t="s">
        <v>10</v>
      </c>
      <c r="F14" s="26"/>
      <c r="G14" s="26"/>
      <c r="H14" s="26"/>
      <c r="I14" s="26"/>
      <c r="J14" s="26"/>
      <c r="K14" s="26"/>
      <c r="L14" s="26"/>
    </row>
    <row r="15" spans="1:12" x14ac:dyDescent="0.3">
      <c r="A15" s="26" t="s">
        <v>1</v>
      </c>
      <c r="B15" s="3">
        <v>2.2970000000000002</v>
      </c>
      <c r="C15" s="1">
        <f>B15-B20</f>
        <v>2.218</v>
      </c>
      <c r="D15" s="1">
        <v>240</v>
      </c>
      <c r="E15" s="9">
        <f>(20.853*C15*C15)+(61.438*C15)+(1.1354)</f>
        <v>239.991717972</v>
      </c>
      <c r="F15" s="26"/>
      <c r="G15" s="26"/>
      <c r="H15" s="26"/>
      <c r="I15" s="26"/>
      <c r="J15" s="26"/>
      <c r="K15" s="26"/>
      <c r="L15" s="26"/>
    </row>
    <row r="16" spans="1:12" x14ac:dyDescent="0.3">
      <c r="A16" s="26" t="s">
        <v>2</v>
      </c>
      <c r="B16" s="3">
        <v>1.413</v>
      </c>
      <c r="C16" s="1">
        <f>B16-B20</f>
        <v>1.3340000000000001</v>
      </c>
      <c r="D16" s="1">
        <v>120</v>
      </c>
      <c r="E16" s="9">
        <f t="shared" ref="E16:E79" si="0">(20.853*C16*C16)+(61.438*C16)+(1.1354)</f>
        <v>120.20277326800002</v>
      </c>
      <c r="F16" s="26"/>
      <c r="G16" s="26"/>
      <c r="H16" s="26"/>
      <c r="I16" s="26"/>
      <c r="J16" s="26"/>
      <c r="K16" s="26"/>
      <c r="L16" s="26"/>
    </row>
    <row r="17" spans="1:12" x14ac:dyDescent="0.3">
      <c r="A17" s="26" t="s">
        <v>3</v>
      </c>
      <c r="B17" s="3">
        <v>0.82299999999999995</v>
      </c>
      <c r="C17" s="1">
        <f>B17-B20</f>
        <v>0.74399999999999999</v>
      </c>
      <c r="D17" s="1">
        <v>60</v>
      </c>
      <c r="E17" s="9">
        <f t="shared" si="0"/>
        <v>58.388158208</v>
      </c>
      <c r="F17" s="26"/>
      <c r="G17" s="26"/>
      <c r="H17" s="26"/>
      <c r="I17" s="26"/>
      <c r="J17" s="26"/>
      <c r="K17" s="26"/>
      <c r="L17" s="26"/>
    </row>
    <row r="18" spans="1:12" x14ac:dyDescent="0.3">
      <c r="A18" s="26" t="s">
        <v>4</v>
      </c>
      <c r="B18" s="3">
        <v>0.53100000000000003</v>
      </c>
      <c r="C18" s="1">
        <f>B18-B20</f>
        <v>0.45200000000000001</v>
      </c>
      <c r="D18" s="1">
        <v>30</v>
      </c>
      <c r="E18" s="9">
        <f t="shared" si="0"/>
        <v>33.165727312000001</v>
      </c>
      <c r="F18" s="26"/>
      <c r="G18" s="26"/>
      <c r="H18" s="26"/>
      <c r="I18" s="26"/>
      <c r="J18" s="26"/>
      <c r="K18" s="26"/>
      <c r="L18" s="26"/>
    </row>
    <row r="19" spans="1:12" x14ac:dyDescent="0.3">
      <c r="A19" s="26" t="s">
        <v>5</v>
      </c>
      <c r="B19" s="3">
        <v>0.248</v>
      </c>
      <c r="C19" s="1">
        <f>B19-B20</f>
        <v>0.16899999999999998</v>
      </c>
      <c r="D19" s="1">
        <v>15</v>
      </c>
      <c r="E19" s="9">
        <f t="shared" si="0"/>
        <v>12.114004532999999</v>
      </c>
      <c r="F19" s="26"/>
      <c r="G19" s="26"/>
      <c r="H19" s="26"/>
      <c r="I19" s="26"/>
      <c r="J19" s="26"/>
      <c r="K19" s="26"/>
      <c r="L19" s="26"/>
    </row>
    <row r="20" spans="1:12" x14ac:dyDescent="0.3">
      <c r="A20" s="26" t="s">
        <v>6</v>
      </c>
      <c r="B20" s="5">
        <v>7.9000000000000001E-2</v>
      </c>
      <c r="C20" s="1">
        <f>B20-B20</f>
        <v>0</v>
      </c>
      <c r="D20" s="1">
        <v>0</v>
      </c>
      <c r="E20" s="9">
        <f t="shared" si="0"/>
        <v>1.1354</v>
      </c>
    </row>
    <row r="27" spans="1:12" x14ac:dyDescent="0.3">
      <c r="H27" s="6"/>
      <c r="J27" s="6" t="s">
        <v>363</v>
      </c>
      <c r="K27" s="6"/>
    </row>
    <row r="32" spans="1:12" x14ac:dyDescent="0.3">
      <c r="A32" s="7" t="s">
        <v>12</v>
      </c>
      <c r="B32" s="2" t="s">
        <v>13</v>
      </c>
      <c r="C32" s="4" t="s">
        <v>6</v>
      </c>
      <c r="D32" s="1" t="s">
        <v>8</v>
      </c>
      <c r="E32" s="8" t="s">
        <v>364</v>
      </c>
    </row>
    <row r="33" spans="1:5" x14ac:dyDescent="0.3">
      <c r="A33" s="7" t="s">
        <v>15</v>
      </c>
      <c r="B33" s="2">
        <v>0.70699999999999996</v>
      </c>
      <c r="C33" s="5">
        <v>7.9000000000000001E-2</v>
      </c>
      <c r="D33" s="1">
        <f>(B33-C33)</f>
        <v>0.628</v>
      </c>
      <c r="E33" s="9">
        <f>(20.853*D33*D33)+(61.438*D33)+(1.1354)</f>
        <v>47.942553552</v>
      </c>
    </row>
    <row r="34" spans="1:5" x14ac:dyDescent="0.3">
      <c r="A34" s="7" t="s">
        <v>16</v>
      </c>
      <c r="B34" s="2">
        <v>0.57899999999999996</v>
      </c>
      <c r="C34" s="5">
        <v>7.9000000000000001E-2</v>
      </c>
      <c r="D34" s="1">
        <f>(B34-C34)</f>
        <v>0.49999999999999994</v>
      </c>
      <c r="E34" s="9">
        <f>(20.853*D34*D34)+(61.438*D34)+(1.1354)</f>
        <v>37.067649999999993</v>
      </c>
    </row>
    <row r="35" spans="1:5" x14ac:dyDescent="0.3">
      <c r="A35" s="7" t="s">
        <v>17</v>
      </c>
      <c r="B35" s="2">
        <v>0.48699999999999999</v>
      </c>
      <c r="C35" s="5">
        <v>7.9000000000000001E-2</v>
      </c>
      <c r="D35" s="1">
        <f>(B35-C35)</f>
        <v>0.40799999999999997</v>
      </c>
      <c r="E35" s="9">
        <f>(20.853*D35*D35)+(61.438*D35)+(1.1354)</f>
        <v>29.673377792</v>
      </c>
    </row>
    <row r="36" spans="1:5" x14ac:dyDescent="0.3">
      <c r="A36" s="7" t="s">
        <v>18</v>
      </c>
      <c r="B36" s="2">
        <v>0.53900000000000003</v>
      </c>
      <c r="C36" s="5">
        <v>7.9000000000000001E-2</v>
      </c>
      <c r="D36" s="1">
        <f>(B36-C36)</f>
        <v>0.46</v>
      </c>
      <c r="E36" s="9">
        <f>(20.853*D36*D36)+(61.438*D36)+(1.1354)</f>
        <v>33.809374800000001</v>
      </c>
    </row>
    <row r="37" spans="1:5" x14ac:dyDescent="0.3">
      <c r="A37" s="7" t="s">
        <v>19</v>
      </c>
      <c r="B37" s="2">
        <v>0.57000000000000006</v>
      </c>
      <c r="C37" s="5">
        <v>7.9000000000000001E-2</v>
      </c>
      <c r="D37" s="1">
        <f>(B37-C37)</f>
        <v>0.49100000000000005</v>
      </c>
      <c r="E37" s="9">
        <f>(20.853*D37*D37)+(61.438*D37)+(1.1354)</f>
        <v>36.328720093000001</v>
      </c>
    </row>
    <row r="38" spans="1:5" x14ac:dyDescent="0.3">
      <c r="A38" s="7" t="s">
        <v>20</v>
      </c>
      <c r="B38" s="2">
        <v>0.48699999999999999</v>
      </c>
      <c r="C38" s="5">
        <v>7.9000000000000001E-2</v>
      </c>
      <c r="D38" s="1">
        <f>(B38-C38)</f>
        <v>0.40799999999999997</v>
      </c>
      <c r="E38" s="9">
        <f>(20.853*D38*D38)+(61.438*D38)+(1.1354)</f>
        <v>29.673377792</v>
      </c>
    </row>
    <row r="39" spans="1:5" x14ac:dyDescent="0.3">
      <c r="A39" s="7" t="s">
        <v>21</v>
      </c>
      <c r="B39" s="2">
        <v>0.61499999999999999</v>
      </c>
      <c r="C39" s="5">
        <v>7.9000000000000001E-2</v>
      </c>
      <c r="D39" s="1">
        <f>(B39-C39)</f>
        <v>0.53600000000000003</v>
      </c>
      <c r="E39" s="9">
        <f>(20.853*D39*D39)+(61.438*D39)+(1.1354)</f>
        <v>40.057151487999995</v>
      </c>
    </row>
    <row r="40" spans="1:5" x14ac:dyDescent="0.3">
      <c r="A40" s="7" t="s">
        <v>22</v>
      </c>
      <c r="B40" s="2">
        <v>0.68800000000000006</v>
      </c>
      <c r="C40" s="5">
        <v>7.9000000000000001E-2</v>
      </c>
      <c r="D40" s="1">
        <f>(B40-C40)</f>
        <v>0.6090000000000001</v>
      </c>
      <c r="E40" s="9">
        <f>(20.853*D40*D40)+(61.438*D40)+(1.1354)</f>
        <v>46.285123493000007</v>
      </c>
    </row>
    <row r="41" spans="1:5" x14ac:dyDescent="0.3">
      <c r="A41" s="7" t="s">
        <v>23</v>
      </c>
      <c r="B41" s="2">
        <v>0.58799999999999997</v>
      </c>
      <c r="C41" s="5">
        <v>7.9000000000000001E-2</v>
      </c>
      <c r="D41" s="1">
        <f>(B41-C41)</f>
        <v>0.50900000000000001</v>
      </c>
      <c r="E41" s="9">
        <f>(20.853*D41*D41)+(61.438*D41)+(1.1354)</f>
        <v>37.809958092999999</v>
      </c>
    </row>
    <row r="42" spans="1:5" x14ac:dyDescent="0.3">
      <c r="A42" s="7" t="s">
        <v>24</v>
      </c>
      <c r="B42" s="2">
        <v>0.43099999999999999</v>
      </c>
      <c r="C42" s="5">
        <v>7.9000000000000001E-2</v>
      </c>
      <c r="D42" s="1">
        <f>(B42-C42)</f>
        <v>0.35199999999999998</v>
      </c>
      <c r="E42" s="9">
        <f>(20.853*D42*D42)+(61.438*D42)+(1.1354)</f>
        <v>25.345346112000001</v>
      </c>
    </row>
    <row r="43" spans="1:5" x14ac:dyDescent="0.3">
      <c r="A43" s="7" t="s">
        <v>25</v>
      </c>
      <c r="B43" s="2">
        <v>0.47600000000000003</v>
      </c>
      <c r="C43" s="5">
        <v>7.9000000000000001E-2</v>
      </c>
      <c r="D43" s="1">
        <f>(B43-C43)</f>
        <v>0.39700000000000002</v>
      </c>
      <c r="E43" s="9">
        <f>(20.853*D43*D43)+(61.438*D43)+(1.1354)</f>
        <v>28.812906477000002</v>
      </c>
    </row>
    <row r="44" spans="1:5" x14ac:dyDescent="0.3">
      <c r="A44" s="7" t="s">
        <v>26</v>
      </c>
      <c r="B44" s="2">
        <v>0.46800000000000003</v>
      </c>
      <c r="C44" s="5">
        <v>7.9000000000000001E-2</v>
      </c>
      <c r="D44" s="1">
        <f>(B44-C44)</f>
        <v>0.38900000000000001</v>
      </c>
      <c r="E44" s="9">
        <f>(20.853*D44*D44)+(61.438*D44)+(1.1354)</f>
        <v>28.190278813000003</v>
      </c>
    </row>
    <row r="45" spans="1:5" x14ac:dyDescent="0.3">
      <c r="A45" s="7" t="s">
        <v>27</v>
      </c>
      <c r="B45" s="2">
        <v>0.51400000000000001</v>
      </c>
      <c r="C45" s="5">
        <v>7.9000000000000001E-2</v>
      </c>
      <c r="D45" s="1">
        <f>(B45-C45)</f>
        <v>0.435</v>
      </c>
      <c r="E45" s="9">
        <f>(20.853*D45*D45)+(61.438*D45)+(1.1354)</f>
        <v>31.806838925000005</v>
      </c>
    </row>
    <row r="46" spans="1:5" x14ac:dyDescent="0.3">
      <c r="A46" s="7" t="s">
        <v>28</v>
      </c>
      <c r="B46" s="2">
        <v>0.55500000000000005</v>
      </c>
      <c r="C46" s="5">
        <v>7.9000000000000001E-2</v>
      </c>
      <c r="D46" s="1">
        <f>(B46-C46)</f>
        <v>0.47600000000000003</v>
      </c>
      <c r="E46" s="9">
        <f>(20.853*D46*D46)+(61.438*D46)+(1.1354)</f>
        <v>35.104677328000001</v>
      </c>
    </row>
    <row r="47" spans="1:5" x14ac:dyDescent="0.3">
      <c r="A47" s="7" t="s">
        <v>29</v>
      </c>
      <c r="B47" s="2">
        <v>0.64200000000000002</v>
      </c>
      <c r="C47" s="5">
        <v>7.9000000000000001E-2</v>
      </c>
      <c r="D47" s="1">
        <f>(B47-C47)</f>
        <v>0.56300000000000006</v>
      </c>
      <c r="E47" s="9">
        <f>(20.853*D47*D47)+(61.438*D47)+(1.1354)</f>
        <v>42.334748557000005</v>
      </c>
    </row>
    <row r="48" spans="1:5" x14ac:dyDescent="0.3">
      <c r="A48" s="7" t="s">
        <v>30</v>
      </c>
      <c r="B48" s="2">
        <v>0.64100000000000001</v>
      </c>
      <c r="C48" s="5">
        <v>7.9000000000000001E-2</v>
      </c>
      <c r="D48" s="1">
        <f>(B48-C48)</f>
        <v>0.56200000000000006</v>
      </c>
      <c r="E48" s="9">
        <f>(20.853*D48*D48)+(61.438*D48)+(1.1354)</f>
        <v>42.249850932000001</v>
      </c>
    </row>
    <row r="49" spans="1:5" x14ac:dyDescent="0.3">
      <c r="A49" s="7" t="s">
        <v>31</v>
      </c>
      <c r="B49" s="2">
        <v>0.63900000000000001</v>
      </c>
      <c r="C49" s="5">
        <v>7.9000000000000001E-2</v>
      </c>
      <c r="D49" s="1">
        <f>(B49-C49)</f>
        <v>0.56000000000000005</v>
      </c>
      <c r="E49" s="9">
        <f>(20.853*D49*D49)+(61.438*D49)+(1.1354)</f>
        <v>42.080180800000001</v>
      </c>
    </row>
    <row r="50" spans="1:5" x14ac:dyDescent="0.3">
      <c r="A50" s="7" t="s">
        <v>32</v>
      </c>
      <c r="B50" s="2">
        <v>0.497</v>
      </c>
      <c r="C50" s="5">
        <v>7.9000000000000001E-2</v>
      </c>
      <c r="D50" s="1">
        <f>(B50-C50)</f>
        <v>0.41799999999999998</v>
      </c>
      <c r="E50" s="9">
        <f>(20.853*D50*D50)+(61.438*D50)+(1.1354)</f>
        <v>30.460003571999998</v>
      </c>
    </row>
    <row r="51" spans="1:5" x14ac:dyDescent="0.3">
      <c r="A51" s="7" t="s">
        <v>33</v>
      </c>
      <c r="B51" s="2">
        <v>0.42699999999999999</v>
      </c>
      <c r="C51" s="5">
        <v>7.9000000000000001E-2</v>
      </c>
      <c r="D51" s="1">
        <f>(B51-C51)</f>
        <v>0.34799999999999998</v>
      </c>
      <c r="E51" s="9">
        <f>(20.853*D51*D51)+(61.438*D51)+(1.1354)</f>
        <v>25.041205711999996</v>
      </c>
    </row>
    <row r="52" spans="1:5" x14ac:dyDescent="0.3">
      <c r="A52" s="7" t="s">
        <v>34</v>
      </c>
      <c r="B52" s="2">
        <v>0.50900000000000001</v>
      </c>
      <c r="C52" s="5">
        <v>7.9000000000000001E-2</v>
      </c>
      <c r="D52" s="1">
        <f>(B52-C52)</f>
        <v>0.43</v>
      </c>
      <c r="E52" s="9">
        <f>(20.853*D52*D52)+(61.438*D52)+(1.1354)</f>
        <v>31.409459700000003</v>
      </c>
    </row>
    <row r="53" spans="1:5" x14ac:dyDescent="0.3">
      <c r="A53" s="7" t="s">
        <v>35</v>
      </c>
      <c r="B53" s="2">
        <v>0.499</v>
      </c>
      <c r="C53" s="5">
        <v>7.9000000000000001E-2</v>
      </c>
      <c r="D53" s="1">
        <f>(B53-C53)</f>
        <v>0.42</v>
      </c>
      <c r="E53" s="9">
        <f>(20.853*D53*D53)+(61.438*D53)+(1.1354)</f>
        <v>30.617829199999999</v>
      </c>
    </row>
    <row r="54" spans="1:5" x14ac:dyDescent="0.3">
      <c r="A54" s="7" t="s">
        <v>36</v>
      </c>
      <c r="B54" s="2">
        <v>0.66500000000000004</v>
      </c>
      <c r="C54" s="5">
        <v>7.9000000000000001E-2</v>
      </c>
      <c r="D54" s="1">
        <f>(B54-C54)</f>
        <v>0.58600000000000008</v>
      </c>
      <c r="E54" s="9">
        <f>(20.853*D54*D54)+(61.438*D54)+(1.1354)</f>
        <v>44.298904788000009</v>
      </c>
    </row>
    <row r="55" spans="1:5" x14ac:dyDescent="0.3">
      <c r="A55" s="7" t="s">
        <v>37</v>
      </c>
      <c r="B55" s="2">
        <v>0.64</v>
      </c>
      <c r="C55" s="5">
        <v>7.9000000000000001E-2</v>
      </c>
      <c r="D55" s="1">
        <f>(B55-C55)</f>
        <v>0.56100000000000005</v>
      </c>
      <c r="E55" s="9">
        <f>(20.853*D55*D55)+(61.438*D55)+(1.1354)</f>
        <v>42.164995013000002</v>
      </c>
    </row>
    <row r="56" spans="1:5" x14ac:dyDescent="0.3">
      <c r="A56" s="7" t="s">
        <v>38</v>
      </c>
      <c r="B56" s="2">
        <v>0.77400000000000002</v>
      </c>
      <c r="C56" s="5">
        <v>7.9000000000000001E-2</v>
      </c>
      <c r="D56" s="1">
        <f>(B56-C56)</f>
        <v>0.69500000000000006</v>
      </c>
      <c r="E56" s="9">
        <f>(20.853*D56*D56)+(61.438*D56)+(1.1354)</f>
        <v>53.907330325000011</v>
      </c>
    </row>
    <row r="57" spans="1:5" x14ac:dyDescent="0.3">
      <c r="A57" s="7" t="s">
        <v>39</v>
      </c>
      <c r="B57" s="2">
        <v>0.58699999999999997</v>
      </c>
      <c r="C57" s="5">
        <v>7.9000000000000001E-2</v>
      </c>
      <c r="D57" s="1">
        <f>(B57-C57)</f>
        <v>0.50800000000000001</v>
      </c>
      <c r="E57" s="9">
        <f>(20.853*D57*D57)+(61.438*D57)+(1.1354)</f>
        <v>37.727312591999997</v>
      </c>
    </row>
    <row r="58" spans="1:5" x14ac:dyDescent="0.3">
      <c r="A58" s="7" t="s">
        <v>40</v>
      </c>
      <c r="B58" s="2">
        <v>0.48699999999999999</v>
      </c>
      <c r="C58" s="5">
        <v>7.9000000000000001E-2</v>
      </c>
      <c r="D58" s="1">
        <f>(B58-C58)</f>
        <v>0.40799999999999997</v>
      </c>
      <c r="E58" s="9">
        <f>(20.853*D58*D58)+(61.438*D58)+(1.1354)</f>
        <v>29.673377792</v>
      </c>
    </row>
    <row r="59" spans="1:5" x14ac:dyDescent="0.3">
      <c r="A59" s="7" t="s">
        <v>41</v>
      </c>
      <c r="B59" s="2">
        <v>0.39500000000000002</v>
      </c>
      <c r="C59" s="5">
        <v>7.9000000000000001E-2</v>
      </c>
      <c r="D59" s="1">
        <f>(B59-C59)</f>
        <v>0.316</v>
      </c>
      <c r="E59" s="9">
        <f>(20.853*D59*D59)+(61.438*D59)+(1.1354)</f>
        <v>22.632105168000002</v>
      </c>
    </row>
    <row r="60" spans="1:5" x14ac:dyDescent="0.3">
      <c r="A60" s="7" t="s">
        <v>42</v>
      </c>
      <c r="B60" s="2">
        <v>0.44600000000000001</v>
      </c>
      <c r="C60" s="5">
        <v>7.9000000000000001E-2</v>
      </c>
      <c r="D60" s="1">
        <f>(B60-C60)</f>
        <v>0.36699999999999999</v>
      </c>
      <c r="E60" s="9">
        <f>(20.853*D60*D60)+(61.438*D60)+(1.1354)</f>
        <v>26.491815717000001</v>
      </c>
    </row>
    <row r="61" spans="1:5" x14ac:dyDescent="0.3">
      <c r="A61" s="7" t="s">
        <v>43</v>
      </c>
      <c r="B61" s="2">
        <v>0.57600000000000007</v>
      </c>
      <c r="C61" s="5">
        <v>7.9000000000000001E-2</v>
      </c>
      <c r="D61" s="1">
        <f>(B61-C61)</f>
        <v>0.49700000000000005</v>
      </c>
      <c r="E61" s="9">
        <f>(20.853*D61*D61)+(61.438*D61)+(1.1354)</f>
        <v>36.820964676999999</v>
      </c>
    </row>
    <row r="62" spans="1:5" x14ac:dyDescent="0.3">
      <c r="A62" s="7" t="s">
        <v>44</v>
      </c>
      <c r="B62" s="2">
        <v>0.496</v>
      </c>
      <c r="C62" s="5">
        <v>7.9000000000000001E-2</v>
      </c>
      <c r="D62" s="1">
        <f>(B62-C62)</f>
        <v>0.41699999999999998</v>
      </c>
      <c r="E62" s="9">
        <f>(20.853*D62*D62)+(61.438*D62)+(1.1354)</f>
        <v>30.381153316999999</v>
      </c>
    </row>
    <row r="63" spans="1:5" x14ac:dyDescent="0.3">
      <c r="A63" s="7" t="s">
        <v>45</v>
      </c>
      <c r="B63" s="2">
        <v>0.65400000000000003</v>
      </c>
      <c r="C63" s="5">
        <v>7.9000000000000001E-2</v>
      </c>
      <c r="D63" s="1">
        <f>(B63-C63)</f>
        <v>0.57500000000000007</v>
      </c>
      <c r="E63" s="9">
        <f>(20.853*D63*D63)+(61.438*D63)+(1.1354)</f>
        <v>43.356773125000004</v>
      </c>
    </row>
    <row r="64" spans="1:5" x14ac:dyDescent="0.3">
      <c r="A64" s="7" t="s">
        <v>46</v>
      </c>
      <c r="B64" s="2">
        <v>0.59099999999999997</v>
      </c>
      <c r="C64" s="5">
        <v>7.9000000000000001E-2</v>
      </c>
      <c r="D64" s="1">
        <f>(B64-C64)</f>
        <v>0.51200000000000001</v>
      </c>
      <c r="E64" s="9">
        <f>(20.853*D64*D64)+(61.438*D64)+(1.1354)</f>
        <v>38.058144832000004</v>
      </c>
    </row>
    <row r="65" spans="1:5" x14ac:dyDescent="0.3">
      <c r="A65" s="7" t="s">
        <v>47</v>
      </c>
      <c r="B65" s="2">
        <v>0.56700000000000006</v>
      </c>
      <c r="C65" s="5">
        <v>7.9000000000000001E-2</v>
      </c>
      <c r="D65" s="1">
        <f>(B65-C65)</f>
        <v>0.48800000000000004</v>
      </c>
      <c r="E65" s="9">
        <f>(20.853*D65*D65)+(61.438*D65)+(1.1354)</f>
        <v>36.083160831999997</v>
      </c>
    </row>
    <row r="66" spans="1:5" x14ac:dyDescent="0.3">
      <c r="A66" s="7" t="s">
        <v>48</v>
      </c>
      <c r="B66" s="2">
        <v>0.442</v>
      </c>
      <c r="C66" s="5">
        <v>7.9000000000000001E-2</v>
      </c>
      <c r="D66" s="1">
        <f>(B66-C66)</f>
        <v>0.36299999999999999</v>
      </c>
      <c r="E66" s="9">
        <f>(20.853*D66*D66)+(61.438*D66)+(1.1354)</f>
        <v>26.185172957000002</v>
      </c>
    </row>
    <row r="67" spans="1:5" x14ac:dyDescent="0.3">
      <c r="A67" s="7" t="s">
        <v>49</v>
      </c>
      <c r="B67" s="2">
        <v>0.44400000000000001</v>
      </c>
      <c r="C67" s="5">
        <v>7.9000000000000001E-2</v>
      </c>
      <c r="D67" s="1">
        <f>(B67-C67)</f>
        <v>0.36499999999999999</v>
      </c>
      <c r="E67" s="9">
        <f>(20.853*D67*D67)+(61.438*D67)+(1.1354)</f>
        <v>26.338410925000002</v>
      </c>
    </row>
    <row r="68" spans="1:5" x14ac:dyDescent="0.3">
      <c r="A68" s="7" t="s">
        <v>50</v>
      </c>
      <c r="B68" s="2">
        <v>0.39100000000000001</v>
      </c>
      <c r="C68" s="5">
        <v>7.9000000000000001E-2</v>
      </c>
      <c r="D68" s="1">
        <f>(B68-C68)</f>
        <v>0.312</v>
      </c>
      <c r="E68" s="9">
        <f>(20.853*D68*D68)+(61.438*D68)+(1.1354)</f>
        <v>22.333970432000005</v>
      </c>
    </row>
    <row r="69" spans="1:5" x14ac:dyDescent="0.3">
      <c r="A69" s="7" t="s">
        <v>51</v>
      </c>
      <c r="B69" s="2">
        <v>0.57699999999999996</v>
      </c>
      <c r="C69" s="5">
        <v>7.9000000000000001E-2</v>
      </c>
      <c r="D69" s="1">
        <f>(B69-C69)</f>
        <v>0.49799999999999994</v>
      </c>
      <c r="E69" s="9">
        <f>(20.853*D69*D69)+(61.438*D69)+(1.1354)</f>
        <v>36.903151411999993</v>
      </c>
    </row>
    <row r="70" spans="1:5" x14ac:dyDescent="0.3">
      <c r="A70" s="7" t="s">
        <v>52</v>
      </c>
      <c r="B70" s="2">
        <v>0.44500000000000001</v>
      </c>
      <c r="C70" s="5">
        <v>7.9000000000000001E-2</v>
      </c>
      <c r="D70" s="1">
        <f>(B70-C70)</f>
        <v>0.36599999999999999</v>
      </c>
      <c r="E70" s="9">
        <f>(20.853*D70*D70)+(61.438*D70)+(1.1354)</f>
        <v>26.415092468000001</v>
      </c>
    </row>
    <row r="71" spans="1:5" x14ac:dyDescent="0.3">
      <c r="A71" s="7" t="s">
        <v>53</v>
      </c>
      <c r="B71" s="2">
        <v>0.49299999999999999</v>
      </c>
      <c r="C71" s="5">
        <v>7.9000000000000001E-2</v>
      </c>
      <c r="D71" s="1">
        <f>(B71-C71)</f>
        <v>0.41399999999999998</v>
      </c>
      <c r="E71" s="9">
        <f>(20.853*D71*D71)+(61.438*D71)+(1.1354)</f>
        <v>30.144852787999998</v>
      </c>
    </row>
    <row r="72" spans="1:5" x14ac:dyDescent="0.3">
      <c r="A72" s="7" t="s">
        <v>54</v>
      </c>
      <c r="B72" s="2">
        <v>0.52400000000000002</v>
      </c>
      <c r="C72" s="5">
        <v>7.9000000000000001E-2</v>
      </c>
      <c r="D72" s="1">
        <f>(B72-C72)</f>
        <v>0.44500000000000001</v>
      </c>
      <c r="E72" s="9">
        <f>(20.853*D72*D72)+(61.438*D72)+(1.1354)</f>
        <v>32.604725324999997</v>
      </c>
    </row>
    <row r="73" spans="1:5" x14ac:dyDescent="0.3">
      <c r="A73" s="7" t="s">
        <v>55</v>
      </c>
      <c r="B73" s="2">
        <v>0.46500000000000002</v>
      </c>
      <c r="C73" s="5">
        <v>7.9000000000000001E-2</v>
      </c>
      <c r="D73" s="1">
        <f>(B73-C73)</f>
        <v>0.38600000000000001</v>
      </c>
      <c r="E73" s="9">
        <f>(20.853*D73*D73)+(61.438*D73)+(1.1354)</f>
        <v>27.957481588000004</v>
      </c>
    </row>
    <row r="74" spans="1:5" x14ac:dyDescent="0.3">
      <c r="A74" s="7" t="s">
        <v>56</v>
      </c>
      <c r="B74" s="2">
        <v>0.40600000000000003</v>
      </c>
      <c r="C74" s="5">
        <v>7.9000000000000001E-2</v>
      </c>
      <c r="D74" s="1">
        <f>(B74-C74)</f>
        <v>0.32700000000000001</v>
      </c>
      <c r="E74" s="9">
        <f>(20.853*D74*D74)+(61.438*D74)+(1.1354)</f>
        <v>23.455416437000004</v>
      </c>
    </row>
    <row r="75" spans="1:5" x14ac:dyDescent="0.3">
      <c r="A75" s="7" t="s">
        <v>57</v>
      </c>
      <c r="B75" s="2">
        <v>0.36799999999999999</v>
      </c>
      <c r="C75" s="5">
        <v>7.9000000000000001E-2</v>
      </c>
      <c r="D75" s="1">
        <f>(B75-C75)</f>
        <v>0.28899999999999998</v>
      </c>
      <c r="E75" s="9">
        <f>(20.853*D75*D75)+(61.438*D75)+(1.1354)</f>
        <v>20.632645413000002</v>
      </c>
    </row>
    <row r="76" spans="1:5" x14ac:dyDescent="0.3">
      <c r="A76" s="7" t="s">
        <v>58</v>
      </c>
      <c r="B76" s="2">
        <v>0.31</v>
      </c>
      <c r="C76" s="5">
        <v>7.9000000000000001E-2</v>
      </c>
      <c r="D76" s="1">
        <f>(B76-C76)</f>
        <v>0.23099999999999998</v>
      </c>
      <c r="E76" s="9">
        <f>(20.853*D76*D76)+(61.438*D76)+(1.1354)</f>
        <v>16.440314933</v>
      </c>
    </row>
    <row r="77" spans="1:5" x14ac:dyDescent="0.3">
      <c r="A77" s="7" t="s">
        <v>59</v>
      </c>
      <c r="B77" s="2">
        <v>0.752</v>
      </c>
      <c r="C77" s="5">
        <v>7.9000000000000001E-2</v>
      </c>
      <c r="D77" s="1">
        <f>(B77-C77)</f>
        <v>0.67300000000000004</v>
      </c>
      <c r="E77" s="9">
        <f>(20.853*D77*D77)+(61.438*D77)+(1.1354)</f>
        <v>51.928102437</v>
      </c>
    </row>
    <row r="78" spans="1:5" x14ac:dyDescent="0.3">
      <c r="A78" s="7" t="s">
        <v>60</v>
      </c>
      <c r="B78" s="2">
        <v>0.40800000000000003</v>
      </c>
      <c r="C78" s="5">
        <v>7.9000000000000001E-2</v>
      </c>
      <c r="D78" s="1">
        <f>(B78-C78)</f>
        <v>0.32900000000000001</v>
      </c>
      <c r="E78" s="9">
        <f>(20.853*D78*D78)+(61.438*D78)+(1.1354)</f>
        <v>23.605651573000003</v>
      </c>
    </row>
    <row r="79" spans="1:5" x14ac:dyDescent="0.3">
      <c r="A79" s="7" t="s">
        <v>61</v>
      </c>
      <c r="B79" s="2">
        <v>0.67300000000000004</v>
      </c>
      <c r="C79" s="5">
        <v>7.9000000000000001E-2</v>
      </c>
      <c r="D79" s="1">
        <f>(B79-C79)</f>
        <v>0.59400000000000008</v>
      </c>
      <c r="E79" s="9">
        <f>(20.853*D79*D79)+(61.438*D79)+(1.1354)</f>
        <v>44.987261108000006</v>
      </c>
    </row>
    <row r="80" spans="1:5" x14ac:dyDescent="0.3">
      <c r="A80" s="7" t="s">
        <v>62</v>
      </c>
      <c r="B80" s="2">
        <v>0.63600000000000001</v>
      </c>
      <c r="C80" s="5">
        <v>7.9000000000000001E-2</v>
      </c>
      <c r="D80" s="1">
        <f>(B80-C80)</f>
        <v>0.55700000000000005</v>
      </c>
      <c r="E80" s="9">
        <f>(20.853*D80*D80)+(61.438*D80)+(1.1354)</f>
        <v>41.825988397000003</v>
      </c>
    </row>
    <row r="81" spans="1:5" x14ac:dyDescent="0.3">
      <c r="A81" s="7" t="s">
        <v>63</v>
      </c>
      <c r="B81" s="2">
        <v>0.60499999999999998</v>
      </c>
      <c r="C81" s="5">
        <v>7.9000000000000001E-2</v>
      </c>
      <c r="D81" s="1">
        <f>(B81-C81)</f>
        <v>0.52600000000000002</v>
      </c>
      <c r="E81" s="9">
        <f>(20.853*D81*D81)+(61.438*D81)+(1.1354)</f>
        <v>39.221312628</v>
      </c>
    </row>
    <row r="82" spans="1:5" x14ac:dyDescent="0.3">
      <c r="A82" s="7" t="s">
        <v>64</v>
      </c>
      <c r="B82" s="2">
        <v>0.52</v>
      </c>
      <c r="C82" s="5">
        <v>7.9000000000000001E-2</v>
      </c>
      <c r="D82" s="1">
        <f>(B82-C82)</f>
        <v>0.441</v>
      </c>
      <c r="E82" s="9">
        <f>(20.853*D82*D82)+(61.438*D82)+(1.1354)</f>
        <v>32.285070292999997</v>
      </c>
    </row>
    <row r="83" spans="1:5" x14ac:dyDescent="0.3">
      <c r="A83" s="7" t="s">
        <v>65</v>
      </c>
      <c r="B83" s="2">
        <v>0.36299999999999999</v>
      </c>
      <c r="C83" s="5">
        <v>7.9000000000000001E-2</v>
      </c>
      <c r="D83" s="1">
        <f>(B83-C83)</f>
        <v>0.28399999999999997</v>
      </c>
      <c r="E83" s="9">
        <f>(20.853*D83*D83)+(61.438*D83)+(1.1354)</f>
        <v>20.265711568</v>
      </c>
    </row>
    <row r="84" spans="1:5" x14ac:dyDescent="0.3">
      <c r="A84" s="7" t="s">
        <v>66</v>
      </c>
      <c r="B84" s="2">
        <v>0.39300000000000002</v>
      </c>
      <c r="C84" s="5">
        <v>7.9000000000000001E-2</v>
      </c>
      <c r="D84" s="1">
        <f>(B84-C84)</f>
        <v>0.314</v>
      </c>
      <c r="E84" s="9">
        <f>(20.853*D84*D84)+(61.438*D84)+(1.1354)</f>
        <v>22.482954388</v>
      </c>
    </row>
    <row r="85" spans="1:5" x14ac:dyDescent="0.3">
      <c r="A85" s="7" t="s">
        <v>67</v>
      </c>
      <c r="B85" s="2">
        <v>0.54100000000000004</v>
      </c>
      <c r="C85" s="5">
        <v>7.9000000000000001E-2</v>
      </c>
      <c r="D85" s="1">
        <f>(B85-C85)</f>
        <v>0.46200000000000002</v>
      </c>
      <c r="E85" s="9">
        <f>(20.853*D85*D85)+(61.438*D85)+(1.1354)</f>
        <v>33.970703732000004</v>
      </c>
    </row>
    <row r="86" spans="1:5" x14ac:dyDescent="0.3">
      <c r="A86" s="7" t="s">
        <v>68</v>
      </c>
      <c r="B86" s="2">
        <v>0.4</v>
      </c>
      <c r="C86" s="5">
        <v>7.9000000000000001E-2</v>
      </c>
      <c r="D86" s="1">
        <f>(B86-C86)</f>
        <v>0.32100000000000001</v>
      </c>
      <c r="E86" s="9">
        <f>(20.853*D86*D86)+(61.438*D86)+(1.1354)</f>
        <v>23.005711973</v>
      </c>
    </row>
    <row r="87" spans="1:5" x14ac:dyDescent="0.3">
      <c r="A87" s="7" t="s">
        <v>69</v>
      </c>
      <c r="B87" s="2">
        <v>0.49299999999999999</v>
      </c>
      <c r="C87" s="5">
        <v>7.9000000000000001E-2</v>
      </c>
      <c r="D87" s="1">
        <f>(B87-C87)</f>
        <v>0.41399999999999998</v>
      </c>
      <c r="E87" s="9">
        <f>(20.853*D87*D87)+(61.438*D87)+(1.1354)</f>
        <v>30.144852787999998</v>
      </c>
    </row>
    <row r="88" spans="1:5" x14ac:dyDescent="0.3">
      <c r="A88" s="7" t="s">
        <v>70</v>
      </c>
      <c r="B88" s="2">
        <v>0.55800000000000005</v>
      </c>
      <c r="C88" s="5">
        <v>7.9000000000000001E-2</v>
      </c>
      <c r="D88" s="1">
        <f>(B88-C88)</f>
        <v>0.47900000000000004</v>
      </c>
      <c r="E88" s="9">
        <f>(20.853*D88*D88)+(61.438*D88)+(1.1354)</f>
        <v>35.348735173000001</v>
      </c>
    </row>
    <row r="89" spans="1:5" x14ac:dyDescent="0.3">
      <c r="A89" s="7" t="s">
        <v>71</v>
      </c>
      <c r="B89" s="2">
        <v>0.53100000000000003</v>
      </c>
      <c r="C89" s="5">
        <v>7.9000000000000001E-2</v>
      </c>
      <c r="D89" s="1">
        <f>(B89-C89)</f>
        <v>0.45200000000000001</v>
      </c>
      <c r="E89" s="9">
        <f>(20.853*D89*D89)+(61.438*D89)+(1.1354)</f>
        <v>33.165727312000001</v>
      </c>
    </row>
    <row r="90" spans="1:5" x14ac:dyDescent="0.3">
      <c r="A90" s="7" t="s">
        <v>72</v>
      </c>
      <c r="B90" s="2">
        <v>0.503</v>
      </c>
      <c r="C90" s="5">
        <v>7.9000000000000001E-2</v>
      </c>
      <c r="D90" s="1">
        <f>(B90-C90)</f>
        <v>0.42399999999999999</v>
      </c>
      <c r="E90" s="9">
        <f>(20.853*D90*D90)+(61.438*D90)+(1.1354)</f>
        <v>30.933980928</v>
      </c>
    </row>
    <row r="91" spans="1:5" x14ac:dyDescent="0.3">
      <c r="A91" s="7" t="s">
        <v>73</v>
      </c>
      <c r="B91" s="2">
        <v>0.36699999999999999</v>
      </c>
      <c r="C91" s="5">
        <v>7.9000000000000001E-2</v>
      </c>
      <c r="D91" s="1">
        <f>(B91-C91)</f>
        <v>0.28799999999999998</v>
      </c>
      <c r="E91" s="9">
        <f>(20.853*D91*D91)+(61.438*D91)+(1.1354)</f>
        <v>20.559175231999998</v>
      </c>
    </row>
    <row r="92" spans="1:5" x14ac:dyDescent="0.3">
      <c r="A92" s="7" t="s">
        <v>74</v>
      </c>
      <c r="B92" s="2">
        <v>0.36399999999999999</v>
      </c>
      <c r="C92" s="5">
        <v>7.9000000000000001E-2</v>
      </c>
      <c r="D92" s="1">
        <f>(B92-C92)</f>
        <v>0.28499999999999998</v>
      </c>
      <c r="E92" s="9">
        <f>(20.853*D92*D92)+(61.438*D92)+(1.1354)</f>
        <v>20.339014925000001</v>
      </c>
    </row>
    <row r="93" spans="1:5" x14ac:dyDescent="0.3">
      <c r="A93" s="7" t="s">
        <v>75</v>
      </c>
      <c r="B93" s="2">
        <v>0.58499999999999996</v>
      </c>
      <c r="C93" s="5">
        <v>7.9000000000000001E-2</v>
      </c>
      <c r="D93" s="1">
        <f>(B93-C93)</f>
        <v>0.50600000000000001</v>
      </c>
      <c r="E93" s="9">
        <f>(20.853*D93*D93)+(61.438*D93)+(1.1354)</f>
        <v>37.562146708</v>
      </c>
    </row>
    <row r="94" spans="1:5" x14ac:dyDescent="0.3">
      <c r="A94" s="7" t="s">
        <v>76</v>
      </c>
      <c r="B94" s="2">
        <v>0.45100000000000001</v>
      </c>
      <c r="C94" s="5">
        <v>7.9000000000000001E-2</v>
      </c>
      <c r="D94" s="1">
        <f>(B94-C94)</f>
        <v>0.372</v>
      </c>
      <c r="E94" s="9">
        <f>(20.853*D94*D94)+(61.438*D94)+(1.1354)</f>
        <v>26.876057552000002</v>
      </c>
    </row>
    <row r="95" spans="1:5" x14ac:dyDescent="0.3">
      <c r="A95" s="7" t="s">
        <v>77</v>
      </c>
      <c r="B95" s="2">
        <v>0.53</v>
      </c>
      <c r="C95" s="5">
        <v>7.9000000000000001E-2</v>
      </c>
      <c r="D95" s="1">
        <f>(B95-C95)</f>
        <v>0.45100000000000001</v>
      </c>
      <c r="E95" s="9">
        <f>(20.853*D95*D95)+(61.438*D95)+(1.1354)</f>
        <v>33.085459053000001</v>
      </c>
    </row>
    <row r="96" spans="1:5" x14ac:dyDescent="0.3">
      <c r="A96" s="7" t="s">
        <v>78</v>
      </c>
      <c r="B96" s="2">
        <v>0.68300000000000005</v>
      </c>
      <c r="C96" s="5">
        <v>7.9000000000000001E-2</v>
      </c>
      <c r="D96" s="1">
        <f>(B96-C96)</f>
        <v>0.60400000000000009</v>
      </c>
      <c r="E96" s="9">
        <f>(20.853*D96*D96)+(61.438*D96)+(1.1354)</f>
        <v>45.851460048000014</v>
      </c>
    </row>
    <row r="97" spans="1:5" x14ac:dyDescent="0.3">
      <c r="A97" s="7" t="s">
        <v>79</v>
      </c>
      <c r="B97" s="2">
        <v>0.432</v>
      </c>
      <c r="C97" s="5">
        <v>7.9000000000000001E-2</v>
      </c>
      <c r="D97" s="1">
        <f>(B97-C97)</f>
        <v>0.35299999999999998</v>
      </c>
      <c r="E97" s="9">
        <f>(20.853*D97*D97)+(61.438*D97)+(1.1354)</f>
        <v>25.421485477000001</v>
      </c>
    </row>
    <row r="98" spans="1:5" x14ac:dyDescent="0.3">
      <c r="A98" s="7" t="s">
        <v>80</v>
      </c>
      <c r="B98" s="2">
        <v>0.44400000000000001</v>
      </c>
      <c r="C98" s="5">
        <v>7.9000000000000001E-2</v>
      </c>
      <c r="D98" s="1">
        <f>(B98-C98)</f>
        <v>0.36499999999999999</v>
      </c>
      <c r="E98" s="9">
        <f>(20.853*D98*D98)+(61.438*D98)+(1.1354)</f>
        <v>26.338410925000002</v>
      </c>
    </row>
    <row r="99" spans="1:5" x14ac:dyDescent="0.3">
      <c r="A99" s="7" t="s">
        <v>81</v>
      </c>
      <c r="B99" s="2">
        <v>0.40600000000000003</v>
      </c>
      <c r="C99" s="5">
        <v>7.9000000000000001E-2</v>
      </c>
      <c r="D99" s="1">
        <f>(B99-C99)</f>
        <v>0.32700000000000001</v>
      </c>
      <c r="E99" s="9">
        <f>(20.853*D99*D99)+(61.438*D99)+(1.1354)</f>
        <v>23.455416437000004</v>
      </c>
    </row>
    <row r="100" spans="1:5" x14ac:dyDescent="0.3">
      <c r="A100" s="7" t="s">
        <v>82</v>
      </c>
      <c r="B100" s="2">
        <v>0.45800000000000002</v>
      </c>
      <c r="C100" s="5">
        <v>7.9000000000000001E-2</v>
      </c>
      <c r="D100" s="1">
        <f>(B100-C100)</f>
        <v>0.379</v>
      </c>
      <c r="E100" s="9">
        <f>(20.853*D100*D100)+(61.438*D100)+(1.1354)</f>
        <v>27.415747773000003</v>
      </c>
    </row>
    <row r="101" spans="1:5" x14ac:dyDescent="0.3">
      <c r="A101" s="7" t="s">
        <v>83</v>
      </c>
      <c r="B101" s="2">
        <v>0.61399999999999999</v>
      </c>
      <c r="C101" s="5">
        <v>7.9000000000000001E-2</v>
      </c>
      <c r="D101" s="1">
        <f>(B101-C101)</f>
        <v>0.53500000000000003</v>
      </c>
      <c r="E101" s="9">
        <f>(20.853*D101*D101)+(61.438*D101)+(1.1354)</f>
        <v>39.973379925000003</v>
      </c>
    </row>
    <row r="102" spans="1:5" x14ac:dyDescent="0.3">
      <c r="A102" s="7" t="s">
        <v>84</v>
      </c>
      <c r="B102" s="2">
        <v>0.56500000000000006</v>
      </c>
      <c r="C102" s="5">
        <v>7.9000000000000001E-2</v>
      </c>
      <c r="D102" s="1">
        <f>(B102-C102)</f>
        <v>0.48600000000000004</v>
      </c>
      <c r="E102" s="9">
        <f>(20.853*D102*D102)+(61.438*D102)+(1.1354)</f>
        <v>35.919663188000001</v>
      </c>
    </row>
    <row r="103" spans="1:5" x14ac:dyDescent="0.3">
      <c r="A103" s="7" t="s">
        <v>85</v>
      </c>
      <c r="B103" s="2">
        <v>0.45300000000000001</v>
      </c>
      <c r="C103" s="5">
        <v>7.9000000000000001E-2</v>
      </c>
      <c r="D103" s="1">
        <f>(B103-C103)</f>
        <v>0.374</v>
      </c>
      <c r="E103" s="9">
        <f>(20.853*D103*D103)+(61.438*D103)+(1.1354)</f>
        <v>27.030046228</v>
      </c>
    </row>
    <row r="104" spans="1:5" x14ac:dyDescent="0.3">
      <c r="A104" s="7" t="s">
        <v>86</v>
      </c>
      <c r="B104" s="2">
        <v>0.49299999999999999</v>
      </c>
      <c r="C104" s="5">
        <v>7.9000000000000001E-2</v>
      </c>
      <c r="D104" s="1">
        <f>(B104-C104)</f>
        <v>0.41399999999999998</v>
      </c>
      <c r="E104" s="9">
        <f>(20.853*D104*D104)+(61.438*D104)+(1.1354)</f>
        <v>30.144852787999998</v>
      </c>
    </row>
    <row r="105" spans="1:5" x14ac:dyDescent="0.3">
      <c r="A105" s="7" t="s">
        <v>87</v>
      </c>
      <c r="B105" s="2">
        <v>0.53</v>
      </c>
      <c r="C105" s="5">
        <v>7.9000000000000001E-2</v>
      </c>
      <c r="D105" s="1">
        <f>(B105-C105)</f>
        <v>0.45100000000000001</v>
      </c>
      <c r="E105" s="9">
        <f>(20.853*D105*D105)+(61.438*D105)+(1.1354)</f>
        <v>33.085459053000001</v>
      </c>
    </row>
    <row r="106" spans="1:5" x14ac:dyDescent="0.3">
      <c r="A106" s="7" t="s">
        <v>88</v>
      </c>
      <c r="B106" s="2">
        <v>0.44900000000000001</v>
      </c>
      <c r="C106" s="5">
        <v>7.9000000000000001E-2</v>
      </c>
      <c r="D106" s="1">
        <f>(B106-C106)</f>
        <v>0.37</v>
      </c>
      <c r="E106" s="9">
        <f>(20.853*D106*D106)+(61.438*D106)+(1.1354)</f>
        <v>26.722235700000002</v>
      </c>
    </row>
    <row r="107" spans="1:5" x14ac:dyDescent="0.3">
      <c r="A107" s="7" t="s">
        <v>89</v>
      </c>
      <c r="B107" s="2">
        <v>0.41400000000000003</v>
      </c>
      <c r="C107" s="5">
        <v>7.9000000000000001E-2</v>
      </c>
      <c r="D107" s="1">
        <f>(B107-C107)</f>
        <v>0.33500000000000002</v>
      </c>
      <c r="E107" s="9">
        <f>(20.853*D107*D107)+(61.438*D107)+(1.1354)</f>
        <v>24.057357925000002</v>
      </c>
    </row>
    <row r="108" spans="1:5" x14ac:dyDescent="0.3">
      <c r="A108" s="7" t="s">
        <v>90</v>
      </c>
      <c r="B108" s="2">
        <v>0.39200000000000002</v>
      </c>
      <c r="C108" s="5">
        <v>7.9000000000000001E-2</v>
      </c>
      <c r="D108" s="1">
        <f>(B108-C108)</f>
        <v>0.313</v>
      </c>
      <c r="E108" s="9">
        <f>(20.853*D108*D108)+(61.438*D108)+(1.1354)</f>
        <v>22.408441557000003</v>
      </c>
    </row>
    <row r="109" spans="1:5" x14ac:dyDescent="0.3">
      <c r="A109" s="7" t="s">
        <v>91</v>
      </c>
      <c r="B109" s="2">
        <v>0.47000000000000003</v>
      </c>
      <c r="C109" s="5">
        <v>7.9000000000000001E-2</v>
      </c>
      <c r="D109" s="1">
        <f>(B109-C109)</f>
        <v>0.39100000000000001</v>
      </c>
      <c r="E109" s="9">
        <f>(20.853*D109*D109)+(61.438*D109)+(1.1354)</f>
        <v>28.345685493000001</v>
      </c>
    </row>
    <row r="110" spans="1:5" x14ac:dyDescent="0.3">
      <c r="A110" s="7" t="s">
        <v>92</v>
      </c>
      <c r="B110" s="2">
        <v>0.44</v>
      </c>
      <c r="C110" s="5">
        <v>7.9000000000000001E-2</v>
      </c>
      <c r="D110" s="1">
        <f>(B110-C110)</f>
        <v>0.36099999999999999</v>
      </c>
      <c r="E110" s="9">
        <f>(20.853*D110*D110)+(61.438*D110)+(1.1354)</f>
        <v>26.032101813000001</v>
      </c>
    </row>
    <row r="111" spans="1:5" x14ac:dyDescent="0.3">
      <c r="A111" s="7" t="s">
        <v>93</v>
      </c>
      <c r="B111" s="2">
        <v>0.61799999999999999</v>
      </c>
      <c r="C111" s="5">
        <v>7.9000000000000001E-2</v>
      </c>
      <c r="D111" s="1">
        <f>(B111-C111)</f>
        <v>0.53900000000000003</v>
      </c>
      <c r="E111" s="9">
        <f>(20.853*D111*D111)+(61.438*D111)+(1.1354)</f>
        <v>40.308716412999999</v>
      </c>
    </row>
    <row r="112" spans="1:5" x14ac:dyDescent="0.3">
      <c r="A112" s="7" t="s">
        <v>94</v>
      </c>
      <c r="B112" s="2">
        <v>0.69600000000000006</v>
      </c>
      <c r="C112" s="5">
        <v>7.9000000000000001E-2</v>
      </c>
      <c r="D112" s="1">
        <f>(B112-C112)</f>
        <v>0.6170000000000001</v>
      </c>
      <c r="E112" s="9">
        <f>(20.853*D112*D112)+(61.438*D112)+(1.1354)</f>
        <v>46.981153717000005</v>
      </c>
    </row>
    <row r="113" spans="1:5" x14ac:dyDescent="0.3">
      <c r="A113" s="7" t="s">
        <v>95</v>
      </c>
      <c r="B113" s="2">
        <v>0.59699999999999998</v>
      </c>
      <c r="C113" s="5">
        <v>7.9000000000000001E-2</v>
      </c>
      <c r="D113" s="1">
        <f>(B113-C113)</f>
        <v>0.51800000000000002</v>
      </c>
      <c r="E113" s="9">
        <f>(20.853*D113*D113)+(61.438*D113)+(1.1354)</f>
        <v>38.555644371999996</v>
      </c>
    </row>
    <row r="114" spans="1:5" x14ac:dyDescent="0.3">
      <c r="A114" s="7" t="s">
        <v>96</v>
      </c>
      <c r="B114" s="2">
        <v>0.53400000000000003</v>
      </c>
      <c r="C114" s="5">
        <v>7.9000000000000001E-2</v>
      </c>
      <c r="D114" s="1">
        <f>(B114-C114)</f>
        <v>0.45500000000000002</v>
      </c>
      <c r="E114" s="9">
        <f>(20.853*D114*D114)+(61.438*D114)+(1.1354)</f>
        <v>33.406782324999995</v>
      </c>
    </row>
    <row r="115" spans="1:5" x14ac:dyDescent="0.3">
      <c r="A115" s="7" t="s">
        <v>97</v>
      </c>
      <c r="B115" s="2">
        <v>0.435</v>
      </c>
      <c r="C115" s="5">
        <v>7.9000000000000001E-2</v>
      </c>
      <c r="D115" s="1">
        <f>(B115-C115)</f>
        <v>0.35599999999999998</v>
      </c>
      <c r="E115" s="9">
        <f>(20.853*D115*D115)+(61.438*D115)+(1.1354)</f>
        <v>25.650153808000002</v>
      </c>
    </row>
    <row r="116" spans="1:5" x14ac:dyDescent="0.3">
      <c r="A116" s="7" t="s">
        <v>98</v>
      </c>
      <c r="B116" s="2">
        <v>0.438</v>
      </c>
      <c r="C116" s="5">
        <v>7.9000000000000001E-2</v>
      </c>
      <c r="D116" s="1">
        <f>(B116-C116)</f>
        <v>0.35899999999999999</v>
      </c>
      <c r="E116" s="9">
        <f>(20.853*D116*D116)+(61.438*D116)+(1.1354)</f>
        <v>25.879197493000003</v>
      </c>
    </row>
    <row r="117" spans="1:5" x14ac:dyDescent="0.3">
      <c r="A117" s="7" t="s">
        <v>99</v>
      </c>
      <c r="B117" s="2">
        <v>0.54500000000000004</v>
      </c>
      <c r="C117" s="5">
        <v>7.9000000000000001E-2</v>
      </c>
      <c r="D117" s="1">
        <f>(B117-C117)</f>
        <v>0.46600000000000003</v>
      </c>
      <c r="E117" s="9">
        <f>(20.853*D117*D117)+(61.438*D117)+(1.1354)</f>
        <v>34.293862068000003</v>
      </c>
    </row>
    <row r="118" spans="1:5" x14ac:dyDescent="0.3">
      <c r="A118" s="7" t="s">
        <v>100</v>
      </c>
      <c r="B118" s="2">
        <v>0.63600000000000001</v>
      </c>
      <c r="C118" s="5">
        <v>7.9000000000000001E-2</v>
      </c>
      <c r="D118" s="1">
        <f>(B118-C118)</f>
        <v>0.55700000000000005</v>
      </c>
      <c r="E118" s="9">
        <f>(20.853*D118*D118)+(61.438*D118)+(1.1354)</f>
        <v>41.825988397000003</v>
      </c>
    </row>
    <row r="119" spans="1:5" x14ac:dyDescent="0.3">
      <c r="A119" s="7" t="s">
        <v>101</v>
      </c>
      <c r="B119" s="2">
        <v>0.56600000000000006</v>
      </c>
      <c r="C119" s="5">
        <v>7.9000000000000001E-2</v>
      </c>
      <c r="D119" s="1">
        <f>(B119-C119)</f>
        <v>0.48700000000000004</v>
      </c>
      <c r="E119" s="9">
        <f>(20.853*D119*D119)+(61.438*D119)+(1.1354)</f>
        <v>36.001391157</v>
      </c>
    </row>
    <row r="120" spans="1:5" x14ac:dyDescent="0.3">
      <c r="A120" s="7" t="s">
        <v>102</v>
      </c>
      <c r="B120" s="2">
        <v>0.59699999999999998</v>
      </c>
      <c r="C120" s="5">
        <v>7.9000000000000001E-2</v>
      </c>
      <c r="D120" s="1">
        <f>(B120-C120)</f>
        <v>0.51800000000000002</v>
      </c>
      <c r="E120" s="9">
        <f>(20.853*D120*D120)+(61.438*D120)+(1.1354)</f>
        <v>38.555644371999996</v>
      </c>
    </row>
    <row r="121" spans="1:5" x14ac:dyDescent="0.3">
      <c r="A121" s="7" t="s">
        <v>103</v>
      </c>
      <c r="B121" s="2">
        <v>0.55700000000000005</v>
      </c>
      <c r="C121" s="5">
        <v>7.9000000000000001E-2</v>
      </c>
      <c r="D121" s="1">
        <f>(B121-C121)</f>
        <v>0.47800000000000004</v>
      </c>
      <c r="E121" s="9">
        <f>(20.853*D121*D121)+(61.438*D121)+(1.1354)</f>
        <v>35.267340851999997</v>
      </c>
    </row>
    <row r="122" spans="1:5" x14ac:dyDescent="0.3">
      <c r="A122" s="7" t="s">
        <v>104</v>
      </c>
      <c r="B122" s="2">
        <v>0.41799999999999998</v>
      </c>
      <c r="C122" s="5">
        <v>7.9000000000000001E-2</v>
      </c>
      <c r="D122" s="1">
        <f>(B122-C122)</f>
        <v>0.33899999999999997</v>
      </c>
      <c r="E122" s="9">
        <f>(20.853*D122*D122)+(61.438*D122)+(1.1354)</f>
        <v>24.359329613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workbookViewId="0">
      <selection activeCell="P10" sqref="P10"/>
    </sheetView>
  </sheetViews>
  <sheetFormatPr defaultRowHeight="14.4" x14ac:dyDescent="0.3"/>
  <cols>
    <col min="1" max="1" width="17.5546875" customWidth="1"/>
    <col min="2" max="2" width="10.6640625" customWidth="1"/>
    <col min="3" max="3" width="10.33203125" customWidth="1"/>
    <col min="4" max="4" width="10.88671875" customWidth="1"/>
    <col min="5" max="5" width="16.109375" customWidth="1"/>
  </cols>
  <sheetData>
    <row r="2" spans="1:12" x14ac:dyDescent="0.3">
      <c r="A2" s="3">
        <v>2.27</v>
      </c>
      <c r="B2" s="2">
        <v>0.35399999999999998</v>
      </c>
      <c r="C2" s="2">
        <v>0.35499999999999998</v>
      </c>
      <c r="D2" s="2">
        <v>0.45900000000000002</v>
      </c>
      <c r="E2" s="2">
        <v>0.47000000000000003</v>
      </c>
      <c r="F2" s="2">
        <v>0.44800000000000001</v>
      </c>
      <c r="G2" s="2">
        <v>0.36599999999999999</v>
      </c>
      <c r="H2" s="2">
        <v>0.59699999999999998</v>
      </c>
      <c r="I2" s="2">
        <v>0.51100000000000001</v>
      </c>
      <c r="J2" s="2">
        <v>0.57400000000000007</v>
      </c>
      <c r="K2" s="2">
        <v>0.38300000000000001</v>
      </c>
      <c r="L2" s="2">
        <v>0.45300000000000001</v>
      </c>
    </row>
    <row r="3" spans="1:12" x14ac:dyDescent="0.3">
      <c r="A3" s="3">
        <v>1.4079999999999999</v>
      </c>
      <c r="B3" s="2">
        <v>0.45900000000000002</v>
      </c>
      <c r="C3" s="2">
        <v>0.49399999999999999</v>
      </c>
      <c r="D3" s="2">
        <v>0.505</v>
      </c>
      <c r="E3" s="2">
        <v>0.53800000000000003</v>
      </c>
      <c r="F3" s="2">
        <v>0.49</v>
      </c>
      <c r="G3" s="2">
        <v>0.34300000000000003</v>
      </c>
      <c r="H3" s="2">
        <v>0.52200000000000002</v>
      </c>
      <c r="I3" s="2">
        <v>0.40400000000000003</v>
      </c>
      <c r="J3" s="2">
        <v>0.63400000000000001</v>
      </c>
      <c r="K3" s="2">
        <v>0.376</v>
      </c>
      <c r="L3" s="2">
        <v>0.54500000000000004</v>
      </c>
    </row>
    <row r="4" spans="1:12" x14ac:dyDescent="0.3">
      <c r="A4" s="3">
        <v>0.84399999999999997</v>
      </c>
      <c r="B4" s="2">
        <v>0.61199999999999999</v>
      </c>
      <c r="C4" s="2">
        <v>0.48399999999999999</v>
      </c>
      <c r="D4" s="2">
        <v>0.54200000000000004</v>
      </c>
      <c r="E4" s="2">
        <v>0.49199999999999999</v>
      </c>
      <c r="F4" s="2">
        <v>0.495</v>
      </c>
      <c r="G4" s="2">
        <v>0.39900000000000002</v>
      </c>
      <c r="H4" s="2">
        <v>0.41500000000000004</v>
      </c>
      <c r="I4" s="2">
        <v>0.46300000000000002</v>
      </c>
      <c r="J4" s="2">
        <v>0.68400000000000005</v>
      </c>
      <c r="K4" s="2">
        <v>0.44400000000000001</v>
      </c>
      <c r="L4" s="2">
        <v>0.59799999999999998</v>
      </c>
    </row>
    <row r="5" spans="1:12" x14ac:dyDescent="0.3">
      <c r="A5" s="3">
        <v>0.53800000000000003</v>
      </c>
      <c r="B5" s="2">
        <v>0.438</v>
      </c>
      <c r="C5" s="2">
        <v>0.55000000000000004</v>
      </c>
      <c r="D5" s="2">
        <v>0.45900000000000002</v>
      </c>
      <c r="E5" s="2">
        <v>0.55400000000000005</v>
      </c>
      <c r="F5" s="2">
        <v>0.46500000000000002</v>
      </c>
      <c r="G5" s="2">
        <v>0.41500000000000004</v>
      </c>
      <c r="H5" s="2">
        <v>0.40900000000000003</v>
      </c>
      <c r="I5" s="2">
        <v>0.373</v>
      </c>
      <c r="J5" s="2">
        <v>0.58699999999999997</v>
      </c>
      <c r="K5" s="2">
        <v>0.31900000000000001</v>
      </c>
      <c r="L5" s="2">
        <v>0.497</v>
      </c>
    </row>
    <row r="6" spans="1:12" x14ac:dyDescent="0.3">
      <c r="A6" s="3">
        <v>0.28199999999999997</v>
      </c>
      <c r="B6" s="2">
        <v>0.56300000000000006</v>
      </c>
      <c r="C6" s="2">
        <v>0.88900000000000001</v>
      </c>
      <c r="D6" s="2">
        <v>0.65100000000000002</v>
      </c>
      <c r="E6" s="2">
        <v>0.629</v>
      </c>
      <c r="F6" s="2">
        <v>0.42899999999999999</v>
      </c>
      <c r="G6" s="2">
        <v>0.42099999999999999</v>
      </c>
      <c r="H6" s="2">
        <v>0.47300000000000003</v>
      </c>
      <c r="I6" s="2">
        <v>0.433</v>
      </c>
      <c r="J6" s="2">
        <v>0.39900000000000002</v>
      </c>
      <c r="K6" s="2">
        <v>0.376</v>
      </c>
      <c r="L6" s="2">
        <v>0.53800000000000003</v>
      </c>
    </row>
    <row r="7" spans="1:12" x14ac:dyDescent="0.3">
      <c r="A7" s="5">
        <v>9.4E-2</v>
      </c>
      <c r="B7" s="2">
        <v>0.54600000000000004</v>
      </c>
      <c r="C7" s="2">
        <v>0.65400000000000003</v>
      </c>
      <c r="D7" s="2">
        <v>0.67300000000000004</v>
      </c>
      <c r="E7" s="2">
        <v>0.60899999999999999</v>
      </c>
      <c r="F7" s="2">
        <v>0.52600000000000002</v>
      </c>
      <c r="G7" s="2">
        <v>0.38800000000000001</v>
      </c>
      <c r="H7" s="2">
        <v>0.42199999999999999</v>
      </c>
      <c r="I7" s="2">
        <v>0.40900000000000003</v>
      </c>
      <c r="J7" s="2">
        <v>0.36599999999999999</v>
      </c>
      <c r="K7" s="2">
        <v>0.34800000000000003</v>
      </c>
      <c r="L7" s="2">
        <v>0.45100000000000001</v>
      </c>
    </row>
    <row r="8" spans="1:12" x14ac:dyDescent="0.3">
      <c r="A8" s="2">
        <v>0.58499999999999996</v>
      </c>
      <c r="B8" s="2">
        <v>0.54800000000000004</v>
      </c>
      <c r="C8" s="2">
        <v>0.63900000000000001</v>
      </c>
      <c r="D8" s="2">
        <v>0.58899999999999997</v>
      </c>
      <c r="E8" s="2">
        <v>0.55600000000000005</v>
      </c>
      <c r="F8" s="2">
        <v>0.48699999999999999</v>
      </c>
      <c r="G8" s="2">
        <v>0.43</v>
      </c>
      <c r="H8" s="2">
        <v>0.4</v>
      </c>
      <c r="I8" s="2">
        <v>0.71</v>
      </c>
      <c r="J8" s="2">
        <v>0.35399999999999998</v>
      </c>
      <c r="K8" s="2">
        <v>0.313</v>
      </c>
      <c r="L8" s="2">
        <v>0.46200000000000002</v>
      </c>
    </row>
    <row r="9" spans="1:12" x14ac:dyDescent="0.3">
      <c r="A9" s="2">
        <v>0.35499999999999998</v>
      </c>
      <c r="B9" s="2">
        <v>0.46300000000000002</v>
      </c>
      <c r="C9" s="2">
        <v>0.52</v>
      </c>
      <c r="D9" s="2">
        <v>0.443</v>
      </c>
      <c r="E9" s="2">
        <v>0.41600000000000004</v>
      </c>
      <c r="F9" s="2">
        <v>0.40900000000000003</v>
      </c>
      <c r="G9" s="2">
        <v>0.49199999999999999</v>
      </c>
      <c r="H9" s="2">
        <v>0.27</v>
      </c>
      <c r="I9" s="2">
        <v>0.64400000000000002</v>
      </c>
      <c r="J9" s="2">
        <v>0.28800000000000003</v>
      </c>
      <c r="K9" s="2">
        <v>0.26800000000000002</v>
      </c>
      <c r="L9" s="2">
        <v>0.64200000000000002</v>
      </c>
    </row>
    <row r="15" spans="1:12" x14ac:dyDescent="0.3">
      <c r="A15" s="27"/>
      <c r="B15" s="10" t="s">
        <v>7</v>
      </c>
      <c r="C15" s="10" t="s">
        <v>8</v>
      </c>
      <c r="D15" s="10" t="s">
        <v>9</v>
      </c>
      <c r="E15" s="10" t="s">
        <v>10</v>
      </c>
    </row>
    <row r="16" spans="1:12" x14ac:dyDescent="0.3">
      <c r="A16" s="27" t="s">
        <v>1</v>
      </c>
      <c r="B16" s="3">
        <v>2.27</v>
      </c>
      <c r="C16" s="1">
        <f>B16-B21</f>
        <v>2.1760000000000002</v>
      </c>
      <c r="D16" s="1">
        <v>240</v>
      </c>
      <c r="E16" s="9">
        <f>(22.375*C16*C16)+(61.346*C16)+(0.6257)</f>
        <v>240.059684</v>
      </c>
    </row>
    <row r="17" spans="1:12" x14ac:dyDescent="0.3">
      <c r="A17" s="27" t="s">
        <v>2</v>
      </c>
      <c r="B17" s="3">
        <v>1.4079999999999999</v>
      </c>
      <c r="C17" s="1">
        <f>B17-B21</f>
        <v>1.3139999999999998</v>
      </c>
      <c r="D17" s="1">
        <v>120</v>
      </c>
      <c r="E17" s="9">
        <f t="shared" ref="E17:E80" si="0">(22.375*C17*C17)+(61.346*C17)+(0.6257)</f>
        <v>119.86692949999997</v>
      </c>
    </row>
    <row r="18" spans="1:12" x14ac:dyDescent="0.3">
      <c r="A18" s="27" t="s">
        <v>3</v>
      </c>
      <c r="B18" s="3">
        <v>0.84399999999999997</v>
      </c>
      <c r="C18" s="1">
        <f>B18-B21</f>
        <v>0.75</v>
      </c>
      <c r="D18" s="1">
        <v>60</v>
      </c>
      <c r="E18" s="9">
        <f t="shared" si="0"/>
        <v>59.221137499999998</v>
      </c>
    </row>
    <row r="19" spans="1:12" x14ac:dyDescent="0.3">
      <c r="A19" s="27" t="s">
        <v>4</v>
      </c>
      <c r="B19" s="3">
        <v>0.53800000000000003</v>
      </c>
      <c r="C19" s="1">
        <f>B19-B21</f>
        <v>0.44400000000000006</v>
      </c>
      <c r="D19" s="1">
        <v>30</v>
      </c>
      <c r="E19" s="9">
        <f t="shared" si="0"/>
        <v>32.274242000000008</v>
      </c>
    </row>
    <row r="20" spans="1:12" x14ac:dyDescent="0.3">
      <c r="A20" s="27" t="s">
        <v>5</v>
      </c>
      <c r="B20" s="3">
        <v>0.28199999999999997</v>
      </c>
      <c r="C20" s="1">
        <f>B20-B21</f>
        <v>0.18799999999999997</v>
      </c>
      <c r="D20" s="1">
        <v>15</v>
      </c>
      <c r="E20" s="9">
        <f t="shared" si="0"/>
        <v>12.949569999999998</v>
      </c>
    </row>
    <row r="21" spans="1:12" x14ac:dyDescent="0.3">
      <c r="A21" s="27" t="s">
        <v>6</v>
      </c>
      <c r="B21" s="5">
        <v>9.4E-2</v>
      </c>
      <c r="C21" s="1">
        <f>B21-B21</f>
        <v>0</v>
      </c>
      <c r="D21" s="1">
        <v>0</v>
      </c>
      <c r="E21" s="9">
        <f t="shared" si="0"/>
        <v>0.62570000000000003</v>
      </c>
    </row>
    <row r="27" spans="1:12" x14ac:dyDescent="0.3">
      <c r="I27" s="27"/>
      <c r="K27" s="6" t="s">
        <v>363</v>
      </c>
      <c r="L27" s="6"/>
    </row>
    <row r="32" spans="1:12" x14ac:dyDescent="0.3">
      <c r="A32" s="7" t="s">
        <v>12</v>
      </c>
      <c r="B32" s="2" t="s">
        <v>13</v>
      </c>
      <c r="C32" s="4" t="s">
        <v>6</v>
      </c>
      <c r="D32" s="1" t="s">
        <v>8</v>
      </c>
      <c r="E32" s="8" t="s">
        <v>364</v>
      </c>
    </row>
    <row r="33" spans="1:5" x14ac:dyDescent="0.3">
      <c r="A33" s="7" t="s">
        <v>105</v>
      </c>
      <c r="B33" s="2">
        <v>0.58499999999999996</v>
      </c>
      <c r="C33" s="5">
        <v>9.4E-2</v>
      </c>
      <c r="D33" s="1">
        <f>(B33-C33)</f>
        <v>0.49099999999999999</v>
      </c>
      <c r="E33" s="9">
        <f>(22.375*D33*D33)+(61.346*D33)+(0.6257)</f>
        <v>36.140773375000002</v>
      </c>
    </row>
    <row r="34" spans="1:5" x14ac:dyDescent="0.3">
      <c r="A34" s="7" t="s">
        <v>106</v>
      </c>
      <c r="B34" s="2">
        <v>0.35499999999999998</v>
      </c>
      <c r="C34" s="5">
        <v>9.4E-2</v>
      </c>
      <c r="D34" s="1">
        <f>(B34-C34)</f>
        <v>0.26100000000000001</v>
      </c>
      <c r="E34" s="9">
        <f>(22.375*D34*D34)+(61.346*D34)+(0.6257)</f>
        <v>18.161213374999999</v>
      </c>
    </row>
    <row r="35" spans="1:5" x14ac:dyDescent="0.3">
      <c r="A35" s="7" t="s">
        <v>107</v>
      </c>
      <c r="B35" s="2">
        <v>0.35399999999999998</v>
      </c>
      <c r="C35" s="5">
        <v>9.4E-2</v>
      </c>
      <c r="D35" s="1">
        <f>(B35-C35)</f>
        <v>0.26</v>
      </c>
      <c r="E35" s="9">
        <f>(22.375*D35*D35)+(61.346*D35)+(0.6257)</f>
        <v>18.088209999999997</v>
      </c>
    </row>
    <row r="36" spans="1:5" x14ac:dyDescent="0.3">
      <c r="A36" s="7" t="s">
        <v>108</v>
      </c>
      <c r="B36" s="2">
        <v>0.45900000000000002</v>
      </c>
      <c r="C36" s="5">
        <v>9.4E-2</v>
      </c>
      <c r="D36" s="1">
        <f>(B36-C36)</f>
        <v>0.36499999999999999</v>
      </c>
      <c r="E36" s="9">
        <f>(22.375*D36*D36)+(61.346*D36)+(0.6257)</f>
        <v>25.997899374999996</v>
      </c>
    </row>
    <row r="37" spans="1:5" x14ac:dyDescent="0.3">
      <c r="A37" s="7" t="s">
        <v>109</v>
      </c>
      <c r="B37" s="2">
        <v>0.61199999999999999</v>
      </c>
      <c r="C37" s="5">
        <v>9.4E-2</v>
      </c>
      <c r="D37" s="1">
        <f>(B37-C37)</f>
        <v>0.51800000000000002</v>
      </c>
      <c r="E37" s="9">
        <f>(22.375*D37*D37)+(61.346*D37)+(0.6257)</f>
        <v>38.406677500000001</v>
      </c>
    </row>
    <row r="38" spans="1:5" x14ac:dyDescent="0.3">
      <c r="A38" s="7" t="s">
        <v>110</v>
      </c>
      <c r="B38" s="2">
        <v>0.438</v>
      </c>
      <c r="C38" s="5">
        <v>9.4E-2</v>
      </c>
      <c r="D38" s="1">
        <f>(B38-C38)</f>
        <v>0.34399999999999997</v>
      </c>
      <c r="E38" s="9">
        <f>(22.375*D38*D38)+(61.346*D38)+(0.6257)</f>
        <v>24.376491999999995</v>
      </c>
    </row>
    <row r="39" spans="1:5" x14ac:dyDescent="0.3">
      <c r="A39" s="7" t="s">
        <v>111</v>
      </c>
      <c r="B39" s="2">
        <v>0.56300000000000006</v>
      </c>
      <c r="C39" s="5">
        <v>9.4E-2</v>
      </c>
      <c r="D39" s="1">
        <f>(B39-C39)</f>
        <v>0.46900000000000008</v>
      </c>
      <c r="E39" s="9">
        <f>(22.375*D39*D39)+(61.346*D39)+(0.6257)</f>
        <v>34.318601375000007</v>
      </c>
    </row>
    <row r="40" spans="1:5" x14ac:dyDescent="0.3">
      <c r="A40" s="7" t="s">
        <v>112</v>
      </c>
      <c r="B40" s="2">
        <v>0.54600000000000004</v>
      </c>
      <c r="C40" s="5">
        <v>9.4E-2</v>
      </c>
      <c r="D40" s="1">
        <f>(B40-C40)</f>
        <v>0.45200000000000007</v>
      </c>
      <c r="E40" s="9">
        <f>(22.375*D40*D40)+(61.346*D40)+(0.6257)</f>
        <v>32.925394000000004</v>
      </c>
    </row>
    <row r="41" spans="1:5" x14ac:dyDescent="0.3">
      <c r="A41" s="7" t="s">
        <v>113</v>
      </c>
      <c r="B41" s="2">
        <v>0.54800000000000004</v>
      </c>
      <c r="C41" s="5">
        <v>9.4E-2</v>
      </c>
      <c r="D41" s="1">
        <f>(B41-C41)</f>
        <v>0.45400000000000007</v>
      </c>
      <c r="E41" s="9">
        <f>(22.375*D41*D41)+(61.346*D41)+(0.6257)</f>
        <v>33.08862950000001</v>
      </c>
    </row>
    <row r="42" spans="1:5" x14ac:dyDescent="0.3">
      <c r="A42" s="7" t="s">
        <v>114</v>
      </c>
      <c r="B42" s="2">
        <v>0.46300000000000002</v>
      </c>
      <c r="C42" s="5">
        <v>9.4E-2</v>
      </c>
      <c r="D42" s="1">
        <f>(B42-C42)</f>
        <v>0.36899999999999999</v>
      </c>
      <c r="E42" s="9">
        <f>(22.375*D42*D42)+(61.346*D42)+(0.6257)</f>
        <v>26.308976374999997</v>
      </c>
    </row>
    <row r="43" spans="1:5" x14ac:dyDescent="0.3">
      <c r="A43" s="7" t="s">
        <v>115</v>
      </c>
      <c r="B43" s="2">
        <v>0.35499999999999998</v>
      </c>
      <c r="C43" s="5">
        <v>9.4E-2</v>
      </c>
      <c r="D43" s="1">
        <f>(B43-C43)</f>
        <v>0.26100000000000001</v>
      </c>
      <c r="E43" s="9">
        <f>(22.375*D43*D43)+(61.346*D43)+(0.6257)</f>
        <v>18.161213374999999</v>
      </c>
    </row>
    <row r="44" spans="1:5" x14ac:dyDescent="0.3">
      <c r="A44" s="7" t="s">
        <v>116</v>
      </c>
      <c r="B44" s="2">
        <v>0.49399999999999999</v>
      </c>
      <c r="C44" s="5">
        <v>9.4E-2</v>
      </c>
      <c r="D44" s="1">
        <f>(B44-C44)</f>
        <v>0.4</v>
      </c>
      <c r="E44" s="9">
        <f>(22.375*D44*D44)+(61.346*D44)+(0.6257)</f>
        <v>28.7441</v>
      </c>
    </row>
    <row r="45" spans="1:5" x14ac:dyDescent="0.3">
      <c r="A45" s="7" t="s">
        <v>117</v>
      </c>
      <c r="B45" s="2">
        <v>0.48399999999999999</v>
      </c>
      <c r="C45" s="5">
        <v>9.4E-2</v>
      </c>
      <c r="D45" s="1">
        <f>(B45-C45)</f>
        <v>0.39</v>
      </c>
      <c r="E45" s="9">
        <f>(22.375*D45*D45)+(61.346*D45)+(0.6257)</f>
        <v>27.953877499999997</v>
      </c>
    </row>
    <row r="46" spans="1:5" x14ac:dyDescent="0.3">
      <c r="A46" s="7" t="s">
        <v>118</v>
      </c>
      <c r="B46" s="2">
        <v>0.55000000000000004</v>
      </c>
      <c r="C46" s="5">
        <v>9.4E-2</v>
      </c>
      <c r="D46" s="1">
        <f>(B46-C46)</f>
        <v>0.45600000000000007</v>
      </c>
      <c r="E46" s="9">
        <f>(22.375*D46*D46)+(61.346*D46)+(0.6257)</f>
        <v>33.252044000000005</v>
      </c>
    </row>
    <row r="47" spans="1:5" x14ac:dyDescent="0.3">
      <c r="A47" s="7" t="s">
        <v>119</v>
      </c>
      <c r="B47" s="2">
        <v>0.88900000000000001</v>
      </c>
      <c r="C47" s="5">
        <v>9.4E-2</v>
      </c>
      <c r="D47" s="1">
        <f>(B47-C47)</f>
        <v>0.79500000000000004</v>
      </c>
      <c r="E47" s="9">
        <f>(22.375*D47*D47)+(61.346*D47)+(0.6257)</f>
        <v>63.537329374999999</v>
      </c>
    </row>
    <row r="48" spans="1:5" x14ac:dyDescent="0.3">
      <c r="A48" s="7" t="s">
        <v>120</v>
      </c>
      <c r="B48" s="2">
        <v>0.65400000000000003</v>
      </c>
      <c r="C48" s="5">
        <v>9.4E-2</v>
      </c>
      <c r="D48" s="1">
        <f>(B48-C48)</f>
        <v>0.56000000000000005</v>
      </c>
      <c r="E48" s="9">
        <f>(22.375*D48*D48)+(61.346*D48)+(0.6257)</f>
        <v>41.996260000000007</v>
      </c>
    </row>
    <row r="49" spans="1:5" x14ac:dyDescent="0.3">
      <c r="A49" s="7" t="s">
        <v>121</v>
      </c>
      <c r="B49" s="2">
        <v>0.63900000000000001</v>
      </c>
      <c r="C49" s="5">
        <v>9.4E-2</v>
      </c>
      <c r="D49" s="1">
        <f>(B49-C49)</f>
        <v>0.54500000000000004</v>
      </c>
      <c r="E49" s="9">
        <f>(22.375*D49*D49)+(61.346*D49)+(0.6257)</f>
        <v>40.705204375000008</v>
      </c>
    </row>
    <row r="50" spans="1:5" x14ac:dyDescent="0.3">
      <c r="A50" s="7" t="s">
        <v>122</v>
      </c>
      <c r="B50" s="2">
        <v>0.52</v>
      </c>
      <c r="C50" s="5">
        <v>9.4E-2</v>
      </c>
      <c r="D50" s="1">
        <f>(B50-C50)</f>
        <v>0.42600000000000005</v>
      </c>
      <c r="E50" s="9">
        <f>(22.375*D50*D50)+(61.346*D50)+(0.6257)</f>
        <v>30.8196215</v>
      </c>
    </row>
    <row r="51" spans="1:5" x14ac:dyDescent="0.3">
      <c r="A51" s="7" t="s">
        <v>123</v>
      </c>
      <c r="B51" s="2">
        <v>0.45900000000000002</v>
      </c>
      <c r="C51" s="5">
        <v>9.4E-2</v>
      </c>
      <c r="D51" s="1">
        <f>(B51-C51)</f>
        <v>0.36499999999999999</v>
      </c>
      <c r="E51" s="9">
        <f>(22.375*D51*D51)+(61.346*D51)+(0.6257)</f>
        <v>25.997899374999996</v>
      </c>
    </row>
    <row r="52" spans="1:5" x14ac:dyDescent="0.3">
      <c r="A52" s="7" t="s">
        <v>124</v>
      </c>
      <c r="B52" s="2">
        <v>0.505</v>
      </c>
      <c r="C52" s="5">
        <v>9.4E-2</v>
      </c>
      <c r="D52" s="1">
        <f>(B52-C52)</f>
        <v>0.41100000000000003</v>
      </c>
      <c r="E52" s="9">
        <f>(22.375*D52*D52)+(61.346*D52)+(0.6257)</f>
        <v>29.618513374999999</v>
      </c>
    </row>
    <row r="53" spans="1:5" x14ac:dyDescent="0.3">
      <c r="A53" s="7" t="s">
        <v>125</v>
      </c>
      <c r="B53" s="2">
        <v>0.54200000000000004</v>
      </c>
      <c r="C53" s="5">
        <v>9.4E-2</v>
      </c>
      <c r="D53" s="1">
        <f>(B53-C53)</f>
        <v>0.44800000000000006</v>
      </c>
      <c r="E53" s="9">
        <f>(22.375*D53*D53)+(61.346*D53)+(0.6257)</f>
        <v>32.599460000000001</v>
      </c>
    </row>
    <row r="54" spans="1:5" x14ac:dyDescent="0.3">
      <c r="A54" s="7" t="s">
        <v>126</v>
      </c>
      <c r="B54" s="2">
        <v>0.45900000000000002</v>
      </c>
      <c r="C54" s="5">
        <v>9.4E-2</v>
      </c>
      <c r="D54" s="1">
        <f>(B54-C54)</f>
        <v>0.36499999999999999</v>
      </c>
      <c r="E54" s="9">
        <f>(22.375*D54*D54)+(61.346*D54)+(0.6257)</f>
        <v>25.997899374999996</v>
      </c>
    </row>
    <row r="55" spans="1:5" x14ac:dyDescent="0.3">
      <c r="A55" s="7" t="s">
        <v>127</v>
      </c>
      <c r="B55" s="2">
        <v>0.65100000000000002</v>
      </c>
      <c r="C55" s="5">
        <v>9.4E-2</v>
      </c>
      <c r="D55" s="1">
        <f>(B55-C55)</f>
        <v>0.55700000000000005</v>
      </c>
      <c r="E55" s="9">
        <f>(22.375*D55*D55)+(61.346*D55)+(0.6257)</f>
        <v>41.737243375000006</v>
      </c>
    </row>
    <row r="56" spans="1:5" x14ac:dyDescent="0.3">
      <c r="A56" s="7" t="s">
        <v>128</v>
      </c>
      <c r="B56" s="2">
        <v>0.67300000000000004</v>
      </c>
      <c r="C56" s="5">
        <v>9.4E-2</v>
      </c>
      <c r="D56" s="1">
        <f>(B56-C56)</f>
        <v>0.57900000000000007</v>
      </c>
      <c r="E56" s="9">
        <f>(22.375*D56*D56)+(61.346*D56)+(0.6257)</f>
        <v>43.646051375000006</v>
      </c>
    </row>
    <row r="57" spans="1:5" x14ac:dyDescent="0.3">
      <c r="A57" s="7" t="s">
        <v>129</v>
      </c>
      <c r="B57" s="2">
        <v>0.58899999999999997</v>
      </c>
      <c r="C57" s="5">
        <v>9.4E-2</v>
      </c>
      <c r="D57" s="1">
        <f>(B57-C57)</f>
        <v>0.495</v>
      </c>
      <c r="E57" s="9">
        <f>(22.375*D57*D57)+(61.346*D57)+(0.6257)</f>
        <v>36.474404374999999</v>
      </c>
    </row>
    <row r="58" spans="1:5" x14ac:dyDescent="0.3">
      <c r="A58" s="7" t="s">
        <v>130</v>
      </c>
      <c r="B58" s="2">
        <v>0.443</v>
      </c>
      <c r="C58" s="5">
        <v>9.4E-2</v>
      </c>
      <c r="D58" s="1">
        <f>(B58-C58)</f>
        <v>0.34899999999999998</v>
      </c>
      <c r="E58" s="9">
        <f>(22.375*D58*D58)+(61.346*D58)+(0.6257)</f>
        <v>24.760751374999995</v>
      </c>
    </row>
    <row r="59" spans="1:5" x14ac:dyDescent="0.3">
      <c r="A59" s="7" t="s">
        <v>131</v>
      </c>
      <c r="B59" s="2">
        <v>0.47000000000000003</v>
      </c>
      <c r="C59" s="5">
        <v>9.4E-2</v>
      </c>
      <c r="D59" s="1">
        <f>(B59-C59)</f>
        <v>0.376</v>
      </c>
      <c r="E59" s="9">
        <f>(22.375*D59*D59)+(61.346*D59)+(0.6257)</f>
        <v>26.855083999999998</v>
      </c>
    </row>
    <row r="60" spans="1:5" x14ac:dyDescent="0.3">
      <c r="A60" s="7" t="s">
        <v>132</v>
      </c>
      <c r="B60" s="2">
        <v>0.53800000000000003</v>
      </c>
      <c r="C60" s="5">
        <v>9.4E-2</v>
      </c>
      <c r="D60" s="1">
        <f>(B60-C60)</f>
        <v>0.44400000000000006</v>
      </c>
      <c r="E60" s="9">
        <f>(22.375*D60*D60)+(61.346*D60)+(0.6257)</f>
        <v>32.274242000000008</v>
      </c>
    </row>
    <row r="61" spans="1:5" x14ac:dyDescent="0.3">
      <c r="A61" s="7" t="s">
        <v>133</v>
      </c>
      <c r="B61" s="2">
        <v>0.49199999999999999</v>
      </c>
      <c r="C61" s="5">
        <v>9.4E-2</v>
      </c>
      <c r="D61" s="1">
        <f>(B61-C61)</f>
        <v>0.39800000000000002</v>
      </c>
      <c r="E61" s="9">
        <f>(22.375*D61*D61)+(61.346*D61)+(0.6257)</f>
        <v>28.585697499999998</v>
      </c>
    </row>
    <row r="62" spans="1:5" x14ac:dyDescent="0.3">
      <c r="A62" s="7" t="s">
        <v>134</v>
      </c>
      <c r="B62" s="2">
        <v>0.55400000000000005</v>
      </c>
      <c r="C62" s="5">
        <v>9.4E-2</v>
      </c>
      <c r="D62" s="1">
        <f>(B62-C62)</f>
        <v>0.46000000000000008</v>
      </c>
      <c r="E62" s="9">
        <f>(22.375*D62*D62)+(61.346*D62)+(0.6257)</f>
        <v>33.579410000000003</v>
      </c>
    </row>
    <row r="63" spans="1:5" x14ac:dyDescent="0.3">
      <c r="A63" s="7" t="s">
        <v>135</v>
      </c>
      <c r="B63" s="2">
        <v>0.629</v>
      </c>
      <c r="C63" s="5">
        <v>9.4E-2</v>
      </c>
      <c r="D63" s="1">
        <f>(B63-C63)</f>
        <v>0.53500000000000003</v>
      </c>
      <c r="E63" s="9">
        <f>(22.375*D63*D63)+(61.346*D63)+(0.6257)</f>
        <v>39.850094375000005</v>
      </c>
    </row>
    <row r="64" spans="1:5" x14ac:dyDescent="0.3">
      <c r="A64" s="7" t="s">
        <v>136</v>
      </c>
      <c r="B64" s="2">
        <v>0.60899999999999999</v>
      </c>
      <c r="C64" s="5">
        <v>9.4E-2</v>
      </c>
      <c r="D64" s="1">
        <f>(B64-C64)</f>
        <v>0.51500000000000001</v>
      </c>
      <c r="E64" s="9">
        <f>(22.375*D64*D64)+(61.346*D64)+(0.6257)</f>
        <v>38.153299375000003</v>
      </c>
    </row>
    <row r="65" spans="1:5" x14ac:dyDescent="0.3">
      <c r="A65" s="7" t="s">
        <v>137</v>
      </c>
      <c r="B65" s="2">
        <v>0.55600000000000005</v>
      </c>
      <c r="C65" s="5">
        <v>9.4E-2</v>
      </c>
      <c r="D65" s="1">
        <f>(B65-C65)</f>
        <v>0.46200000000000008</v>
      </c>
      <c r="E65" s="9">
        <f>(22.375*D65*D65)+(61.346*D65)+(0.6257)</f>
        <v>33.743361500000006</v>
      </c>
    </row>
    <row r="66" spans="1:5" x14ac:dyDescent="0.3">
      <c r="A66" s="7" t="s">
        <v>138</v>
      </c>
      <c r="B66" s="2">
        <v>0.41600000000000004</v>
      </c>
      <c r="C66" s="5">
        <v>9.4E-2</v>
      </c>
      <c r="D66" s="1">
        <f>(B66-C66)</f>
        <v>0.32200000000000006</v>
      </c>
      <c r="E66" s="9">
        <f>(22.375*D66*D66)+(61.346*D66)+(0.6257)</f>
        <v>22.699041500000003</v>
      </c>
    </row>
    <row r="67" spans="1:5" x14ac:dyDescent="0.3">
      <c r="A67" s="7" t="s">
        <v>139</v>
      </c>
      <c r="B67" s="2">
        <v>0.44800000000000001</v>
      </c>
      <c r="C67" s="5">
        <v>9.4E-2</v>
      </c>
      <c r="D67" s="1">
        <f>(B67-C67)</f>
        <v>0.35399999999999998</v>
      </c>
      <c r="E67" s="9">
        <f>(22.375*D67*D67)+(61.346*D67)+(0.6257)</f>
        <v>25.146129499999997</v>
      </c>
    </row>
    <row r="68" spans="1:5" x14ac:dyDescent="0.3">
      <c r="A68" s="7" t="s">
        <v>140</v>
      </c>
      <c r="B68" s="2">
        <v>0.49</v>
      </c>
      <c r="C68" s="5">
        <v>9.4E-2</v>
      </c>
      <c r="D68" s="1">
        <f>(B68-C68)</f>
        <v>0.39600000000000002</v>
      </c>
      <c r="E68" s="9">
        <f>(22.375*D68*D68)+(61.346*D68)+(0.6257)</f>
        <v>28.427474</v>
      </c>
    </row>
    <row r="69" spans="1:5" x14ac:dyDescent="0.3">
      <c r="A69" s="7" t="s">
        <v>141</v>
      </c>
      <c r="B69" s="2">
        <v>0.495</v>
      </c>
      <c r="C69" s="5">
        <v>9.4E-2</v>
      </c>
      <c r="D69" s="1">
        <f>(B69-C69)</f>
        <v>0.40100000000000002</v>
      </c>
      <c r="E69" s="9">
        <f>(22.375*D69*D69)+(61.346*D69)+(0.6257)</f>
        <v>28.823368374999998</v>
      </c>
    </row>
    <row r="70" spans="1:5" x14ac:dyDescent="0.3">
      <c r="A70" s="7" t="s">
        <v>142</v>
      </c>
      <c r="B70" s="2">
        <v>0.46500000000000002</v>
      </c>
      <c r="C70" s="5">
        <v>9.4E-2</v>
      </c>
      <c r="D70" s="1">
        <f>(B70-C70)</f>
        <v>0.371</v>
      </c>
      <c r="E70" s="9">
        <f>(22.375*D70*D70)+(61.346*D70)+(0.6257)</f>
        <v>26.464783375</v>
      </c>
    </row>
    <row r="71" spans="1:5" x14ac:dyDescent="0.3">
      <c r="A71" s="7" t="s">
        <v>143</v>
      </c>
      <c r="B71" s="2">
        <v>0.42899999999999999</v>
      </c>
      <c r="C71" s="5">
        <v>9.4E-2</v>
      </c>
      <c r="D71" s="1">
        <f>(B71-C71)</f>
        <v>0.33499999999999996</v>
      </c>
      <c r="E71" s="9">
        <f>(22.375*D71*D71)+(61.346*D71)+(0.6257)</f>
        <v>23.687644374999994</v>
      </c>
    </row>
    <row r="72" spans="1:5" x14ac:dyDescent="0.3">
      <c r="A72" s="7" t="s">
        <v>144</v>
      </c>
      <c r="B72" s="2">
        <v>0.52600000000000002</v>
      </c>
      <c r="C72" s="5">
        <v>9.4E-2</v>
      </c>
      <c r="D72" s="1">
        <f>(B72-C72)</f>
        <v>0.43200000000000005</v>
      </c>
      <c r="E72" s="9">
        <f>(22.375*D72*D72)+(61.346*D72)+(0.6257)</f>
        <v>31.302884000000002</v>
      </c>
    </row>
    <row r="73" spans="1:5" x14ac:dyDescent="0.3">
      <c r="A73" s="7" t="s">
        <v>145</v>
      </c>
      <c r="B73" s="2">
        <v>0.48699999999999999</v>
      </c>
      <c r="C73" s="5">
        <v>9.4E-2</v>
      </c>
      <c r="D73" s="1">
        <f>(B73-C73)</f>
        <v>0.39300000000000002</v>
      </c>
      <c r="E73" s="9">
        <f>(22.375*D73*D73)+(61.346*D73)+(0.6257)</f>
        <v>28.190474375000001</v>
      </c>
    </row>
    <row r="74" spans="1:5" x14ac:dyDescent="0.3">
      <c r="A74" s="7" t="s">
        <v>146</v>
      </c>
      <c r="B74" s="2">
        <v>0.40900000000000003</v>
      </c>
      <c r="C74" s="5">
        <v>9.4E-2</v>
      </c>
      <c r="D74" s="1">
        <f>(B74-C74)</f>
        <v>0.31500000000000006</v>
      </c>
      <c r="E74" s="9">
        <f>(22.375*D74*D74)+(61.346*D74)+(0.6257)</f>
        <v>22.169849375000002</v>
      </c>
    </row>
    <row r="75" spans="1:5" x14ac:dyDescent="0.3">
      <c r="A75" s="7" t="s">
        <v>147</v>
      </c>
      <c r="B75" s="2">
        <v>0.36599999999999999</v>
      </c>
      <c r="C75" s="5">
        <v>9.4E-2</v>
      </c>
      <c r="D75" s="1">
        <f>(B75-C75)</f>
        <v>0.27200000000000002</v>
      </c>
      <c r="E75" s="9">
        <f>(22.375*D75*D75)+(61.346*D75)+(0.6257)</f>
        <v>18.967203999999999</v>
      </c>
    </row>
    <row r="76" spans="1:5" x14ac:dyDescent="0.3">
      <c r="A76" s="7" t="s">
        <v>148</v>
      </c>
      <c r="B76" s="2">
        <v>0.34300000000000003</v>
      </c>
      <c r="C76" s="5">
        <v>9.4E-2</v>
      </c>
      <c r="D76" s="1">
        <f>(B76-C76)</f>
        <v>0.24900000000000003</v>
      </c>
      <c r="E76" s="9">
        <f>(22.375*D76*D76)+(61.346*D76)+(0.6257)</f>
        <v>17.288126375000001</v>
      </c>
    </row>
    <row r="77" spans="1:5" x14ac:dyDescent="0.3">
      <c r="A77" s="7" t="s">
        <v>149</v>
      </c>
      <c r="B77" s="2">
        <v>0.39900000000000002</v>
      </c>
      <c r="C77" s="5">
        <v>9.4E-2</v>
      </c>
      <c r="D77" s="1">
        <f>(B77-C77)</f>
        <v>0.30500000000000005</v>
      </c>
      <c r="E77" s="9">
        <f>(22.375*D77*D77)+(61.346*D77)+(0.6257)</f>
        <v>21.417664375000001</v>
      </c>
    </row>
    <row r="78" spans="1:5" x14ac:dyDescent="0.3">
      <c r="A78" s="7" t="s">
        <v>150</v>
      </c>
      <c r="B78" s="2">
        <v>0.41500000000000004</v>
      </c>
      <c r="C78" s="5">
        <v>9.4E-2</v>
      </c>
      <c r="D78" s="1">
        <f>(B78-C78)</f>
        <v>0.32100000000000006</v>
      </c>
      <c r="E78" s="9">
        <f>(22.375*D78*D78)+(61.346*D78)+(0.6257)</f>
        <v>22.623308375000004</v>
      </c>
    </row>
    <row r="79" spans="1:5" x14ac:dyDescent="0.3">
      <c r="A79" s="7" t="s">
        <v>151</v>
      </c>
      <c r="B79" s="2">
        <v>0.42099999999999999</v>
      </c>
      <c r="C79" s="5">
        <v>9.4E-2</v>
      </c>
      <c r="D79" s="1">
        <f>(B79-C79)</f>
        <v>0.32699999999999996</v>
      </c>
      <c r="E79" s="9">
        <f>(22.375*D79*D79)+(61.346*D79)+(0.6257)</f>
        <v>23.078378374999993</v>
      </c>
    </row>
    <row r="80" spans="1:5" x14ac:dyDescent="0.3">
      <c r="A80" s="7" t="s">
        <v>152</v>
      </c>
      <c r="B80" s="2">
        <v>0.38800000000000001</v>
      </c>
      <c r="C80" s="5">
        <v>9.4E-2</v>
      </c>
      <c r="D80" s="1">
        <f>(B80-C80)</f>
        <v>0.29400000000000004</v>
      </c>
      <c r="E80" s="9">
        <f>(22.375*D80*D80)+(61.346*D80)+(0.6257)</f>
        <v>20.595429500000002</v>
      </c>
    </row>
    <row r="81" spans="1:5" x14ac:dyDescent="0.3">
      <c r="A81" s="7" t="s">
        <v>153</v>
      </c>
      <c r="B81" s="2">
        <v>0.43</v>
      </c>
      <c r="C81" s="5">
        <v>9.4E-2</v>
      </c>
      <c r="D81" s="1">
        <f>(B81-C81)</f>
        <v>0.33599999999999997</v>
      </c>
      <c r="E81" s="9">
        <f>(22.375*D81*D81)+(61.346*D81)+(0.6257)</f>
        <v>23.764003999999993</v>
      </c>
    </row>
    <row r="82" spans="1:5" x14ac:dyDescent="0.3">
      <c r="A82" s="7" t="s">
        <v>154</v>
      </c>
      <c r="B82" s="2">
        <v>0.49199999999999999</v>
      </c>
      <c r="C82" s="5">
        <v>9.4E-2</v>
      </c>
      <c r="D82" s="1">
        <f>(B82-C82)</f>
        <v>0.39800000000000002</v>
      </c>
      <c r="E82" s="9">
        <f>(22.375*D82*D82)+(61.346*D82)+(0.6257)</f>
        <v>28.585697499999998</v>
      </c>
    </row>
    <row r="83" spans="1:5" x14ac:dyDescent="0.3">
      <c r="A83" s="7" t="s">
        <v>155</v>
      </c>
      <c r="B83" s="2">
        <v>0.59699999999999998</v>
      </c>
      <c r="C83" s="5">
        <v>9.4E-2</v>
      </c>
      <c r="D83" s="1">
        <f>(B83-C83)</f>
        <v>0.503</v>
      </c>
      <c r="E83" s="9">
        <f>(22.375*D83*D83)+(61.346*D83)+(0.6257)</f>
        <v>37.143814374999998</v>
      </c>
    </row>
    <row r="84" spans="1:5" x14ac:dyDescent="0.3">
      <c r="A84" s="7" t="s">
        <v>156</v>
      </c>
      <c r="B84" s="2">
        <v>0.52200000000000002</v>
      </c>
      <c r="C84" s="5">
        <v>9.4E-2</v>
      </c>
      <c r="D84" s="1">
        <f>(B84-C84)</f>
        <v>0.42800000000000005</v>
      </c>
      <c r="E84" s="9">
        <f>(22.375*D84*D84)+(61.346*D84)+(0.6257)</f>
        <v>30.980530000000002</v>
      </c>
    </row>
    <row r="85" spans="1:5" x14ac:dyDescent="0.3">
      <c r="A85" s="7" t="s">
        <v>157</v>
      </c>
      <c r="B85" s="2">
        <v>0.41500000000000004</v>
      </c>
      <c r="C85" s="5">
        <v>9.4E-2</v>
      </c>
      <c r="D85" s="1">
        <f>(B85-C85)</f>
        <v>0.32100000000000006</v>
      </c>
      <c r="E85" s="9">
        <f>(22.375*D85*D85)+(61.346*D85)+(0.6257)</f>
        <v>22.623308375000004</v>
      </c>
    </row>
    <row r="86" spans="1:5" x14ac:dyDescent="0.3">
      <c r="A86" s="7" t="s">
        <v>158</v>
      </c>
      <c r="B86" s="2">
        <v>0.40900000000000003</v>
      </c>
      <c r="C86" s="5">
        <v>9.4E-2</v>
      </c>
      <c r="D86" s="1">
        <f>(B86-C86)</f>
        <v>0.31500000000000006</v>
      </c>
      <c r="E86" s="9">
        <f>(22.375*D86*D86)+(61.346*D86)+(0.6257)</f>
        <v>22.169849375000002</v>
      </c>
    </row>
    <row r="87" spans="1:5" x14ac:dyDescent="0.3">
      <c r="A87" s="7" t="s">
        <v>159</v>
      </c>
      <c r="B87" s="2">
        <v>0.47300000000000003</v>
      </c>
      <c r="C87" s="5">
        <v>9.4E-2</v>
      </c>
      <c r="D87" s="1">
        <f>(B87-C87)</f>
        <v>0.379</v>
      </c>
      <c r="E87" s="9">
        <f>(22.375*D87*D87)+(61.346*D87)+(0.6257)</f>
        <v>27.089801374999997</v>
      </c>
    </row>
    <row r="88" spans="1:5" x14ac:dyDescent="0.3">
      <c r="A88" s="7" t="s">
        <v>160</v>
      </c>
      <c r="B88" s="2">
        <v>0.42199999999999999</v>
      </c>
      <c r="C88" s="5">
        <v>9.4E-2</v>
      </c>
      <c r="D88" s="1">
        <f>(B88-C88)</f>
        <v>0.32799999999999996</v>
      </c>
      <c r="E88" s="9">
        <f>(22.375*D88*D88)+(61.346*D88)+(0.6257)</f>
        <v>23.154379999999993</v>
      </c>
    </row>
    <row r="89" spans="1:5" x14ac:dyDescent="0.3">
      <c r="A89" s="7" t="s">
        <v>161</v>
      </c>
      <c r="B89" s="2">
        <v>0.4</v>
      </c>
      <c r="C89" s="5">
        <v>9.4E-2</v>
      </c>
      <c r="D89" s="1">
        <f>(B89-C89)</f>
        <v>0.30600000000000005</v>
      </c>
      <c r="E89" s="9">
        <f>(22.375*D89*D89)+(61.346*D89)+(0.6257)</f>
        <v>21.4926815</v>
      </c>
    </row>
    <row r="90" spans="1:5" x14ac:dyDescent="0.3">
      <c r="A90" s="7" t="s">
        <v>162</v>
      </c>
      <c r="B90" s="2">
        <v>0.27</v>
      </c>
      <c r="C90" s="5">
        <v>9.4E-2</v>
      </c>
      <c r="D90" s="1">
        <f>(B90-C90)</f>
        <v>0.17600000000000002</v>
      </c>
      <c r="E90" s="9">
        <f>(22.375*D90*D90)+(61.346*D90)+(0.6257)</f>
        <v>12.115684</v>
      </c>
    </row>
    <row r="91" spans="1:5" x14ac:dyDescent="0.3">
      <c r="A91" s="7" t="s">
        <v>163</v>
      </c>
      <c r="B91" s="2">
        <v>0.51100000000000001</v>
      </c>
      <c r="C91" s="5">
        <v>9.4E-2</v>
      </c>
      <c r="D91" s="1">
        <f>(B91-C91)</f>
        <v>0.41700000000000004</v>
      </c>
      <c r="E91" s="9">
        <f>(22.375*D91*D91)+(61.346*D91)+(0.6257)</f>
        <v>30.097748375000002</v>
      </c>
    </row>
    <row r="92" spans="1:5" x14ac:dyDescent="0.3">
      <c r="A92" s="7" t="s">
        <v>164</v>
      </c>
      <c r="B92" s="2">
        <v>0.40400000000000003</v>
      </c>
      <c r="C92" s="5">
        <v>9.4E-2</v>
      </c>
      <c r="D92" s="1">
        <f>(B92-C92)</f>
        <v>0.31000000000000005</v>
      </c>
      <c r="E92" s="9">
        <f>(22.375*D92*D92)+(61.346*D92)+(0.6257)</f>
        <v>21.793197500000002</v>
      </c>
    </row>
    <row r="93" spans="1:5" x14ac:dyDescent="0.3">
      <c r="A93" s="7" t="s">
        <v>165</v>
      </c>
      <c r="B93" s="2">
        <v>0.46300000000000002</v>
      </c>
      <c r="C93" s="5">
        <v>9.4E-2</v>
      </c>
      <c r="D93" s="1">
        <f>(B93-C93)</f>
        <v>0.36899999999999999</v>
      </c>
      <c r="E93" s="9">
        <f>(22.375*D93*D93)+(61.346*D93)+(0.6257)</f>
        <v>26.308976374999997</v>
      </c>
    </row>
    <row r="94" spans="1:5" x14ac:dyDescent="0.3">
      <c r="A94" s="7" t="s">
        <v>166</v>
      </c>
      <c r="B94" s="2">
        <v>0.373</v>
      </c>
      <c r="C94" s="5">
        <v>9.4E-2</v>
      </c>
      <c r="D94" s="1">
        <f>(B94-C94)</f>
        <v>0.27900000000000003</v>
      </c>
      <c r="E94" s="9">
        <f>(22.375*D94*D94)+(61.346*D94)+(0.6257)</f>
        <v>19.482926374999998</v>
      </c>
    </row>
    <row r="95" spans="1:5" x14ac:dyDescent="0.3">
      <c r="A95" s="7" t="s">
        <v>167</v>
      </c>
      <c r="B95" s="2">
        <v>0.433</v>
      </c>
      <c r="C95" s="5">
        <v>9.4E-2</v>
      </c>
      <c r="D95" s="1">
        <f>(B95-C95)</f>
        <v>0.33899999999999997</v>
      </c>
      <c r="E95" s="9">
        <f>(22.375*D95*D95)+(61.346*D95)+(0.6257)</f>
        <v>23.993351374999992</v>
      </c>
    </row>
    <row r="96" spans="1:5" x14ac:dyDescent="0.3">
      <c r="A96" s="7" t="s">
        <v>168</v>
      </c>
      <c r="B96" s="2">
        <v>0.40900000000000003</v>
      </c>
      <c r="C96" s="5">
        <v>9.4E-2</v>
      </c>
      <c r="D96" s="1">
        <f>(B96-C96)</f>
        <v>0.31500000000000006</v>
      </c>
      <c r="E96" s="9">
        <f>(22.375*D96*D96)+(61.346*D96)+(0.6257)</f>
        <v>22.169849375000002</v>
      </c>
    </row>
    <row r="97" spans="1:5" x14ac:dyDescent="0.3">
      <c r="A97" s="7" t="s">
        <v>169</v>
      </c>
      <c r="B97" s="2">
        <v>0.71</v>
      </c>
      <c r="C97" s="5">
        <v>9.4E-2</v>
      </c>
      <c r="D97" s="1">
        <f>(B97-C97)</f>
        <v>0.61599999999999999</v>
      </c>
      <c r="E97" s="9">
        <f>(22.375*D97*D97)+(61.346*D97)+(0.6257)</f>
        <v>46.905163999999999</v>
      </c>
    </row>
    <row r="98" spans="1:5" x14ac:dyDescent="0.3">
      <c r="A98" s="7" t="s">
        <v>170</v>
      </c>
      <c r="B98" s="2">
        <v>0.64400000000000002</v>
      </c>
      <c r="C98" s="5">
        <v>9.4E-2</v>
      </c>
      <c r="D98" s="1">
        <f>(B98-C98)</f>
        <v>0.55000000000000004</v>
      </c>
      <c r="E98" s="9">
        <f>(22.375*D98*D98)+(61.346*D98)+(0.6257)</f>
        <v>41.134437499999997</v>
      </c>
    </row>
    <row r="99" spans="1:5" x14ac:dyDescent="0.3">
      <c r="A99" s="7" t="s">
        <v>171</v>
      </c>
      <c r="B99" s="2">
        <v>0.57400000000000007</v>
      </c>
      <c r="C99" s="5">
        <v>9.4E-2</v>
      </c>
      <c r="D99" s="1">
        <f>(B99-C99)</f>
        <v>0.48000000000000009</v>
      </c>
      <c r="E99" s="9">
        <f>(22.375*D99*D99)+(61.346*D99)+(0.6257)</f>
        <v>35.226980000000012</v>
      </c>
    </row>
    <row r="100" spans="1:5" x14ac:dyDescent="0.3">
      <c r="A100" s="7" t="s">
        <v>172</v>
      </c>
      <c r="B100" s="2">
        <v>0.63400000000000001</v>
      </c>
      <c r="C100" s="5">
        <v>9.4E-2</v>
      </c>
      <c r="D100" s="1">
        <f>(B100-C100)</f>
        <v>0.54</v>
      </c>
      <c r="E100" s="9">
        <f>(22.375*D100*D100)+(61.346*D100)+(0.6257)</f>
        <v>40.277090000000008</v>
      </c>
    </row>
    <row r="101" spans="1:5" x14ac:dyDescent="0.3">
      <c r="A101" s="7" t="s">
        <v>173</v>
      </c>
      <c r="B101" s="2">
        <v>0.68400000000000005</v>
      </c>
      <c r="C101" s="5">
        <v>9.4E-2</v>
      </c>
      <c r="D101" s="1">
        <f>(B101-C101)</f>
        <v>0.59000000000000008</v>
      </c>
      <c r="E101" s="9">
        <f>(22.375*D101*D101)+(61.346*D101)+(0.6257)</f>
        <v>44.60857750000001</v>
      </c>
    </row>
    <row r="102" spans="1:5" x14ac:dyDescent="0.3">
      <c r="A102" s="7" t="s">
        <v>174</v>
      </c>
      <c r="B102" s="2">
        <v>0.58699999999999997</v>
      </c>
      <c r="C102" s="5">
        <v>9.4E-2</v>
      </c>
      <c r="D102" s="1">
        <f>(B102-C102)</f>
        <v>0.49299999999999999</v>
      </c>
      <c r="E102" s="9">
        <f>(22.375*D102*D102)+(61.346*D102)+(0.6257)</f>
        <v>36.307499374999999</v>
      </c>
    </row>
    <row r="103" spans="1:5" x14ac:dyDescent="0.3">
      <c r="A103" s="7" t="s">
        <v>175</v>
      </c>
      <c r="B103" s="2">
        <v>0.39900000000000002</v>
      </c>
      <c r="C103" s="5">
        <v>9.4E-2</v>
      </c>
      <c r="D103" s="1">
        <f>(B103-C103)</f>
        <v>0.30500000000000005</v>
      </c>
      <c r="E103" s="9">
        <f>(22.375*D103*D103)+(61.346*D103)+(0.6257)</f>
        <v>21.417664375000001</v>
      </c>
    </row>
    <row r="104" spans="1:5" x14ac:dyDescent="0.3">
      <c r="A104" s="7" t="s">
        <v>176</v>
      </c>
      <c r="B104" s="2">
        <v>0.36599999999999999</v>
      </c>
      <c r="C104" s="5">
        <v>9.4E-2</v>
      </c>
      <c r="D104" s="1">
        <f>(B104-C104)</f>
        <v>0.27200000000000002</v>
      </c>
      <c r="E104" s="9">
        <f>(22.375*D104*D104)+(61.346*D104)+(0.6257)</f>
        <v>18.967203999999999</v>
      </c>
    </row>
    <row r="105" spans="1:5" x14ac:dyDescent="0.3">
      <c r="A105" s="7" t="s">
        <v>177</v>
      </c>
      <c r="B105" s="2">
        <v>0.35399999999999998</v>
      </c>
      <c r="C105" s="5">
        <v>9.4E-2</v>
      </c>
      <c r="D105" s="1">
        <f>(B105-C105)</f>
        <v>0.26</v>
      </c>
      <c r="E105" s="9">
        <f>(22.375*D105*D105)+(61.346*D105)+(0.6257)</f>
        <v>18.088209999999997</v>
      </c>
    </row>
    <row r="106" spans="1:5" x14ac:dyDescent="0.3">
      <c r="A106" s="7" t="s">
        <v>178</v>
      </c>
      <c r="B106" s="2">
        <v>0.28800000000000003</v>
      </c>
      <c r="C106" s="5">
        <v>9.4E-2</v>
      </c>
      <c r="D106" s="1">
        <f>(B106-C106)</f>
        <v>0.19400000000000003</v>
      </c>
      <c r="E106" s="9">
        <f>(22.375*D106*D106)+(61.346*D106)+(0.6257)</f>
        <v>13.368929500000002</v>
      </c>
    </row>
    <row r="107" spans="1:5" x14ac:dyDescent="0.3">
      <c r="A107" s="7" t="s">
        <v>179</v>
      </c>
      <c r="B107" s="2">
        <v>0.38300000000000001</v>
      </c>
      <c r="C107" s="5">
        <v>9.4E-2</v>
      </c>
      <c r="D107" s="1">
        <f>(B107-C107)</f>
        <v>0.28900000000000003</v>
      </c>
      <c r="E107" s="9">
        <f>(22.375*D107*D107)+(61.346*D107)+(0.6257)</f>
        <v>20.223476375000001</v>
      </c>
    </row>
    <row r="108" spans="1:5" x14ac:dyDescent="0.3">
      <c r="A108" s="7" t="s">
        <v>180</v>
      </c>
      <c r="B108" s="2">
        <v>0.376</v>
      </c>
      <c r="C108" s="5">
        <v>9.4E-2</v>
      </c>
      <c r="D108" s="1">
        <f>(B108-C108)</f>
        <v>0.28200000000000003</v>
      </c>
      <c r="E108" s="9">
        <f>(22.375*D108*D108)+(61.346*D108)+(0.6257)</f>
        <v>19.704621500000002</v>
      </c>
    </row>
    <row r="109" spans="1:5" x14ac:dyDescent="0.3">
      <c r="A109" s="7" t="s">
        <v>181</v>
      </c>
      <c r="B109" s="2">
        <v>0.44400000000000001</v>
      </c>
      <c r="C109" s="5">
        <v>9.4E-2</v>
      </c>
      <c r="D109" s="1">
        <f>(B109-C109)</f>
        <v>0.35</v>
      </c>
      <c r="E109" s="9">
        <f>(22.375*D109*D109)+(61.346*D109)+(0.6257)</f>
        <v>24.837737499999996</v>
      </c>
    </row>
    <row r="110" spans="1:5" x14ac:dyDescent="0.3">
      <c r="A110" s="7" t="s">
        <v>182</v>
      </c>
      <c r="B110" s="2">
        <v>0.31900000000000001</v>
      </c>
      <c r="C110" s="5">
        <v>9.4E-2</v>
      </c>
      <c r="D110" s="1">
        <f>(B110-C110)</f>
        <v>0.22500000000000001</v>
      </c>
      <c r="E110" s="9">
        <f>(22.375*D110*D110)+(61.346*D110)+(0.6257)</f>
        <v>15.561284375</v>
      </c>
    </row>
    <row r="111" spans="1:5" x14ac:dyDescent="0.3">
      <c r="A111" s="7" t="s">
        <v>183</v>
      </c>
      <c r="B111" s="2">
        <v>0.376</v>
      </c>
      <c r="C111" s="5">
        <v>9.4E-2</v>
      </c>
      <c r="D111" s="1">
        <f>(B111-C111)</f>
        <v>0.28200000000000003</v>
      </c>
      <c r="E111" s="9">
        <f>(22.375*D111*D111)+(61.346*D111)+(0.6257)</f>
        <v>19.704621500000002</v>
      </c>
    </row>
    <row r="112" spans="1:5" x14ac:dyDescent="0.3">
      <c r="A112" s="7" t="s">
        <v>184</v>
      </c>
      <c r="B112" s="2">
        <v>0.34800000000000003</v>
      </c>
      <c r="C112" s="5">
        <v>9.4E-2</v>
      </c>
      <c r="D112" s="1">
        <f>(B112-C112)</f>
        <v>0.254</v>
      </c>
      <c r="E112" s="9">
        <f>(22.375*D112*D112)+(61.346*D112)+(0.6257)</f>
        <v>17.651129499999996</v>
      </c>
    </row>
    <row r="113" spans="1:5" x14ac:dyDescent="0.3">
      <c r="A113" s="7" t="s">
        <v>185</v>
      </c>
      <c r="B113" s="2">
        <v>0.313</v>
      </c>
      <c r="C113" s="5">
        <v>9.4E-2</v>
      </c>
      <c r="D113" s="1">
        <f>(B113-C113)</f>
        <v>0.219</v>
      </c>
      <c r="E113" s="9">
        <f>(22.375*D113*D113)+(61.346*D113)+(0.6257)</f>
        <v>15.133601375</v>
      </c>
    </row>
    <row r="114" spans="1:5" x14ac:dyDescent="0.3">
      <c r="A114" s="7" t="s">
        <v>186</v>
      </c>
      <c r="B114" s="2">
        <v>0.26800000000000002</v>
      </c>
      <c r="C114" s="5">
        <v>9.4E-2</v>
      </c>
      <c r="D114" s="1">
        <f>(B114-C114)</f>
        <v>0.17400000000000002</v>
      </c>
      <c r="E114" s="9">
        <f>(22.375*D114*D114)+(61.346*D114)+(0.6257)</f>
        <v>11.9773295</v>
      </c>
    </row>
    <row r="115" spans="1:5" x14ac:dyDescent="0.3">
      <c r="A115" s="7" t="s">
        <v>187</v>
      </c>
      <c r="B115" s="2">
        <v>0.45300000000000001</v>
      </c>
      <c r="C115" s="5">
        <v>9.4E-2</v>
      </c>
      <c r="D115" s="1">
        <f>(B115-C115)</f>
        <v>0.35899999999999999</v>
      </c>
      <c r="E115" s="9">
        <f>(22.375*D115*D115)+(61.346*D115)+(0.6257)</f>
        <v>25.532626374999996</v>
      </c>
    </row>
    <row r="116" spans="1:5" x14ac:dyDescent="0.3">
      <c r="A116" s="7" t="s">
        <v>188</v>
      </c>
      <c r="B116" s="2">
        <v>0.54500000000000004</v>
      </c>
      <c r="C116" s="5">
        <v>9.4E-2</v>
      </c>
      <c r="D116" s="1">
        <f>(B116-C116)</f>
        <v>0.45100000000000007</v>
      </c>
      <c r="E116" s="9">
        <f>(22.375*D116*D116)+(61.346*D116)+(0.6257)</f>
        <v>32.843843375000006</v>
      </c>
    </row>
    <row r="117" spans="1:5" x14ac:dyDescent="0.3">
      <c r="A117" s="7" t="s">
        <v>189</v>
      </c>
      <c r="B117" s="2">
        <v>0.59799999999999998</v>
      </c>
      <c r="C117" s="5">
        <v>9.4E-2</v>
      </c>
      <c r="D117" s="1">
        <f>(B117-C117)</f>
        <v>0.504</v>
      </c>
      <c r="E117" s="9">
        <f>(22.375*D117*D117)+(61.346*D117)+(0.6257)</f>
        <v>37.227691999999998</v>
      </c>
    </row>
    <row r="118" spans="1:5" x14ac:dyDescent="0.3">
      <c r="A118" s="7" t="s">
        <v>190</v>
      </c>
      <c r="B118" s="2">
        <v>0.497</v>
      </c>
      <c r="C118" s="5">
        <v>9.4E-2</v>
      </c>
      <c r="D118" s="1">
        <f>(B118-C118)</f>
        <v>0.40300000000000002</v>
      </c>
      <c r="E118" s="9">
        <f>(22.375*D118*D118)+(61.346*D118)+(0.6257)</f>
        <v>28.982039374999999</v>
      </c>
    </row>
    <row r="119" spans="1:5" x14ac:dyDescent="0.3">
      <c r="A119" s="7" t="s">
        <v>191</v>
      </c>
      <c r="B119" s="2">
        <v>0.53800000000000003</v>
      </c>
      <c r="C119" s="5">
        <v>9.4E-2</v>
      </c>
      <c r="D119" s="1">
        <f>(B119-C119)</f>
        <v>0.44400000000000006</v>
      </c>
      <c r="E119" s="9">
        <f>(22.375*D119*D119)+(61.346*D119)+(0.6257)</f>
        <v>32.274242000000008</v>
      </c>
    </row>
    <row r="120" spans="1:5" x14ac:dyDescent="0.3">
      <c r="A120" s="7" t="s">
        <v>192</v>
      </c>
      <c r="B120" s="2">
        <v>0.45100000000000001</v>
      </c>
      <c r="C120" s="5">
        <v>9.4E-2</v>
      </c>
      <c r="D120" s="1">
        <f>(B120-C120)</f>
        <v>0.35699999999999998</v>
      </c>
      <c r="E120" s="9">
        <f>(22.375*D120*D120)+(61.346*D120)+(0.6257)</f>
        <v>25.377893374999996</v>
      </c>
    </row>
    <row r="121" spans="1:5" x14ac:dyDescent="0.3">
      <c r="A121" s="7" t="s">
        <v>193</v>
      </c>
      <c r="B121" s="2">
        <v>0.46200000000000002</v>
      </c>
      <c r="C121" s="5">
        <v>9.4E-2</v>
      </c>
      <c r="D121" s="1">
        <f>(B121-C121)</f>
        <v>0.36799999999999999</v>
      </c>
      <c r="E121" s="9">
        <f>(22.375*D121*D121)+(61.346*D121)+(0.6257)</f>
        <v>26.231139999999996</v>
      </c>
    </row>
    <row r="122" spans="1:5" x14ac:dyDescent="0.3">
      <c r="A122" s="7" t="s">
        <v>194</v>
      </c>
      <c r="B122" s="2">
        <v>0.64200000000000002</v>
      </c>
      <c r="C122" s="5">
        <v>9.4E-2</v>
      </c>
      <c r="D122" s="1">
        <f>(B122-C122)</f>
        <v>0.54800000000000004</v>
      </c>
      <c r="E122" s="9">
        <f>(22.375*D122*D122)+(61.346*D122)+(0.6257)</f>
        <v>40.962610000000005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workbookViewId="0">
      <selection activeCell="O6" sqref="O6"/>
    </sheetView>
  </sheetViews>
  <sheetFormatPr defaultRowHeight="14.4" x14ac:dyDescent="0.3"/>
  <cols>
    <col min="1" max="1" width="14.44140625" customWidth="1"/>
    <col min="2" max="2" width="10.6640625" customWidth="1"/>
    <col min="3" max="3" width="10.77734375" customWidth="1"/>
    <col min="4" max="4" width="12.5546875" customWidth="1"/>
    <col min="5" max="5" width="16" customWidth="1"/>
  </cols>
  <sheetData>
    <row r="2" spans="1:12" x14ac:dyDescent="0.3">
      <c r="A2" s="3">
        <v>2.3119999999999998</v>
      </c>
      <c r="B2" s="2">
        <v>1.7890000000000001</v>
      </c>
      <c r="C2" s="2">
        <v>1.268</v>
      </c>
      <c r="D2" s="2">
        <v>1.3460000000000001</v>
      </c>
      <c r="E2" s="2">
        <v>1.0649999999999999</v>
      </c>
      <c r="F2" s="2">
        <v>0.93100000000000005</v>
      </c>
      <c r="G2" s="2">
        <v>0.77500000000000002</v>
      </c>
      <c r="H2" s="2">
        <v>0.88300000000000001</v>
      </c>
      <c r="I2" s="2">
        <v>0.81</v>
      </c>
      <c r="J2" s="2">
        <v>0.85399999999999998</v>
      </c>
      <c r="K2" s="2">
        <v>0.84699999999999998</v>
      </c>
      <c r="L2" s="2">
        <v>0.70000000000000007</v>
      </c>
    </row>
    <row r="3" spans="1:12" x14ac:dyDescent="0.3">
      <c r="A3" s="3">
        <v>1.3819999999999999</v>
      </c>
      <c r="B3" s="2">
        <v>1.236</v>
      </c>
      <c r="C3" s="2">
        <v>1.25</v>
      </c>
      <c r="D3" s="2">
        <v>1.179</v>
      </c>
      <c r="E3" s="2">
        <v>1.208</v>
      </c>
      <c r="F3" s="2">
        <v>0.92900000000000005</v>
      </c>
      <c r="G3" s="2">
        <v>0.92</v>
      </c>
      <c r="H3" s="2">
        <v>0.84199999999999997</v>
      </c>
      <c r="I3" s="2">
        <v>0.80600000000000005</v>
      </c>
      <c r="J3" s="2">
        <v>0.81200000000000006</v>
      </c>
      <c r="K3" s="2">
        <v>0.71299999999999997</v>
      </c>
      <c r="L3" s="2">
        <v>0.63</v>
      </c>
    </row>
    <row r="4" spans="1:12" x14ac:dyDescent="0.3">
      <c r="A4" s="3">
        <v>0.79700000000000004</v>
      </c>
      <c r="B4" s="2">
        <v>1.5030000000000001</v>
      </c>
      <c r="C4" s="2">
        <v>1.7530000000000001</v>
      </c>
      <c r="D4" s="2">
        <v>1.2770000000000001</v>
      </c>
      <c r="E4" s="2">
        <v>1.2250000000000001</v>
      </c>
      <c r="F4" s="2">
        <v>1.1480000000000001</v>
      </c>
      <c r="G4" s="2">
        <v>0.95300000000000007</v>
      </c>
      <c r="H4" s="2">
        <v>1.1000000000000001</v>
      </c>
      <c r="I4" s="2">
        <v>0.83599999999999997</v>
      </c>
      <c r="J4" s="2">
        <v>0.75800000000000001</v>
      </c>
      <c r="K4" s="2">
        <v>0.85899999999999999</v>
      </c>
      <c r="L4" s="2">
        <v>0.66100000000000003</v>
      </c>
    </row>
    <row r="5" spans="1:12" x14ac:dyDescent="0.3">
      <c r="A5" s="3">
        <v>0.50800000000000001</v>
      </c>
      <c r="B5" s="2">
        <v>1.4590000000000001</v>
      </c>
      <c r="C5" s="2">
        <v>1.3380000000000001</v>
      </c>
      <c r="D5" s="2">
        <v>1.0980000000000001</v>
      </c>
      <c r="E5" s="2">
        <v>1.0589999999999999</v>
      </c>
      <c r="F5" s="2">
        <v>0.98399999999999999</v>
      </c>
      <c r="G5" s="2">
        <v>0.92200000000000004</v>
      </c>
      <c r="H5" s="2">
        <v>0.82600000000000007</v>
      </c>
      <c r="I5" s="2">
        <v>0.78</v>
      </c>
      <c r="J5" s="2">
        <v>0.61099999999999999</v>
      </c>
      <c r="K5" s="2">
        <v>0.68100000000000005</v>
      </c>
      <c r="L5" s="2">
        <v>0.58199999999999996</v>
      </c>
    </row>
    <row r="6" spans="1:12" x14ac:dyDescent="0.3">
      <c r="A6" s="3">
        <v>0.311</v>
      </c>
      <c r="B6" s="2">
        <v>1.0660000000000001</v>
      </c>
      <c r="C6" s="2">
        <v>1.1719999999999999</v>
      </c>
      <c r="D6" s="2">
        <v>1.18</v>
      </c>
      <c r="E6" s="2">
        <v>0.95100000000000007</v>
      </c>
      <c r="F6" s="2">
        <v>0.89700000000000002</v>
      </c>
      <c r="G6" s="2">
        <v>0.91</v>
      </c>
      <c r="H6" s="2">
        <v>0.82000000000000006</v>
      </c>
      <c r="I6" s="2">
        <v>0.76200000000000001</v>
      </c>
      <c r="J6" s="2">
        <v>0.71799999999999997</v>
      </c>
      <c r="K6" s="2">
        <v>0.63900000000000001</v>
      </c>
      <c r="L6" s="2">
        <v>0.53400000000000003</v>
      </c>
    </row>
    <row r="7" spans="1:12" x14ac:dyDescent="0.3">
      <c r="A7" s="5">
        <v>6.4000000000000001E-2</v>
      </c>
      <c r="B7" s="2">
        <v>2.1179999999999999</v>
      </c>
      <c r="C7" s="2">
        <v>1.3340000000000001</v>
      </c>
      <c r="D7" s="2">
        <v>0.96699999999999997</v>
      </c>
      <c r="E7" s="2">
        <v>1.1220000000000001</v>
      </c>
      <c r="F7" s="2">
        <v>0.75800000000000001</v>
      </c>
      <c r="G7" s="2">
        <v>0.80500000000000005</v>
      </c>
      <c r="H7" s="2">
        <v>0.55100000000000005</v>
      </c>
      <c r="I7" s="2">
        <v>0.83399999999999996</v>
      </c>
      <c r="J7" s="2">
        <v>0.64200000000000002</v>
      </c>
      <c r="K7" s="2">
        <v>0.52</v>
      </c>
      <c r="L7" s="2">
        <v>0.45900000000000002</v>
      </c>
    </row>
    <row r="8" spans="1:12" x14ac:dyDescent="0.3">
      <c r="A8" s="2">
        <v>1.4359999999999999</v>
      </c>
      <c r="B8" s="2">
        <v>1.4279999999999999</v>
      </c>
      <c r="C8" s="2">
        <v>1.5529999999999999</v>
      </c>
      <c r="D8" s="2">
        <v>1.119</v>
      </c>
      <c r="E8" s="2">
        <v>0.89200000000000002</v>
      </c>
      <c r="F8" s="2">
        <v>0.71899999999999997</v>
      </c>
      <c r="G8" s="2">
        <v>0.69900000000000007</v>
      </c>
      <c r="H8" s="2">
        <v>0.63400000000000001</v>
      </c>
      <c r="I8" s="2">
        <v>0.71199999999999997</v>
      </c>
      <c r="J8" s="2">
        <v>0.505</v>
      </c>
      <c r="K8" s="2">
        <v>0.503</v>
      </c>
      <c r="L8" s="2">
        <v>0.45800000000000002</v>
      </c>
    </row>
    <row r="9" spans="1:12" x14ac:dyDescent="0.3">
      <c r="A9" s="2">
        <v>1.782</v>
      </c>
      <c r="B9" s="2">
        <v>1.5350000000000001</v>
      </c>
      <c r="C9" s="2">
        <v>1.478</v>
      </c>
      <c r="D9" s="2">
        <v>2.0340000000000003</v>
      </c>
      <c r="E9" s="2">
        <v>1.4870000000000001</v>
      </c>
      <c r="F9" s="2">
        <v>0.79400000000000004</v>
      </c>
      <c r="G9" s="2">
        <v>0.68100000000000005</v>
      </c>
      <c r="H9" s="2">
        <v>0.55900000000000005</v>
      </c>
      <c r="I9" s="2">
        <v>0.47900000000000004</v>
      </c>
      <c r="J9" s="2">
        <v>0.60099999999999998</v>
      </c>
      <c r="K9" s="2">
        <v>0.47400000000000003</v>
      </c>
      <c r="L9" s="2">
        <v>0.39800000000000002</v>
      </c>
    </row>
    <row r="16" spans="1:12" x14ac:dyDescent="0.3">
      <c r="A16" s="28"/>
      <c r="B16" s="10" t="s">
        <v>7</v>
      </c>
      <c r="C16" s="10" t="s">
        <v>8</v>
      </c>
      <c r="D16" s="10" t="s">
        <v>9</v>
      </c>
      <c r="E16" s="10" t="s">
        <v>10</v>
      </c>
    </row>
    <row r="17" spans="1:12" x14ac:dyDescent="0.3">
      <c r="A17" s="28" t="s">
        <v>1</v>
      </c>
      <c r="B17" s="3">
        <v>2.3119999999999998</v>
      </c>
      <c r="C17" s="1">
        <f>B17-B22</f>
        <v>2.2479999999999998</v>
      </c>
      <c r="D17" s="1">
        <v>240</v>
      </c>
      <c r="E17" s="9">
        <f>(16.939*C17*C17)+(69.616*C17)-(1.8145)</f>
        <v>240.28357225599996</v>
      </c>
    </row>
    <row r="18" spans="1:12" x14ac:dyDescent="0.3">
      <c r="A18" s="28" t="s">
        <v>2</v>
      </c>
      <c r="B18" s="3">
        <v>1.3819999999999999</v>
      </c>
      <c r="C18" s="1">
        <f>B18-B22</f>
        <v>1.3179999999999998</v>
      </c>
      <c r="D18" s="1">
        <v>120</v>
      </c>
      <c r="E18" s="9">
        <f t="shared" ref="E18:E81" si="0">(16.939*C18*C18)+(69.616*C18)-(1.8145)</f>
        <v>119.36453143599998</v>
      </c>
    </row>
    <row r="19" spans="1:12" x14ac:dyDescent="0.3">
      <c r="A19" s="28" t="s">
        <v>3</v>
      </c>
      <c r="B19" s="3">
        <v>0.79700000000000004</v>
      </c>
      <c r="C19" s="1">
        <f>B19-B22</f>
        <v>0.7330000000000001</v>
      </c>
      <c r="D19" s="1">
        <v>60</v>
      </c>
      <c r="E19" s="9">
        <f t="shared" si="0"/>
        <v>58.315166371000011</v>
      </c>
    </row>
    <row r="20" spans="1:12" x14ac:dyDescent="0.3">
      <c r="A20" s="28" t="s">
        <v>4</v>
      </c>
      <c r="B20" s="3">
        <v>0.50800000000000001</v>
      </c>
      <c r="C20" s="1">
        <f>B20-B22</f>
        <v>0.44400000000000001</v>
      </c>
      <c r="D20" s="1">
        <v>30</v>
      </c>
      <c r="E20" s="9">
        <f t="shared" si="0"/>
        <v>32.434290703999999</v>
      </c>
    </row>
    <row r="21" spans="1:12" x14ac:dyDescent="0.3">
      <c r="A21" s="28" t="s">
        <v>5</v>
      </c>
      <c r="B21" s="3">
        <v>0.311</v>
      </c>
      <c r="C21" s="1">
        <f>B21-B22</f>
        <v>0.247</v>
      </c>
      <c r="D21" s="1">
        <v>15</v>
      </c>
      <c r="E21" s="9">
        <f t="shared" si="0"/>
        <v>16.414083451</v>
      </c>
    </row>
    <row r="22" spans="1:12" x14ac:dyDescent="0.3">
      <c r="A22" s="28" t="s">
        <v>6</v>
      </c>
      <c r="B22" s="5">
        <v>6.4000000000000001E-2</v>
      </c>
      <c r="C22" s="1">
        <f>B22-B22</f>
        <v>0</v>
      </c>
      <c r="D22" s="1">
        <v>0</v>
      </c>
      <c r="E22" s="9">
        <f t="shared" si="0"/>
        <v>-1.8145</v>
      </c>
    </row>
    <row r="27" spans="1:12" x14ac:dyDescent="0.3">
      <c r="I27" s="28"/>
      <c r="J27" s="6" t="s">
        <v>363</v>
      </c>
      <c r="K27" s="6"/>
      <c r="L27" s="28"/>
    </row>
    <row r="32" spans="1:12" x14ac:dyDescent="0.3">
      <c r="A32" s="7" t="s">
        <v>12</v>
      </c>
      <c r="B32" s="2" t="s">
        <v>13</v>
      </c>
      <c r="C32" s="4" t="s">
        <v>6</v>
      </c>
      <c r="D32" s="1" t="s">
        <v>8</v>
      </c>
      <c r="E32" s="8" t="s">
        <v>364</v>
      </c>
    </row>
    <row r="33" spans="1:5" x14ac:dyDescent="0.3">
      <c r="A33" s="7" t="s">
        <v>285</v>
      </c>
      <c r="B33" s="2">
        <v>1.4359999999999999</v>
      </c>
      <c r="C33" s="5">
        <v>6.4000000000000001E-2</v>
      </c>
      <c r="D33" s="1">
        <f>(B33-C33)</f>
        <v>1.3719999999999999</v>
      </c>
      <c r="E33" s="9">
        <f>(16.939*D33*D33)+(69.616*D33)-(1.8145)</f>
        <v>125.584354576</v>
      </c>
    </row>
    <row r="34" spans="1:5" x14ac:dyDescent="0.3">
      <c r="A34" s="7" t="s">
        <v>195</v>
      </c>
      <c r="B34" s="2">
        <v>1.782</v>
      </c>
      <c r="C34" s="5">
        <v>6.4000000000000001E-2</v>
      </c>
      <c r="D34" s="1">
        <f>(B34-C34)</f>
        <v>1.718</v>
      </c>
      <c r="E34" s="9">
        <f>(16.939*D34*D34)+(69.616*D34)-(1.8145)</f>
        <v>167.78165303599997</v>
      </c>
    </row>
    <row r="35" spans="1:5" x14ac:dyDescent="0.3">
      <c r="A35" s="7" t="s">
        <v>196</v>
      </c>
      <c r="B35" s="2">
        <v>1.7890000000000001</v>
      </c>
      <c r="C35" s="5">
        <v>6.4000000000000001E-2</v>
      </c>
      <c r="D35" s="1">
        <f>(B35-C35)</f>
        <v>1.7250000000000001</v>
      </c>
      <c r="E35" s="9">
        <f>(16.939*D35*D35)+(69.616*D35)-(1.8145)</f>
        <v>168.67721187500001</v>
      </c>
    </row>
    <row r="36" spans="1:5" x14ac:dyDescent="0.3">
      <c r="A36" s="7" t="s">
        <v>197</v>
      </c>
      <c r="B36" s="2">
        <v>1.236</v>
      </c>
      <c r="C36" s="5">
        <v>6.4000000000000001E-2</v>
      </c>
      <c r="D36" s="1">
        <f>(B36-C36)</f>
        <v>1.1719999999999999</v>
      </c>
      <c r="E36" s="9">
        <f>(16.939*D36*D36)+(69.616*D36)-(1.8145)</f>
        <v>103.042591376</v>
      </c>
    </row>
    <row r="37" spans="1:5" x14ac:dyDescent="0.3">
      <c r="A37" s="7" t="s">
        <v>198</v>
      </c>
      <c r="B37" s="2">
        <v>1.5030000000000001</v>
      </c>
      <c r="C37" s="5">
        <v>6.4000000000000001E-2</v>
      </c>
      <c r="D37" s="1">
        <f>(B37-C37)</f>
        <v>1.4390000000000001</v>
      </c>
      <c r="E37" s="9">
        <f>(16.939*D37*D37)+(69.616*D37)-(1.8145)</f>
        <v>133.43886701899999</v>
      </c>
    </row>
    <row r="38" spans="1:5" x14ac:dyDescent="0.3">
      <c r="A38" s="7" t="s">
        <v>199</v>
      </c>
      <c r="B38" s="2">
        <v>1.4590000000000001</v>
      </c>
      <c r="C38" s="5">
        <v>6.4000000000000001E-2</v>
      </c>
      <c r="D38" s="1">
        <f>(B38-C38)</f>
        <v>1.395</v>
      </c>
      <c r="E38" s="9">
        <f>(16.939*D38*D38)+(69.616*D38)-(1.8145)</f>
        <v>128.26353747499999</v>
      </c>
    </row>
    <row r="39" spans="1:5" x14ac:dyDescent="0.3">
      <c r="A39" s="7" t="s">
        <v>200</v>
      </c>
      <c r="B39" s="2">
        <v>1.0660000000000001</v>
      </c>
      <c r="C39" s="5">
        <v>6.4000000000000001E-2</v>
      </c>
      <c r="D39" s="1">
        <f>(B39-C39)</f>
        <v>1.002</v>
      </c>
      <c r="E39" s="9">
        <f>(16.939*D39*D39)+(69.616*D39)-(1.8145)</f>
        <v>84.947555756000014</v>
      </c>
    </row>
    <row r="40" spans="1:5" x14ac:dyDescent="0.3">
      <c r="A40" s="7" t="s">
        <v>201</v>
      </c>
      <c r="B40" s="2">
        <v>2.1179999999999999</v>
      </c>
      <c r="C40" s="5">
        <v>6.4000000000000001E-2</v>
      </c>
      <c r="D40" s="1">
        <f>(B40-C40)</f>
        <v>2.0539999999999998</v>
      </c>
      <c r="E40" s="9">
        <f>(16.939*D40*D40)+(69.616*D40)-(1.8145)</f>
        <v>212.64098212399998</v>
      </c>
    </row>
    <row r="41" spans="1:5" x14ac:dyDescent="0.3">
      <c r="A41" s="7" t="s">
        <v>202</v>
      </c>
      <c r="B41" s="2">
        <v>1.4279999999999999</v>
      </c>
      <c r="C41" s="5">
        <v>6.4000000000000001E-2</v>
      </c>
      <c r="D41" s="1">
        <f>(B41-C41)</f>
        <v>1.3639999999999999</v>
      </c>
      <c r="E41" s="9">
        <f>(16.939*D41*D41)+(69.616*D41)-(1.8145)</f>
        <v>124.65666574399999</v>
      </c>
    </row>
    <row r="42" spans="1:5" x14ac:dyDescent="0.3">
      <c r="A42" s="7" t="s">
        <v>203</v>
      </c>
      <c r="B42" s="2">
        <v>1.5350000000000001</v>
      </c>
      <c r="C42" s="5">
        <v>6.4000000000000001E-2</v>
      </c>
      <c r="D42" s="1">
        <f>(B42-C42)</f>
        <v>1.4710000000000001</v>
      </c>
      <c r="E42" s="9">
        <f>(16.939*D42*D42)+(69.616*D42)-(1.8145)</f>
        <v>137.24393869899998</v>
      </c>
    </row>
    <row r="43" spans="1:5" x14ac:dyDescent="0.3">
      <c r="A43" s="7" t="s">
        <v>204</v>
      </c>
      <c r="B43" s="2">
        <v>1.268</v>
      </c>
      <c r="C43" s="5">
        <v>6.4000000000000001E-2</v>
      </c>
      <c r="D43" s="1">
        <f>(B43-C43)</f>
        <v>1.204</v>
      </c>
      <c r="E43" s="9">
        <f>(16.939*D43*D43)+(69.616*D43)-(1.8145)</f>
        <v>106.558209424</v>
      </c>
    </row>
    <row r="44" spans="1:5" x14ac:dyDescent="0.3">
      <c r="A44" s="7" t="s">
        <v>205</v>
      </c>
      <c r="B44" s="2">
        <v>1.25</v>
      </c>
      <c r="C44" s="5">
        <v>6.4000000000000001E-2</v>
      </c>
      <c r="D44" s="1">
        <f>(B44-C44)</f>
        <v>1.1859999999999999</v>
      </c>
      <c r="E44" s="9">
        <f>(16.939*D44*D44)+(69.616*D44)-(1.8145)</f>
        <v>104.576405644</v>
      </c>
    </row>
    <row r="45" spans="1:5" x14ac:dyDescent="0.3">
      <c r="A45" s="7" t="s">
        <v>206</v>
      </c>
      <c r="B45" s="2">
        <v>1.7530000000000001</v>
      </c>
      <c r="C45" s="5">
        <v>6.4000000000000001E-2</v>
      </c>
      <c r="D45" s="1">
        <f>(B45-C45)</f>
        <v>1.6890000000000001</v>
      </c>
      <c r="E45" s="9">
        <f>(16.939*D45*D45)+(69.616*D45)-(1.8145)</f>
        <v>164.08916501900001</v>
      </c>
    </row>
    <row r="46" spans="1:5" x14ac:dyDescent="0.3">
      <c r="A46" s="7" t="s">
        <v>207</v>
      </c>
      <c r="B46" s="2">
        <v>1.3380000000000001</v>
      </c>
      <c r="C46" s="5">
        <v>6.4000000000000001E-2</v>
      </c>
      <c r="D46" s="1">
        <f>(B46-C46)</f>
        <v>1.274</v>
      </c>
      <c r="E46" s="9">
        <f>(16.939*D46*D46)+(69.616*D46)-(1.8145)</f>
        <v>114.36956836400002</v>
      </c>
    </row>
    <row r="47" spans="1:5" x14ac:dyDescent="0.3">
      <c r="A47" s="7" t="s">
        <v>208</v>
      </c>
      <c r="B47" s="2">
        <v>1.1719999999999999</v>
      </c>
      <c r="C47" s="5">
        <v>6.4000000000000001E-2</v>
      </c>
      <c r="D47" s="1">
        <f>(B47-C47)</f>
        <v>1.1079999999999999</v>
      </c>
      <c r="E47" s="9">
        <f>(16.939*D47*D47)+(69.616*D47)-(1.8145)</f>
        <v>96.115428495999993</v>
      </c>
    </row>
    <row r="48" spans="1:5" x14ac:dyDescent="0.3">
      <c r="A48" s="7" t="s">
        <v>209</v>
      </c>
      <c r="B48" s="2">
        <v>1.3340000000000001</v>
      </c>
      <c r="C48" s="5">
        <v>6.4000000000000001E-2</v>
      </c>
      <c r="D48" s="1">
        <f>(B48-C48)</f>
        <v>1.27</v>
      </c>
      <c r="E48" s="9">
        <f>(16.939*D48*D48)+(69.616*D48)-(1.8145)</f>
        <v>113.9187331</v>
      </c>
    </row>
    <row r="49" spans="1:5" x14ac:dyDescent="0.3">
      <c r="A49" s="7" t="s">
        <v>210</v>
      </c>
      <c r="B49" s="2">
        <v>1.5529999999999999</v>
      </c>
      <c r="C49" s="5">
        <v>6.4000000000000001E-2</v>
      </c>
      <c r="D49" s="1">
        <f>(B49-C49)</f>
        <v>1.4889999999999999</v>
      </c>
      <c r="E49" s="9">
        <f>(16.939*D49*D49)+(69.616*D49)-(1.8145)</f>
        <v>139.39953661899997</v>
      </c>
    </row>
    <row r="50" spans="1:5" x14ac:dyDescent="0.3">
      <c r="A50" s="7" t="s">
        <v>211</v>
      </c>
      <c r="B50" s="2">
        <v>1.478</v>
      </c>
      <c r="C50" s="5">
        <v>6.4000000000000001E-2</v>
      </c>
      <c r="D50" s="1">
        <f>(B50-C50)</f>
        <v>1.4139999999999999</v>
      </c>
      <c r="E50" s="9">
        <f>(16.939*D50*D50)+(69.616*D50)-(1.8145)</f>
        <v>130.49029284399998</v>
      </c>
    </row>
    <row r="51" spans="1:5" x14ac:dyDescent="0.3">
      <c r="A51" s="7" t="s">
        <v>212</v>
      </c>
      <c r="B51" s="2">
        <v>1.3460000000000001</v>
      </c>
      <c r="C51" s="5">
        <v>6.4000000000000001E-2</v>
      </c>
      <c r="D51" s="1">
        <f>(B51-C51)</f>
        <v>1.282</v>
      </c>
      <c r="E51" s="9">
        <f>(16.939*D51*D51)+(69.616*D51)-(1.8145)</f>
        <v>115.27286503600001</v>
      </c>
    </row>
    <row r="52" spans="1:5" x14ac:dyDescent="0.3">
      <c r="A52" s="7" t="s">
        <v>213</v>
      </c>
      <c r="B52" s="2">
        <v>1.179</v>
      </c>
      <c r="C52" s="5">
        <v>6.4000000000000001E-2</v>
      </c>
      <c r="D52" s="1">
        <f>(B52-C52)</f>
        <v>1.115</v>
      </c>
      <c r="E52" s="9">
        <f>(16.939*D52*D52)+(69.616*D52)-(1.8145)</f>
        <v>96.866328275000015</v>
      </c>
    </row>
    <row r="53" spans="1:5" x14ac:dyDescent="0.3">
      <c r="A53" s="7" t="s">
        <v>214</v>
      </c>
      <c r="B53" s="2">
        <v>1.2770000000000001</v>
      </c>
      <c r="C53" s="5">
        <v>6.4000000000000001E-2</v>
      </c>
      <c r="D53" s="1">
        <f>(B53-C53)</f>
        <v>1.2130000000000001</v>
      </c>
      <c r="E53" s="9">
        <f>(16.939*D53*D53)+(69.616*D53)-(1.8145)</f>
        <v>107.55322749100002</v>
      </c>
    </row>
    <row r="54" spans="1:5" x14ac:dyDescent="0.3">
      <c r="A54" s="7" t="s">
        <v>215</v>
      </c>
      <c r="B54" s="2">
        <v>1.0980000000000001</v>
      </c>
      <c r="C54" s="5">
        <v>6.4000000000000001E-2</v>
      </c>
      <c r="D54" s="1">
        <f>(B54-C54)</f>
        <v>1.034</v>
      </c>
      <c r="E54" s="9">
        <f>(16.939*D54*D54)+(69.616*D54)-(1.8145)</f>
        <v>88.278877484000006</v>
      </c>
    </row>
    <row r="55" spans="1:5" x14ac:dyDescent="0.3">
      <c r="A55" s="7" t="s">
        <v>216</v>
      </c>
      <c r="B55" s="2">
        <v>1.18</v>
      </c>
      <c r="C55" s="5">
        <v>6.4000000000000001E-2</v>
      </c>
      <c r="D55" s="1">
        <f>(B55-C55)</f>
        <v>1.1159999999999999</v>
      </c>
      <c r="E55" s="9">
        <f>(16.939*D55*D55)+(69.616*D55)-(1.8145)</f>
        <v>96.973735183999992</v>
      </c>
    </row>
    <row r="56" spans="1:5" x14ac:dyDescent="0.3">
      <c r="A56" s="7" t="s">
        <v>217</v>
      </c>
      <c r="B56" s="2">
        <v>0.96699999999999997</v>
      </c>
      <c r="C56" s="5">
        <v>6.4000000000000001E-2</v>
      </c>
      <c r="D56" s="1">
        <f>(B56-C56)</f>
        <v>0.90300000000000002</v>
      </c>
      <c r="E56" s="9">
        <f>(16.939*D56*D56)+(69.616*D56)-(1.8145)</f>
        <v>74.860961051000004</v>
      </c>
    </row>
    <row r="57" spans="1:5" x14ac:dyDescent="0.3">
      <c r="A57" s="7" t="s">
        <v>218</v>
      </c>
      <c r="B57" s="2">
        <v>1.119</v>
      </c>
      <c r="C57" s="5">
        <v>6.4000000000000001E-2</v>
      </c>
      <c r="D57" s="1">
        <f>(B57-C57)</f>
        <v>1.0549999999999999</v>
      </c>
      <c r="E57" s="9">
        <f>(16.939*D57*D57)+(69.616*D57)-(1.8145)</f>
        <v>90.483910475000002</v>
      </c>
    </row>
    <row r="58" spans="1:5" x14ac:dyDescent="0.3">
      <c r="A58" s="7" t="s">
        <v>219</v>
      </c>
      <c r="B58" s="2">
        <v>2.0340000000000003</v>
      </c>
      <c r="C58" s="5">
        <v>6.4000000000000001E-2</v>
      </c>
      <c r="D58" s="1">
        <f>(B58-C58)</f>
        <v>1.9700000000000002</v>
      </c>
      <c r="E58" s="9">
        <f>(16.939*D58*D58)+(69.616*D58)-(1.8145)</f>
        <v>201.06758510000003</v>
      </c>
    </row>
    <row r="59" spans="1:5" x14ac:dyDescent="0.3">
      <c r="A59" s="7" t="s">
        <v>220</v>
      </c>
      <c r="B59" s="2">
        <v>1.0649999999999999</v>
      </c>
      <c r="C59" s="5">
        <v>6.4000000000000001E-2</v>
      </c>
      <c r="D59" s="1">
        <f>(B59-C59)</f>
        <v>1.0009999999999999</v>
      </c>
      <c r="E59" s="9">
        <f>(16.939*D59*D59)+(69.616*D59)-(1.8145)</f>
        <v>84.844010939</v>
      </c>
    </row>
    <row r="60" spans="1:5" x14ac:dyDescent="0.3">
      <c r="A60" s="7" t="s">
        <v>221</v>
      </c>
      <c r="B60" s="2">
        <v>1.208</v>
      </c>
      <c r="C60" s="5">
        <v>6.4000000000000001E-2</v>
      </c>
      <c r="D60" s="1">
        <f>(B60-C60)</f>
        <v>1.1439999999999999</v>
      </c>
      <c r="E60" s="9">
        <f>(16.939*D60*D60)+(69.616*D60)-(1.8145)</f>
        <v>99.994883103999996</v>
      </c>
    </row>
    <row r="61" spans="1:5" x14ac:dyDescent="0.3">
      <c r="A61" s="7" t="s">
        <v>222</v>
      </c>
      <c r="B61" s="2">
        <v>1.2250000000000001</v>
      </c>
      <c r="C61" s="5">
        <v>6.4000000000000001E-2</v>
      </c>
      <c r="D61" s="1">
        <f>(B61-C61)</f>
        <v>1.161</v>
      </c>
      <c r="E61" s="9">
        <f>(16.939*D61*D61)+(69.616*D61)-(1.8145)</f>
        <v>101.84210981900002</v>
      </c>
    </row>
    <row r="62" spans="1:5" x14ac:dyDescent="0.3">
      <c r="A62" s="7" t="s">
        <v>223</v>
      </c>
      <c r="B62" s="2">
        <v>1.0589999999999999</v>
      </c>
      <c r="C62" s="5">
        <v>6.4000000000000001E-2</v>
      </c>
      <c r="D62" s="1">
        <f>(B62-C62)</f>
        <v>0.99499999999999988</v>
      </c>
      <c r="E62" s="9">
        <f>(16.939*D62*D62)+(69.616*D62)-(1.8145)</f>
        <v>84.223453474999985</v>
      </c>
    </row>
    <row r="63" spans="1:5" x14ac:dyDescent="0.3">
      <c r="A63" s="7" t="s">
        <v>224</v>
      </c>
      <c r="B63" s="2">
        <v>0.95100000000000007</v>
      </c>
      <c r="C63" s="5">
        <v>6.4000000000000001E-2</v>
      </c>
      <c r="D63" s="1">
        <f>(B63-C63)</f>
        <v>0.88700000000000001</v>
      </c>
      <c r="E63" s="9">
        <f>(16.939*D63*D63)+(69.616*D63)-(1.8145)</f>
        <v>73.261972091000004</v>
      </c>
    </row>
    <row r="64" spans="1:5" x14ac:dyDescent="0.3">
      <c r="A64" s="7" t="s">
        <v>225</v>
      </c>
      <c r="B64" s="2">
        <v>1.1220000000000001</v>
      </c>
      <c r="C64" s="5">
        <v>6.4000000000000001E-2</v>
      </c>
      <c r="D64" s="1">
        <f>(B64-C64)</f>
        <v>1.0580000000000001</v>
      </c>
      <c r="E64" s="9">
        <f>(16.939*D64*D64)+(69.616*D64)-(1.8145)</f>
        <v>90.800134796000009</v>
      </c>
    </row>
    <row r="65" spans="1:5" x14ac:dyDescent="0.3">
      <c r="A65" s="7" t="s">
        <v>226</v>
      </c>
      <c r="B65" s="2">
        <v>0.89200000000000002</v>
      </c>
      <c r="C65" s="5">
        <v>6.4000000000000001E-2</v>
      </c>
      <c r="D65" s="1">
        <f>(B65-C65)</f>
        <v>0.82800000000000007</v>
      </c>
      <c r="E65" s="9">
        <f>(16.939*D65*D65)+(69.616*D65)-(1.8145)</f>
        <v>67.440655376000009</v>
      </c>
    </row>
    <row r="66" spans="1:5" x14ac:dyDescent="0.3">
      <c r="A66" s="7" t="s">
        <v>227</v>
      </c>
      <c r="B66" s="2">
        <v>1.4870000000000001</v>
      </c>
      <c r="C66" s="5">
        <v>6.4000000000000001E-2</v>
      </c>
      <c r="D66" s="1">
        <f>(B66-C66)</f>
        <v>1.423</v>
      </c>
      <c r="E66" s="9">
        <f>(16.939*D66*D66)+(69.616*D66)-(1.8145)</f>
        <v>131.549340331</v>
      </c>
    </row>
    <row r="67" spans="1:5" x14ac:dyDescent="0.3">
      <c r="A67" s="7" t="s">
        <v>228</v>
      </c>
      <c r="B67" s="2">
        <v>0.93100000000000005</v>
      </c>
      <c r="C67" s="5">
        <v>6.4000000000000001E-2</v>
      </c>
      <c r="D67" s="1">
        <f>(B67-C67)</f>
        <v>0.86699999999999999</v>
      </c>
      <c r="E67" s="9">
        <f>(16.939*D67*D67)+(69.616*D67)-(1.8145)</f>
        <v>71.275431971000003</v>
      </c>
    </row>
    <row r="68" spans="1:5" x14ac:dyDescent="0.3">
      <c r="A68" s="7" t="s">
        <v>229</v>
      </c>
      <c r="B68" s="2">
        <v>0.92900000000000005</v>
      </c>
      <c r="C68" s="5">
        <v>6.4000000000000001E-2</v>
      </c>
      <c r="D68" s="1">
        <f>(B68-C68)</f>
        <v>0.86499999999999999</v>
      </c>
      <c r="E68" s="9">
        <f>(16.939*D68*D68)+(69.616*D68)-(1.8145)</f>
        <v>71.077523275000004</v>
      </c>
    </row>
    <row r="69" spans="1:5" x14ac:dyDescent="0.3">
      <c r="A69" s="7" t="s">
        <v>230</v>
      </c>
      <c r="B69" s="2">
        <v>1.1480000000000001</v>
      </c>
      <c r="C69" s="5">
        <v>6.4000000000000001E-2</v>
      </c>
      <c r="D69" s="1">
        <f>(B69-C69)</f>
        <v>1.0840000000000001</v>
      </c>
      <c r="E69" s="9">
        <f>(16.939*D69*D69)+(69.616*D69)-(1.8145)</f>
        <v>93.553517584000019</v>
      </c>
    </row>
    <row r="70" spans="1:5" x14ac:dyDescent="0.3">
      <c r="A70" s="7" t="s">
        <v>231</v>
      </c>
      <c r="B70" s="2">
        <v>0.98399999999999999</v>
      </c>
      <c r="C70" s="5">
        <v>6.4000000000000001E-2</v>
      </c>
      <c r="D70" s="1">
        <f>(B70-C70)</f>
        <v>0.91999999999999993</v>
      </c>
      <c r="E70" s="9">
        <f>(16.939*D70*D70)+(69.616*D70)-(1.8145)</f>
        <v>76.569389599999994</v>
      </c>
    </row>
    <row r="71" spans="1:5" x14ac:dyDescent="0.3">
      <c r="A71" s="7" t="s">
        <v>232</v>
      </c>
      <c r="B71" s="2">
        <v>0.89700000000000002</v>
      </c>
      <c r="C71" s="5">
        <v>6.4000000000000001E-2</v>
      </c>
      <c r="D71" s="1">
        <f>(B71-C71)</f>
        <v>0.83299999999999996</v>
      </c>
      <c r="E71" s="9">
        <f>(16.939*D71*D71)+(69.616*D71)-(1.8145)</f>
        <v>67.929413771</v>
      </c>
    </row>
    <row r="72" spans="1:5" x14ac:dyDescent="0.3">
      <c r="A72" s="7" t="s">
        <v>233</v>
      </c>
      <c r="B72" s="2">
        <v>0.75800000000000001</v>
      </c>
      <c r="C72" s="5">
        <v>6.4000000000000001E-2</v>
      </c>
      <c r="D72" s="1">
        <f>(B72-C72)</f>
        <v>0.69399999999999995</v>
      </c>
      <c r="E72" s="9">
        <f>(16.939*D72*D72)+(69.616*D72)-(1.8145)</f>
        <v>54.657436203999993</v>
      </c>
    </row>
    <row r="73" spans="1:5" x14ac:dyDescent="0.3">
      <c r="A73" s="7" t="s">
        <v>234</v>
      </c>
      <c r="B73" s="2">
        <v>0.71899999999999997</v>
      </c>
      <c r="C73" s="5">
        <v>6.4000000000000001E-2</v>
      </c>
      <c r="D73" s="1">
        <f>(B73-C73)</f>
        <v>0.65500000000000003</v>
      </c>
      <c r="E73" s="9">
        <f>(16.939*D73*D73)+(69.616*D73)-(1.8145)</f>
        <v>51.051234475000001</v>
      </c>
    </row>
    <row r="74" spans="1:5" x14ac:dyDescent="0.3">
      <c r="A74" s="7" t="s">
        <v>235</v>
      </c>
      <c r="B74" s="2">
        <v>0.79400000000000004</v>
      </c>
      <c r="C74" s="5">
        <v>6.4000000000000001E-2</v>
      </c>
      <c r="D74" s="1">
        <f>(B74-C74)</f>
        <v>0.73</v>
      </c>
      <c r="E74" s="9">
        <f>(16.939*D74*D74)+(69.616*D74)-(1.8145)</f>
        <v>58.031973099999995</v>
      </c>
    </row>
    <row r="75" spans="1:5" x14ac:dyDescent="0.3">
      <c r="A75" s="7" t="s">
        <v>236</v>
      </c>
      <c r="B75" s="2">
        <v>0.77500000000000002</v>
      </c>
      <c r="C75" s="5">
        <v>6.4000000000000001E-2</v>
      </c>
      <c r="D75" s="1">
        <f>(B75-C75)</f>
        <v>0.71100000000000008</v>
      </c>
      <c r="E75" s="9">
        <f>(16.939*D75*D75)+(69.616*D75)-(1.8145)</f>
        <v>56.245496219000003</v>
      </c>
    </row>
    <row r="76" spans="1:5" x14ac:dyDescent="0.3">
      <c r="A76" s="7" t="s">
        <v>237</v>
      </c>
      <c r="B76" s="2">
        <v>0.92</v>
      </c>
      <c r="C76" s="5">
        <v>6.4000000000000001E-2</v>
      </c>
      <c r="D76" s="1">
        <f>(B76-C76)</f>
        <v>0.85600000000000009</v>
      </c>
      <c r="E76" s="9">
        <f>(16.939*D76*D76)+(69.616*D76)-(1.8145)</f>
        <v>70.188611104000017</v>
      </c>
    </row>
    <row r="77" spans="1:5" x14ac:dyDescent="0.3">
      <c r="A77" s="7" t="s">
        <v>238</v>
      </c>
      <c r="B77" s="2">
        <v>0.95300000000000007</v>
      </c>
      <c r="C77" s="5">
        <v>6.4000000000000001E-2</v>
      </c>
      <c r="D77" s="1">
        <f>(B77-C77)</f>
        <v>0.88900000000000001</v>
      </c>
      <c r="E77" s="9">
        <f>(16.939*D77*D77)+(69.616*D77)-(1.8145)</f>
        <v>73.461371419000002</v>
      </c>
    </row>
    <row r="78" spans="1:5" x14ac:dyDescent="0.3">
      <c r="A78" s="7" t="s">
        <v>239</v>
      </c>
      <c r="B78" s="2">
        <v>0.92200000000000004</v>
      </c>
      <c r="C78" s="5">
        <v>6.4000000000000001E-2</v>
      </c>
      <c r="D78" s="1">
        <f>(B78-C78)</f>
        <v>0.8580000000000001</v>
      </c>
      <c r="E78" s="9">
        <f>(16.939*D78*D78)+(69.616*D78)-(1.8145)</f>
        <v>70.385909996000009</v>
      </c>
    </row>
    <row r="79" spans="1:5" x14ac:dyDescent="0.3">
      <c r="A79" s="7" t="s">
        <v>240</v>
      </c>
      <c r="B79" s="2">
        <v>0.91</v>
      </c>
      <c r="C79" s="5">
        <v>6.4000000000000001E-2</v>
      </c>
      <c r="D79" s="1">
        <f>(B79-C79)</f>
        <v>0.84600000000000009</v>
      </c>
      <c r="E79" s="9">
        <f>(16.939*D79*D79)+(69.616*D79)-(1.8145)</f>
        <v>69.204149324000014</v>
      </c>
    </row>
    <row r="80" spans="1:5" x14ac:dyDescent="0.3">
      <c r="A80" s="7" t="s">
        <v>241</v>
      </c>
      <c r="B80" s="2">
        <v>0.80500000000000005</v>
      </c>
      <c r="C80" s="5">
        <v>6.4000000000000001E-2</v>
      </c>
      <c r="D80" s="1">
        <f>(B80-C80)</f>
        <v>0.7410000000000001</v>
      </c>
      <c r="E80" s="9">
        <f>(16.939*D80*D80)+(69.616*D80)-(1.8145)</f>
        <v>59.071839059000006</v>
      </c>
    </row>
    <row r="81" spans="1:5" x14ac:dyDescent="0.3">
      <c r="A81" s="7" t="s">
        <v>242</v>
      </c>
      <c r="B81" s="2">
        <v>0.69900000000000007</v>
      </c>
      <c r="C81" s="5">
        <v>6.4000000000000001E-2</v>
      </c>
      <c r="D81" s="1">
        <f>(B81-C81)</f>
        <v>0.63500000000000001</v>
      </c>
      <c r="E81" s="9">
        <f>(16.939*D81*D81)+(69.616*D81)-(1.8145)</f>
        <v>49.221888274999998</v>
      </c>
    </row>
    <row r="82" spans="1:5" x14ac:dyDescent="0.3">
      <c r="A82" s="7" t="s">
        <v>243</v>
      </c>
      <c r="B82" s="2">
        <v>0.68100000000000005</v>
      </c>
      <c r="C82" s="5">
        <v>6.4000000000000001E-2</v>
      </c>
      <c r="D82" s="1">
        <f>(B82-C82)</f>
        <v>0.61699999999999999</v>
      </c>
      <c r="E82" s="9">
        <f>(16.939*D82*D82)+(69.616*D82)-(1.8145)</f>
        <v>47.587062970999995</v>
      </c>
    </row>
    <row r="83" spans="1:5" x14ac:dyDescent="0.3">
      <c r="A83" s="7" t="s">
        <v>244</v>
      </c>
      <c r="B83" s="2">
        <v>0.88300000000000001</v>
      </c>
      <c r="C83" s="5">
        <v>6.4000000000000001E-2</v>
      </c>
      <c r="D83" s="1">
        <f>(B83-C83)</f>
        <v>0.81899999999999995</v>
      </c>
      <c r="E83" s="9">
        <f>(16.939*D83*D83)+(69.616*D83)-(1.8145)</f>
        <v>66.563024579</v>
      </c>
    </row>
    <row r="84" spans="1:5" x14ac:dyDescent="0.3">
      <c r="A84" s="7" t="s">
        <v>245</v>
      </c>
      <c r="B84" s="2">
        <v>0.84199999999999997</v>
      </c>
      <c r="C84" s="5">
        <v>6.4000000000000001E-2</v>
      </c>
      <c r="D84" s="1">
        <f>(B84-C84)</f>
        <v>0.77800000000000002</v>
      </c>
      <c r="E84" s="9">
        <f>(16.939*D84*D84)+(69.616*D84)-(1.8145)</f>
        <v>62.599653675999996</v>
      </c>
    </row>
    <row r="85" spans="1:5" x14ac:dyDescent="0.3">
      <c r="A85" s="7" t="s">
        <v>246</v>
      </c>
      <c r="B85" s="2">
        <v>1.1000000000000001</v>
      </c>
      <c r="C85" s="5">
        <v>6.4000000000000001E-2</v>
      </c>
      <c r="D85" s="1">
        <f>(B85-C85)</f>
        <v>1.036</v>
      </c>
      <c r="E85" s="9">
        <f>(16.939*D85*D85)+(69.616*D85)-(1.8145)</f>
        <v>88.488236944000008</v>
      </c>
    </row>
    <row r="86" spans="1:5" x14ac:dyDescent="0.3">
      <c r="A86" s="7" t="s">
        <v>247</v>
      </c>
      <c r="B86" s="2">
        <v>0.82600000000000007</v>
      </c>
      <c r="C86" s="5">
        <v>6.4000000000000001E-2</v>
      </c>
      <c r="D86" s="1">
        <f>(B86-C86)</f>
        <v>0.76200000000000001</v>
      </c>
      <c r="E86" s="9">
        <f>(16.939*D86*D86)+(69.616*D86)-(1.8145)</f>
        <v>61.068420715999999</v>
      </c>
    </row>
    <row r="87" spans="1:5" x14ac:dyDescent="0.3">
      <c r="A87" s="7" t="s">
        <v>248</v>
      </c>
      <c r="B87" s="2">
        <v>0.82000000000000006</v>
      </c>
      <c r="C87" s="5">
        <v>6.4000000000000001E-2</v>
      </c>
      <c r="D87" s="1">
        <f>(B87-C87)</f>
        <v>0.75600000000000001</v>
      </c>
      <c r="E87" s="9">
        <f>(16.939*D87*D87)+(69.616*D87)-(1.8145)</f>
        <v>60.496444304000001</v>
      </c>
    </row>
    <row r="88" spans="1:5" x14ac:dyDescent="0.3">
      <c r="A88" s="7" t="s">
        <v>249</v>
      </c>
      <c r="B88" s="2">
        <v>0.55100000000000005</v>
      </c>
      <c r="C88" s="5">
        <v>6.4000000000000001E-2</v>
      </c>
      <c r="D88" s="1">
        <f>(B88-C88)</f>
        <v>0.48700000000000004</v>
      </c>
      <c r="E88" s="9">
        <f>(16.939*D88*D88)+(69.616*D88)-(1.8145)</f>
        <v>36.105897691000003</v>
      </c>
    </row>
    <row r="89" spans="1:5" x14ac:dyDescent="0.3">
      <c r="A89" s="7" t="s">
        <v>250</v>
      </c>
      <c r="B89" s="2">
        <v>0.63400000000000001</v>
      </c>
      <c r="C89" s="5">
        <v>6.4000000000000001E-2</v>
      </c>
      <c r="D89" s="1">
        <f>(B89-C89)</f>
        <v>0.57000000000000006</v>
      </c>
      <c r="E89" s="9">
        <f>(16.939*D89*D89)+(69.616*D89)-(1.8145)</f>
        <v>43.370101100000007</v>
      </c>
    </row>
    <row r="90" spans="1:5" x14ac:dyDescent="0.3">
      <c r="A90" s="7" t="s">
        <v>251</v>
      </c>
      <c r="B90" s="2">
        <v>0.55900000000000005</v>
      </c>
      <c r="C90" s="5">
        <v>6.4000000000000001E-2</v>
      </c>
      <c r="D90" s="1">
        <f>(B90-C90)</f>
        <v>0.49500000000000005</v>
      </c>
      <c r="E90" s="9">
        <f>(16.939*D90*D90)+(69.616*D90)-(1.8145)</f>
        <v>36.795898475000001</v>
      </c>
    </row>
    <row r="91" spans="1:5" x14ac:dyDescent="0.3">
      <c r="A91" s="7" t="s">
        <v>252</v>
      </c>
      <c r="B91" s="2">
        <v>0.81</v>
      </c>
      <c r="C91" s="5">
        <v>6.4000000000000001E-2</v>
      </c>
      <c r="D91" s="1">
        <f>(B91-C91)</f>
        <v>0.746</v>
      </c>
      <c r="E91" s="9">
        <f>(16.939*D91*D91)+(69.616*D91)-(1.8145)</f>
        <v>59.545860523999998</v>
      </c>
    </row>
    <row r="92" spans="1:5" x14ac:dyDescent="0.3">
      <c r="A92" s="7" t="s">
        <v>253</v>
      </c>
      <c r="B92" s="2">
        <v>0.80600000000000005</v>
      </c>
      <c r="C92" s="5">
        <v>6.4000000000000001E-2</v>
      </c>
      <c r="D92" s="1">
        <f>(B92-C92)</f>
        <v>0.74199999999999999</v>
      </c>
      <c r="E92" s="9">
        <f>(16.939*D92*D92)+(69.616*D92)-(1.8145)</f>
        <v>59.166575595999994</v>
      </c>
    </row>
    <row r="93" spans="1:5" x14ac:dyDescent="0.3">
      <c r="A93" s="7" t="s">
        <v>254</v>
      </c>
      <c r="B93" s="2">
        <v>0.83599999999999997</v>
      </c>
      <c r="C93" s="5">
        <v>6.4000000000000001E-2</v>
      </c>
      <c r="D93" s="1">
        <f>(B93-C93)</f>
        <v>0.77200000000000002</v>
      </c>
      <c r="E93" s="9">
        <f>(16.939*D93*D93)+(69.616*D93)-(1.8145)</f>
        <v>62.024424975999999</v>
      </c>
    </row>
    <row r="94" spans="1:5" x14ac:dyDescent="0.3">
      <c r="A94" s="7" t="s">
        <v>255</v>
      </c>
      <c r="B94" s="2">
        <v>0.78</v>
      </c>
      <c r="C94" s="5">
        <v>6.4000000000000001E-2</v>
      </c>
      <c r="D94" s="1">
        <f>(B94-C94)</f>
        <v>0.71599999999999997</v>
      </c>
      <c r="E94" s="9">
        <f>(16.939*D94*D94)+(69.616*D94)-(1.8145)</f>
        <v>56.714435983999998</v>
      </c>
    </row>
    <row r="95" spans="1:5" x14ac:dyDescent="0.3">
      <c r="A95" s="7" t="s">
        <v>256</v>
      </c>
      <c r="B95" s="2">
        <v>0.76200000000000001</v>
      </c>
      <c r="C95" s="5">
        <v>6.4000000000000001E-2</v>
      </c>
      <c r="D95" s="1">
        <f>(B95-C95)</f>
        <v>0.69799999999999995</v>
      </c>
      <c r="E95" s="9">
        <f>(16.939*D95*D95)+(69.616*D95)-(1.8145)</f>
        <v>55.030216555999992</v>
      </c>
    </row>
    <row r="96" spans="1:5" x14ac:dyDescent="0.3">
      <c r="A96" s="7" t="s">
        <v>257</v>
      </c>
      <c r="B96" s="2">
        <v>0.83399999999999996</v>
      </c>
      <c r="C96" s="5">
        <v>6.4000000000000001E-2</v>
      </c>
      <c r="D96" s="1">
        <f>(B96-C96)</f>
        <v>0.77</v>
      </c>
      <c r="E96" s="9">
        <f>(16.939*D96*D96)+(69.616*D96)-(1.8145)</f>
        <v>61.832953099999997</v>
      </c>
    </row>
    <row r="97" spans="1:5" x14ac:dyDescent="0.3">
      <c r="A97" s="7" t="s">
        <v>258</v>
      </c>
      <c r="B97" s="2">
        <v>0.71199999999999997</v>
      </c>
      <c r="C97" s="5">
        <v>6.4000000000000001E-2</v>
      </c>
      <c r="D97" s="1">
        <f>(B97-C97)</f>
        <v>0.64799999999999991</v>
      </c>
      <c r="E97" s="9">
        <f>(16.939*D97*D97)+(69.616*D97)-(1.8145)</f>
        <v>50.409421855999987</v>
      </c>
    </row>
    <row r="98" spans="1:5" x14ac:dyDescent="0.3">
      <c r="A98" s="7" t="s">
        <v>259</v>
      </c>
      <c r="B98" s="2">
        <v>0.47900000000000004</v>
      </c>
      <c r="C98" s="5">
        <v>6.4000000000000001E-2</v>
      </c>
      <c r="D98" s="1">
        <f>(B98-C98)</f>
        <v>0.41500000000000004</v>
      </c>
      <c r="E98" s="9">
        <f>(16.939*D98*D98)+(69.616*D98)-(1.8145)</f>
        <v>29.993459275000003</v>
      </c>
    </row>
    <row r="99" spans="1:5" x14ac:dyDescent="0.3">
      <c r="A99" s="7" t="s">
        <v>260</v>
      </c>
      <c r="B99" s="2">
        <v>0.85399999999999998</v>
      </c>
      <c r="C99" s="5">
        <v>6.4000000000000001E-2</v>
      </c>
      <c r="D99" s="1">
        <f>(B99-C99)</f>
        <v>0.79</v>
      </c>
      <c r="E99" s="9">
        <f>(16.939*D99*D99)+(69.616*D99)-(1.8145)</f>
        <v>63.753769900000002</v>
      </c>
    </row>
    <row r="100" spans="1:5" x14ac:dyDescent="0.3">
      <c r="A100" s="7" t="s">
        <v>261</v>
      </c>
      <c r="B100" s="2">
        <v>0.81200000000000006</v>
      </c>
      <c r="C100" s="5">
        <v>6.4000000000000001E-2</v>
      </c>
      <c r="D100" s="1">
        <f>(B100-C100)</f>
        <v>0.748</v>
      </c>
      <c r="E100" s="9">
        <f>(16.939*D100*D100)+(69.616*D100)-(1.8145)</f>
        <v>59.735706255999993</v>
      </c>
    </row>
    <row r="101" spans="1:5" x14ac:dyDescent="0.3">
      <c r="A101" s="7" t="s">
        <v>262</v>
      </c>
      <c r="B101" s="2">
        <v>0.75800000000000001</v>
      </c>
      <c r="C101" s="5">
        <v>6.4000000000000001E-2</v>
      </c>
      <c r="D101" s="1">
        <f>(B101-C101)</f>
        <v>0.69399999999999995</v>
      </c>
      <c r="E101" s="9">
        <f>(16.939*D101*D101)+(69.616*D101)-(1.8145)</f>
        <v>54.657436203999993</v>
      </c>
    </row>
    <row r="102" spans="1:5" x14ac:dyDescent="0.3">
      <c r="A102" s="7" t="s">
        <v>263</v>
      </c>
      <c r="B102" s="2">
        <v>0.61099999999999999</v>
      </c>
      <c r="C102" s="5">
        <v>6.4000000000000001E-2</v>
      </c>
      <c r="D102" s="1">
        <f>(B102-C102)</f>
        <v>0.54699999999999993</v>
      </c>
      <c r="E102" s="9">
        <f>(16.939*D102*D102)+(69.616*D102)-(1.8145)</f>
        <v>41.33375325099999</v>
      </c>
    </row>
    <row r="103" spans="1:5" x14ac:dyDescent="0.3">
      <c r="A103" s="7" t="s">
        <v>264</v>
      </c>
      <c r="B103" s="2">
        <v>0.71799999999999997</v>
      </c>
      <c r="C103" s="5">
        <v>6.4000000000000001E-2</v>
      </c>
      <c r="D103" s="1">
        <f>(B103-C103)</f>
        <v>0.65399999999999991</v>
      </c>
      <c r="E103" s="9">
        <f>(16.939*D103*D103)+(69.616*D103)-(1.8145)</f>
        <v>50.959445323999986</v>
      </c>
    </row>
    <row r="104" spans="1:5" x14ac:dyDescent="0.3">
      <c r="A104" s="7" t="s">
        <v>265</v>
      </c>
      <c r="B104" s="2">
        <v>0.64200000000000002</v>
      </c>
      <c r="C104" s="5">
        <v>6.4000000000000001E-2</v>
      </c>
      <c r="D104" s="1">
        <f>(B104-C104)</f>
        <v>0.57800000000000007</v>
      </c>
      <c r="E104" s="9">
        <f>(16.939*D104*D104)+(69.616*D104)-(1.8145)</f>
        <v>44.082596876000004</v>
      </c>
    </row>
    <row r="105" spans="1:5" x14ac:dyDescent="0.3">
      <c r="A105" s="7" t="s">
        <v>266</v>
      </c>
      <c r="B105" s="2">
        <v>0.505</v>
      </c>
      <c r="C105" s="5">
        <v>6.4000000000000001E-2</v>
      </c>
      <c r="D105" s="1">
        <f>(B105-C105)</f>
        <v>0.441</v>
      </c>
      <c r="E105" s="9">
        <f>(16.939*D105*D105)+(69.616*D105)-(1.8145)</f>
        <v>32.180469658999996</v>
      </c>
    </row>
    <row r="106" spans="1:5" x14ac:dyDescent="0.3">
      <c r="A106" s="7" t="s">
        <v>267</v>
      </c>
      <c r="B106" s="2">
        <v>0.60099999999999998</v>
      </c>
      <c r="C106" s="5">
        <v>6.4000000000000001E-2</v>
      </c>
      <c r="D106" s="1">
        <f>(B106-C106)</f>
        <v>0.53699999999999992</v>
      </c>
      <c r="E106" s="9">
        <f>(16.939*D106*D106)+(69.616*D106)-(1.8145)</f>
        <v>40.45397449099999</v>
      </c>
    </row>
    <row r="107" spans="1:5" x14ac:dyDescent="0.3">
      <c r="A107" s="7" t="s">
        <v>268</v>
      </c>
      <c r="B107" s="2">
        <v>0.84699999999999998</v>
      </c>
      <c r="C107" s="5">
        <v>6.4000000000000001E-2</v>
      </c>
      <c r="D107" s="1">
        <f>(B107-C107)</f>
        <v>0.78299999999999992</v>
      </c>
      <c r="E107" s="9">
        <f>(16.939*D107*D107)+(69.616*D107)-(1.8145)</f>
        <v>63.079942570999997</v>
      </c>
    </row>
    <row r="108" spans="1:5" x14ac:dyDescent="0.3">
      <c r="A108" s="7" t="s">
        <v>269</v>
      </c>
      <c r="B108" s="2">
        <v>0.71299999999999997</v>
      </c>
      <c r="C108" s="5">
        <v>6.4000000000000001E-2</v>
      </c>
      <c r="D108" s="1">
        <f>(B108-C108)</f>
        <v>0.64900000000000002</v>
      </c>
      <c r="E108" s="9">
        <f>(16.939*D108*D108)+(69.616*D108)-(1.8145)</f>
        <v>50.501007739000002</v>
      </c>
    </row>
    <row r="109" spans="1:5" x14ac:dyDescent="0.3">
      <c r="A109" s="7" t="s">
        <v>270</v>
      </c>
      <c r="B109" s="2">
        <v>0.85899999999999999</v>
      </c>
      <c r="C109" s="5">
        <v>6.4000000000000001E-2</v>
      </c>
      <c r="D109" s="1">
        <f>(B109-C109)</f>
        <v>0.79499999999999993</v>
      </c>
      <c r="E109" s="9">
        <f>(16.939*D109*D109)+(69.616*D109)-(1.8145)</f>
        <v>64.236091474999995</v>
      </c>
    </row>
    <row r="110" spans="1:5" x14ac:dyDescent="0.3">
      <c r="A110" s="7" t="s">
        <v>271</v>
      </c>
      <c r="B110" s="2">
        <v>0.68100000000000005</v>
      </c>
      <c r="C110" s="5">
        <v>6.4000000000000001E-2</v>
      </c>
      <c r="D110" s="1">
        <f>(B110-C110)</f>
        <v>0.61699999999999999</v>
      </c>
      <c r="E110" s="9">
        <f>(16.939*D110*D110)+(69.616*D110)-(1.8145)</f>
        <v>47.587062970999995</v>
      </c>
    </row>
    <row r="111" spans="1:5" x14ac:dyDescent="0.3">
      <c r="A111" s="7" t="s">
        <v>272</v>
      </c>
      <c r="B111" s="2">
        <v>0.63900000000000001</v>
      </c>
      <c r="C111" s="5">
        <v>6.4000000000000001E-2</v>
      </c>
      <c r="D111" s="1">
        <f>(B111-C111)</f>
        <v>0.57499999999999996</v>
      </c>
      <c r="E111" s="9">
        <f>(16.939*D111*D111)+(69.616*D111)-(1.8145)</f>
        <v>43.815156874999992</v>
      </c>
    </row>
    <row r="112" spans="1:5" x14ac:dyDescent="0.3">
      <c r="A112" s="7" t="s">
        <v>273</v>
      </c>
      <c r="B112" s="2">
        <v>0.52</v>
      </c>
      <c r="C112" s="5">
        <v>6.4000000000000001E-2</v>
      </c>
      <c r="D112" s="1">
        <f>(B112-C112)</f>
        <v>0.45600000000000002</v>
      </c>
      <c r="E112" s="9">
        <f>(16.939*D112*D112)+(69.616*D112)-(1.8145)</f>
        <v>33.452623903999999</v>
      </c>
    </row>
    <row r="113" spans="1:5" x14ac:dyDescent="0.3">
      <c r="A113" s="7" t="s">
        <v>274</v>
      </c>
      <c r="B113" s="2">
        <v>0.503</v>
      </c>
      <c r="C113" s="5">
        <v>6.4000000000000001E-2</v>
      </c>
      <c r="D113" s="1">
        <f>(B113-C113)</f>
        <v>0.439</v>
      </c>
      <c r="E113" s="9">
        <f>(16.939*D113*D113)+(69.616*D113)-(1.8145)</f>
        <v>32.011425018999994</v>
      </c>
    </row>
    <row r="114" spans="1:5" x14ac:dyDescent="0.3">
      <c r="A114" s="7" t="s">
        <v>275</v>
      </c>
      <c r="B114" s="2">
        <v>0.47400000000000003</v>
      </c>
      <c r="C114" s="5">
        <v>6.4000000000000001E-2</v>
      </c>
      <c r="D114" s="1">
        <f>(B114-C114)</f>
        <v>0.41000000000000003</v>
      </c>
      <c r="E114" s="9">
        <f>(16.939*D114*D114)+(69.616*D114)-(1.8145)</f>
        <v>29.575505900000003</v>
      </c>
    </row>
    <row r="115" spans="1:5" x14ac:dyDescent="0.3">
      <c r="A115" s="7" t="s">
        <v>276</v>
      </c>
      <c r="B115" s="2">
        <v>0.70000000000000007</v>
      </c>
      <c r="C115" s="5">
        <v>6.4000000000000001E-2</v>
      </c>
      <c r="D115" s="1">
        <f>(B115-C115)</f>
        <v>0.63600000000000012</v>
      </c>
      <c r="E115" s="9">
        <f>(16.939*D115*D115)+(69.616*D115)-(1.8145)</f>
        <v>49.313033744000009</v>
      </c>
    </row>
    <row r="116" spans="1:5" x14ac:dyDescent="0.3">
      <c r="A116" s="7" t="s">
        <v>277</v>
      </c>
      <c r="B116" s="2">
        <v>0.63</v>
      </c>
      <c r="C116" s="5">
        <v>6.4000000000000001E-2</v>
      </c>
      <c r="D116" s="1">
        <f>(B116-C116)</f>
        <v>0.56600000000000006</v>
      </c>
      <c r="E116" s="9">
        <f>(16.939*D116*D116)+(69.616*D116)-(1.8145)</f>
        <v>43.014666284</v>
      </c>
    </row>
    <row r="117" spans="1:5" x14ac:dyDescent="0.3">
      <c r="A117" s="7" t="s">
        <v>278</v>
      </c>
      <c r="B117" s="2">
        <v>0.66100000000000003</v>
      </c>
      <c r="C117" s="5">
        <v>6.4000000000000001E-2</v>
      </c>
      <c r="D117" s="1">
        <f>(B117-C117)</f>
        <v>0.59699999999999998</v>
      </c>
      <c r="E117" s="9">
        <f>(16.939*D117*D117)+(69.616*D117)-(1.8145)</f>
        <v>45.783464050999996</v>
      </c>
    </row>
    <row r="118" spans="1:5" x14ac:dyDescent="0.3">
      <c r="A118" s="7" t="s">
        <v>279</v>
      </c>
      <c r="B118" s="2">
        <v>0.58199999999999996</v>
      </c>
      <c r="C118" s="5">
        <v>6.4000000000000001E-2</v>
      </c>
      <c r="D118" s="1">
        <f>(B118-C118)</f>
        <v>0.51800000000000002</v>
      </c>
      <c r="E118" s="9">
        <f>(16.939*D118*D118)+(69.616*D118)-(1.8145)</f>
        <v>38.791728235999997</v>
      </c>
    </row>
    <row r="119" spans="1:5" x14ac:dyDescent="0.3">
      <c r="A119" s="7" t="s">
        <v>280</v>
      </c>
      <c r="B119" s="2">
        <v>0.53400000000000003</v>
      </c>
      <c r="C119" s="5">
        <v>6.4000000000000001E-2</v>
      </c>
      <c r="D119" s="1">
        <f>(B119-C119)</f>
        <v>0.47000000000000003</v>
      </c>
      <c r="E119" s="9">
        <f>(16.939*D119*D119)+(69.616*D119)-(1.8145)</f>
        <v>34.6468451</v>
      </c>
    </row>
    <row r="120" spans="1:5" x14ac:dyDescent="0.3">
      <c r="A120" s="7" t="s">
        <v>281</v>
      </c>
      <c r="B120" s="2">
        <v>0.45900000000000002</v>
      </c>
      <c r="C120" s="5">
        <v>6.4000000000000001E-2</v>
      </c>
      <c r="D120" s="1">
        <f>(B120-C120)</f>
        <v>0.39500000000000002</v>
      </c>
      <c r="E120" s="9">
        <f>(16.939*D120*D120)+(69.616*D120)-(1.8145)</f>
        <v>28.326727475000002</v>
      </c>
    </row>
    <row r="121" spans="1:5" x14ac:dyDescent="0.3">
      <c r="A121" s="7" t="s">
        <v>282</v>
      </c>
      <c r="B121" s="2">
        <v>0.45800000000000002</v>
      </c>
      <c r="C121" s="5">
        <v>6.4000000000000001E-2</v>
      </c>
      <c r="D121" s="1">
        <f>(B121-C121)</f>
        <v>0.39400000000000002</v>
      </c>
      <c r="E121" s="9">
        <f>(16.939*D121*D121)+(69.616*D121)-(1.8145)</f>
        <v>28.243746604000002</v>
      </c>
    </row>
    <row r="122" spans="1:5" x14ac:dyDescent="0.3">
      <c r="A122" s="7" t="s">
        <v>283</v>
      </c>
      <c r="B122" s="2">
        <v>0.39800000000000002</v>
      </c>
      <c r="C122" s="5">
        <v>6.4000000000000001E-2</v>
      </c>
      <c r="D122" s="1">
        <f>(B122-C122)</f>
        <v>0.33400000000000002</v>
      </c>
      <c r="E122" s="9">
        <f>(16.939*D122*D122)+(69.616*D122)-(1.8145)</f>
        <v>23.326891084000003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3"/>
  <sheetViews>
    <sheetView workbookViewId="0">
      <selection activeCell="P7" sqref="P7"/>
    </sheetView>
  </sheetViews>
  <sheetFormatPr defaultRowHeight="14.4" x14ac:dyDescent="0.3"/>
  <cols>
    <col min="1" max="1" width="16.5546875" customWidth="1"/>
    <col min="2" max="2" width="12.77734375" customWidth="1"/>
    <col min="3" max="3" width="11.33203125" customWidth="1"/>
    <col min="4" max="4" width="10.44140625" customWidth="1"/>
    <col min="5" max="5" width="19.6640625" customWidth="1"/>
  </cols>
  <sheetData>
    <row r="2" spans="1:12" x14ac:dyDescent="0.3">
      <c r="A2" s="3">
        <v>0.1</v>
      </c>
      <c r="B2" s="2">
        <v>0.28200000000000003</v>
      </c>
      <c r="C2" s="2">
        <v>0.65400000000000003</v>
      </c>
      <c r="D2" s="2">
        <v>0.46600000000000003</v>
      </c>
      <c r="E2" s="2">
        <v>0.371</v>
      </c>
      <c r="F2" s="2">
        <v>0.45500000000000002</v>
      </c>
      <c r="G2" s="2">
        <v>0.312</v>
      </c>
      <c r="H2" s="2">
        <v>0.42099999999999999</v>
      </c>
      <c r="I2" s="2">
        <v>0.438</v>
      </c>
      <c r="J2" s="2">
        <v>0.36599999999999999</v>
      </c>
      <c r="K2" s="2">
        <v>0.31900000000000001</v>
      </c>
      <c r="L2" s="2">
        <v>0.376</v>
      </c>
    </row>
    <row r="3" spans="1:12" x14ac:dyDescent="0.3">
      <c r="A3" s="3">
        <v>0.439</v>
      </c>
      <c r="B3" s="2">
        <v>0.54800000000000004</v>
      </c>
      <c r="C3" s="2">
        <v>0.43</v>
      </c>
      <c r="D3" s="2">
        <v>0.503</v>
      </c>
      <c r="E3" s="2">
        <v>0.33200000000000002</v>
      </c>
      <c r="F3" s="2">
        <v>0.435</v>
      </c>
      <c r="G3" s="2">
        <v>0.39600000000000002</v>
      </c>
      <c r="H3" s="2">
        <v>0.34400000000000003</v>
      </c>
      <c r="I3" s="2">
        <v>0.48199999999999998</v>
      </c>
      <c r="J3" s="2">
        <v>0.29799999999999999</v>
      </c>
      <c r="K3" s="2">
        <v>0.14499999999999999</v>
      </c>
      <c r="L3" s="2">
        <v>0.26600000000000001</v>
      </c>
    </row>
    <row r="4" spans="1:12" x14ac:dyDescent="0.3">
      <c r="A4" s="3">
        <v>0.75600000000000001</v>
      </c>
      <c r="B4" s="2">
        <v>0.53100000000000003</v>
      </c>
      <c r="C4" s="2">
        <v>0.46500000000000002</v>
      </c>
      <c r="D4" s="2">
        <v>0.496</v>
      </c>
      <c r="E4" s="2">
        <v>0.53300000000000003</v>
      </c>
      <c r="F4" s="2">
        <v>0.376</v>
      </c>
      <c r="G4" s="2">
        <v>0.40200000000000002</v>
      </c>
      <c r="H4" s="2">
        <v>0.30299999999999999</v>
      </c>
      <c r="I4" s="2">
        <v>0.45600000000000002</v>
      </c>
      <c r="J4" s="2">
        <v>0.248</v>
      </c>
      <c r="K4" s="2">
        <v>0.28500000000000003</v>
      </c>
      <c r="L4" s="2">
        <v>0.37</v>
      </c>
    </row>
    <row r="5" spans="1:12" x14ac:dyDescent="0.3">
      <c r="A5" s="3">
        <v>0.94599999999999995</v>
      </c>
      <c r="B5" s="2">
        <v>0.50600000000000001</v>
      </c>
      <c r="C5" s="2">
        <v>0.49199999999999999</v>
      </c>
      <c r="D5" s="2">
        <v>0.502</v>
      </c>
      <c r="E5" s="2">
        <v>0.38100000000000001</v>
      </c>
      <c r="F5" s="2">
        <v>0.434</v>
      </c>
      <c r="G5" s="2">
        <v>0.32700000000000001</v>
      </c>
      <c r="H5" s="2">
        <v>0.28600000000000003</v>
      </c>
      <c r="I5" s="2">
        <v>0.378</v>
      </c>
      <c r="J5" s="2">
        <v>0.35699999999999998</v>
      </c>
      <c r="K5" s="2">
        <v>0.33100000000000002</v>
      </c>
      <c r="L5" s="2">
        <v>0.42599999999999999</v>
      </c>
    </row>
    <row r="6" spans="1:12" x14ac:dyDescent="0.3">
      <c r="A6" s="3">
        <v>1.32</v>
      </c>
      <c r="B6" s="2">
        <v>0.65</v>
      </c>
      <c r="C6" s="2">
        <v>0.54700000000000004</v>
      </c>
      <c r="D6" s="2">
        <v>0.52500000000000002</v>
      </c>
      <c r="E6" s="2">
        <v>0.25</v>
      </c>
      <c r="F6" s="2">
        <v>0.27</v>
      </c>
      <c r="G6" s="2">
        <v>0.33400000000000002</v>
      </c>
      <c r="H6" s="2">
        <v>0.30399999999999999</v>
      </c>
      <c r="I6" s="2">
        <v>0.35399999999999998</v>
      </c>
      <c r="J6" s="2">
        <v>0.29599999999999999</v>
      </c>
      <c r="K6" s="2">
        <v>0.313</v>
      </c>
      <c r="L6" s="2">
        <v>0.28800000000000003</v>
      </c>
    </row>
    <row r="7" spans="1:12" x14ac:dyDescent="0.3">
      <c r="A7" s="5">
        <v>5.5E-2</v>
      </c>
      <c r="B7" s="2">
        <v>0.47100000000000003</v>
      </c>
      <c r="C7" s="2">
        <v>0.49299999999999999</v>
      </c>
      <c r="D7" s="2">
        <v>0.53</v>
      </c>
      <c r="E7" s="2">
        <v>0.48499999999999999</v>
      </c>
      <c r="F7" s="2">
        <v>0.499</v>
      </c>
      <c r="G7" s="2">
        <v>0.32400000000000001</v>
      </c>
      <c r="H7" s="2">
        <v>0.28800000000000003</v>
      </c>
      <c r="I7" s="2">
        <v>0.40300000000000002</v>
      </c>
      <c r="J7" s="2">
        <v>0.32400000000000001</v>
      </c>
      <c r="K7" s="2">
        <v>0.34800000000000003</v>
      </c>
      <c r="L7" s="2">
        <v>0.253</v>
      </c>
    </row>
    <row r="8" spans="1:12" x14ac:dyDescent="0.3">
      <c r="A8" s="2">
        <v>0.55700000000000005</v>
      </c>
      <c r="B8" s="2">
        <v>0.45600000000000002</v>
      </c>
      <c r="C8" s="2">
        <v>0.56000000000000005</v>
      </c>
      <c r="D8" s="2">
        <v>0.52700000000000002</v>
      </c>
      <c r="E8" s="2">
        <v>0.43099999999999999</v>
      </c>
      <c r="F8" s="2">
        <v>0.32100000000000001</v>
      </c>
      <c r="G8" s="2">
        <v>0.45200000000000001</v>
      </c>
      <c r="H8" s="2">
        <v>0.33400000000000002</v>
      </c>
      <c r="I8" s="2">
        <v>0.36599999999999999</v>
      </c>
      <c r="J8" s="2">
        <v>0.41200000000000003</v>
      </c>
      <c r="K8" s="2">
        <v>0.33800000000000002</v>
      </c>
      <c r="L8" s="2">
        <v>0.42799999999999999</v>
      </c>
    </row>
    <row r="9" spans="1:12" x14ac:dyDescent="0.3">
      <c r="A9" s="2">
        <v>0.54400000000000004</v>
      </c>
      <c r="B9" s="2">
        <v>0.56400000000000006</v>
      </c>
      <c r="C9" s="2">
        <v>0.59699999999999998</v>
      </c>
      <c r="D9" s="2">
        <v>0.42599999999999999</v>
      </c>
      <c r="E9" s="2">
        <v>0.41500000000000004</v>
      </c>
      <c r="F9" s="2">
        <v>0.38800000000000001</v>
      </c>
      <c r="G9" s="2">
        <v>0.42799999999999999</v>
      </c>
      <c r="H9" s="2">
        <v>0.39200000000000002</v>
      </c>
      <c r="I9" s="2">
        <v>0.39800000000000002</v>
      </c>
      <c r="J9" s="2">
        <v>0.40800000000000003</v>
      </c>
      <c r="K9" s="2">
        <v>0.247</v>
      </c>
      <c r="L9" s="2">
        <v>0.36199999999999999</v>
      </c>
    </row>
    <row r="16" spans="1:12" x14ac:dyDescent="0.3">
      <c r="A16" s="11"/>
      <c r="B16" s="10" t="s">
        <v>7</v>
      </c>
      <c r="C16" s="10" t="s">
        <v>8</v>
      </c>
      <c r="D16" s="10" t="s">
        <v>9</v>
      </c>
      <c r="E16" s="10" t="s">
        <v>10</v>
      </c>
    </row>
    <row r="17" spans="1:12" x14ac:dyDescent="0.3">
      <c r="A17" s="11" t="s">
        <v>1</v>
      </c>
      <c r="B17" s="3">
        <v>0.1</v>
      </c>
      <c r="C17" s="1">
        <f>B17-B22</f>
        <v>4.5000000000000005E-2</v>
      </c>
      <c r="D17" s="1">
        <v>800</v>
      </c>
      <c r="E17" s="9">
        <f>(567.98*C17*C17)-(1351.3*C17)+(853.34)</f>
        <v>793.68165950000002</v>
      </c>
    </row>
    <row r="18" spans="1:12" x14ac:dyDescent="0.3">
      <c r="A18" s="11" t="s">
        <v>2</v>
      </c>
      <c r="B18" s="3">
        <v>0.439</v>
      </c>
      <c r="C18" s="1">
        <f>B18-B22</f>
        <v>0.38400000000000001</v>
      </c>
      <c r="D18" s="1">
        <v>400</v>
      </c>
      <c r="E18" s="9">
        <f t="shared" ref="E18:E81" si="0">(567.98*C18*C18)-(1351.3*C18)+(853.34)</f>
        <v>418.19285888000007</v>
      </c>
    </row>
    <row r="19" spans="1:12" x14ac:dyDescent="0.3">
      <c r="A19" s="11" t="s">
        <v>3</v>
      </c>
      <c r="B19" s="3">
        <v>0.75600000000000001</v>
      </c>
      <c r="C19" s="1">
        <f>B19-B22</f>
        <v>0.70099999999999996</v>
      </c>
      <c r="D19" s="1">
        <v>200</v>
      </c>
      <c r="E19" s="9">
        <f t="shared" si="0"/>
        <v>185.18463998000004</v>
      </c>
    </row>
    <row r="20" spans="1:12" x14ac:dyDescent="0.3">
      <c r="A20" s="11" t="s">
        <v>4</v>
      </c>
      <c r="B20" s="3">
        <v>0.94599999999999995</v>
      </c>
      <c r="C20" s="1">
        <f>B20-B22</f>
        <v>0.8909999999999999</v>
      </c>
      <c r="D20" s="1">
        <v>100</v>
      </c>
      <c r="E20" s="9">
        <f t="shared" si="0"/>
        <v>100.24023038000018</v>
      </c>
    </row>
    <row r="21" spans="1:12" x14ac:dyDescent="0.3">
      <c r="A21" s="11" t="s">
        <v>5</v>
      </c>
      <c r="B21" s="3">
        <v>1.32</v>
      </c>
      <c r="C21" s="1">
        <f>B21-B22</f>
        <v>1.2650000000000001</v>
      </c>
      <c r="D21" s="1">
        <v>50</v>
      </c>
      <c r="E21" s="9">
        <f t="shared" si="0"/>
        <v>52.841295500000115</v>
      </c>
    </row>
    <row r="22" spans="1:12" x14ac:dyDescent="0.3">
      <c r="A22" s="11" t="s">
        <v>6</v>
      </c>
      <c r="B22" s="5">
        <v>5.5E-2</v>
      </c>
      <c r="C22" s="1">
        <f>B22-B22</f>
        <v>0</v>
      </c>
      <c r="D22" s="1">
        <v>0</v>
      </c>
      <c r="E22" s="9">
        <v>0</v>
      </c>
    </row>
    <row r="28" spans="1:12" x14ac:dyDescent="0.3">
      <c r="H28" s="11"/>
      <c r="J28" s="6" t="s">
        <v>11</v>
      </c>
      <c r="K28" s="6"/>
      <c r="L28" s="6"/>
    </row>
    <row r="33" spans="1:5" x14ac:dyDescent="0.3">
      <c r="A33" s="7" t="s">
        <v>12</v>
      </c>
      <c r="B33" s="2" t="s">
        <v>13</v>
      </c>
      <c r="C33" s="4" t="s">
        <v>6</v>
      </c>
      <c r="D33" s="1" t="s">
        <v>8</v>
      </c>
      <c r="E33" s="8" t="s">
        <v>14</v>
      </c>
    </row>
    <row r="34" spans="1:5" x14ac:dyDescent="0.3">
      <c r="A34" s="7" t="s">
        <v>105</v>
      </c>
      <c r="B34" s="2">
        <v>0.55700000000000005</v>
      </c>
      <c r="C34" s="5">
        <v>5.5E-2</v>
      </c>
      <c r="D34" s="1">
        <f>(B34-C34)</f>
        <v>0.502</v>
      </c>
      <c r="E34" s="9">
        <f>(567.98*D34*D34)-(1351.3*D34)+(853.34)</f>
        <v>318.12063192000016</v>
      </c>
    </row>
    <row r="35" spans="1:5" x14ac:dyDescent="0.3">
      <c r="A35" s="7" t="s">
        <v>106</v>
      </c>
      <c r="B35" s="2">
        <v>0.54400000000000004</v>
      </c>
      <c r="C35" s="5">
        <v>5.5E-2</v>
      </c>
      <c r="D35" s="1">
        <f>(B35-C35)</f>
        <v>0.48900000000000005</v>
      </c>
      <c r="E35" s="9">
        <f>(567.98*D35*D35)-(1351.3*D35)+(853.34)</f>
        <v>328.37024558000007</v>
      </c>
    </row>
    <row r="36" spans="1:5" x14ac:dyDescent="0.3">
      <c r="A36" s="7" t="s">
        <v>107</v>
      </c>
      <c r="B36" s="2">
        <v>0.28200000000000003</v>
      </c>
      <c r="C36" s="5">
        <v>5.5E-2</v>
      </c>
      <c r="D36" s="1">
        <f>(B36-C36)</f>
        <v>0.22700000000000004</v>
      </c>
      <c r="E36" s="9">
        <f>(567.98*D36*D36)-(1351.3*D36)+(853.34)</f>
        <v>575.86234142000001</v>
      </c>
    </row>
    <row r="37" spans="1:5" x14ac:dyDescent="0.3">
      <c r="A37" s="7" t="s">
        <v>108</v>
      </c>
      <c r="B37" s="2">
        <v>0.54800000000000004</v>
      </c>
      <c r="C37" s="5">
        <v>5.5E-2</v>
      </c>
      <c r="D37" s="1">
        <f>(B37-C37)</f>
        <v>0.49300000000000005</v>
      </c>
      <c r="E37" s="9">
        <f>(567.98*D37*D37)-(1351.3*D37)+(853.34)</f>
        <v>325.19607101999998</v>
      </c>
    </row>
    <row r="38" spans="1:5" x14ac:dyDescent="0.3">
      <c r="A38" s="7" t="s">
        <v>109</v>
      </c>
      <c r="B38" s="2">
        <v>0.53100000000000003</v>
      </c>
      <c r="C38" s="5">
        <v>5.5E-2</v>
      </c>
      <c r="D38" s="1">
        <f>(B38-C38)</f>
        <v>0.47600000000000003</v>
      </c>
      <c r="E38" s="9">
        <f>(567.98*D38*D38)-(1351.3*D38)+(853.34)</f>
        <v>338.81183648000012</v>
      </c>
    </row>
    <row r="39" spans="1:5" x14ac:dyDescent="0.3">
      <c r="A39" s="7" t="s">
        <v>110</v>
      </c>
      <c r="B39" s="2">
        <v>0.50600000000000001</v>
      </c>
      <c r="C39" s="5">
        <v>5.5E-2</v>
      </c>
      <c r="D39" s="1">
        <f>(B39-C39)</f>
        <v>0.45100000000000001</v>
      </c>
      <c r="E39" s="9">
        <f>(567.98*D39*D39)-(1351.3*D39)+(853.34)</f>
        <v>359.43139998000009</v>
      </c>
    </row>
    <row r="40" spans="1:5" x14ac:dyDescent="0.3">
      <c r="A40" s="7" t="s">
        <v>111</v>
      </c>
      <c r="B40" s="2">
        <v>0.65</v>
      </c>
      <c r="C40" s="5">
        <v>5.5E-2</v>
      </c>
      <c r="D40" s="1">
        <f>(B40-C40)</f>
        <v>0.59499999999999997</v>
      </c>
      <c r="E40" s="9">
        <f>(567.98*D40*D40)-(1351.3*D40)+(853.34)</f>
        <v>250.39561950000018</v>
      </c>
    </row>
    <row r="41" spans="1:5" x14ac:dyDescent="0.3">
      <c r="A41" s="7" t="s">
        <v>112</v>
      </c>
      <c r="B41" s="2">
        <v>0.47100000000000003</v>
      </c>
      <c r="C41" s="5">
        <v>5.5E-2</v>
      </c>
      <c r="D41" s="1">
        <f>(B41-C41)</f>
        <v>0.41600000000000004</v>
      </c>
      <c r="E41" s="9">
        <f>(567.98*D41*D41)-(1351.3*D41)+(853.34)</f>
        <v>389.49154688000004</v>
      </c>
    </row>
    <row r="42" spans="1:5" x14ac:dyDescent="0.3">
      <c r="A42" s="7" t="s">
        <v>113</v>
      </c>
      <c r="B42" s="2">
        <v>0.45600000000000002</v>
      </c>
      <c r="C42" s="5">
        <v>5.5E-2</v>
      </c>
      <c r="D42" s="1">
        <f>(B42-C42)</f>
        <v>0.40100000000000002</v>
      </c>
      <c r="E42" s="9">
        <f>(567.98*D42*D42)-(1351.3*D42)+(853.34)</f>
        <v>402.80045198000005</v>
      </c>
    </row>
    <row r="43" spans="1:5" x14ac:dyDescent="0.3">
      <c r="A43" s="7" t="s">
        <v>114</v>
      </c>
      <c r="B43" s="2">
        <v>0.56400000000000006</v>
      </c>
      <c r="C43" s="5">
        <v>5.5E-2</v>
      </c>
      <c r="D43" s="1">
        <f>(B43-C43)</f>
        <v>0.50900000000000001</v>
      </c>
      <c r="E43" s="9">
        <f>(567.98*D43*D43)-(1351.3*D43)+(853.34)</f>
        <v>312.68112638000014</v>
      </c>
    </row>
    <row r="44" spans="1:5" x14ac:dyDescent="0.3">
      <c r="A44" s="7" t="s">
        <v>115</v>
      </c>
      <c r="B44" s="2">
        <v>0.65400000000000003</v>
      </c>
      <c r="C44" s="5">
        <v>5.5E-2</v>
      </c>
      <c r="D44" s="1">
        <f>(B44-C44)</f>
        <v>0.59899999999999998</v>
      </c>
      <c r="E44" s="9">
        <f>(567.98*D44*D44)-(1351.3*D44)+(853.34)</f>
        <v>247.70309198000007</v>
      </c>
    </row>
    <row r="45" spans="1:5" x14ac:dyDescent="0.3">
      <c r="A45" s="7" t="s">
        <v>116</v>
      </c>
      <c r="B45" s="2">
        <v>0.43</v>
      </c>
      <c r="C45" s="5">
        <v>5.5E-2</v>
      </c>
      <c r="D45" s="1">
        <f>(B45-C45)</f>
        <v>0.375</v>
      </c>
      <c r="E45" s="9">
        <f>(567.98*D45*D45)-(1351.3*D45)+(853.34)</f>
        <v>426.47468750000007</v>
      </c>
    </row>
    <row r="46" spans="1:5" x14ac:dyDescent="0.3">
      <c r="A46" s="7" t="s">
        <v>117</v>
      </c>
      <c r="B46" s="2">
        <v>0.46500000000000002</v>
      </c>
      <c r="C46" s="5">
        <v>5.5E-2</v>
      </c>
      <c r="D46" s="1">
        <f>(B46-C46)</f>
        <v>0.41000000000000003</v>
      </c>
      <c r="E46" s="9">
        <f>(567.98*D46*D46)-(1351.3*D46)+(853.34)</f>
        <v>394.78443800000002</v>
      </c>
    </row>
    <row r="47" spans="1:5" x14ac:dyDescent="0.3">
      <c r="A47" s="7" t="s">
        <v>118</v>
      </c>
      <c r="B47" s="2">
        <v>0.49199999999999999</v>
      </c>
      <c r="C47" s="5">
        <v>5.5E-2</v>
      </c>
      <c r="D47" s="1">
        <f>(B47-C47)</f>
        <v>0.437</v>
      </c>
      <c r="E47" s="9">
        <f>(567.98*D47*D47)-(1351.3*D47)+(853.34)</f>
        <v>371.28847262000005</v>
      </c>
    </row>
    <row r="48" spans="1:5" x14ac:dyDescent="0.3">
      <c r="A48" s="7" t="s">
        <v>119</v>
      </c>
      <c r="B48" s="2">
        <v>0.54700000000000004</v>
      </c>
      <c r="C48" s="5">
        <v>5.5E-2</v>
      </c>
      <c r="D48" s="1">
        <f>(B48-C48)</f>
        <v>0.49200000000000005</v>
      </c>
      <c r="E48" s="9">
        <f>(567.98*D48*D48)-(1351.3*D48)+(853.34)</f>
        <v>325.98791072000006</v>
      </c>
    </row>
    <row r="49" spans="1:5" x14ac:dyDescent="0.3">
      <c r="A49" s="7" t="s">
        <v>120</v>
      </c>
      <c r="B49" s="2">
        <v>0.49299999999999999</v>
      </c>
      <c r="C49" s="5">
        <v>5.5E-2</v>
      </c>
      <c r="D49" s="1">
        <f>(B49-C49)</f>
        <v>0.438</v>
      </c>
      <c r="E49" s="9">
        <f>(567.98*D49*D49)-(1351.3*D49)+(853.34)</f>
        <v>370.43415512000013</v>
      </c>
    </row>
    <row r="50" spans="1:5" x14ac:dyDescent="0.3">
      <c r="A50" s="7" t="s">
        <v>121</v>
      </c>
      <c r="B50" s="2">
        <v>0.56000000000000005</v>
      </c>
      <c r="C50" s="5">
        <v>5.5E-2</v>
      </c>
      <c r="D50" s="1">
        <f>(B50-C50)</f>
        <v>0.505</v>
      </c>
      <c r="E50" s="9">
        <f>(567.98*D50*D50)-(1351.3*D50)+(853.34)</f>
        <v>315.78259950000006</v>
      </c>
    </row>
    <row r="51" spans="1:5" x14ac:dyDescent="0.3">
      <c r="A51" s="7" t="s">
        <v>122</v>
      </c>
      <c r="B51" s="2">
        <v>0.59699999999999998</v>
      </c>
      <c r="C51" s="5">
        <v>5.5E-2</v>
      </c>
      <c r="D51" s="1">
        <f>(B51-C51)</f>
        <v>0.54199999999999993</v>
      </c>
      <c r="E51" s="9">
        <f>(567.98*D51*D51)-(1351.3*D51)+(853.34)</f>
        <v>287.7874767200002</v>
      </c>
    </row>
    <row r="52" spans="1:5" x14ac:dyDescent="0.3">
      <c r="A52" s="7" t="s">
        <v>123</v>
      </c>
      <c r="B52" s="2">
        <v>0.46600000000000003</v>
      </c>
      <c r="C52" s="5">
        <v>5.5E-2</v>
      </c>
      <c r="D52" s="1">
        <f>(B52-C52)</f>
        <v>0.41100000000000003</v>
      </c>
      <c r="E52" s="9">
        <f>(567.98*D52*D52)-(1351.3*D52)+(853.34)</f>
        <v>393.89944958000001</v>
      </c>
    </row>
    <row r="53" spans="1:5" x14ac:dyDescent="0.3">
      <c r="A53" s="7" t="s">
        <v>124</v>
      </c>
      <c r="B53" s="2">
        <v>0.503</v>
      </c>
      <c r="C53" s="5">
        <v>5.5E-2</v>
      </c>
      <c r="D53" s="1">
        <f>(B53-C53)</f>
        <v>0.44800000000000001</v>
      </c>
      <c r="E53" s="9">
        <f>(567.98*D53*D53)-(1351.3*D53)+(853.34)</f>
        <v>361.95345792000012</v>
      </c>
    </row>
    <row r="54" spans="1:5" x14ac:dyDescent="0.3">
      <c r="A54" s="7" t="s">
        <v>125</v>
      </c>
      <c r="B54" s="2">
        <v>0.496</v>
      </c>
      <c r="C54" s="5">
        <v>5.5E-2</v>
      </c>
      <c r="D54" s="1">
        <f>(B54-C54)</f>
        <v>0.441</v>
      </c>
      <c r="E54" s="9">
        <f>(567.98*D54*D54)-(1351.3*D54)+(853.34)</f>
        <v>367.87801838000001</v>
      </c>
    </row>
    <row r="55" spans="1:5" x14ac:dyDescent="0.3">
      <c r="A55" s="7" t="s">
        <v>126</v>
      </c>
      <c r="B55" s="2">
        <v>0.502</v>
      </c>
      <c r="C55" s="5">
        <v>5.5E-2</v>
      </c>
      <c r="D55" s="1">
        <f>(B55-C55)</f>
        <v>0.44700000000000001</v>
      </c>
      <c r="E55" s="9">
        <f>(567.98*D55*D55)-(1351.3*D55)+(853.34)</f>
        <v>362.79641581999999</v>
      </c>
    </row>
    <row r="56" spans="1:5" x14ac:dyDescent="0.3">
      <c r="A56" s="7" t="s">
        <v>127</v>
      </c>
      <c r="B56" s="2">
        <v>0.52500000000000002</v>
      </c>
      <c r="C56" s="5">
        <v>5.5E-2</v>
      </c>
      <c r="D56" s="1">
        <f>(B56-C56)</f>
        <v>0.47000000000000003</v>
      </c>
      <c r="E56" s="9">
        <f>(567.98*D56*D56)-(1351.3*D56)+(853.34)</f>
        <v>343.69578200000007</v>
      </c>
    </row>
    <row r="57" spans="1:5" x14ac:dyDescent="0.3">
      <c r="A57" s="7" t="s">
        <v>128</v>
      </c>
      <c r="B57" s="2">
        <v>0.53</v>
      </c>
      <c r="C57" s="5">
        <v>5.5E-2</v>
      </c>
      <c r="D57" s="1">
        <f>(B57-C57)</f>
        <v>0.47500000000000003</v>
      </c>
      <c r="E57" s="9">
        <f>(567.98*D57*D57)-(1351.3*D57)+(853.34)</f>
        <v>339.62298750000002</v>
      </c>
    </row>
    <row r="58" spans="1:5" x14ac:dyDescent="0.3">
      <c r="A58" s="7" t="s">
        <v>129</v>
      </c>
      <c r="B58" s="2">
        <v>0.52700000000000002</v>
      </c>
      <c r="C58" s="5">
        <v>5.5E-2</v>
      </c>
      <c r="D58" s="1">
        <f>(B58-C58)</f>
        <v>0.47200000000000003</v>
      </c>
      <c r="E58" s="9">
        <f>(567.98*D58*D58)-(1351.3*D58)+(853.34)</f>
        <v>342.06325631999999</v>
      </c>
    </row>
    <row r="59" spans="1:5" x14ac:dyDescent="0.3">
      <c r="A59" s="7" t="s">
        <v>130</v>
      </c>
      <c r="B59" s="2">
        <v>0.42599999999999999</v>
      </c>
      <c r="C59" s="5">
        <v>5.5E-2</v>
      </c>
      <c r="D59" s="1">
        <f>(B59-C59)</f>
        <v>0.371</v>
      </c>
      <c r="E59" s="9">
        <f>(567.98*D59*D59)-(1351.3*D59)+(853.34)</f>
        <v>430.18503518000006</v>
      </c>
    </row>
    <row r="60" spans="1:5" x14ac:dyDescent="0.3">
      <c r="A60" s="7" t="s">
        <v>131</v>
      </c>
      <c r="B60" s="2">
        <v>0.371</v>
      </c>
      <c r="C60" s="5">
        <v>5.5E-2</v>
      </c>
      <c r="D60" s="1">
        <f>(B60-C60)</f>
        <v>0.316</v>
      </c>
      <c r="E60" s="9">
        <f>(567.98*D60*D60)-(1351.3*D60)+(853.34)</f>
        <v>483.04541088000002</v>
      </c>
    </row>
    <row r="61" spans="1:5" x14ac:dyDescent="0.3">
      <c r="A61" s="7" t="s">
        <v>132</v>
      </c>
      <c r="B61" s="2">
        <v>0.33200000000000002</v>
      </c>
      <c r="C61" s="5">
        <v>5.5E-2</v>
      </c>
      <c r="D61" s="1">
        <f>(B61-C61)</f>
        <v>0.27700000000000002</v>
      </c>
      <c r="E61" s="9">
        <f>(567.98*D61*D61)-(1351.3*D61)+(853.34)</f>
        <v>522.61043741999993</v>
      </c>
    </row>
    <row r="62" spans="1:5" x14ac:dyDescent="0.3">
      <c r="A62" s="7" t="s">
        <v>133</v>
      </c>
      <c r="B62" s="2">
        <v>0.53300000000000003</v>
      </c>
      <c r="C62" s="5">
        <v>5.5E-2</v>
      </c>
      <c r="D62" s="1">
        <f>(B62-C62)</f>
        <v>0.47800000000000004</v>
      </c>
      <c r="E62" s="9">
        <f>(567.98*D62*D62)-(1351.3*D62)+(853.34)</f>
        <v>337.19294232000004</v>
      </c>
    </row>
    <row r="63" spans="1:5" x14ac:dyDescent="0.3">
      <c r="A63" s="7" t="s">
        <v>134</v>
      </c>
      <c r="B63" s="2">
        <v>0.38100000000000001</v>
      </c>
      <c r="C63" s="5">
        <v>5.5E-2</v>
      </c>
      <c r="D63" s="1">
        <f>(B63-C63)</f>
        <v>0.32600000000000001</v>
      </c>
      <c r="E63" s="9">
        <f>(567.98*D63*D63)-(1351.3*D63)+(853.34)</f>
        <v>473.17884248000007</v>
      </c>
    </row>
    <row r="64" spans="1:5" x14ac:dyDescent="0.3">
      <c r="A64" s="7" t="s">
        <v>135</v>
      </c>
      <c r="B64" s="2">
        <v>0.25</v>
      </c>
      <c r="C64" s="5">
        <v>5.5E-2</v>
      </c>
      <c r="D64" s="1">
        <f>(B64-C64)</f>
        <v>0.19500000000000001</v>
      </c>
      <c r="E64" s="9">
        <f>(567.98*D64*D64)-(1351.3*D64)+(853.34)</f>
        <v>611.43393950000006</v>
      </c>
    </row>
    <row r="65" spans="1:5" x14ac:dyDescent="0.3">
      <c r="A65" s="7" t="s">
        <v>136</v>
      </c>
      <c r="B65" s="2">
        <v>0.48499999999999999</v>
      </c>
      <c r="C65" s="5">
        <v>5.5E-2</v>
      </c>
      <c r="D65" s="1">
        <f>(B65-C65)</f>
        <v>0.43</v>
      </c>
      <c r="E65" s="9">
        <f>(567.98*D65*D65)-(1351.3*D65)+(853.34)</f>
        <v>377.30050200000005</v>
      </c>
    </row>
    <row r="66" spans="1:5" x14ac:dyDescent="0.3">
      <c r="A66" s="7" t="s">
        <v>137</v>
      </c>
      <c r="B66" s="2">
        <v>0.43099999999999999</v>
      </c>
      <c r="C66" s="5">
        <v>5.5E-2</v>
      </c>
      <c r="D66" s="1">
        <f>(B66-C66)</f>
        <v>0.376</v>
      </c>
      <c r="E66" s="9">
        <f>(567.98*D66*D66)-(1351.3*D66)+(853.34)</f>
        <v>425.54994048000003</v>
      </c>
    </row>
    <row r="67" spans="1:5" x14ac:dyDescent="0.3">
      <c r="A67" s="7" t="s">
        <v>138</v>
      </c>
      <c r="B67" s="2">
        <v>0.41500000000000004</v>
      </c>
      <c r="C67" s="5">
        <v>5.5E-2</v>
      </c>
      <c r="D67" s="1">
        <f>(B67-C67)</f>
        <v>0.36000000000000004</v>
      </c>
      <c r="E67" s="9">
        <f>(567.98*D67*D67)-(1351.3*D67)+(853.34)</f>
        <v>440.48220800000001</v>
      </c>
    </row>
    <row r="68" spans="1:5" x14ac:dyDescent="0.3">
      <c r="A68" s="7" t="s">
        <v>139</v>
      </c>
      <c r="B68" s="2">
        <v>0.45500000000000002</v>
      </c>
      <c r="C68" s="5">
        <v>5.5E-2</v>
      </c>
      <c r="D68" s="1">
        <f>(B68-C68)</f>
        <v>0.4</v>
      </c>
      <c r="E68" s="9">
        <f>(567.98*D68*D68)-(1351.3*D68)+(853.34)</f>
        <v>403.69680000000005</v>
      </c>
    </row>
    <row r="69" spans="1:5" x14ac:dyDescent="0.3">
      <c r="A69" s="7" t="s">
        <v>140</v>
      </c>
      <c r="B69" s="2">
        <v>0.435</v>
      </c>
      <c r="C69" s="5">
        <v>5.5E-2</v>
      </c>
      <c r="D69" s="1">
        <f>(B69-C69)</f>
        <v>0.38</v>
      </c>
      <c r="E69" s="9">
        <f>(567.98*D69*D69)-(1351.3*D69)+(853.34)</f>
        <v>421.86231199999997</v>
      </c>
    </row>
    <row r="70" spans="1:5" x14ac:dyDescent="0.3">
      <c r="A70" s="7" t="s">
        <v>141</v>
      </c>
      <c r="B70" s="2">
        <v>0.376</v>
      </c>
      <c r="C70" s="5">
        <v>5.5E-2</v>
      </c>
      <c r="D70" s="1">
        <f>(B70-C70)</f>
        <v>0.32100000000000001</v>
      </c>
      <c r="E70" s="9">
        <f>(567.98*D70*D70)-(1351.3*D70)+(853.34)</f>
        <v>478.09792718000006</v>
      </c>
    </row>
    <row r="71" spans="1:5" x14ac:dyDescent="0.3">
      <c r="A71" s="7" t="s">
        <v>142</v>
      </c>
      <c r="B71" s="2">
        <v>0.434</v>
      </c>
      <c r="C71" s="5">
        <v>5.5E-2</v>
      </c>
      <c r="D71" s="1">
        <f>(B71-C71)</f>
        <v>0.379</v>
      </c>
      <c r="E71" s="9">
        <f>(567.98*D71*D71)-(1351.3*D71)+(853.34)</f>
        <v>422.78251518000002</v>
      </c>
    </row>
    <row r="72" spans="1:5" x14ac:dyDescent="0.3">
      <c r="A72" s="7" t="s">
        <v>143</v>
      </c>
      <c r="B72" s="2">
        <v>0.27</v>
      </c>
      <c r="C72" s="5">
        <v>5.5E-2</v>
      </c>
      <c r="D72" s="1">
        <f>(B72-C72)</f>
        <v>0.21500000000000002</v>
      </c>
      <c r="E72" s="9">
        <f>(567.98*D72*D72)-(1351.3*D72)+(853.34)</f>
        <v>589.06537550000007</v>
      </c>
    </row>
    <row r="73" spans="1:5" x14ac:dyDescent="0.3">
      <c r="A73" s="7" t="s">
        <v>144</v>
      </c>
      <c r="B73" s="2">
        <v>0.499</v>
      </c>
      <c r="C73" s="5">
        <v>5.5E-2</v>
      </c>
      <c r="D73" s="1">
        <f>(B73-C73)</f>
        <v>0.44400000000000001</v>
      </c>
      <c r="E73" s="9">
        <f>(567.98*D73*D73)-(1351.3*D73)+(853.34)</f>
        <v>365.33210528000001</v>
      </c>
    </row>
    <row r="74" spans="1:5" x14ac:dyDescent="0.3">
      <c r="A74" s="7" t="s">
        <v>145</v>
      </c>
      <c r="B74" s="2">
        <v>0.32100000000000001</v>
      </c>
      <c r="C74" s="5">
        <v>5.5E-2</v>
      </c>
      <c r="D74" s="1">
        <f>(B74-C74)</f>
        <v>0.26600000000000001</v>
      </c>
      <c r="E74" s="9">
        <f>(567.98*D74*D74)-(1351.3*D74)+(853.34)</f>
        <v>534.08219288000009</v>
      </c>
    </row>
    <row r="75" spans="1:5" x14ac:dyDescent="0.3">
      <c r="A75" s="7" t="s">
        <v>146</v>
      </c>
      <c r="B75" s="2">
        <v>0.38800000000000001</v>
      </c>
      <c r="C75" s="5">
        <v>5.5E-2</v>
      </c>
      <c r="D75" s="1">
        <f>(B75-C75)</f>
        <v>0.33300000000000002</v>
      </c>
      <c r="E75" s="9">
        <f>(567.98*D75*D75)-(1351.3*D75)+(853.34)</f>
        <v>466.33983422</v>
      </c>
    </row>
    <row r="76" spans="1:5" x14ac:dyDescent="0.3">
      <c r="A76" s="7" t="s">
        <v>147</v>
      </c>
      <c r="B76" s="2">
        <v>0.312</v>
      </c>
      <c r="C76" s="5">
        <v>5.5E-2</v>
      </c>
      <c r="D76" s="1">
        <f>(B76-C76)</f>
        <v>0.25700000000000001</v>
      </c>
      <c r="E76" s="9">
        <f>(567.98*D76*D76)-(1351.3*D76)+(853.34)</f>
        <v>543.57041101999994</v>
      </c>
    </row>
    <row r="77" spans="1:5" x14ac:dyDescent="0.3">
      <c r="A77" s="7" t="s">
        <v>148</v>
      </c>
      <c r="B77" s="2">
        <v>0.39600000000000002</v>
      </c>
      <c r="C77" s="5">
        <v>5.5E-2</v>
      </c>
      <c r="D77" s="1">
        <f>(B77-C77)</f>
        <v>0.34100000000000003</v>
      </c>
      <c r="E77" s="9">
        <f>(567.98*D77*D77)-(1351.3*D77)+(853.34)</f>
        <v>458.59198237999999</v>
      </c>
    </row>
    <row r="78" spans="1:5" x14ac:dyDescent="0.3">
      <c r="A78" s="7" t="s">
        <v>149</v>
      </c>
      <c r="B78" s="2">
        <v>0.40200000000000002</v>
      </c>
      <c r="C78" s="5">
        <v>5.5E-2</v>
      </c>
      <c r="D78" s="1">
        <f>(B78-C78)</f>
        <v>0.34700000000000003</v>
      </c>
      <c r="E78" s="9">
        <f>(567.98*D78*D78)-(1351.3*D78)+(853.34)</f>
        <v>452.82880382000002</v>
      </c>
    </row>
    <row r="79" spans="1:5" x14ac:dyDescent="0.3">
      <c r="A79" s="7" t="s">
        <v>150</v>
      </c>
      <c r="B79" s="2">
        <v>0.32700000000000001</v>
      </c>
      <c r="C79" s="5">
        <v>5.5E-2</v>
      </c>
      <c r="D79" s="1">
        <f>(B79-C79)</f>
        <v>0.27200000000000002</v>
      </c>
      <c r="E79" s="9">
        <f>(567.98*D79*D79)-(1351.3*D79)+(853.34)</f>
        <v>527.80783231999999</v>
      </c>
    </row>
    <row r="80" spans="1:5" x14ac:dyDescent="0.3">
      <c r="A80" s="7" t="s">
        <v>151</v>
      </c>
      <c r="B80" s="2">
        <v>0.33400000000000002</v>
      </c>
      <c r="C80" s="5">
        <v>5.5E-2</v>
      </c>
      <c r="D80" s="1">
        <f>(B80-C80)</f>
        <v>0.27900000000000003</v>
      </c>
      <c r="E80" s="9">
        <f>(567.98*D80*D80)-(1351.3*D80)+(853.34)</f>
        <v>520.53943118000007</v>
      </c>
    </row>
    <row r="81" spans="1:5" x14ac:dyDescent="0.3">
      <c r="A81" s="7" t="s">
        <v>152</v>
      </c>
      <c r="B81" s="2">
        <v>0.32400000000000001</v>
      </c>
      <c r="C81" s="5">
        <v>5.5E-2</v>
      </c>
      <c r="D81" s="1">
        <f>(B81-C81)</f>
        <v>0.26900000000000002</v>
      </c>
      <c r="E81" s="9">
        <f>(567.98*D81*D81)-(1351.3*D81)+(853.34)</f>
        <v>530.93990078000002</v>
      </c>
    </row>
    <row r="82" spans="1:5" x14ac:dyDescent="0.3">
      <c r="A82" s="7" t="s">
        <v>153</v>
      </c>
      <c r="B82" s="2">
        <v>0.45200000000000001</v>
      </c>
      <c r="C82" s="5">
        <v>5.5E-2</v>
      </c>
      <c r="D82" s="1">
        <f>(B82-C82)</f>
        <v>0.39700000000000002</v>
      </c>
      <c r="E82" s="9">
        <f>(567.98*D82*D82)-(1351.3*D82)+(853.34)</f>
        <v>406.39265982000006</v>
      </c>
    </row>
    <row r="83" spans="1:5" x14ac:dyDescent="0.3">
      <c r="A83" s="7" t="s">
        <v>154</v>
      </c>
      <c r="B83" s="2">
        <v>0.42799999999999999</v>
      </c>
      <c r="C83" s="5">
        <v>5.5E-2</v>
      </c>
      <c r="D83" s="1">
        <f>(B83-C83)</f>
        <v>0.373</v>
      </c>
      <c r="E83" s="9">
        <f>(567.98*D83*D83)-(1351.3*D83)+(853.34)</f>
        <v>428.32758942000004</v>
      </c>
    </row>
    <row r="84" spans="1:5" x14ac:dyDescent="0.3">
      <c r="A84" s="7" t="s">
        <v>155</v>
      </c>
      <c r="B84" s="2">
        <v>0.42099999999999999</v>
      </c>
      <c r="C84" s="5">
        <v>5.5E-2</v>
      </c>
      <c r="D84" s="1">
        <f>(B84-C84)</f>
        <v>0.36599999999999999</v>
      </c>
      <c r="E84" s="9">
        <f>(567.98*D84*D84)-(1351.3*D84)+(853.34)</f>
        <v>434.84852888000006</v>
      </c>
    </row>
    <row r="85" spans="1:5" x14ac:dyDescent="0.3">
      <c r="A85" s="7" t="s">
        <v>156</v>
      </c>
      <c r="B85" s="2">
        <v>0.34400000000000003</v>
      </c>
      <c r="C85" s="5">
        <v>5.5E-2</v>
      </c>
      <c r="D85" s="1">
        <f>(B85-C85)</f>
        <v>0.28900000000000003</v>
      </c>
      <c r="E85" s="9">
        <f>(567.98*D85*D85)-(1351.3*D85)+(853.34)</f>
        <v>510.25255758000003</v>
      </c>
    </row>
    <row r="86" spans="1:5" x14ac:dyDescent="0.3">
      <c r="A86" s="7" t="s">
        <v>157</v>
      </c>
      <c r="B86" s="2">
        <v>0.30299999999999999</v>
      </c>
      <c r="C86" s="5">
        <v>5.5E-2</v>
      </c>
      <c r="D86" s="1">
        <f>(B86-C86)</f>
        <v>0.248</v>
      </c>
      <c r="E86" s="9">
        <f>(567.98*D86*D86)-(1351.3*D86)+(853.34)</f>
        <v>553.15064192</v>
      </c>
    </row>
    <row r="87" spans="1:5" x14ac:dyDescent="0.3">
      <c r="A87" s="7" t="s">
        <v>158</v>
      </c>
      <c r="B87" s="2">
        <v>0.28600000000000003</v>
      </c>
      <c r="C87" s="5">
        <v>5.5E-2</v>
      </c>
      <c r="D87" s="1">
        <f>(B87-C87)</f>
        <v>0.23100000000000004</v>
      </c>
      <c r="E87" s="9">
        <f>(567.98*D87*D87)-(1351.3*D87)+(853.34)</f>
        <v>571.49768078000011</v>
      </c>
    </row>
    <row r="88" spans="1:5" x14ac:dyDescent="0.3">
      <c r="A88" s="7" t="s">
        <v>159</v>
      </c>
      <c r="B88" s="2">
        <v>0.30399999999999999</v>
      </c>
      <c r="C88" s="5">
        <v>5.5E-2</v>
      </c>
      <c r="D88" s="1">
        <f>(B88-C88)</f>
        <v>0.249</v>
      </c>
      <c r="E88" s="9">
        <f>(567.98*D88*D88)-(1351.3*D88)+(853.34)</f>
        <v>552.08162798000001</v>
      </c>
    </row>
    <row r="89" spans="1:5" x14ac:dyDescent="0.3">
      <c r="A89" s="7" t="s">
        <v>160</v>
      </c>
      <c r="B89" s="2">
        <v>0.28800000000000003</v>
      </c>
      <c r="C89" s="5">
        <v>5.5E-2</v>
      </c>
      <c r="D89" s="1">
        <f>(B89-C89)</f>
        <v>0.23300000000000004</v>
      </c>
      <c r="E89" s="9">
        <f>(567.98*D89*D89)-(1351.3*D89)+(853.34)</f>
        <v>569.32216621999999</v>
      </c>
    </row>
    <row r="90" spans="1:5" x14ac:dyDescent="0.3">
      <c r="A90" s="7" t="s">
        <v>161</v>
      </c>
      <c r="B90" s="2">
        <v>0.33400000000000002</v>
      </c>
      <c r="C90" s="5">
        <v>5.5E-2</v>
      </c>
      <c r="D90" s="1">
        <f>(B90-C90)</f>
        <v>0.27900000000000003</v>
      </c>
      <c r="E90" s="9">
        <f>(567.98*D90*D90)-(1351.3*D90)+(853.34)</f>
        <v>520.53943118000007</v>
      </c>
    </row>
    <row r="91" spans="1:5" x14ac:dyDescent="0.3">
      <c r="A91" s="7" t="s">
        <v>162</v>
      </c>
      <c r="B91" s="2">
        <v>0.39200000000000002</v>
      </c>
      <c r="C91" s="5">
        <v>5.5E-2</v>
      </c>
      <c r="D91" s="1">
        <f>(B91-C91)</f>
        <v>0.33700000000000002</v>
      </c>
      <c r="E91" s="9">
        <f>(567.98*D91*D91)-(1351.3*D91)+(853.34)</f>
        <v>462.45682062000003</v>
      </c>
    </row>
    <row r="92" spans="1:5" x14ac:dyDescent="0.3">
      <c r="A92" s="7" t="s">
        <v>163</v>
      </c>
      <c r="B92" s="2">
        <v>0.438</v>
      </c>
      <c r="C92" s="5">
        <v>5.5E-2</v>
      </c>
      <c r="D92" s="1">
        <f>(B92-C92)</f>
        <v>0.38300000000000001</v>
      </c>
      <c r="E92" s="9">
        <f>(567.98*D92*D92)-(1351.3*D92)+(853.34)</f>
        <v>419.10851822000001</v>
      </c>
    </row>
    <row r="93" spans="1:5" x14ac:dyDescent="0.3">
      <c r="A93" s="7" t="s">
        <v>164</v>
      </c>
      <c r="B93" s="2">
        <v>0.48199999999999998</v>
      </c>
      <c r="C93" s="5">
        <v>5.5E-2</v>
      </c>
      <c r="D93" s="1">
        <f>(B93-C93)</f>
        <v>0.42699999999999999</v>
      </c>
      <c r="E93" s="9">
        <f>(567.98*D93*D93)-(1351.3*D93)+(853.34)</f>
        <v>379.89412542000002</v>
      </c>
    </row>
    <row r="94" spans="1:5" x14ac:dyDescent="0.3">
      <c r="A94" s="7" t="s">
        <v>165</v>
      </c>
      <c r="B94" s="2">
        <v>0.45600000000000002</v>
      </c>
      <c r="C94" s="5">
        <v>5.5E-2</v>
      </c>
      <c r="D94" s="1">
        <f>(B94-C94)</f>
        <v>0.40100000000000002</v>
      </c>
      <c r="E94" s="9">
        <f>(567.98*D94*D94)-(1351.3*D94)+(853.34)</f>
        <v>402.80045198000005</v>
      </c>
    </row>
    <row r="95" spans="1:5" x14ac:dyDescent="0.3">
      <c r="A95" s="7" t="s">
        <v>166</v>
      </c>
      <c r="B95" s="2">
        <v>0.378</v>
      </c>
      <c r="C95" s="5">
        <v>5.5E-2</v>
      </c>
      <c r="D95" s="1">
        <f>(B95-C95)</f>
        <v>0.32300000000000001</v>
      </c>
      <c r="E95" s="9">
        <f>(567.98*D95*D95)-(1351.3*D95)+(853.34)</f>
        <v>476.12688542000006</v>
      </c>
    </row>
    <row r="96" spans="1:5" x14ac:dyDescent="0.3">
      <c r="A96" s="7" t="s">
        <v>167</v>
      </c>
      <c r="B96" s="2">
        <v>0.35399999999999998</v>
      </c>
      <c r="C96" s="5">
        <v>5.5E-2</v>
      </c>
      <c r="D96" s="1">
        <f>(B96-C96)</f>
        <v>0.29899999999999999</v>
      </c>
      <c r="E96" s="9">
        <f>(567.98*D96*D96)-(1351.3*D96)+(853.34)</f>
        <v>500.07927998000008</v>
      </c>
    </row>
    <row r="97" spans="1:5" x14ac:dyDescent="0.3">
      <c r="A97" s="7" t="s">
        <v>168</v>
      </c>
      <c r="B97" s="2">
        <v>0.40300000000000002</v>
      </c>
      <c r="C97" s="5">
        <v>5.5E-2</v>
      </c>
      <c r="D97" s="1">
        <f>(B97-C97)</f>
        <v>0.34800000000000003</v>
      </c>
      <c r="E97" s="9">
        <f>(567.98*D97*D97)-(1351.3*D97)+(853.34)</f>
        <v>451.87224992000006</v>
      </c>
    </row>
    <row r="98" spans="1:5" x14ac:dyDescent="0.3">
      <c r="A98" s="7" t="s">
        <v>169</v>
      </c>
      <c r="B98" s="2">
        <v>0.36599999999999999</v>
      </c>
      <c r="C98" s="5">
        <v>5.5E-2</v>
      </c>
      <c r="D98" s="1">
        <f>(B98-C98)</f>
        <v>0.311</v>
      </c>
      <c r="E98" s="9">
        <f>(567.98*D98*D98)-(1351.3*D98)+(853.34)</f>
        <v>488.02129358000002</v>
      </c>
    </row>
    <row r="99" spans="1:5" x14ac:dyDescent="0.3">
      <c r="A99" s="7" t="s">
        <v>170</v>
      </c>
      <c r="B99" s="2">
        <v>0.39800000000000002</v>
      </c>
      <c r="C99" s="5">
        <v>5.5E-2</v>
      </c>
      <c r="D99" s="1">
        <f>(B99-C99)</f>
        <v>0.34300000000000003</v>
      </c>
      <c r="E99" s="9">
        <f>(567.98*D99*D99)-(1351.3*D99)+(853.34)</f>
        <v>456.66637902000002</v>
      </c>
    </row>
    <row r="100" spans="1:5" x14ac:dyDescent="0.3">
      <c r="A100" s="7" t="s">
        <v>171</v>
      </c>
      <c r="B100" s="2">
        <v>0.36599999999999999</v>
      </c>
      <c r="C100" s="5">
        <v>5.5E-2</v>
      </c>
      <c r="D100" s="1">
        <f>(B100-C100)</f>
        <v>0.311</v>
      </c>
      <c r="E100" s="9">
        <f>(567.98*D100*D100)-(1351.3*D100)+(853.34)</f>
        <v>488.02129358000002</v>
      </c>
    </row>
    <row r="101" spans="1:5" x14ac:dyDescent="0.3">
      <c r="A101" s="7" t="s">
        <v>172</v>
      </c>
      <c r="B101" s="2">
        <v>0.29799999999999999</v>
      </c>
      <c r="C101" s="5">
        <v>5.5E-2</v>
      </c>
      <c r="D101" s="1">
        <f>(B101-C101)</f>
        <v>0.24299999999999999</v>
      </c>
      <c r="E101" s="9">
        <f>(567.98*D101*D101)-(1351.3*D101)+(853.34)</f>
        <v>558.51275102</v>
      </c>
    </row>
    <row r="102" spans="1:5" x14ac:dyDescent="0.3">
      <c r="A102" s="7" t="s">
        <v>173</v>
      </c>
      <c r="B102" s="2">
        <v>0.248</v>
      </c>
      <c r="C102" s="5">
        <v>5.5E-2</v>
      </c>
      <c r="D102" s="1">
        <f>(B102-C102)</f>
        <v>0.193</v>
      </c>
      <c r="E102" s="9">
        <f>(567.98*D102*D102)-(1351.3*D102)+(853.34)</f>
        <v>613.69578702000001</v>
      </c>
    </row>
    <row r="103" spans="1:5" x14ac:dyDescent="0.3">
      <c r="A103" s="7" t="s">
        <v>174</v>
      </c>
      <c r="B103" s="2">
        <v>0.35699999999999998</v>
      </c>
      <c r="C103" s="5">
        <v>5.5E-2</v>
      </c>
      <c r="D103" s="1">
        <f>(B103-C103)</f>
        <v>0.30199999999999999</v>
      </c>
      <c r="E103" s="9">
        <f>(567.98*D103*D103)-(1351.3*D103)+(853.34)</f>
        <v>497.04944792000009</v>
      </c>
    </row>
    <row r="104" spans="1:5" x14ac:dyDescent="0.3">
      <c r="A104" s="7" t="s">
        <v>175</v>
      </c>
      <c r="B104" s="2">
        <v>0.29599999999999999</v>
      </c>
      <c r="C104" s="5">
        <v>5.5E-2</v>
      </c>
      <c r="D104" s="1">
        <f>(B104-C104)</f>
        <v>0.24099999999999999</v>
      </c>
      <c r="E104" s="9">
        <f>(567.98*D104*D104)-(1351.3*D104)+(853.34)</f>
        <v>560.66554638000002</v>
      </c>
    </row>
    <row r="105" spans="1:5" x14ac:dyDescent="0.3">
      <c r="A105" s="7" t="s">
        <v>176</v>
      </c>
      <c r="B105" s="2">
        <v>0.32400000000000001</v>
      </c>
      <c r="C105" s="5">
        <v>5.5E-2</v>
      </c>
      <c r="D105" s="1">
        <f>(B105-C105)</f>
        <v>0.26900000000000002</v>
      </c>
      <c r="E105" s="9">
        <f>(567.98*D105*D105)-(1351.3*D105)+(853.34)</f>
        <v>530.93990078000002</v>
      </c>
    </row>
    <row r="106" spans="1:5" x14ac:dyDescent="0.3">
      <c r="A106" s="7" t="s">
        <v>177</v>
      </c>
      <c r="B106" s="2">
        <v>0.41200000000000003</v>
      </c>
      <c r="C106" s="5">
        <v>5.5E-2</v>
      </c>
      <c r="D106" s="1">
        <f>(B106-C106)</f>
        <v>0.35700000000000004</v>
      </c>
      <c r="E106" s="9">
        <f>(567.98*D106*D106)-(1351.3*D106)+(853.34)</f>
        <v>443.31438302000004</v>
      </c>
    </row>
    <row r="107" spans="1:5" x14ac:dyDescent="0.3">
      <c r="A107" s="7" t="s">
        <v>178</v>
      </c>
      <c r="B107" s="2">
        <v>0.40800000000000003</v>
      </c>
      <c r="C107" s="5">
        <v>5.5E-2</v>
      </c>
      <c r="D107" s="1">
        <f>(B107-C107)</f>
        <v>0.35300000000000004</v>
      </c>
      <c r="E107" s="9">
        <f>(567.98*D107*D107)-(1351.3*D107)+(853.34)</f>
        <v>447.10651982000002</v>
      </c>
    </row>
    <row r="108" spans="1:5" x14ac:dyDescent="0.3">
      <c r="A108" s="7" t="s">
        <v>179</v>
      </c>
      <c r="B108" s="2">
        <v>0.31900000000000001</v>
      </c>
      <c r="C108" s="5">
        <v>5.5E-2</v>
      </c>
      <c r="D108" s="1">
        <f>(B108-C108)</f>
        <v>0.26400000000000001</v>
      </c>
      <c r="E108" s="9">
        <f>(567.98*D108*D108)-(1351.3*D108)+(853.34)</f>
        <v>536.18273408000005</v>
      </c>
    </row>
    <row r="109" spans="1:5" x14ac:dyDescent="0.3">
      <c r="A109" s="7" t="s">
        <v>180</v>
      </c>
      <c r="B109" s="2">
        <v>0.14499999999999999</v>
      </c>
      <c r="C109" s="5">
        <v>5.5E-2</v>
      </c>
      <c r="D109" s="1">
        <f>(B109-C109)</f>
        <v>0.09</v>
      </c>
      <c r="E109" s="9">
        <f>(567.98*D109*D109)-(1351.3*D109)+(853.34)</f>
        <v>736.32363800000007</v>
      </c>
    </row>
    <row r="110" spans="1:5" x14ac:dyDescent="0.3">
      <c r="A110" s="7" t="s">
        <v>181</v>
      </c>
      <c r="B110" s="2">
        <v>0.28500000000000003</v>
      </c>
      <c r="C110" s="5">
        <v>5.5E-2</v>
      </c>
      <c r="D110" s="1">
        <f>(B110-C110)</f>
        <v>0.23000000000000004</v>
      </c>
      <c r="E110" s="9">
        <f>(567.98*D110*D110)-(1351.3*D110)+(853.34)</f>
        <v>572.58714200000009</v>
      </c>
    </row>
    <row r="111" spans="1:5" x14ac:dyDescent="0.3">
      <c r="A111" s="7" t="s">
        <v>182</v>
      </c>
      <c r="B111" s="2">
        <v>0.33100000000000002</v>
      </c>
      <c r="C111" s="5">
        <v>5.5E-2</v>
      </c>
      <c r="D111" s="1">
        <f>(B111-C111)</f>
        <v>0.27600000000000002</v>
      </c>
      <c r="E111" s="9">
        <f>(567.98*D111*D111)-(1351.3*D111)+(853.34)</f>
        <v>523.64764448000005</v>
      </c>
    </row>
    <row r="112" spans="1:5" x14ac:dyDescent="0.3">
      <c r="A112" s="7" t="s">
        <v>183</v>
      </c>
      <c r="B112" s="2">
        <v>0.313</v>
      </c>
      <c r="C112" s="5">
        <v>5.5E-2</v>
      </c>
      <c r="D112" s="1">
        <f>(B112-C112)</f>
        <v>0.25800000000000001</v>
      </c>
      <c r="E112" s="9">
        <f>(567.98*D112*D112)-(1351.3*D112)+(853.34)</f>
        <v>542.51162072000011</v>
      </c>
    </row>
    <row r="113" spans="1:5" x14ac:dyDescent="0.3">
      <c r="A113" s="7" t="s">
        <v>184</v>
      </c>
      <c r="B113" s="2">
        <v>0.34800000000000003</v>
      </c>
      <c r="C113" s="5">
        <v>5.5E-2</v>
      </c>
      <c r="D113" s="1">
        <f>(B113-C113)</f>
        <v>0.29300000000000004</v>
      </c>
      <c r="E113" s="9">
        <f>(567.98*D113*D113)-(1351.3*D113)+(853.34)</f>
        <v>506.16961501999998</v>
      </c>
    </row>
    <row r="114" spans="1:5" x14ac:dyDescent="0.3">
      <c r="A114" s="7" t="s">
        <v>185</v>
      </c>
      <c r="B114" s="2">
        <v>0.33800000000000002</v>
      </c>
      <c r="C114" s="5">
        <v>5.5E-2</v>
      </c>
      <c r="D114" s="1">
        <f>(B114-C114)</f>
        <v>0.28300000000000003</v>
      </c>
      <c r="E114" s="9">
        <f>(567.98*D114*D114)-(1351.3*D114)+(853.34)</f>
        <v>516.41105021999999</v>
      </c>
    </row>
    <row r="115" spans="1:5" x14ac:dyDescent="0.3">
      <c r="A115" s="7" t="s">
        <v>186</v>
      </c>
      <c r="B115" s="2">
        <v>0.247</v>
      </c>
      <c r="C115" s="5">
        <v>5.5E-2</v>
      </c>
      <c r="D115" s="1">
        <f>(B115-C115)</f>
        <v>0.192</v>
      </c>
      <c r="E115" s="9">
        <f>(567.98*D115*D115)-(1351.3*D115)+(853.34)</f>
        <v>614.82841472000007</v>
      </c>
    </row>
    <row r="116" spans="1:5" x14ac:dyDescent="0.3">
      <c r="A116" s="7" t="s">
        <v>187</v>
      </c>
      <c r="B116" s="2">
        <v>0.376</v>
      </c>
      <c r="C116" s="5">
        <v>5.5E-2</v>
      </c>
      <c r="D116" s="1">
        <f>(B116-C116)</f>
        <v>0.32100000000000001</v>
      </c>
      <c r="E116" s="9">
        <f>(567.98*D116*D116)-(1351.3*D116)+(853.34)</f>
        <v>478.09792718000006</v>
      </c>
    </row>
    <row r="117" spans="1:5" x14ac:dyDescent="0.3">
      <c r="A117" s="7" t="s">
        <v>188</v>
      </c>
      <c r="B117" s="2">
        <v>0.26600000000000001</v>
      </c>
      <c r="C117" s="5">
        <v>5.5E-2</v>
      </c>
      <c r="D117" s="1">
        <f>(B117-C117)</f>
        <v>0.21100000000000002</v>
      </c>
      <c r="E117" s="9">
        <f>(567.98*D117*D117)-(1351.3*D117)+(853.34)</f>
        <v>593.50273758000003</v>
      </c>
    </row>
    <row r="118" spans="1:5" x14ac:dyDescent="0.3">
      <c r="A118" s="7" t="s">
        <v>189</v>
      </c>
      <c r="B118" s="2">
        <v>0.37</v>
      </c>
      <c r="C118" s="5">
        <v>5.5E-2</v>
      </c>
      <c r="D118" s="1">
        <f>(B118-C118)</f>
        <v>0.315</v>
      </c>
      <c r="E118" s="9">
        <f>(567.98*D118*D118)-(1351.3*D118)+(853.34)</f>
        <v>484.03831550000007</v>
      </c>
    </row>
    <row r="119" spans="1:5" x14ac:dyDescent="0.3">
      <c r="A119" s="7" t="s">
        <v>190</v>
      </c>
      <c r="B119" s="2">
        <v>0.42599999999999999</v>
      </c>
      <c r="C119" s="5">
        <v>5.5E-2</v>
      </c>
      <c r="D119" s="1">
        <f>(B119-C119)</f>
        <v>0.371</v>
      </c>
      <c r="E119" s="9">
        <f>(567.98*D119*D119)-(1351.3*D119)+(853.34)</f>
        <v>430.18503518000006</v>
      </c>
    </row>
    <row r="120" spans="1:5" x14ac:dyDescent="0.3">
      <c r="A120" s="7" t="s">
        <v>191</v>
      </c>
      <c r="B120" s="2">
        <v>0.28800000000000003</v>
      </c>
      <c r="C120" s="5">
        <v>5.5E-2</v>
      </c>
      <c r="D120" s="1">
        <f>(B120-C120)</f>
        <v>0.23300000000000004</v>
      </c>
      <c r="E120" s="9">
        <f>(567.98*D120*D120)-(1351.3*D120)+(853.34)</f>
        <v>569.32216621999999</v>
      </c>
    </row>
    <row r="121" spans="1:5" x14ac:dyDescent="0.3">
      <c r="A121" s="7" t="s">
        <v>192</v>
      </c>
      <c r="B121" s="2">
        <v>0.253</v>
      </c>
      <c r="C121" s="5">
        <v>5.5E-2</v>
      </c>
      <c r="D121" s="1">
        <f>(B121-C121)</f>
        <v>0.19800000000000001</v>
      </c>
      <c r="E121" s="9">
        <f>(567.98*D121*D121)-(1351.3*D121)+(853.34)</f>
        <v>608.04968792</v>
      </c>
    </row>
    <row r="122" spans="1:5" x14ac:dyDescent="0.3">
      <c r="A122" s="7" t="s">
        <v>193</v>
      </c>
      <c r="B122" s="2">
        <v>0.42799999999999999</v>
      </c>
      <c r="C122" s="5">
        <v>5.5E-2</v>
      </c>
      <c r="D122" s="1">
        <f>(B122-C122)</f>
        <v>0.373</v>
      </c>
      <c r="E122" s="9">
        <f>(567.98*D122*D122)-(1351.3*D122)+(853.34)</f>
        <v>428.32758942000004</v>
      </c>
    </row>
    <row r="123" spans="1:5" x14ac:dyDescent="0.3">
      <c r="A123" s="7" t="s">
        <v>194</v>
      </c>
      <c r="B123" s="2">
        <v>0.36199999999999999</v>
      </c>
      <c r="C123" s="5">
        <v>5.5E-2</v>
      </c>
      <c r="D123" s="1">
        <f>(B123-C123)</f>
        <v>0.307</v>
      </c>
      <c r="E123" s="9">
        <f>(567.98*D123*D123)-(1351.3*D123)+(853.34)</f>
        <v>492.02244702000007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6"/>
  <sheetViews>
    <sheetView workbookViewId="0">
      <selection activeCell="M8" sqref="M8"/>
    </sheetView>
  </sheetViews>
  <sheetFormatPr defaultRowHeight="14.4" x14ac:dyDescent="0.3"/>
  <cols>
    <col min="1" max="1" width="16.21875" customWidth="1"/>
    <col min="2" max="2" width="11.6640625" customWidth="1"/>
    <col min="3" max="3" width="11.88671875" customWidth="1"/>
    <col min="4" max="4" width="11.109375" customWidth="1"/>
    <col min="5" max="5" width="16.44140625" customWidth="1"/>
  </cols>
  <sheetData>
    <row r="2" spans="1:10" x14ac:dyDescent="0.3">
      <c r="A2" s="3">
        <v>2.2360000000000002</v>
      </c>
      <c r="B2" s="2">
        <v>1.391</v>
      </c>
      <c r="C2" s="2">
        <v>1.2909999999999999</v>
      </c>
      <c r="D2" s="2">
        <v>1.1320000000000001</v>
      </c>
      <c r="E2" s="2">
        <v>0.79800000000000004</v>
      </c>
      <c r="F2" s="2">
        <v>0.77900000000000003</v>
      </c>
      <c r="G2" s="2">
        <v>0.66700000000000004</v>
      </c>
      <c r="H2" s="2">
        <v>1.131</v>
      </c>
      <c r="I2" s="2">
        <v>0.58899999999999997</v>
      </c>
      <c r="J2" s="2">
        <v>0.45100000000000001</v>
      </c>
    </row>
    <row r="3" spans="1:10" x14ac:dyDescent="0.3">
      <c r="A3" s="3">
        <v>1.389</v>
      </c>
      <c r="B3" s="2">
        <v>1.3280000000000001</v>
      </c>
      <c r="C3" s="2">
        <v>1.506</v>
      </c>
      <c r="D3" s="2">
        <v>1.2210000000000001</v>
      </c>
      <c r="E3" s="2">
        <v>0.8</v>
      </c>
      <c r="F3" s="2">
        <v>0.67</v>
      </c>
      <c r="G3" s="2">
        <v>0.71</v>
      </c>
      <c r="H3" s="2">
        <v>0.66900000000000004</v>
      </c>
      <c r="I3" s="2">
        <v>0.58599999999999997</v>
      </c>
      <c r="J3" s="2">
        <v>0.49299999999999999</v>
      </c>
    </row>
    <row r="4" spans="1:10" x14ac:dyDescent="0.3">
      <c r="A4" s="3">
        <v>0.90200000000000002</v>
      </c>
      <c r="B4" s="2">
        <v>1.395</v>
      </c>
      <c r="C4" s="2">
        <v>1.1950000000000001</v>
      </c>
      <c r="D4" s="2">
        <v>1.181</v>
      </c>
      <c r="E4" s="2">
        <v>0.879</v>
      </c>
      <c r="F4" s="2">
        <v>0.622</v>
      </c>
      <c r="G4" s="2">
        <v>0.57100000000000006</v>
      </c>
      <c r="H4" s="2">
        <v>0.53900000000000003</v>
      </c>
      <c r="I4" s="2">
        <v>0.49</v>
      </c>
      <c r="J4" s="2">
        <v>0.56400000000000006</v>
      </c>
    </row>
    <row r="5" spans="1:10" x14ac:dyDescent="0.3">
      <c r="A5" s="3">
        <v>0.55300000000000005</v>
      </c>
      <c r="B5" s="2">
        <v>1.534</v>
      </c>
      <c r="C5" s="2">
        <v>1.1260000000000001</v>
      </c>
      <c r="D5" s="2">
        <v>0.81700000000000006</v>
      </c>
      <c r="E5" s="2">
        <v>0.77600000000000002</v>
      </c>
      <c r="F5" s="2">
        <v>0.56000000000000005</v>
      </c>
      <c r="G5" s="2">
        <v>0.54300000000000004</v>
      </c>
      <c r="H5" s="2">
        <v>0.45200000000000001</v>
      </c>
      <c r="I5" s="2">
        <v>0.435</v>
      </c>
      <c r="J5" s="2">
        <v>0.49399999999999999</v>
      </c>
    </row>
    <row r="6" spans="1:10" x14ac:dyDescent="0.3">
      <c r="A6" s="3">
        <v>0.30499999999999999</v>
      </c>
      <c r="B6" s="2">
        <v>1.3380000000000001</v>
      </c>
      <c r="C6" s="2">
        <v>1.2730000000000001</v>
      </c>
      <c r="D6" s="2">
        <v>1.022</v>
      </c>
      <c r="E6" s="2">
        <v>0.84199999999999997</v>
      </c>
      <c r="F6" s="2">
        <v>0.67500000000000004</v>
      </c>
      <c r="G6" s="2">
        <v>0.69200000000000006</v>
      </c>
      <c r="H6" s="2">
        <v>0.51800000000000002</v>
      </c>
      <c r="I6" s="2">
        <v>0.498</v>
      </c>
      <c r="J6" s="2">
        <v>0.50700000000000001</v>
      </c>
    </row>
    <row r="7" spans="1:10" x14ac:dyDescent="0.3">
      <c r="A7" s="5">
        <v>0.108</v>
      </c>
      <c r="B7" s="2">
        <v>1.381</v>
      </c>
      <c r="C7" s="2">
        <v>1.1619999999999999</v>
      </c>
      <c r="D7" s="2">
        <v>0.81300000000000006</v>
      </c>
      <c r="E7" s="2">
        <v>0.75700000000000001</v>
      </c>
      <c r="F7" s="2">
        <v>0.72499999999999998</v>
      </c>
      <c r="G7" s="2">
        <v>0.70599999999999996</v>
      </c>
      <c r="H7" s="2">
        <v>0.56100000000000005</v>
      </c>
      <c r="I7" s="2">
        <v>0.629</v>
      </c>
      <c r="J7" s="2">
        <v>0.45500000000000002</v>
      </c>
    </row>
    <row r="8" spans="1:10" x14ac:dyDescent="0.3">
      <c r="A8" s="2">
        <v>1.127</v>
      </c>
      <c r="B8" s="2">
        <v>1.1910000000000001</v>
      </c>
      <c r="C8" s="2">
        <v>1.089</v>
      </c>
      <c r="D8" s="2">
        <v>1.1200000000000001</v>
      </c>
      <c r="E8" s="2">
        <v>0.92800000000000005</v>
      </c>
      <c r="F8" s="2">
        <v>0.79500000000000004</v>
      </c>
      <c r="G8" s="2">
        <v>0.63300000000000001</v>
      </c>
      <c r="H8" s="2">
        <v>0.47500000000000003</v>
      </c>
      <c r="I8" s="2">
        <v>0.54600000000000004</v>
      </c>
      <c r="J8" s="2">
        <v>0.44900000000000001</v>
      </c>
    </row>
    <row r="9" spans="1:10" x14ac:dyDescent="0.3">
      <c r="A9" s="2">
        <v>1.32</v>
      </c>
      <c r="B9" s="2">
        <v>1.5920000000000001</v>
      </c>
      <c r="C9" s="2">
        <v>1.073</v>
      </c>
      <c r="D9" s="2">
        <v>0.85299999999999998</v>
      </c>
      <c r="E9" s="2">
        <v>0.63700000000000001</v>
      </c>
      <c r="F9" s="2">
        <v>0.498</v>
      </c>
      <c r="G9" s="2">
        <v>0.36899999999999999</v>
      </c>
      <c r="H9" s="2">
        <v>0.39300000000000002</v>
      </c>
      <c r="I9" s="2">
        <v>0.30199999999999999</v>
      </c>
      <c r="J9" s="2">
        <v>0.29899999999999999</v>
      </c>
    </row>
    <row r="15" spans="1:10" x14ac:dyDescent="0.3">
      <c r="A15" s="30"/>
      <c r="B15" s="10" t="s">
        <v>7</v>
      </c>
      <c r="C15" s="10" t="s">
        <v>8</v>
      </c>
      <c r="D15" s="10" t="s">
        <v>9</v>
      </c>
      <c r="E15" s="10" t="s">
        <v>10</v>
      </c>
    </row>
    <row r="16" spans="1:10" x14ac:dyDescent="0.3">
      <c r="A16" s="30" t="s">
        <v>1</v>
      </c>
      <c r="B16" s="3">
        <v>2.2360000000000002</v>
      </c>
      <c r="C16" s="1">
        <f>B16-B21</f>
        <v>2.1280000000000001</v>
      </c>
      <c r="D16" s="1">
        <v>240</v>
      </c>
      <c r="E16" s="9">
        <f>(25.674*C16*C16)+(58.283*C16)+(0.3263)</f>
        <v>240.61425481600003</v>
      </c>
    </row>
    <row r="17" spans="1:11" x14ac:dyDescent="0.3">
      <c r="A17" s="30" t="s">
        <v>2</v>
      </c>
      <c r="B17" s="3">
        <v>1.389</v>
      </c>
      <c r="C17" s="1">
        <f>B17-B21</f>
        <v>1.2809999999999999</v>
      </c>
      <c r="D17" s="1">
        <v>120</v>
      </c>
      <c r="E17" s="9">
        <f t="shared" ref="E17:E80" si="0">(25.674*C17*C17)+(58.283*C17)+(0.3263)</f>
        <v>117.116855714</v>
      </c>
    </row>
    <row r="18" spans="1:11" x14ac:dyDescent="0.3">
      <c r="A18" s="30" t="s">
        <v>3</v>
      </c>
      <c r="B18" s="3">
        <v>0.90200000000000002</v>
      </c>
      <c r="C18" s="1">
        <f>B18-B21</f>
        <v>0.79400000000000004</v>
      </c>
      <c r="D18" s="1">
        <v>60</v>
      </c>
      <c r="E18" s="9">
        <f t="shared" si="0"/>
        <v>62.788815864000007</v>
      </c>
    </row>
    <row r="19" spans="1:11" x14ac:dyDescent="0.3">
      <c r="A19" s="30" t="s">
        <v>4</v>
      </c>
      <c r="B19" s="3">
        <v>0.55300000000000005</v>
      </c>
      <c r="C19" s="1">
        <f>B19-B21</f>
        <v>0.44500000000000006</v>
      </c>
      <c r="D19" s="1">
        <v>30</v>
      </c>
      <c r="E19" s="9">
        <f t="shared" si="0"/>
        <v>31.346328850000006</v>
      </c>
    </row>
    <row r="20" spans="1:11" x14ac:dyDescent="0.3">
      <c r="A20" s="30" t="s">
        <v>5</v>
      </c>
      <c r="B20" s="3">
        <v>0.30499999999999999</v>
      </c>
      <c r="C20" s="1">
        <f>B20-B21</f>
        <v>0.19700000000000001</v>
      </c>
      <c r="D20" s="1">
        <v>15</v>
      </c>
      <c r="E20" s="9">
        <f t="shared" si="0"/>
        <v>12.804433266</v>
      </c>
    </row>
    <row r="21" spans="1:11" x14ac:dyDescent="0.3">
      <c r="A21" s="30" t="s">
        <v>6</v>
      </c>
      <c r="B21" s="5">
        <v>0.108</v>
      </c>
      <c r="C21" s="1">
        <f>B21-B21</f>
        <v>0</v>
      </c>
      <c r="D21" s="1">
        <v>0</v>
      </c>
      <c r="E21" s="9">
        <f t="shared" si="0"/>
        <v>0.32629999999999998</v>
      </c>
    </row>
    <row r="27" spans="1:11" x14ac:dyDescent="0.3">
      <c r="H27" s="30"/>
      <c r="J27" s="6" t="s">
        <v>363</v>
      </c>
      <c r="K27" s="6"/>
    </row>
    <row r="32" spans="1:11" x14ac:dyDescent="0.3">
      <c r="A32" s="7" t="s">
        <v>12</v>
      </c>
      <c r="B32" s="2" t="s">
        <v>13</v>
      </c>
      <c r="C32" s="4" t="s">
        <v>6</v>
      </c>
      <c r="D32" s="1" t="s">
        <v>8</v>
      </c>
      <c r="E32" s="8" t="s">
        <v>364</v>
      </c>
    </row>
    <row r="33" spans="1:5" x14ac:dyDescent="0.3">
      <c r="A33" s="7" t="s">
        <v>284</v>
      </c>
      <c r="B33" s="2">
        <v>1.127</v>
      </c>
      <c r="C33" s="5">
        <v>0.108</v>
      </c>
      <c r="D33" s="1">
        <f>(B33-C33)</f>
        <v>1.0189999999999999</v>
      </c>
      <c r="E33" s="9">
        <f>(25.674*D33*D33)+(58.283*D33)+(0.3263)</f>
        <v>86.375557313999991</v>
      </c>
    </row>
    <row r="34" spans="1:5" x14ac:dyDescent="0.3">
      <c r="A34" s="7" t="s">
        <v>286</v>
      </c>
      <c r="B34" s="2">
        <v>1.32</v>
      </c>
      <c r="C34" s="5">
        <v>0.108</v>
      </c>
      <c r="D34" s="1">
        <f>(B34-C34)</f>
        <v>1.212</v>
      </c>
      <c r="E34" s="9">
        <f>(25.674*D34*D34)+(58.283*D34)+(0.3263)</f>
        <v>108.678964256</v>
      </c>
    </row>
    <row r="35" spans="1:5" x14ac:dyDescent="0.3">
      <c r="A35" s="7" t="s">
        <v>287</v>
      </c>
      <c r="B35" s="2">
        <v>1.391</v>
      </c>
      <c r="C35" s="5">
        <v>0.108</v>
      </c>
      <c r="D35" s="1">
        <f>(B35-C35)</f>
        <v>1.2829999999999999</v>
      </c>
      <c r="E35" s="9">
        <f>(25.674*D35*D35)+(58.283*D35)+(0.3263)</f>
        <v>117.36507798599999</v>
      </c>
    </row>
    <row r="36" spans="1:5" x14ac:dyDescent="0.3">
      <c r="A36" s="7" t="s">
        <v>288</v>
      </c>
      <c r="B36" s="2">
        <v>1.3280000000000001</v>
      </c>
      <c r="C36" s="5">
        <v>0.108</v>
      </c>
      <c r="D36" s="1">
        <f>(B36-C36)</f>
        <v>1.22</v>
      </c>
      <c r="E36" s="9">
        <f>(25.674*D36*D36)+(58.283*D36)+(0.3263)</f>
        <v>109.6447416</v>
      </c>
    </row>
    <row r="37" spans="1:5" x14ac:dyDescent="0.3">
      <c r="A37" s="7" t="s">
        <v>289</v>
      </c>
      <c r="B37" s="2">
        <v>1.395</v>
      </c>
      <c r="C37" s="5">
        <v>0.108</v>
      </c>
      <c r="D37" s="1">
        <f>(B37-C37)</f>
        <v>1.2869999999999999</v>
      </c>
      <c r="E37" s="9">
        <f>(25.674*D37*D37)+(58.283*D37)+(0.3263)</f>
        <v>117.862138706</v>
      </c>
    </row>
    <row r="38" spans="1:5" x14ac:dyDescent="0.3">
      <c r="A38" s="7" t="s">
        <v>290</v>
      </c>
      <c r="B38" s="2">
        <v>1.534</v>
      </c>
      <c r="C38" s="5">
        <v>0.108</v>
      </c>
      <c r="D38" s="1">
        <f>(B38-C38)</f>
        <v>1.4259999999999999</v>
      </c>
      <c r="E38" s="9">
        <f>(25.674*D38*D38)+(58.283*D38)+(0.3263)</f>
        <v>135.64532082400001</v>
      </c>
    </row>
    <row r="39" spans="1:5" x14ac:dyDescent="0.3">
      <c r="A39" s="7" t="s">
        <v>291</v>
      </c>
      <c r="B39" s="2">
        <v>1.3380000000000001</v>
      </c>
      <c r="C39" s="5">
        <v>0.108</v>
      </c>
      <c r="D39" s="1">
        <f>(B39-C39)</f>
        <v>1.23</v>
      </c>
      <c r="E39" s="9">
        <f>(25.674*D39*D39)+(58.283*D39)+(0.3263)</f>
        <v>110.85658460000001</v>
      </c>
    </row>
    <row r="40" spans="1:5" x14ac:dyDescent="0.3">
      <c r="A40" s="7" t="s">
        <v>292</v>
      </c>
      <c r="B40" s="2">
        <v>1.381</v>
      </c>
      <c r="C40" s="5">
        <v>0.108</v>
      </c>
      <c r="D40" s="1">
        <f>(B40-C40)</f>
        <v>1.2729999999999999</v>
      </c>
      <c r="E40" s="9">
        <f>(25.674*D40*D40)+(58.283*D40)+(0.3263)</f>
        <v>116.12602054600001</v>
      </c>
    </row>
    <row r="41" spans="1:5" x14ac:dyDescent="0.3">
      <c r="A41" s="7" t="s">
        <v>293</v>
      </c>
      <c r="B41" s="2">
        <v>1.1910000000000001</v>
      </c>
      <c r="C41" s="5">
        <v>0.108</v>
      </c>
      <c r="D41" s="1">
        <f>(B41-C41)</f>
        <v>1.083</v>
      </c>
      <c r="E41" s="9">
        <f>(25.674*D41*D41)+(58.283*D41)+(0.3263)</f>
        <v>93.55954118599999</v>
      </c>
    </row>
    <row r="42" spans="1:5" x14ac:dyDescent="0.3">
      <c r="A42" s="7" t="s">
        <v>294</v>
      </c>
      <c r="B42" s="2">
        <v>1.5920000000000001</v>
      </c>
      <c r="C42" s="5">
        <v>0.108</v>
      </c>
      <c r="D42" s="1">
        <f>(B42-C42)</f>
        <v>1.484</v>
      </c>
      <c r="E42" s="9">
        <f>(25.674*D42*D42)+(58.283*D42)+(0.3263)</f>
        <v>143.35899254399999</v>
      </c>
    </row>
    <row r="43" spans="1:5" x14ac:dyDescent="0.3">
      <c r="A43" s="7" t="s">
        <v>295</v>
      </c>
      <c r="B43" s="2">
        <v>1.2909999999999999</v>
      </c>
      <c r="C43" s="5">
        <v>0.108</v>
      </c>
      <c r="D43" s="1">
        <f>(B43-C43)</f>
        <v>1.1829999999999998</v>
      </c>
      <c r="E43" s="9">
        <f>(25.674*D43*D43)+(58.283*D43)+(0.3263)</f>
        <v>105.20556958599998</v>
      </c>
    </row>
    <row r="44" spans="1:5" x14ac:dyDescent="0.3">
      <c r="A44" s="7" t="s">
        <v>296</v>
      </c>
      <c r="B44" s="2">
        <v>1.506</v>
      </c>
      <c r="C44" s="5">
        <v>0.108</v>
      </c>
      <c r="D44" s="1">
        <f>(B44-C44)</f>
        <v>1.3979999999999999</v>
      </c>
      <c r="E44" s="9">
        <f>(25.674*D44*D44)+(58.283*D44)+(0.3263)</f>
        <v>131.98330229599998</v>
      </c>
    </row>
    <row r="45" spans="1:5" x14ac:dyDescent="0.3">
      <c r="A45" s="7" t="s">
        <v>297</v>
      </c>
      <c r="B45" s="2">
        <v>1.1950000000000001</v>
      </c>
      <c r="C45" s="5">
        <v>0.108</v>
      </c>
      <c r="D45" s="1">
        <f>(B45-C45)</f>
        <v>1.087</v>
      </c>
      <c r="E45" s="9">
        <f>(25.674*D45*D45)+(58.283*D45)+(0.3263)</f>
        <v>94.015523505999994</v>
      </c>
    </row>
    <row r="46" spans="1:5" x14ac:dyDescent="0.3">
      <c r="A46" s="7" t="s">
        <v>298</v>
      </c>
      <c r="B46" s="2">
        <v>1.1260000000000001</v>
      </c>
      <c r="C46" s="5">
        <v>0.108</v>
      </c>
      <c r="D46" s="1">
        <f>(B46-C46)</f>
        <v>1.018</v>
      </c>
      <c r="E46" s="9">
        <f>(25.674*D46*D46)+(58.283*D46)+(0.3263)</f>
        <v>86.264976376000007</v>
      </c>
    </row>
    <row r="47" spans="1:5" x14ac:dyDescent="0.3">
      <c r="A47" s="7" t="s">
        <v>299</v>
      </c>
      <c r="B47" s="2">
        <v>1.2730000000000001</v>
      </c>
      <c r="C47" s="5">
        <v>0.108</v>
      </c>
      <c r="D47" s="1">
        <f>(B47-C47)</f>
        <v>1.165</v>
      </c>
      <c r="E47" s="9">
        <f>(25.674*D47*D47)+(58.283*D47)+(0.3263)</f>
        <v>103.07138965000001</v>
      </c>
    </row>
    <row r="48" spans="1:5" x14ac:dyDescent="0.3">
      <c r="A48" s="7" t="s">
        <v>300</v>
      </c>
      <c r="B48" s="2">
        <v>1.1619999999999999</v>
      </c>
      <c r="C48" s="5">
        <v>0.108</v>
      </c>
      <c r="D48" s="1">
        <f>(B48-C48)</f>
        <v>1.0539999999999998</v>
      </c>
      <c r="E48" s="9">
        <f>(25.674*D48*D48)+(58.283*D48)+(0.3263)</f>
        <v>90.278239383999988</v>
      </c>
    </row>
    <row r="49" spans="1:5" x14ac:dyDescent="0.3">
      <c r="A49" s="7" t="s">
        <v>301</v>
      </c>
      <c r="B49" s="2">
        <v>1.089</v>
      </c>
      <c r="C49" s="5">
        <v>0.108</v>
      </c>
      <c r="D49" s="1">
        <f>(B49-C49)</f>
        <v>0.98099999999999998</v>
      </c>
      <c r="E49" s="9">
        <f>(25.674*D49*D49)+(58.283*D49)+(0.3263)</f>
        <v>82.20957931400001</v>
      </c>
    </row>
    <row r="50" spans="1:5" x14ac:dyDescent="0.3">
      <c r="A50" s="7" t="s">
        <v>302</v>
      </c>
      <c r="B50" s="2">
        <v>1.073</v>
      </c>
      <c r="C50" s="5">
        <v>0.108</v>
      </c>
      <c r="D50" s="1">
        <f>(B50-C50)</f>
        <v>0.96499999999999997</v>
      </c>
      <c r="E50" s="9">
        <f>(25.674*D50*D50)+(58.283*D50)+(0.3263)</f>
        <v>80.477665649999992</v>
      </c>
    </row>
    <row r="51" spans="1:5" x14ac:dyDescent="0.3">
      <c r="A51" s="7" t="s">
        <v>303</v>
      </c>
      <c r="B51" s="2">
        <v>1.1320000000000001</v>
      </c>
      <c r="C51" s="5">
        <v>0.108</v>
      </c>
      <c r="D51" s="1">
        <f>(B51-C51)</f>
        <v>1.024</v>
      </c>
      <c r="E51" s="9">
        <f>(25.674*D51*D51)+(58.283*D51)+(0.3263)</f>
        <v>86.929232224000003</v>
      </c>
    </row>
    <row r="52" spans="1:5" x14ac:dyDescent="0.3">
      <c r="A52" s="7" t="s">
        <v>304</v>
      </c>
      <c r="B52" s="2">
        <v>1.2210000000000001</v>
      </c>
      <c r="C52" s="5">
        <v>0.108</v>
      </c>
      <c r="D52" s="1">
        <f>(B52-C52)</f>
        <v>1.113</v>
      </c>
      <c r="E52" s="9">
        <f>(25.674*D52*D52)+(58.283*D52)+(0.3263)</f>
        <v>96.999434305999998</v>
      </c>
    </row>
    <row r="53" spans="1:5" x14ac:dyDescent="0.3">
      <c r="A53" s="7" t="s">
        <v>305</v>
      </c>
      <c r="B53" s="2">
        <v>1.181</v>
      </c>
      <c r="C53" s="5">
        <v>0.108</v>
      </c>
      <c r="D53" s="1">
        <f>(B53-C53)</f>
        <v>1.073</v>
      </c>
      <c r="E53" s="9">
        <f>(25.674*D53*D53)+(58.283*D53)+(0.3263)</f>
        <v>92.423179746000002</v>
      </c>
    </row>
    <row r="54" spans="1:5" x14ac:dyDescent="0.3">
      <c r="A54" s="7" t="s">
        <v>306</v>
      </c>
      <c r="B54" s="2">
        <v>0.81700000000000006</v>
      </c>
      <c r="C54" s="5">
        <v>0.108</v>
      </c>
      <c r="D54" s="1">
        <f>(B54-C54)</f>
        <v>0.70900000000000007</v>
      </c>
      <c r="E54" s="9">
        <f>(25.674*D54*D54)+(58.283*D54)+(0.3263)</f>
        <v>54.55477899400001</v>
      </c>
    </row>
    <row r="55" spans="1:5" x14ac:dyDescent="0.3">
      <c r="A55" s="7" t="s">
        <v>307</v>
      </c>
      <c r="B55" s="2">
        <v>1.022</v>
      </c>
      <c r="C55" s="5">
        <v>0.108</v>
      </c>
      <c r="D55" s="1">
        <f>(B55-C55)</f>
        <v>0.91400000000000003</v>
      </c>
      <c r="E55" s="9">
        <f>(25.674*D55*D55)+(58.283*D55)+(0.3263)</f>
        <v>75.044918904000014</v>
      </c>
    </row>
    <row r="56" spans="1:5" x14ac:dyDescent="0.3">
      <c r="A56" s="7" t="s">
        <v>308</v>
      </c>
      <c r="B56" s="2">
        <v>0.81300000000000006</v>
      </c>
      <c r="C56" s="5">
        <v>0.108</v>
      </c>
      <c r="D56" s="1">
        <f>(B56-C56)</f>
        <v>0.70500000000000007</v>
      </c>
      <c r="E56" s="9">
        <f>(25.674*D56*D56)+(58.283*D56)+(0.3263)</f>
        <v>54.176434850000014</v>
      </c>
    </row>
    <row r="57" spans="1:5" x14ac:dyDescent="0.3">
      <c r="A57" s="7" t="s">
        <v>309</v>
      </c>
      <c r="B57" s="2">
        <v>1.1200000000000001</v>
      </c>
      <c r="C57" s="5">
        <v>0.108</v>
      </c>
      <c r="D57" s="1">
        <f>(B57-C57)</f>
        <v>1.012</v>
      </c>
      <c r="E57" s="9">
        <f>(25.674*D57*D57)+(58.283*D57)+(0.3263)</f>
        <v>85.602569056000007</v>
      </c>
    </row>
    <row r="58" spans="1:5" x14ac:dyDescent="0.3">
      <c r="A58" s="7" t="s">
        <v>310</v>
      </c>
      <c r="B58" s="2">
        <v>0.85299999999999998</v>
      </c>
      <c r="C58" s="5">
        <v>0.108</v>
      </c>
      <c r="D58" s="1">
        <f>(B58-C58)</f>
        <v>0.745</v>
      </c>
      <c r="E58" s="9">
        <f>(25.674*D58*D58)+(58.283*D58)+(0.3263)</f>
        <v>57.996846850000011</v>
      </c>
    </row>
    <row r="59" spans="1:5" x14ac:dyDescent="0.3">
      <c r="A59" s="7" t="s">
        <v>311</v>
      </c>
      <c r="B59" s="2">
        <v>0.79800000000000004</v>
      </c>
      <c r="C59" s="5">
        <v>0.108</v>
      </c>
      <c r="D59" s="1">
        <f>(B59-C59)</f>
        <v>0.69000000000000006</v>
      </c>
      <c r="E59" s="9">
        <f>(25.674*D59*D59)+(58.283*D59)+(0.3263)</f>
        <v>52.764961400000011</v>
      </c>
    </row>
    <row r="60" spans="1:5" x14ac:dyDescent="0.3">
      <c r="A60" s="7" t="s">
        <v>312</v>
      </c>
      <c r="B60" s="2">
        <v>0.8</v>
      </c>
      <c r="C60" s="5">
        <v>0.108</v>
      </c>
      <c r="D60" s="1">
        <f>(B60-C60)</f>
        <v>0.69200000000000006</v>
      </c>
      <c r="E60" s="9">
        <f>(25.674*D60*D60)+(58.283*D60)+(0.3263)</f>
        <v>52.952490336000011</v>
      </c>
    </row>
    <row r="61" spans="1:5" x14ac:dyDescent="0.3">
      <c r="A61" s="7" t="s">
        <v>313</v>
      </c>
      <c r="B61" s="2">
        <v>0.879</v>
      </c>
      <c r="C61" s="5">
        <v>0.108</v>
      </c>
      <c r="D61" s="1">
        <f>(B61-C61)</f>
        <v>0.77100000000000002</v>
      </c>
      <c r="E61" s="9">
        <f>(25.674*D61*D61)+(58.283*D61)+(0.3263)</f>
        <v>60.524171234000008</v>
      </c>
    </row>
    <row r="62" spans="1:5" x14ac:dyDescent="0.3">
      <c r="A62" s="7" t="s">
        <v>314</v>
      </c>
      <c r="B62" s="2">
        <v>0.77600000000000002</v>
      </c>
      <c r="C62" s="5">
        <v>0.108</v>
      </c>
      <c r="D62" s="1">
        <f>(B62-C62)</f>
        <v>0.66800000000000004</v>
      </c>
      <c r="E62" s="9">
        <f>(25.674*D62*D62)+(58.283*D62)+(0.3263)</f>
        <v>50.715698976000006</v>
      </c>
    </row>
    <row r="63" spans="1:5" x14ac:dyDescent="0.3">
      <c r="A63" s="7" t="s">
        <v>315</v>
      </c>
      <c r="B63" s="2">
        <v>0.84199999999999997</v>
      </c>
      <c r="C63" s="5">
        <v>0.108</v>
      </c>
      <c r="D63" s="1">
        <f>(B63-C63)</f>
        <v>0.73399999999999999</v>
      </c>
      <c r="E63" s="9">
        <f>(25.674*D63*D63)+(58.283*D63)+(0.3263)</f>
        <v>56.938043544000003</v>
      </c>
    </row>
    <row r="64" spans="1:5" x14ac:dyDescent="0.3">
      <c r="A64" s="7" t="s">
        <v>316</v>
      </c>
      <c r="B64" s="2">
        <v>0.75700000000000001</v>
      </c>
      <c r="C64" s="5">
        <v>0.108</v>
      </c>
      <c r="D64" s="1">
        <f>(B64-C64)</f>
        <v>0.64900000000000002</v>
      </c>
      <c r="E64" s="9">
        <f>(25.674*D64*D64)+(58.283*D64)+(0.3263)</f>
        <v>48.965881474000007</v>
      </c>
    </row>
    <row r="65" spans="1:5" x14ac:dyDescent="0.3">
      <c r="A65" s="7" t="s">
        <v>317</v>
      </c>
      <c r="B65" s="2">
        <v>0.92800000000000005</v>
      </c>
      <c r="C65" s="5">
        <v>0.108</v>
      </c>
      <c r="D65" s="1">
        <f>(B65-C65)</f>
        <v>0.82000000000000006</v>
      </c>
      <c r="E65" s="9">
        <f>(25.674*D65*D65)+(58.283*D65)+(0.3263)</f>
        <v>65.381557600000008</v>
      </c>
    </row>
    <row r="66" spans="1:5" x14ac:dyDescent="0.3">
      <c r="A66" s="7" t="s">
        <v>318</v>
      </c>
      <c r="B66" s="2">
        <v>0.63700000000000001</v>
      </c>
      <c r="C66" s="5">
        <v>0.108</v>
      </c>
      <c r="D66" s="1">
        <f>(B66-C66)</f>
        <v>0.52900000000000003</v>
      </c>
      <c r="E66" s="9">
        <f>(25.674*D66*D66)+(58.283*D66)+(0.3263)</f>
        <v>38.342644834000005</v>
      </c>
    </row>
    <row r="67" spans="1:5" x14ac:dyDescent="0.3">
      <c r="A67" s="7" t="s">
        <v>319</v>
      </c>
      <c r="B67" s="2">
        <v>0.77900000000000003</v>
      </c>
      <c r="C67" s="5">
        <v>0.108</v>
      </c>
      <c r="D67" s="1">
        <f>(B67-C67)</f>
        <v>0.67100000000000004</v>
      </c>
      <c r="E67" s="9">
        <f>(25.674*D67*D67)+(58.283*D67)+(0.3263)</f>
        <v>50.993680434000012</v>
      </c>
    </row>
    <row r="68" spans="1:5" x14ac:dyDescent="0.3">
      <c r="A68" s="7" t="s">
        <v>320</v>
      </c>
      <c r="B68" s="2">
        <v>0.67</v>
      </c>
      <c r="C68" s="5">
        <v>0.108</v>
      </c>
      <c r="D68" s="1">
        <f>(B68-C68)</f>
        <v>0.56200000000000006</v>
      </c>
      <c r="E68" s="9">
        <f>(25.674*D68*D68)+(58.283*D68)+(0.3263)</f>
        <v>41.190324856000011</v>
      </c>
    </row>
    <row r="69" spans="1:5" x14ac:dyDescent="0.3">
      <c r="A69" s="7" t="s">
        <v>321</v>
      </c>
      <c r="B69" s="2">
        <v>0.622</v>
      </c>
      <c r="C69" s="5">
        <v>0.108</v>
      </c>
      <c r="D69" s="1">
        <f>(B69-C69)</f>
        <v>0.51400000000000001</v>
      </c>
      <c r="E69" s="9">
        <f>(25.674*D69*D69)+(58.283*D69)+(0.3263)</f>
        <v>37.066730104000001</v>
      </c>
    </row>
    <row r="70" spans="1:5" x14ac:dyDescent="0.3">
      <c r="A70" s="7" t="s">
        <v>322</v>
      </c>
      <c r="B70" s="2">
        <v>0.56000000000000005</v>
      </c>
      <c r="C70" s="5">
        <v>0.108</v>
      </c>
      <c r="D70" s="1">
        <f>(B70-C70)</f>
        <v>0.45200000000000007</v>
      </c>
      <c r="E70" s="9">
        <f>(25.674*D70*D70)+(58.283*D70)+(0.3263)</f>
        <v>31.915516896000003</v>
      </c>
    </row>
    <row r="71" spans="1:5" x14ac:dyDescent="0.3">
      <c r="A71" s="7" t="s">
        <v>323</v>
      </c>
      <c r="B71" s="2">
        <v>0.67500000000000004</v>
      </c>
      <c r="C71" s="5">
        <v>0.108</v>
      </c>
      <c r="D71" s="1">
        <f>(B71-C71)</f>
        <v>0.56700000000000006</v>
      </c>
      <c r="E71" s="9">
        <f>(25.674*D71*D71)+(58.283*D71)+(0.3263)</f>
        <v>41.626669586000006</v>
      </c>
    </row>
    <row r="72" spans="1:5" x14ac:dyDescent="0.3">
      <c r="A72" s="7" t="s">
        <v>324</v>
      </c>
      <c r="B72" s="2">
        <v>0.72499999999999998</v>
      </c>
      <c r="C72" s="5">
        <v>0.108</v>
      </c>
      <c r="D72" s="1">
        <f>(B72-C72)</f>
        <v>0.61699999999999999</v>
      </c>
      <c r="E72" s="9">
        <f>(25.674*D72*D72)+(58.283*D72)+(0.3263)</f>
        <v>46.060720386</v>
      </c>
    </row>
    <row r="73" spans="1:5" x14ac:dyDescent="0.3">
      <c r="A73" s="7" t="s">
        <v>325</v>
      </c>
      <c r="B73" s="2">
        <v>0.79500000000000004</v>
      </c>
      <c r="C73" s="5">
        <v>0.108</v>
      </c>
      <c r="D73" s="1">
        <f>(B73-C73)</f>
        <v>0.68700000000000006</v>
      </c>
      <c r="E73" s="9">
        <f>(25.674*D73*D73)+(58.283*D73)+(0.3263)</f>
        <v>52.484053106000005</v>
      </c>
    </row>
    <row r="74" spans="1:5" x14ac:dyDescent="0.3">
      <c r="A74" s="7" t="s">
        <v>326</v>
      </c>
      <c r="B74" s="2">
        <v>0.498</v>
      </c>
      <c r="C74" s="5">
        <v>0.108</v>
      </c>
      <c r="D74" s="1">
        <f>(B74-C74)</f>
        <v>0.39</v>
      </c>
      <c r="E74" s="9">
        <f>(25.674*D74*D74)+(58.283*D74)+(0.3263)</f>
        <v>26.9616854</v>
      </c>
    </row>
    <row r="75" spans="1:5" x14ac:dyDescent="0.3">
      <c r="A75" s="7" t="s">
        <v>327</v>
      </c>
      <c r="B75" s="2">
        <v>0.66700000000000004</v>
      </c>
      <c r="C75" s="5">
        <v>0.108</v>
      </c>
      <c r="D75" s="1">
        <f>(B75-C75)</f>
        <v>0.55900000000000005</v>
      </c>
      <c r="E75" s="9">
        <f>(25.674*D75*D75)+(58.283*D75)+(0.3263)</f>
        <v>40.929134194000014</v>
      </c>
    </row>
    <row r="76" spans="1:5" x14ac:dyDescent="0.3">
      <c r="A76" s="7" t="s">
        <v>328</v>
      </c>
      <c r="B76" s="2">
        <v>0.71</v>
      </c>
      <c r="C76" s="5">
        <v>0.108</v>
      </c>
      <c r="D76" s="1">
        <f>(B76-C76)</f>
        <v>0.60199999999999998</v>
      </c>
      <c r="E76" s="9">
        <f>(25.674*D76*D76)+(58.283*D76)+(0.3263)</f>
        <v>44.717026296</v>
      </c>
    </row>
    <row r="77" spans="1:5" x14ac:dyDescent="0.3">
      <c r="A77" s="7" t="s">
        <v>329</v>
      </c>
      <c r="B77" s="2">
        <v>0.57100000000000006</v>
      </c>
      <c r="C77" s="5">
        <v>0.108</v>
      </c>
      <c r="D77" s="1">
        <f>(B77-C77)</f>
        <v>0.46300000000000008</v>
      </c>
      <c r="E77" s="9">
        <f>(25.674*D77*D77)+(58.283*D77)+(0.3263)</f>
        <v>32.81503870600001</v>
      </c>
    </row>
    <row r="78" spans="1:5" x14ac:dyDescent="0.3">
      <c r="A78" s="7" t="s">
        <v>330</v>
      </c>
      <c r="B78" s="2">
        <v>0.54300000000000004</v>
      </c>
      <c r="C78" s="5">
        <v>0.108</v>
      </c>
      <c r="D78" s="1">
        <f>(B78-C78)</f>
        <v>0.43500000000000005</v>
      </c>
      <c r="E78" s="9">
        <f>(25.674*D78*D78)+(58.283*D78)+(0.3263)</f>
        <v>30.537567650000003</v>
      </c>
    </row>
    <row r="79" spans="1:5" x14ac:dyDescent="0.3">
      <c r="A79" s="7" t="s">
        <v>331</v>
      </c>
      <c r="B79" s="2">
        <v>0.69200000000000006</v>
      </c>
      <c r="C79" s="5">
        <v>0.108</v>
      </c>
      <c r="D79" s="1">
        <f>(B79-C79)</f>
        <v>0.58400000000000007</v>
      </c>
      <c r="E79" s="9">
        <f>(25.674*D79*D79)+(58.283*D79)+(0.3263)</f>
        <v>43.119843744000008</v>
      </c>
    </row>
    <row r="80" spans="1:5" x14ac:dyDescent="0.3">
      <c r="A80" s="7" t="s">
        <v>332</v>
      </c>
      <c r="B80" s="2">
        <v>0.70599999999999996</v>
      </c>
      <c r="C80" s="5">
        <v>0.108</v>
      </c>
      <c r="D80" s="1">
        <f>(B80-C80)</f>
        <v>0.59799999999999998</v>
      </c>
      <c r="E80" s="9">
        <f>(25.674*D80*D80)+(58.283*D80)+(0.3263)</f>
        <v>44.360659096000006</v>
      </c>
    </row>
    <row r="81" spans="1:5" x14ac:dyDescent="0.3">
      <c r="A81" s="7" t="s">
        <v>333</v>
      </c>
      <c r="B81" s="2">
        <v>0.63300000000000001</v>
      </c>
      <c r="C81" s="5">
        <v>0.108</v>
      </c>
      <c r="D81" s="1">
        <f>(B81-C81)</f>
        <v>0.52500000000000002</v>
      </c>
      <c r="E81" s="9">
        <f>(25.674*D81*D81)+(58.283*D81)+(0.3263)</f>
        <v>38.001271250000002</v>
      </c>
    </row>
    <row r="82" spans="1:5" x14ac:dyDescent="0.3">
      <c r="A82" s="7" t="s">
        <v>334</v>
      </c>
      <c r="B82" s="2">
        <v>0.36899999999999999</v>
      </c>
      <c r="C82" s="5">
        <v>0.108</v>
      </c>
      <c r="D82" s="1">
        <f>(B82-C82)</f>
        <v>0.26100000000000001</v>
      </c>
      <c r="E82" s="9">
        <f>(25.674*D82*D82)+(58.283*D82)+(0.3263)</f>
        <v>17.287101553999999</v>
      </c>
    </row>
    <row r="83" spans="1:5" x14ac:dyDescent="0.3">
      <c r="A83" s="7" t="s">
        <v>335</v>
      </c>
      <c r="B83" s="2">
        <v>1.131</v>
      </c>
      <c r="C83" s="5">
        <v>0.108</v>
      </c>
      <c r="D83" s="1">
        <f>(B83-C83)</f>
        <v>1.0229999999999999</v>
      </c>
      <c r="E83" s="9">
        <f>(25.674*D83*D83)+(58.283*D83)+(0.3263)</f>
        <v>86.818394545999993</v>
      </c>
    </row>
    <row r="84" spans="1:5" x14ac:dyDescent="0.3">
      <c r="A84" s="7" t="s">
        <v>336</v>
      </c>
      <c r="B84" s="2">
        <v>0.66900000000000004</v>
      </c>
      <c r="C84" s="5">
        <v>0.108</v>
      </c>
      <c r="D84" s="1">
        <f>(B84-C84)</f>
        <v>0.56100000000000005</v>
      </c>
      <c r="E84" s="9">
        <f>(25.674*D84*D84)+(58.283*D84)+(0.3263)</f>
        <v>41.103209954000008</v>
      </c>
    </row>
    <row r="85" spans="1:5" x14ac:dyDescent="0.3">
      <c r="A85" s="7" t="s">
        <v>337</v>
      </c>
      <c r="B85" s="2">
        <v>0.53900000000000003</v>
      </c>
      <c r="C85" s="5">
        <v>0.108</v>
      </c>
      <c r="D85" s="1">
        <f>(B85-C85)</f>
        <v>0.43100000000000005</v>
      </c>
      <c r="E85" s="9">
        <f>(25.674*D85*D85)+(58.283*D85)+(0.3263)</f>
        <v>30.215500914000003</v>
      </c>
    </row>
    <row r="86" spans="1:5" x14ac:dyDescent="0.3">
      <c r="A86" s="7" t="s">
        <v>338</v>
      </c>
      <c r="B86" s="2">
        <v>0.45200000000000001</v>
      </c>
      <c r="C86" s="5">
        <v>0.108</v>
      </c>
      <c r="D86" s="1">
        <f>(B86-C86)</f>
        <v>0.34400000000000003</v>
      </c>
      <c r="E86" s="9">
        <f>(25.674*D86*D86)+(58.283*D86)+(0.3263)</f>
        <v>23.413810464000004</v>
      </c>
    </row>
    <row r="87" spans="1:5" x14ac:dyDescent="0.3">
      <c r="A87" s="7" t="s">
        <v>339</v>
      </c>
      <c r="B87" s="2">
        <v>0.51800000000000002</v>
      </c>
      <c r="C87" s="5">
        <v>0.108</v>
      </c>
      <c r="D87" s="1">
        <f>(B87-C87)</f>
        <v>0.41000000000000003</v>
      </c>
      <c r="E87" s="9">
        <f>(25.674*D87*D87)+(58.283*D87)+(0.3263)</f>
        <v>28.538129400000003</v>
      </c>
    </row>
    <row r="88" spans="1:5" x14ac:dyDescent="0.3">
      <c r="A88" s="7" t="s">
        <v>340</v>
      </c>
      <c r="B88" s="2">
        <v>0.56100000000000005</v>
      </c>
      <c r="C88" s="5">
        <v>0.108</v>
      </c>
      <c r="D88" s="1">
        <f>(B88-C88)</f>
        <v>0.45300000000000007</v>
      </c>
      <c r="E88" s="9">
        <f>(25.674*D88*D88)+(58.283*D88)+(0.3263)</f>
        <v>31.997034866000003</v>
      </c>
    </row>
    <row r="89" spans="1:5" x14ac:dyDescent="0.3">
      <c r="A89" s="7" t="s">
        <v>341</v>
      </c>
      <c r="B89" s="2">
        <v>0.47500000000000003</v>
      </c>
      <c r="C89" s="5">
        <v>0.108</v>
      </c>
      <c r="D89" s="1">
        <f>(B89-C89)</f>
        <v>0.36700000000000005</v>
      </c>
      <c r="E89" s="9">
        <f>(25.674*D89*D89)+(58.283*D89)+(0.3263)</f>
        <v>25.174166386000003</v>
      </c>
    </row>
    <row r="90" spans="1:5" x14ac:dyDescent="0.3">
      <c r="A90" s="7" t="s">
        <v>342</v>
      </c>
      <c r="B90" s="2">
        <v>0.39300000000000002</v>
      </c>
      <c r="C90" s="5">
        <v>0.108</v>
      </c>
      <c r="D90" s="1">
        <f>(B90-C90)</f>
        <v>0.28500000000000003</v>
      </c>
      <c r="E90" s="9">
        <f>(25.674*D90*D90)+(58.283*D90)+(0.3263)</f>
        <v>19.022325650000003</v>
      </c>
    </row>
    <row r="91" spans="1:5" x14ac:dyDescent="0.3">
      <c r="A91" s="7" t="s">
        <v>343</v>
      </c>
      <c r="B91" s="2">
        <v>0.58899999999999997</v>
      </c>
      <c r="C91" s="5">
        <v>0.108</v>
      </c>
      <c r="D91" s="1">
        <f>(B91-C91)</f>
        <v>0.48099999999999998</v>
      </c>
      <c r="E91" s="9">
        <f>(25.674*D91*D91)+(58.283*D91)+(0.3263)</f>
        <v>34.300385314000003</v>
      </c>
    </row>
    <row r="92" spans="1:5" x14ac:dyDescent="0.3">
      <c r="A92" s="7" t="s">
        <v>344</v>
      </c>
      <c r="B92" s="2">
        <v>0.58599999999999997</v>
      </c>
      <c r="C92" s="5">
        <v>0.108</v>
      </c>
      <c r="D92" s="1">
        <f>(B92-C92)</f>
        <v>0.47799999999999998</v>
      </c>
      <c r="E92" s="9">
        <f>(25.674*D92*D92)+(58.283*D92)+(0.3263)</f>
        <v>34.051672216</v>
      </c>
    </row>
    <row r="93" spans="1:5" x14ac:dyDescent="0.3">
      <c r="A93" s="7" t="s">
        <v>345</v>
      </c>
      <c r="B93" s="2">
        <v>0.49</v>
      </c>
      <c r="C93" s="5">
        <v>0.108</v>
      </c>
      <c r="D93" s="1">
        <f>(B93-C93)</f>
        <v>0.38200000000000001</v>
      </c>
      <c r="E93" s="9">
        <f>(25.674*D93*D93)+(58.283*D93)+(0.3263)</f>
        <v>26.336858776000003</v>
      </c>
    </row>
    <row r="94" spans="1:5" x14ac:dyDescent="0.3">
      <c r="A94" s="7" t="s">
        <v>346</v>
      </c>
      <c r="B94" s="2">
        <v>0.435</v>
      </c>
      <c r="C94" s="5">
        <v>0.108</v>
      </c>
      <c r="D94" s="1">
        <f>(B94-C94)</f>
        <v>0.32700000000000001</v>
      </c>
      <c r="E94" s="9">
        <f>(25.674*D94*D94)+(58.283*D94)+(0.3263)</f>
        <v>22.130136146000002</v>
      </c>
    </row>
    <row r="95" spans="1:5" x14ac:dyDescent="0.3">
      <c r="A95" s="7" t="s">
        <v>347</v>
      </c>
      <c r="B95" s="2">
        <v>0.498</v>
      </c>
      <c r="C95" s="5">
        <v>0.108</v>
      </c>
      <c r="D95" s="1">
        <f>(B95-C95)</f>
        <v>0.39</v>
      </c>
      <c r="E95" s="9">
        <f>(25.674*D95*D95)+(58.283*D95)+(0.3263)</f>
        <v>26.9616854</v>
      </c>
    </row>
    <row r="96" spans="1:5" x14ac:dyDescent="0.3">
      <c r="A96" s="7" t="s">
        <v>348</v>
      </c>
      <c r="B96" s="2">
        <v>0.629</v>
      </c>
      <c r="C96" s="5">
        <v>0.108</v>
      </c>
      <c r="D96" s="1">
        <f>(B96-C96)</f>
        <v>0.52100000000000002</v>
      </c>
      <c r="E96" s="9">
        <f>(25.674*D96*D96)+(58.283*D96)+(0.3263)</f>
        <v>37.660719234000005</v>
      </c>
    </row>
    <row r="97" spans="1:5" x14ac:dyDescent="0.3">
      <c r="A97" s="7" t="s">
        <v>349</v>
      </c>
      <c r="B97" s="2">
        <v>0.54600000000000004</v>
      </c>
      <c r="C97" s="5">
        <v>0.108</v>
      </c>
      <c r="D97" s="1">
        <f>(B97-C97)</f>
        <v>0.43800000000000006</v>
      </c>
      <c r="E97" s="9">
        <f>(25.674*D97*D97)+(58.283*D97)+(0.3263)</f>
        <v>30.779656856000006</v>
      </c>
    </row>
    <row r="98" spans="1:5" x14ac:dyDescent="0.3">
      <c r="A98" s="7" t="s">
        <v>350</v>
      </c>
      <c r="B98" s="2">
        <v>0.30199999999999999</v>
      </c>
      <c r="C98" s="5">
        <v>0.108</v>
      </c>
      <c r="D98" s="1">
        <f>(B98-C98)</f>
        <v>0.19400000000000001</v>
      </c>
      <c r="E98" s="9">
        <f>(25.674*D98*D98)+(58.283*D98)+(0.3263)</f>
        <v>12.599468664000002</v>
      </c>
    </row>
    <row r="99" spans="1:5" x14ac:dyDescent="0.3">
      <c r="A99" s="7" t="s">
        <v>351</v>
      </c>
      <c r="B99" s="2">
        <v>0.45100000000000001</v>
      </c>
      <c r="C99" s="5">
        <v>0.108</v>
      </c>
      <c r="D99" s="1">
        <f>(B99-C99)</f>
        <v>0.34300000000000003</v>
      </c>
      <c r="E99" s="9">
        <f>(25.674*D99*D99)+(58.283*D99)+(0.3263)</f>
        <v>23.337889426000004</v>
      </c>
    </row>
    <row r="100" spans="1:5" x14ac:dyDescent="0.3">
      <c r="A100" s="7" t="s">
        <v>352</v>
      </c>
      <c r="B100" s="2">
        <v>0.49299999999999999</v>
      </c>
      <c r="C100" s="5">
        <v>0.108</v>
      </c>
      <c r="D100" s="1">
        <f>(B100-C100)</f>
        <v>0.38500000000000001</v>
      </c>
      <c r="E100" s="9">
        <f>(25.674*D100*D100)+(58.283*D100)+(0.3263)</f>
        <v>26.570783649999999</v>
      </c>
    </row>
    <row r="101" spans="1:5" x14ac:dyDescent="0.3">
      <c r="A101" s="7" t="s">
        <v>353</v>
      </c>
      <c r="B101" s="2">
        <v>0.56400000000000006</v>
      </c>
      <c r="C101" s="5">
        <v>0.108</v>
      </c>
      <c r="D101" s="1">
        <f>(B101-C101)</f>
        <v>0.45600000000000007</v>
      </c>
      <c r="E101" s="9">
        <f>(25.674*D101*D101)+(58.283*D101)+(0.3263)</f>
        <v>32.241896864000012</v>
      </c>
    </row>
    <row r="102" spans="1:5" x14ac:dyDescent="0.3">
      <c r="A102" s="7" t="s">
        <v>354</v>
      </c>
      <c r="B102" s="2">
        <v>0.49399999999999999</v>
      </c>
      <c r="C102" s="5">
        <v>0.108</v>
      </c>
      <c r="D102" s="1">
        <f>(B102-C102)</f>
        <v>0.38600000000000001</v>
      </c>
      <c r="E102" s="9">
        <f>(25.674*D102*D102)+(58.283*D102)+(0.3263)</f>
        <v>26.648861304</v>
      </c>
    </row>
    <row r="103" spans="1:5" x14ac:dyDescent="0.3">
      <c r="A103" s="7" t="s">
        <v>355</v>
      </c>
      <c r="B103" s="2">
        <v>0.50700000000000001</v>
      </c>
      <c r="C103" s="5">
        <v>0.108</v>
      </c>
      <c r="D103" s="1">
        <f>(B103-C103)</f>
        <v>0.39900000000000002</v>
      </c>
      <c r="E103" s="9">
        <f>(25.674*D103*D103)+(58.283*D103)+(0.3263)</f>
        <v>27.668543474000003</v>
      </c>
    </row>
    <row r="104" spans="1:5" x14ac:dyDescent="0.3">
      <c r="A104" s="7" t="s">
        <v>356</v>
      </c>
      <c r="B104" s="2">
        <v>0.45500000000000002</v>
      </c>
      <c r="C104" s="5">
        <v>0.108</v>
      </c>
      <c r="D104" s="1">
        <f>(B104-C104)</f>
        <v>0.34700000000000003</v>
      </c>
      <c r="E104" s="9">
        <f>(25.674*D104*D104)+(58.283*D104)+(0.3263)</f>
        <v>23.641881666</v>
      </c>
    </row>
    <row r="105" spans="1:5" x14ac:dyDescent="0.3">
      <c r="A105" s="7" t="s">
        <v>357</v>
      </c>
      <c r="B105" s="2">
        <v>0.44900000000000001</v>
      </c>
      <c r="C105" s="5">
        <v>0.108</v>
      </c>
      <c r="D105" s="1">
        <f>(B105-C105)</f>
        <v>0.34100000000000003</v>
      </c>
      <c r="E105" s="9">
        <f>(25.674*D105*D105)+(58.283*D105)+(0.3263)</f>
        <v>23.186201394000001</v>
      </c>
    </row>
    <row r="106" spans="1:5" x14ac:dyDescent="0.3">
      <c r="A106" s="7" t="s">
        <v>358</v>
      </c>
      <c r="B106" s="2">
        <v>0.29899999999999999</v>
      </c>
      <c r="C106" s="5">
        <v>0.108</v>
      </c>
      <c r="D106" s="1">
        <f>(B106-C106)</f>
        <v>0.191</v>
      </c>
      <c r="E106" s="9">
        <f>(25.674*D106*D106)+(58.283*D106)+(0.3263)</f>
        <v>12.394966194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workbookViewId="0">
      <selection activeCell="F16" sqref="F16"/>
    </sheetView>
  </sheetViews>
  <sheetFormatPr defaultRowHeight="14.4" x14ac:dyDescent="0.3"/>
  <cols>
    <col min="1" max="1" width="35.77734375" customWidth="1"/>
    <col min="2" max="2" width="17.44140625" customWidth="1"/>
    <col min="3" max="3" width="19.109375" customWidth="1"/>
    <col min="4" max="4" width="18.33203125" customWidth="1"/>
    <col min="5" max="5" width="19.77734375" customWidth="1"/>
    <col min="6" max="6" width="71.109375" customWidth="1"/>
  </cols>
  <sheetData>
    <row r="1" spans="1:6" ht="15.6" thickTop="1" thickBot="1" x14ac:dyDescent="0.35">
      <c r="A1" s="29" t="s">
        <v>365</v>
      </c>
      <c r="B1" s="29" t="s">
        <v>366</v>
      </c>
      <c r="C1" s="29" t="s">
        <v>367</v>
      </c>
      <c r="D1" s="29" t="s">
        <v>368</v>
      </c>
      <c r="E1" s="29" t="s">
        <v>369</v>
      </c>
      <c r="F1" s="29" t="s">
        <v>370</v>
      </c>
    </row>
    <row r="2" spans="1:6" ht="15.6" thickTop="1" thickBot="1" x14ac:dyDescent="0.35">
      <c r="A2" s="31" t="s">
        <v>375</v>
      </c>
      <c r="B2" s="32" t="s">
        <v>374</v>
      </c>
      <c r="C2" s="33" t="s">
        <v>373</v>
      </c>
      <c r="D2" s="33" t="s">
        <v>381</v>
      </c>
      <c r="E2" s="33" t="s">
        <v>371</v>
      </c>
      <c r="F2" s="33" t="s">
        <v>372</v>
      </c>
    </row>
    <row r="3" spans="1:6" ht="15.6" thickTop="1" thickBot="1" x14ac:dyDescent="0.35">
      <c r="A3" s="31" t="s">
        <v>376</v>
      </c>
      <c r="B3" s="32" t="s">
        <v>374</v>
      </c>
      <c r="C3" s="33" t="s">
        <v>373</v>
      </c>
      <c r="D3" s="33" t="s">
        <v>380</v>
      </c>
      <c r="E3" s="33" t="s">
        <v>371</v>
      </c>
      <c r="F3" s="33" t="s">
        <v>372</v>
      </c>
    </row>
    <row r="4" spans="1:6" ht="15.6" thickTop="1" thickBot="1" x14ac:dyDescent="0.35">
      <c r="A4" s="31" t="s">
        <v>377</v>
      </c>
      <c r="B4" s="32" t="s">
        <v>374</v>
      </c>
      <c r="C4" s="33" t="s">
        <v>373</v>
      </c>
      <c r="D4" s="33" t="s">
        <v>382</v>
      </c>
      <c r="E4" s="33" t="s">
        <v>371</v>
      </c>
      <c r="F4" s="33" t="s">
        <v>372</v>
      </c>
    </row>
    <row r="5" spans="1:6" ht="15.6" thickTop="1" thickBot="1" x14ac:dyDescent="0.35">
      <c r="A5" s="31" t="s">
        <v>378</v>
      </c>
      <c r="B5" s="32" t="s">
        <v>374</v>
      </c>
      <c r="C5" s="33" t="s">
        <v>373</v>
      </c>
      <c r="D5" s="33" t="s">
        <v>384</v>
      </c>
      <c r="E5" s="33" t="s">
        <v>371</v>
      </c>
      <c r="F5" s="33" t="s">
        <v>372</v>
      </c>
    </row>
    <row r="6" spans="1:6" ht="15.6" thickTop="1" thickBot="1" x14ac:dyDescent="0.35">
      <c r="A6" s="31" t="s">
        <v>379</v>
      </c>
      <c r="B6" s="32" t="s">
        <v>374</v>
      </c>
      <c r="C6" s="33" t="s">
        <v>373</v>
      </c>
      <c r="D6" s="33" t="s">
        <v>383</v>
      </c>
      <c r="E6" s="33" t="s">
        <v>371</v>
      </c>
      <c r="F6" s="33" t="s">
        <v>372</v>
      </c>
    </row>
    <row r="7" spans="1:6" ht="15" thickTop="1" x14ac:dyDescent="0.3"/>
    <row r="128" spans="1:6" x14ac:dyDescent="0.3">
      <c r="A128" s="6" t="s">
        <v>390</v>
      </c>
      <c r="B128" s="30"/>
      <c r="C128" s="30"/>
      <c r="D128" s="30"/>
      <c r="E128" s="30"/>
      <c r="F128" s="30"/>
    </row>
    <row r="129" spans="1:6" x14ac:dyDescent="0.3">
      <c r="A129" s="30" t="s">
        <v>387</v>
      </c>
      <c r="B129" s="30"/>
      <c r="C129" s="30"/>
      <c r="D129" s="30"/>
      <c r="E129" s="30"/>
      <c r="F129" s="30"/>
    </row>
    <row r="130" spans="1:6" x14ac:dyDescent="0.3">
      <c r="A130" s="30" t="s">
        <v>385</v>
      </c>
      <c r="B130" s="30"/>
      <c r="C130" s="30"/>
      <c r="D130" s="30"/>
      <c r="E130" s="30"/>
      <c r="F130" s="30"/>
    </row>
    <row r="131" spans="1:6" x14ac:dyDescent="0.3">
      <c r="A131" s="30" t="s">
        <v>386</v>
      </c>
      <c r="B131" s="30"/>
      <c r="C131" s="30"/>
      <c r="D131" s="30"/>
      <c r="E131" s="30"/>
      <c r="F131" s="30"/>
    </row>
    <row r="132" spans="1:6" x14ac:dyDescent="0.3">
      <c r="A132" s="30" t="s">
        <v>388</v>
      </c>
      <c r="B132" s="30"/>
      <c r="C132" s="30"/>
      <c r="D132" s="30"/>
      <c r="E132" s="30"/>
      <c r="F132" s="30"/>
    </row>
    <row r="133" spans="1:6" x14ac:dyDescent="0.3">
      <c r="A133" s="30" t="s">
        <v>389</v>
      </c>
      <c r="B133" s="30"/>
      <c r="C133" s="30"/>
      <c r="D133" s="30"/>
      <c r="E133" s="30"/>
      <c r="F133" s="30"/>
    </row>
    <row r="135" spans="1:6" x14ac:dyDescent="0.3">
      <c r="A135" s="6" t="s">
        <v>391</v>
      </c>
      <c r="B135" s="30"/>
      <c r="C135" s="30"/>
      <c r="D135" s="30"/>
      <c r="E135" s="30"/>
      <c r="F135" s="30"/>
    </row>
    <row r="136" spans="1:6" x14ac:dyDescent="0.3">
      <c r="A136" s="30" t="s">
        <v>392</v>
      </c>
      <c r="B136" s="30"/>
      <c r="C136" s="30"/>
      <c r="D136" s="30"/>
      <c r="E136" s="30"/>
      <c r="F136" s="30"/>
    </row>
    <row r="137" spans="1:6" x14ac:dyDescent="0.3">
      <c r="A137" s="30" t="s">
        <v>385</v>
      </c>
      <c r="B137" s="30"/>
      <c r="C137" s="30"/>
      <c r="D137" s="30"/>
      <c r="E137" s="30"/>
      <c r="F137" s="30"/>
    </row>
    <row r="138" spans="1:6" x14ac:dyDescent="0.3">
      <c r="A138" s="30" t="s">
        <v>386</v>
      </c>
      <c r="B138" s="30"/>
      <c r="C138" s="30"/>
      <c r="D138" s="30"/>
      <c r="E138" s="30"/>
      <c r="F138" s="30"/>
    </row>
    <row r="139" spans="1:6" x14ac:dyDescent="0.3">
      <c r="A139" s="30" t="s">
        <v>393</v>
      </c>
      <c r="B139" s="30"/>
      <c r="C139" s="30"/>
      <c r="D139" s="30"/>
      <c r="E139" s="30"/>
      <c r="F139" s="30"/>
    </row>
    <row r="140" spans="1:6" x14ac:dyDescent="0.3">
      <c r="A140" s="30" t="s">
        <v>394</v>
      </c>
      <c r="B140" s="30"/>
      <c r="C140" s="30"/>
      <c r="D140" s="30"/>
      <c r="E140" s="30"/>
      <c r="F140" s="30"/>
    </row>
    <row r="142" spans="1:6" x14ac:dyDescent="0.3">
      <c r="A142" s="34" t="s">
        <v>396</v>
      </c>
      <c r="B142" s="30"/>
      <c r="C142" s="30"/>
      <c r="D142" s="30"/>
      <c r="E142" s="30"/>
      <c r="F142" s="30"/>
    </row>
    <row r="143" spans="1:6" x14ac:dyDescent="0.3">
      <c r="A143" s="30" t="s">
        <v>397</v>
      </c>
      <c r="B143" s="30"/>
      <c r="C143" s="30"/>
      <c r="D143" s="30"/>
      <c r="E143" s="30"/>
      <c r="F143" s="30"/>
    </row>
    <row r="144" spans="1:6" x14ac:dyDescent="0.3">
      <c r="A144" s="30" t="s">
        <v>398</v>
      </c>
      <c r="B144" s="30"/>
      <c r="C144" s="30"/>
      <c r="D144" s="30"/>
      <c r="E144" s="30"/>
      <c r="F144" s="30"/>
    </row>
    <row r="145" spans="1:6" x14ac:dyDescent="0.3">
      <c r="A145" s="30" t="s">
        <v>399</v>
      </c>
      <c r="B145" s="30"/>
      <c r="C145" s="30"/>
      <c r="D145" s="30"/>
      <c r="E145" s="30"/>
      <c r="F145" s="30"/>
    </row>
    <row r="146" spans="1:6" x14ac:dyDescent="0.3">
      <c r="A146" s="30" t="s">
        <v>395</v>
      </c>
      <c r="B146" s="30"/>
      <c r="C146" s="30"/>
      <c r="D146" s="30"/>
      <c r="E146" s="30"/>
      <c r="F146" s="30"/>
    </row>
    <row r="148" spans="1:6" x14ac:dyDescent="0.3">
      <c r="A148" s="34" t="s">
        <v>400</v>
      </c>
      <c r="B148" s="30"/>
      <c r="C148" s="30"/>
      <c r="D148" s="30"/>
      <c r="E148" s="30"/>
      <c r="F148" s="30"/>
    </row>
    <row r="149" spans="1:6" x14ac:dyDescent="0.3">
      <c r="A149" s="30" t="s">
        <v>401</v>
      </c>
      <c r="B149" s="30"/>
      <c r="C149" s="30"/>
      <c r="D149" s="30"/>
      <c r="E149" s="30"/>
      <c r="F149" s="30"/>
    </row>
    <row r="150" spans="1:6" x14ac:dyDescent="0.3">
      <c r="A150" s="30" t="s">
        <v>402</v>
      </c>
      <c r="B150" s="30"/>
      <c r="C150" s="30"/>
      <c r="D150" s="30"/>
      <c r="E150" s="30"/>
      <c r="F150" s="30"/>
    </row>
    <row r="151" spans="1:6" x14ac:dyDescent="0.3">
      <c r="A151" s="30" t="s">
        <v>403</v>
      </c>
      <c r="B151" s="30"/>
      <c r="C151" s="30"/>
      <c r="D151" s="30"/>
      <c r="E151" s="30"/>
      <c r="F151" s="30"/>
    </row>
    <row r="152" spans="1:6" x14ac:dyDescent="0.3">
      <c r="A152" s="30" t="s">
        <v>395</v>
      </c>
      <c r="B152" s="30"/>
      <c r="C152" s="30"/>
      <c r="D152" s="30"/>
      <c r="E152" s="30"/>
      <c r="F152" s="30"/>
    </row>
    <row r="154" spans="1:6" x14ac:dyDescent="0.3">
      <c r="A154" s="34" t="s">
        <v>404</v>
      </c>
      <c r="B154" s="30"/>
      <c r="C154" s="30"/>
      <c r="D154" s="30"/>
      <c r="E154" s="30"/>
      <c r="F154" s="30"/>
    </row>
    <row r="155" spans="1:6" x14ac:dyDescent="0.3">
      <c r="A155" s="30" t="s">
        <v>405</v>
      </c>
      <c r="B155" s="30"/>
      <c r="C155" s="30"/>
      <c r="D155" s="30"/>
      <c r="E155" s="30"/>
      <c r="F155" s="30"/>
    </row>
    <row r="156" spans="1:6" x14ac:dyDescent="0.3">
      <c r="A156" s="30" t="s">
        <v>406</v>
      </c>
      <c r="B156" s="30"/>
      <c r="C156" s="30"/>
      <c r="D156" s="30"/>
      <c r="E156" s="30"/>
      <c r="F156" s="30"/>
    </row>
    <row r="157" spans="1:6" x14ac:dyDescent="0.3">
      <c r="A157" s="30" t="s">
        <v>407</v>
      </c>
      <c r="B157" s="30"/>
      <c r="C157" s="30"/>
      <c r="D157" s="30"/>
      <c r="E157" s="30"/>
      <c r="F157" s="30"/>
    </row>
    <row r="158" spans="1:6" x14ac:dyDescent="0.3">
      <c r="A158" s="30" t="s">
        <v>395</v>
      </c>
      <c r="B158" s="30"/>
      <c r="C158" s="30"/>
      <c r="D158" s="30"/>
      <c r="E158" s="30"/>
      <c r="F158" s="3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workbookViewId="0">
      <selection activeCell="R6" sqref="R6"/>
    </sheetView>
  </sheetViews>
  <sheetFormatPr defaultRowHeight="14.4" x14ac:dyDescent="0.3"/>
  <cols>
    <col min="1" max="1" width="19.5546875" customWidth="1"/>
    <col min="2" max="2" width="13.21875" customWidth="1"/>
    <col min="3" max="3" width="11.33203125" customWidth="1"/>
    <col min="4" max="4" width="13" customWidth="1"/>
    <col min="5" max="5" width="19.77734375" customWidth="1"/>
  </cols>
  <sheetData>
    <row r="2" spans="1:12" x14ac:dyDescent="0.3">
      <c r="A2" s="3">
        <v>0.122</v>
      </c>
      <c r="B2" s="2">
        <v>1.4259999999999999</v>
      </c>
      <c r="C2" s="2">
        <v>1.1739999999999999</v>
      </c>
      <c r="D2" s="2">
        <v>1.1500000000000001</v>
      </c>
      <c r="E2" s="2">
        <v>1.37</v>
      </c>
      <c r="F2" s="2">
        <v>1.161</v>
      </c>
      <c r="G2" s="2">
        <v>1.2929999999999999</v>
      </c>
      <c r="H2" s="2">
        <v>1.0289999999999999</v>
      </c>
      <c r="I2" s="2">
        <v>1.0429999999999999</v>
      </c>
      <c r="J2" s="2">
        <v>1.056</v>
      </c>
      <c r="K2" s="2">
        <v>0.97799999999999998</v>
      </c>
      <c r="L2" s="2">
        <v>0.871</v>
      </c>
    </row>
    <row r="3" spans="1:12" x14ac:dyDescent="0.3">
      <c r="A3" s="3">
        <v>0.52900000000000003</v>
      </c>
      <c r="B3" s="2">
        <v>1.8149999999999999</v>
      </c>
      <c r="C3" s="2">
        <v>1.3109999999999999</v>
      </c>
      <c r="D3" s="2">
        <v>1.2530000000000001</v>
      </c>
      <c r="E3" s="2">
        <v>1.506</v>
      </c>
      <c r="F3" s="2">
        <v>1.0010000000000001</v>
      </c>
      <c r="G3" s="2">
        <v>1.121</v>
      </c>
      <c r="H3" s="2">
        <v>1.0820000000000001</v>
      </c>
      <c r="I3" s="2">
        <v>0.95700000000000007</v>
      </c>
      <c r="J3" s="2">
        <v>0.94000000000000006</v>
      </c>
      <c r="K3" s="2">
        <v>0.99</v>
      </c>
      <c r="L3" s="2">
        <v>0.92600000000000005</v>
      </c>
    </row>
    <row r="4" spans="1:12" x14ac:dyDescent="0.3">
      <c r="A4" s="3">
        <v>0.80800000000000005</v>
      </c>
      <c r="B4" s="2">
        <v>1.556</v>
      </c>
      <c r="C4" s="2">
        <v>1.1240000000000001</v>
      </c>
      <c r="D4" s="2">
        <v>1.276</v>
      </c>
      <c r="E4" s="2">
        <v>1.081</v>
      </c>
      <c r="F4" s="2">
        <v>1.0660000000000001</v>
      </c>
      <c r="G4" s="2">
        <v>1.073</v>
      </c>
      <c r="H4" s="2">
        <v>0.85199999999999998</v>
      </c>
      <c r="I4" s="2">
        <v>0.82000000000000006</v>
      </c>
      <c r="J4" s="2">
        <v>0.85099999999999998</v>
      </c>
      <c r="K4" s="2">
        <v>0.93600000000000005</v>
      </c>
      <c r="L4" s="2">
        <v>0.746</v>
      </c>
    </row>
    <row r="5" spans="1:12" x14ac:dyDescent="0.3">
      <c r="A5" s="3">
        <v>1.1000000000000001</v>
      </c>
      <c r="B5" s="2">
        <v>1.7670000000000001</v>
      </c>
      <c r="C5" s="2">
        <v>1.385</v>
      </c>
      <c r="D5" s="2">
        <v>1.476</v>
      </c>
      <c r="E5" s="2">
        <v>1.3800000000000001</v>
      </c>
      <c r="F5" s="2">
        <v>1.1950000000000001</v>
      </c>
      <c r="G5" s="2">
        <v>1.117</v>
      </c>
      <c r="H5" s="2">
        <v>1.0090000000000001</v>
      </c>
      <c r="I5" s="2">
        <v>1.002</v>
      </c>
      <c r="J5" s="2">
        <v>0.90200000000000002</v>
      </c>
      <c r="K5" s="2">
        <v>1.052</v>
      </c>
      <c r="L5" s="2">
        <v>0.88400000000000001</v>
      </c>
    </row>
    <row r="6" spans="1:12" x14ac:dyDescent="0.3">
      <c r="A6" s="3">
        <v>1.51</v>
      </c>
      <c r="B6" s="2">
        <v>1.919</v>
      </c>
      <c r="C6" s="2">
        <v>1.393</v>
      </c>
      <c r="D6" s="2">
        <v>1.722</v>
      </c>
      <c r="E6" s="2">
        <v>1.571</v>
      </c>
      <c r="F6" s="2">
        <v>1.2550000000000001</v>
      </c>
      <c r="G6" s="2">
        <v>1.2150000000000001</v>
      </c>
      <c r="H6" s="2">
        <v>1.1020000000000001</v>
      </c>
      <c r="I6" s="2">
        <v>0.998</v>
      </c>
      <c r="J6" s="2">
        <v>0.86599999999999999</v>
      </c>
      <c r="K6" s="2">
        <v>0.98399999999999999</v>
      </c>
      <c r="L6" s="2">
        <v>0.86699999999999999</v>
      </c>
    </row>
    <row r="7" spans="1:12" x14ac:dyDescent="0.3">
      <c r="A7" s="5">
        <v>0.06</v>
      </c>
      <c r="B7" s="2">
        <v>1.7330000000000001</v>
      </c>
      <c r="C7" s="2">
        <v>1.306</v>
      </c>
      <c r="D7" s="2">
        <v>1.194</v>
      </c>
      <c r="E7" s="2">
        <v>1.202</v>
      </c>
      <c r="F7" s="2">
        <v>1.02</v>
      </c>
      <c r="G7" s="2">
        <v>1.0680000000000001</v>
      </c>
      <c r="H7" s="2">
        <v>0.95000000000000007</v>
      </c>
      <c r="I7" s="2">
        <v>0.81400000000000006</v>
      </c>
      <c r="J7" s="2">
        <v>0.89</v>
      </c>
      <c r="K7" s="2">
        <v>0.92300000000000004</v>
      </c>
      <c r="L7" s="2">
        <v>0.73</v>
      </c>
    </row>
    <row r="8" spans="1:12" x14ac:dyDescent="0.3">
      <c r="A8" s="2">
        <v>1.5760000000000001</v>
      </c>
      <c r="B8" s="2">
        <v>1.524</v>
      </c>
      <c r="C8" s="2">
        <v>1.163</v>
      </c>
      <c r="D8" s="2">
        <v>1.163</v>
      </c>
      <c r="E8" s="2">
        <v>1.212</v>
      </c>
      <c r="F8" s="2">
        <v>0.98599999999999999</v>
      </c>
      <c r="G8" s="2">
        <v>1.016</v>
      </c>
      <c r="H8" s="2">
        <v>0.97099999999999997</v>
      </c>
      <c r="I8" s="2">
        <v>0.71699999999999997</v>
      </c>
      <c r="J8" s="2">
        <v>0.748</v>
      </c>
      <c r="K8" s="2">
        <v>0.80800000000000005</v>
      </c>
      <c r="L8" s="2">
        <v>0.69400000000000006</v>
      </c>
    </row>
    <row r="9" spans="1:12" x14ac:dyDescent="0.3">
      <c r="A9" s="2">
        <v>1.637</v>
      </c>
      <c r="B9" s="2">
        <v>1.4390000000000001</v>
      </c>
      <c r="C9" s="2">
        <v>0.92800000000000005</v>
      </c>
      <c r="D9" s="2">
        <v>1.0960000000000001</v>
      </c>
      <c r="E9" s="2">
        <v>1.115</v>
      </c>
      <c r="F9" s="2">
        <v>0.94600000000000006</v>
      </c>
      <c r="G9" s="2">
        <v>1.0369999999999999</v>
      </c>
      <c r="H9" s="2">
        <v>0.877</v>
      </c>
      <c r="I9" s="2">
        <v>0.67500000000000004</v>
      </c>
      <c r="J9" s="2">
        <v>0.753</v>
      </c>
      <c r="K9" s="2">
        <v>0.66500000000000004</v>
      </c>
      <c r="L9" s="2">
        <v>0.65500000000000003</v>
      </c>
    </row>
    <row r="17" spans="1:12" x14ac:dyDescent="0.3">
      <c r="A17" s="12"/>
      <c r="B17" s="10" t="s">
        <v>7</v>
      </c>
      <c r="C17" s="10" t="s">
        <v>8</v>
      </c>
      <c r="D17" s="10" t="s">
        <v>9</v>
      </c>
      <c r="E17" s="10" t="s">
        <v>10</v>
      </c>
    </row>
    <row r="18" spans="1:12" x14ac:dyDescent="0.3">
      <c r="A18" s="12" t="s">
        <v>1</v>
      </c>
      <c r="B18" s="3">
        <v>0.122</v>
      </c>
      <c r="C18" s="1">
        <f>B18-B23</f>
        <v>6.2E-2</v>
      </c>
      <c r="D18" s="1">
        <v>800</v>
      </c>
      <c r="E18" s="9">
        <f>(457.2*C18*C18)-(1229.2*C18)+(873.8)</f>
        <v>799.34707679999997</v>
      </c>
    </row>
    <row r="19" spans="1:12" x14ac:dyDescent="0.3">
      <c r="A19" s="12" t="s">
        <v>2</v>
      </c>
      <c r="B19" s="3">
        <v>0.52900000000000003</v>
      </c>
      <c r="C19" s="1">
        <f>B19-B23</f>
        <v>0.46900000000000003</v>
      </c>
      <c r="D19" s="1">
        <v>400</v>
      </c>
      <c r="E19" s="9">
        <f t="shared" ref="E19:E82" si="0">(457.2*C19*C19)-(1229.2*C19)+(873.8)</f>
        <v>397.87136919999989</v>
      </c>
    </row>
    <row r="20" spans="1:12" x14ac:dyDescent="0.3">
      <c r="A20" s="12" t="s">
        <v>3</v>
      </c>
      <c r="B20" s="3">
        <v>0.80800000000000005</v>
      </c>
      <c r="C20" s="1">
        <f>B20-B23</f>
        <v>0.748</v>
      </c>
      <c r="D20" s="1">
        <v>200</v>
      </c>
      <c r="E20" s="9">
        <f t="shared" si="0"/>
        <v>210.16362879999997</v>
      </c>
    </row>
    <row r="21" spans="1:12" x14ac:dyDescent="0.3">
      <c r="A21" s="12" t="s">
        <v>4</v>
      </c>
      <c r="B21" s="3">
        <v>1.1000000000000001</v>
      </c>
      <c r="C21" s="1">
        <f>B21-B23</f>
        <v>1.04</v>
      </c>
      <c r="D21" s="1">
        <v>100</v>
      </c>
      <c r="E21" s="9">
        <f t="shared" si="0"/>
        <v>89.939519999999789</v>
      </c>
    </row>
    <row r="22" spans="1:12" x14ac:dyDescent="0.3">
      <c r="A22" s="12" t="s">
        <v>5</v>
      </c>
      <c r="B22" s="3">
        <v>1.51</v>
      </c>
      <c r="C22" s="1">
        <f>B22-B23</f>
        <v>1.45</v>
      </c>
      <c r="D22" s="1">
        <v>50</v>
      </c>
      <c r="E22" s="9">
        <f t="shared" si="0"/>
        <v>52.722999999999956</v>
      </c>
    </row>
    <row r="23" spans="1:12" x14ac:dyDescent="0.3">
      <c r="A23" s="12" t="s">
        <v>6</v>
      </c>
      <c r="B23" s="5">
        <v>0.06</v>
      </c>
      <c r="C23" s="1">
        <f>B23-B23</f>
        <v>0</v>
      </c>
      <c r="D23" s="1">
        <v>0</v>
      </c>
      <c r="E23" s="9">
        <v>0</v>
      </c>
    </row>
    <row r="27" spans="1:12" x14ac:dyDescent="0.3">
      <c r="H27" s="12"/>
      <c r="J27" s="6" t="s">
        <v>11</v>
      </c>
      <c r="K27" s="6"/>
      <c r="L27" s="6"/>
    </row>
    <row r="32" spans="1:12" x14ac:dyDescent="0.3">
      <c r="A32" s="7" t="s">
        <v>12</v>
      </c>
      <c r="B32" s="2" t="s">
        <v>13</v>
      </c>
      <c r="C32" s="4" t="s">
        <v>6</v>
      </c>
      <c r="D32" s="1" t="s">
        <v>8</v>
      </c>
      <c r="E32" s="8" t="s">
        <v>14</v>
      </c>
    </row>
    <row r="33" spans="1:5" x14ac:dyDescent="0.3">
      <c r="A33" s="7" t="s">
        <v>285</v>
      </c>
      <c r="B33" s="2">
        <v>1.5760000000000001</v>
      </c>
      <c r="C33" s="5">
        <v>0.06</v>
      </c>
      <c r="D33" s="1">
        <f>(B33-C33)</f>
        <v>1.516</v>
      </c>
      <c r="E33" s="9">
        <f>(457.2*D33*D33)-(1229.2*D33)+(873.8)</f>
        <v>61.095443199999863</v>
      </c>
    </row>
    <row r="34" spans="1:5" x14ac:dyDescent="0.3">
      <c r="A34" s="7" t="s">
        <v>195</v>
      </c>
      <c r="B34" s="2">
        <v>1.637</v>
      </c>
      <c r="C34" s="5">
        <v>0.06</v>
      </c>
      <c r="D34" s="1">
        <f>(B34-C34)</f>
        <v>1.577</v>
      </c>
      <c r="E34" s="9">
        <f>(457.2*D34*D34)-(1229.2*D34)+(873.8)</f>
        <v>72.375538799999731</v>
      </c>
    </row>
    <row r="35" spans="1:5" x14ac:dyDescent="0.3">
      <c r="A35" s="7" t="s">
        <v>196</v>
      </c>
      <c r="B35" s="2">
        <v>1.4259999999999999</v>
      </c>
      <c r="C35" s="5">
        <v>0.06</v>
      </c>
      <c r="D35" s="1">
        <f>(B35-C35)</f>
        <v>1.3659999999999999</v>
      </c>
      <c r="E35" s="9">
        <f>(457.2*D35*D35)-(1229.2*D35)+(873.8)</f>
        <v>47.82788319999986</v>
      </c>
    </row>
    <row r="36" spans="1:5" x14ac:dyDescent="0.3">
      <c r="A36" s="7" t="s">
        <v>197</v>
      </c>
      <c r="B36" s="2">
        <v>1.8149999999999999</v>
      </c>
      <c r="C36" s="5">
        <v>0.06</v>
      </c>
      <c r="D36" s="1">
        <f>(B36-C36)</f>
        <v>1.7549999999999999</v>
      </c>
      <c r="E36" s="9">
        <f>(457.2*D36*D36)-(1229.2*D36)+(873.8)</f>
        <v>124.74142999999981</v>
      </c>
    </row>
    <row r="37" spans="1:5" x14ac:dyDescent="0.3">
      <c r="A37" s="7" t="s">
        <v>198</v>
      </c>
      <c r="B37" s="2">
        <v>1.556</v>
      </c>
      <c r="C37" s="5">
        <v>0.06</v>
      </c>
      <c r="D37" s="1">
        <f>(B37-C37)</f>
        <v>1.496</v>
      </c>
      <c r="E37" s="9">
        <f>(457.2*D37*D37)-(1229.2*D37)+(873.8)</f>
        <v>58.137715199999889</v>
      </c>
    </row>
    <row r="38" spans="1:5" x14ac:dyDescent="0.3">
      <c r="A38" s="7" t="s">
        <v>199</v>
      </c>
      <c r="B38" s="2">
        <v>1.7670000000000001</v>
      </c>
      <c r="C38" s="5">
        <v>0.06</v>
      </c>
      <c r="D38" s="1">
        <f>(B38-C38)</f>
        <v>1.7070000000000001</v>
      </c>
      <c r="E38" s="9">
        <f>(457.2*D38*D38)-(1229.2*D38)+(873.8)</f>
        <v>107.7673628</v>
      </c>
    </row>
    <row r="39" spans="1:5" x14ac:dyDescent="0.3">
      <c r="A39" s="7" t="s">
        <v>200</v>
      </c>
      <c r="B39" s="2">
        <v>1.919</v>
      </c>
      <c r="C39" s="5">
        <v>0.06</v>
      </c>
      <c r="D39" s="1">
        <f>(B39-C39)</f>
        <v>1.859</v>
      </c>
      <c r="E39" s="9">
        <f>(457.2*D39*D39)-(1229.2*D39)+(873.8)</f>
        <v>168.7459931999997</v>
      </c>
    </row>
    <row r="40" spans="1:5" x14ac:dyDescent="0.3">
      <c r="A40" s="7" t="s">
        <v>201</v>
      </c>
      <c r="B40" s="2">
        <v>1.7330000000000001</v>
      </c>
      <c r="C40" s="5">
        <v>0.06</v>
      </c>
      <c r="D40" s="1">
        <f>(B40-C40)</f>
        <v>1.673</v>
      </c>
      <c r="E40" s="9">
        <f>(457.2*D40*D40)-(1229.2*D40)+(873.8)</f>
        <v>97.018738799999483</v>
      </c>
    </row>
    <row r="41" spans="1:5" x14ac:dyDescent="0.3">
      <c r="A41" s="7" t="s">
        <v>202</v>
      </c>
      <c r="B41" s="2">
        <v>1.524</v>
      </c>
      <c r="C41" s="5">
        <v>0.06</v>
      </c>
      <c r="D41" s="1">
        <f>(B41-C41)</f>
        <v>1.464</v>
      </c>
      <c r="E41" s="9">
        <f>(457.2*D41*D41)-(1229.2*D41)+(873.8)</f>
        <v>54.166131199999768</v>
      </c>
    </row>
    <row r="42" spans="1:5" x14ac:dyDescent="0.3">
      <c r="A42" s="7" t="s">
        <v>203</v>
      </c>
      <c r="B42" s="2">
        <v>1.4390000000000001</v>
      </c>
      <c r="C42" s="5">
        <v>0.06</v>
      </c>
      <c r="D42" s="1">
        <f>(B42-C42)</f>
        <v>1.379</v>
      </c>
      <c r="E42" s="9">
        <f>(457.2*D42*D42)-(1229.2*D42)+(873.8)</f>
        <v>48.163465199999905</v>
      </c>
    </row>
    <row r="43" spans="1:5" x14ac:dyDescent="0.3">
      <c r="A43" s="7" t="s">
        <v>204</v>
      </c>
      <c r="B43" s="2">
        <v>1.1739999999999999</v>
      </c>
      <c r="C43" s="5">
        <v>0.06</v>
      </c>
      <c r="D43" s="1">
        <f>(B43-C43)</f>
        <v>1.1139999999999999</v>
      </c>
      <c r="E43" s="9">
        <f>(457.2*D43*D43)-(1229.2*D43)+(873.8)</f>
        <v>71.854571199999782</v>
      </c>
    </row>
    <row r="44" spans="1:5" x14ac:dyDescent="0.3">
      <c r="A44" s="7" t="s">
        <v>205</v>
      </c>
      <c r="B44" s="2">
        <v>1.3109999999999999</v>
      </c>
      <c r="C44" s="5">
        <v>0.06</v>
      </c>
      <c r="D44" s="1">
        <f>(B44-C44)</f>
        <v>1.2509999999999999</v>
      </c>
      <c r="E44" s="9">
        <f>(457.2*D44*D44)-(1229.2*D44)+(873.8)</f>
        <v>51.589257199999793</v>
      </c>
    </row>
    <row r="45" spans="1:5" x14ac:dyDescent="0.3">
      <c r="A45" s="7" t="s">
        <v>206</v>
      </c>
      <c r="B45" s="2">
        <v>1.1240000000000001</v>
      </c>
      <c r="C45" s="5">
        <v>0.06</v>
      </c>
      <c r="D45" s="1">
        <f>(B45-C45)</f>
        <v>1.0640000000000001</v>
      </c>
      <c r="E45" s="9">
        <f>(457.2*D45*D45)-(1229.2*D45)+(873.8)</f>
        <v>83.525491199999806</v>
      </c>
    </row>
    <row r="46" spans="1:5" x14ac:dyDescent="0.3">
      <c r="A46" s="7" t="s">
        <v>207</v>
      </c>
      <c r="B46" s="2">
        <v>1.385</v>
      </c>
      <c r="C46" s="5">
        <v>0.06</v>
      </c>
      <c r="D46" s="1">
        <f>(B46-C46)</f>
        <v>1.325</v>
      </c>
      <c r="E46" s="9">
        <f>(457.2*D46*D46)-(1229.2*D46)+(873.8)</f>
        <v>47.781749999999874</v>
      </c>
    </row>
    <row r="47" spans="1:5" x14ac:dyDescent="0.3">
      <c r="A47" s="7" t="s">
        <v>208</v>
      </c>
      <c r="B47" s="2">
        <v>1.393</v>
      </c>
      <c r="C47" s="5">
        <v>0.06</v>
      </c>
      <c r="D47" s="1">
        <f>(B47-C47)</f>
        <v>1.333</v>
      </c>
      <c r="E47" s="9">
        <f>(457.2*D47*D47)-(1229.2*D47)+(873.8)</f>
        <v>47.670050799999899</v>
      </c>
    </row>
    <row r="48" spans="1:5" x14ac:dyDescent="0.3">
      <c r="A48" s="7" t="s">
        <v>209</v>
      </c>
      <c r="B48" s="2">
        <v>1.306</v>
      </c>
      <c r="C48" s="5">
        <v>0.06</v>
      </c>
      <c r="D48" s="1">
        <f>(B48-C48)</f>
        <v>1.246</v>
      </c>
      <c r="E48" s="9">
        <f>(457.2*D48*D48)-(1229.2*D48)+(873.8)</f>
        <v>52.027115199999912</v>
      </c>
    </row>
    <row r="49" spans="1:5" x14ac:dyDescent="0.3">
      <c r="A49" s="7" t="s">
        <v>210</v>
      </c>
      <c r="B49" s="2">
        <v>1.163</v>
      </c>
      <c r="C49" s="5">
        <v>0.06</v>
      </c>
      <c r="D49" s="1">
        <f>(B49-C49)</f>
        <v>1.103</v>
      </c>
      <c r="E49" s="9">
        <f>(457.2*D49*D49)-(1229.2*D49)+(873.8)</f>
        <v>74.226034799999752</v>
      </c>
    </row>
    <row r="50" spans="1:5" x14ac:dyDescent="0.3">
      <c r="A50" s="7" t="s">
        <v>211</v>
      </c>
      <c r="B50" s="2">
        <v>0.92800000000000005</v>
      </c>
      <c r="C50" s="5">
        <v>0.06</v>
      </c>
      <c r="D50" s="1">
        <f>(B50-C50)</f>
        <v>0.8680000000000001</v>
      </c>
      <c r="E50" s="9">
        <f>(457.2*D50*D50)-(1229.2*D50)+(873.8)</f>
        <v>151.31985279999981</v>
      </c>
    </row>
    <row r="51" spans="1:5" x14ac:dyDescent="0.3">
      <c r="A51" s="7" t="s">
        <v>212</v>
      </c>
      <c r="B51" s="2">
        <v>1.1500000000000001</v>
      </c>
      <c r="C51" s="5">
        <v>0.06</v>
      </c>
      <c r="D51" s="1">
        <f>(B51-C51)</f>
        <v>1.0900000000000001</v>
      </c>
      <c r="E51" s="9">
        <f>(457.2*D51*D51)-(1229.2*D51)+(873.8)</f>
        <v>77.17131999999981</v>
      </c>
    </row>
    <row r="52" spans="1:5" x14ac:dyDescent="0.3">
      <c r="A52" s="7" t="s">
        <v>213</v>
      </c>
      <c r="B52" s="2">
        <v>1.2530000000000001</v>
      </c>
      <c r="C52" s="5">
        <v>0.06</v>
      </c>
      <c r="D52" s="1">
        <f>(B52-C52)</f>
        <v>1.1930000000000001</v>
      </c>
      <c r="E52" s="9">
        <f>(457.2*D52*D52)-(1229.2*D52)+(873.8)</f>
        <v>58.073842799999966</v>
      </c>
    </row>
    <row r="53" spans="1:5" x14ac:dyDescent="0.3">
      <c r="A53" s="7" t="s">
        <v>214</v>
      </c>
      <c r="B53" s="2">
        <v>1.276</v>
      </c>
      <c r="C53" s="5">
        <v>0.06</v>
      </c>
      <c r="D53" s="1">
        <f>(B53-C53)</f>
        <v>1.216</v>
      </c>
      <c r="E53" s="9">
        <f>(457.2*D53*D53)-(1229.2*D53)+(873.8)</f>
        <v>55.134323199999926</v>
      </c>
    </row>
    <row r="54" spans="1:5" x14ac:dyDescent="0.3">
      <c r="A54" s="7" t="s">
        <v>215</v>
      </c>
      <c r="B54" s="2">
        <v>1.476</v>
      </c>
      <c r="C54" s="5">
        <v>0.06</v>
      </c>
      <c r="D54" s="1">
        <f>(B54-C54)</f>
        <v>1.4159999999999999</v>
      </c>
      <c r="E54" s="9">
        <f>(457.2*D54*D54)-(1229.2*D54)+(873.8)</f>
        <v>49.964403199999879</v>
      </c>
    </row>
    <row r="55" spans="1:5" x14ac:dyDescent="0.3">
      <c r="A55" s="7" t="s">
        <v>216</v>
      </c>
      <c r="B55" s="2">
        <v>1.722</v>
      </c>
      <c r="C55" s="5">
        <v>0.06</v>
      </c>
      <c r="D55" s="1">
        <f>(B55-C55)</f>
        <v>1.6619999999999999</v>
      </c>
      <c r="E55" s="9">
        <f>(457.2*D55*D55)-(1229.2*D55)+(873.8)</f>
        <v>93.767556799999966</v>
      </c>
    </row>
    <row r="56" spans="1:5" x14ac:dyDescent="0.3">
      <c r="A56" s="7" t="s">
        <v>217</v>
      </c>
      <c r="B56" s="2">
        <v>1.194</v>
      </c>
      <c r="C56" s="5">
        <v>0.06</v>
      </c>
      <c r="D56" s="1">
        <f>(B56-C56)</f>
        <v>1.1339999999999999</v>
      </c>
      <c r="E56" s="9">
        <f>(457.2*D56*D56)-(1229.2*D56)+(873.8)</f>
        <v>67.826283200000034</v>
      </c>
    </row>
    <row r="57" spans="1:5" x14ac:dyDescent="0.3">
      <c r="A57" s="7" t="s">
        <v>218</v>
      </c>
      <c r="B57" s="2">
        <v>1.163</v>
      </c>
      <c r="C57" s="5">
        <v>0.06</v>
      </c>
      <c r="D57" s="1">
        <f>(B57-C57)</f>
        <v>1.103</v>
      </c>
      <c r="E57" s="9">
        <f>(457.2*D57*D57)-(1229.2*D57)+(873.8)</f>
        <v>74.226034799999752</v>
      </c>
    </row>
    <row r="58" spans="1:5" x14ac:dyDescent="0.3">
      <c r="A58" s="7" t="s">
        <v>219</v>
      </c>
      <c r="B58" s="2">
        <v>1.0960000000000001</v>
      </c>
      <c r="C58" s="5">
        <v>0.06</v>
      </c>
      <c r="D58" s="1">
        <f>(B58-C58)</f>
        <v>1.036</v>
      </c>
      <c r="E58" s="9">
        <f>(457.2*D58*D58)-(1229.2*D58)+(873.8)</f>
        <v>91.05973119999976</v>
      </c>
    </row>
    <row r="59" spans="1:5" x14ac:dyDescent="0.3">
      <c r="A59" s="7" t="s">
        <v>220</v>
      </c>
      <c r="B59" s="2">
        <v>1.37</v>
      </c>
      <c r="C59" s="5">
        <v>0.06</v>
      </c>
      <c r="D59" s="1">
        <f>(B59-C59)</f>
        <v>1.31</v>
      </c>
      <c r="E59" s="9">
        <f>(457.2*D59*D59)-(1229.2*D59)+(873.8)</f>
        <v>48.148919999999862</v>
      </c>
    </row>
    <row r="60" spans="1:5" x14ac:dyDescent="0.3">
      <c r="A60" s="7" t="s">
        <v>221</v>
      </c>
      <c r="B60" s="2">
        <v>1.506</v>
      </c>
      <c r="C60" s="5">
        <v>0.06</v>
      </c>
      <c r="D60" s="1">
        <f>(B60-C60)</f>
        <v>1.446</v>
      </c>
      <c r="E60" s="9">
        <f>(457.2*D60*D60)-(1229.2*D60)+(873.8)</f>
        <v>52.343595199999868</v>
      </c>
    </row>
    <row r="61" spans="1:5" x14ac:dyDescent="0.3">
      <c r="A61" s="7" t="s">
        <v>222</v>
      </c>
      <c r="B61" s="2">
        <v>1.081</v>
      </c>
      <c r="C61" s="5">
        <v>0.06</v>
      </c>
      <c r="D61" s="1">
        <f>(B61-C61)</f>
        <v>1.0209999999999999</v>
      </c>
      <c r="E61" s="9">
        <f>(457.2*D61*D61)-(1229.2*D61)+(873.8)</f>
        <v>95.390825199999995</v>
      </c>
    </row>
    <row r="62" spans="1:5" x14ac:dyDescent="0.3">
      <c r="A62" s="7" t="s">
        <v>223</v>
      </c>
      <c r="B62" s="2">
        <v>1.3800000000000001</v>
      </c>
      <c r="C62" s="5">
        <v>0.06</v>
      </c>
      <c r="D62" s="1">
        <f>(B62-C62)</f>
        <v>1.32</v>
      </c>
      <c r="E62" s="9">
        <f>(457.2*D62*D62)-(1229.2*D62)+(873.8)</f>
        <v>47.881279999999947</v>
      </c>
    </row>
    <row r="63" spans="1:5" x14ac:dyDescent="0.3">
      <c r="A63" s="7" t="s">
        <v>224</v>
      </c>
      <c r="B63" s="2">
        <v>1.571</v>
      </c>
      <c r="C63" s="5">
        <v>0.06</v>
      </c>
      <c r="D63" s="1">
        <f>(B63-C63)</f>
        <v>1.5109999999999999</v>
      </c>
      <c r="E63" s="9">
        <f>(457.2*D63*D63)-(1229.2*D63)+(873.8)</f>
        <v>60.321721199999956</v>
      </c>
    </row>
    <row r="64" spans="1:5" x14ac:dyDescent="0.3">
      <c r="A64" s="7" t="s">
        <v>225</v>
      </c>
      <c r="B64" s="2">
        <v>1.202</v>
      </c>
      <c r="C64" s="5">
        <v>0.06</v>
      </c>
      <c r="D64" s="1">
        <f>(B64-C64)</f>
        <v>1.1419999999999999</v>
      </c>
      <c r="E64" s="9">
        <f>(457.2*D64*D64)-(1229.2*D64)+(873.8)</f>
        <v>66.31738079999991</v>
      </c>
    </row>
    <row r="65" spans="1:5" x14ac:dyDescent="0.3">
      <c r="A65" s="7" t="s">
        <v>226</v>
      </c>
      <c r="B65" s="2">
        <v>1.212</v>
      </c>
      <c r="C65" s="5">
        <v>0.06</v>
      </c>
      <c r="D65" s="1">
        <f>(B65-C65)</f>
        <v>1.1519999999999999</v>
      </c>
      <c r="E65" s="9">
        <f>(457.2*D65*D65)-(1229.2*D65)+(873.8)</f>
        <v>64.513548799999967</v>
      </c>
    </row>
    <row r="66" spans="1:5" x14ac:dyDescent="0.3">
      <c r="A66" s="7" t="s">
        <v>227</v>
      </c>
      <c r="B66" s="2">
        <v>1.115</v>
      </c>
      <c r="C66" s="5">
        <v>0.06</v>
      </c>
      <c r="D66" s="1">
        <f>(B66-C66)</f>
        <v>1.0549999999999999</v>
      </c>
      <c r="E66" s="9">
        <f>(457.2*D66*D66)-(1229.2*D66)+(873.8)</f>
        <v>85.869029999999839</v>
      </c>
    </row>
    <row r="67" spans="1:5" x14ac:dyDescent="0.3">
      <c r="A67" s="7" t="s">
        <v>228</v>
      </c>
      <c r="B67" s="2">
        <v>1.161</v>
      </c>
      <c r="C67" s="5">
        <v>0.06</v>
      </c>
      <c r="D67" s="1">
        <f>(B67-C67)</f>
        <v>1.101</v>
      </c>
      <c r="E67" s="9">
        <f>(457.2*D67*D67)-(1229.2*D67)+(873.8)</f>
        <v>74.669097199999783</v>
      </c>
    </row>
    <row r="68" spans="1:5" x14ac:dyDescent="0.3">
      <c r="A68" s="7" t="s">
        <v>229</v>
      </c>
      <c r="B68" s="2">
        <v>1.0010000000000001</v>
      </c>
      <c r="C68" s="5">
        <v>0.06</v>
      </c>
      <c r="D68" s="1">
        <f>(B68-C68)</f>
        <v>0.94100000000000006</v>
      </c>
      <c r="E68" s="9">
        <f>(457.2*D68*D68)-(1229.2*D68)+(873.8)</f>
        <v>121.96471320000001</v>
      </c>
    </row>
    <row r="69" spans="1:5" x14ac:dyDescent="0.3">
      <c r="A69" s="7" t="s">
        <v>230</v>
      </c>
      <c r="B69" s="2">
        <v>1.0660000000000001</v>
      </c>
      <c r="C69" s="5">
        <v>0.06</v>
      </c>
      <c r="D69" s="1">
        <f>(B69-C69)</f>
        <v>1.006</v>
      </c>
      <c r="E69" s="9">
        <f>(457.2*D69*D69)-(1229.2*D69)+(873.8)</f>
        <v>99.92765919999988</v>
      </c>
    </row>
    <row r="70" spans="1:5" x14ac:dyDescent="0.3">
      <c r="A70" s="7" t="s">
        <v>231</v>
      </c>
      <c r="B70" s="2">
        <v>1.1950000000000001</v>
      </c>
      <c r="C70" s="5">
        <v>0.06</v>
      </c>
      <c r="D70" s="1">
        <f>(B70-C70)</f>
        <v>1.135</v>
      </c>
      <c r="E70" s="9">
        <f>(457.2*D70*D70)-(1229.2*D70)+(873.8)</f>
        <v>67.634469999999965</v>
      </c>
    </row>
    <row r="71" spans="1:5" x14ac:dyDescent="0.3">
      <c r="A71" s="7" t="s">
        <v>232</v>
      </c>
      <c r="B71" s="2">
        <v>1.2550000000000001</v>
      </c>
      <c r="C71" s="5">
        <v>0.06</v>
      </c>
      <c r="D71" s="1">
        <f>(B71-C71)</f>
        <v>1.1950000000000001</v>
      </c>
      <c r="E71" s="9">
        <f>(457.2*D71*D71)-(1229.2*D71)+(873.8)</f>
        <v>57.799029999999789</v>
      </c>
    </row>
    <row r="72" spans="1:5" x14ac:dyDescent="0.3">
      <c r="A72" s="7" t="s">
        <v>233</v>
      </c>
      <c r="B72" s="2">
        <v>1.02</v>
      </c>
      <c r="C72" s="5">
        <v>0.06</v>
      </c>
      <c r="D72" s="1">
        <f>(B72-C72)</f>
        <v>0.96</v>
      </c>
      <c r="E72" s="9">
        <f>(457.2*D72*D72)-(1229.2*D72)+(873.8)</f>
        <v>115.12351999999998</v>
      </c>
    </row>
    <row r="73" spans="1:5" x14ac:dyDescent="0.3">
      <c r="A73" s="7" t="s">
        <v>234</v>
      </c>
      <c r="B73" s="2">
        <v>0.98599999999999999</v>
      </c>
      <c r="C73" s="5">
        <v>0.06</v>
      </c>
      <c r="D73" s="1">
        <f>(B73-C73)</f>
        <v>0.92599999999999993</v>
      </c>
      <c r="E73" s="9">
        <f>(457.2*D73*D73)-(1229.2*D73)+(873.8)</f>
        <v>127.59882719999996</v>
      </c>
    </row>
    <row r="74" spans="1:5" x14ac:dyDescent="0.3">
      <c r="A74" s="7" t="s">
        <v>235</v>
      </c>
      <c r="B74" s="2">
        <v>0.94600000000000006</v>
      </c>
      <c r="C74" s="5">
        <v>0.06</v>
      </c>
      <c r="D74" s="1">
        <f>(B74-C74)</f>
        <v>0.88600000000000012</v>
      </c>
      <c r="E74" s="9">
        <f>(457.2*D74*D74)-(1229.2*D74)+(873.8)</f>
        <v>143.62897120000002</v>
      </c>
    </row>
    <row r="75" spans="1:5" x14ac:dyDescent="0.3">
      <c r="A75" s="7" t="s">
        <v>236</v>
      </c>
      <c r="B75" s="2">
        <v>1.2929999999999999</v>
      </c>
      <c r="C75" s="5">
        <v>0.06</v>
      </c>
      <c r="D75" s="1">
        <f>(B75-C75)</f>
        <v>1.2329999999999999</v>
      </c>
      <c r="E75" s="9">
        <f>(457.2*D75*D75)-(1229.2*D75)+(873.8)</f>
        <v>53.272530799999913</v>
      </c>
    </row>
    <row r="76" spans="1:5" x14ac:dyDescent="0.3">
      <c r="A76" s="7" t="s">
        <v>237</v>
      </c>
      <c r="B76" s="2">
        <v>1.121</v>
      </c>
      <c r="C76" s="5">
        <v>0.06</v>
      </c>
      <c r="D76" s="1">
        <f>(B76-C76)</f>
        <v>1.0609999999999999</v>
      </c>
      <c r="E76" s="9">
        <f>(457.2*D76*D76)-(1229.2*D76)+(873.8)</f>
        <v>84.298441199999843</v>
      </c>
    </row>
    <row r="77" spans="1:5" x14ac:dyDescent="0.3">
      <c r="A77" s="7" t="s">
        <v>238</v>
      </c>
      <c r="B77" s="2">
        <v>1.073</v>
      </c>
      <c r="C77" s="5">
        <v>0.06</v>
      </c>
      <c r="D77" s="1">
        <f>(B77-C77)</f>
        <v>1.0129999999999999</v>
      </c>
      <c r="E77" s="9">
        <f>(457.2*D77*D77)-(1229.2*D77)+(873.8)</f>
        <v>97.784866799999918</v>
      </c>
    </row>
    <row r="78" spans="1:5" x14ac:dyDescent="0.3">
      <c r="A78" s="7" t="s">
        <v>239</v>
      </c>
      <c r="B78" s="2">
        <v>1.117</v>
      </c>
      <c r="C78" s="5">
        <v>0.06</v>
      </c>
      <c r="D78" s="1">
        <f>(B78-C78)</f>
        <v>1.0569999999999999</v>
      </c>
      <c r="E78" s="9">
        <f>(457.2*D78*D78)-(1229.2*D78)+(873.8)</f>
        <v>85.341842799999768</v>
      </c>
    </row>
    <row r="79" spans="1:5" x14ac:dyDescent="0.3">
      <c r="A79" s="7" t="s">
        <v>240</v>
      </c>
      <c r="B79" s="2">
        <v>1.2150000000000001</v>
      </c>
      <c r="C79" s="5">
        <v>0.06</v>
      </c>
      <c r="D79" s="1">
        <f>(B79-C79)</f>
        <v>1.155</v>
      </c>
      <c r="E79" s="9">
        <f>(457.2*D79*D79)-(1229.2*D79)+(873.8)</f>
        <v>63.990229999999883</v>
      </c>
    </row>
    <row r="80" spans="1:5" x14ac:dyDescent="0.3">
      <c r="A80" s="7" t="s">
        <v>241</v>
      </c>
      <c r="B80" s="2">
        <v>1.0680000000000001</v>
      </c>
      <c r="C80" s="5">
        <v>0.06</v>
      </c>
      <c r="D80" s="1">
        <f>(B80-C80)</f>
        <v>1.008</v>
      </c>
      <c r="E80" s="9">
        <f>(457.2*D80*D80)-(1229.2*D80)+(873.8)</f>
        <v>99.3108608</v>
      </c>
    </row>
    <row r="81" spans="1:5" x14ac:dyDescent="0.3">
      <c r="A81" s="7" t="s">
        <v>242</v>
      </c>
      <c r="B81" s="2">
        <v>1.016</v>
      </c>
      <c r="C81" s="5">
        <v>0.06</v>
      </c>
      <c r="D81" s="1">
        <f>(B81-C81)</f>
        <v>0.95599999999999996</v>
      </c>
      <c r="E81" s="9">
        <f>(457.2*D81*D81)-(1229.2*D81)+(873.8)</f>
        <v>116.53633919999993</v>
      </c>
    </row>
    <row r="82" spans="1:5" x14ac:dyDescent="0.3">
      <c r="A82" s="7" t="s">
        <v>243</v>
      </c>
      <c r="B82" s="2">
        <v>1.0369999999999999</v>
      </c>
      <c r="C82" s="5">
        <v>0.06</v>
      </c>
      <c r="D82" s="1">
        <f>(B82-C82)</f>
        <v>0.97699999999999987</v>
      </c>
      <c r="E82" s="9">
        <f>(457.2*D82*D82)-(1229.2*D82)+(873.8)</f>
        <v>109.28225880000002</v>
      </c>
    </row>
    <row r="83" spans="1:5" x14ac:dyDescent="0.3">
      <c r="A83" s="7" t="s">
        <v>244</v>
      </c>
      <c r="B83" s="2">
        <v>1.0289999999999999</v>
      </c>
      <c r="C83" s="5">
        <v>0.06</v>
      </c>
      <c r="D83" s="1">
        <f>(B83-C83)</f>
        <v>0.96899999999999986</v>
      </c>
      <c r="E83" s="9">
        <f>(457.2*D83*D83)-(1229.2*D83)+(873.8)</f>
        <v>111.99816919999989</v>
      </c>
    </row>
    <row r="84" spans="1:5" x14ac:dyDescent="0.3">
      <c r="A84" s="7" t="s">
        <v>245</v>
      </c>
      <c r="B84" s="2">
        <v>1.0820000000000001</v>
      </c>
      <c r="C84" s="5">
        <v>0.06</v>
      </c>
      <c r="D84" s="1">
        <f>(B84-C84)</f>
        <v>1.022</v>
      </c>
      <c r="E84" s="9">
        <f>(457.2*D84*D84)-(1229.2*D84)+(873.8)</f>
        <v>95.095684799999844</v>
      </c>
    </row>
    <row r="85" spans="1:5" x14ac:dyDescent="0.3">
      <c r="A85" s="7" t="s">
        <v>246</v>
      </c>
      <c r="B85" s="2">
        <v>0.85199999999999998</v>
      </c>
      <c r="C85" s="5">
        <v>0.06</v>
      </c>
      <c r="D85" s="1">
        <f>(B85-C85)</f>
        <v>0.79200000000000004</v>
      </c>
      <c r="E85" s="9">
        <f>(457.2*D85*D85)-(1229.2*D85)+(873.8)</f>
        <v>187.05870079999988</v>
      </c>
    </row>
    <row r="86" spans="1:5" x14ac:dyDescent="0.3">
      <c r="A86" s="7" t="s">
        <v>247</v>
      </c>
      <c r="B86" s="2">
        <v>1.0090000000000001</v>
      </c>
      <c r="C86" s="5">
        <v>0.06</v>
      </c>
      <c r="D86" s="1">
        <f>(B86-C86)</f>
        <v>0.94900000000000007</v>
      </c>
      <c r="E86" s="9">
        <f>(457.2*D86*D86)-(1229.2*D86)+(873.8)</f>
        <v>119.04397719999997</v>
      </c>
    </row>
    <row r="87" spans="1:5" x14ac:dyDescent="0.3">
      <c r="A87" s="7" t="s">
        <v>248</v>
      </c>
      <c r="B87" s="2">
        <v>1.1020000000000001</v>
      </c>
      <c r="C87" s="5">
        <v>0.06</v>
      </c>
      <c r="D87" s="1">
        <f>(B87-C87)</f>
        <v>1.042</v>
      </c>
      <c r="E87" s="9">
        <f>(457.2*D87*D87)-(1229.2*D87)+(873.8)</f>
        <v>89.384900799999741</v>
      </c>
    </row>
    <row r="88" spans="1:5" x14ac:dyDescent="0.3">
      <c r="A88" s="7" t="s">
        <v>249</v>
      </c>
      <c r="B88" s="2">
        <v>0.95000000000000007</v>
      </c>
      <c r="C88" s="5">
        <v>0.06</v>
      </c>
      <c r="D88" s="1">
        <f>(B88-C88)</f>
        <v>0.89000000000000012</v>
      </c>
      <c r="E88" s="9">
        <f>(457.2*D88*D88)-(1229.2*D88)+(873.8)</f>
        <v>141.96011999999973</v>
      </c>
    </row>
    <row r="89" spans="1:5" x14ac:dyDescent="0.3">
      <c r="A89" s="7" t="s">
        <v>250</v>
      </c>
      <c r="B89" s="2">
        <v>0.97099999999999997</v>
      </c>
      <c r="C89" s="5">
        <v>0.06</v>
      </c>
      <c r="D89" s="1">
        <f>(B89-C89)</f>
        <v>0.91100000000000003</v>
      </c>
      <c r="E89" s="9">
        <f>(457.2*D89*D89)-(1229.2*D89)+(873.8)</f>
        <v>133.43868119999991</v>
      </c>
    </row>
    <row r="90" spans="1:5" x14ac:dyDescent="0.3">
      <c r="A90" s="7" t="s">
        <v>251</v>
      </c>
      <c r="B90" s="2">
        <v>0.877</v>
      </c>
      <c r="C90" s="5">
        <v>0.06</v>
      </c>
      <c r="D90" s="1">
        <f>(B90-C90)</f>
        <v>0.81699999999999995</v>
      </c>
      <c r="E90" s="9">
        <f>(457.2*D90*D90)-(1229.2*D90)+(873.8)</f>
        <v>174.71957079999993</v>
      </c>
    </row>
    <row r="91" spans="1:5" x14ac:dyDescent="0.3">
      <c r="A91" s="7" t="s">
        <v>252</v>
      </c>
      <c r="B91" s="2">
        <v>1.0429999999999999</v>
      </c>
      <c r="C91" s="5">
        <v>0.06</v>
      </c>
      <c r="D91" s="1">
        <f>(B91-C91)</f>
        <v>0.98299999999999987</v>
      </c>
      <c r="E91" s="9">
        <f>(457.2*D91*D91)-(1229.2*D91)+(873.8)</f>
        <v>107.28373079999983</v>
      </c>
    </row>
    <row r="92" spans="1:5" x14ac:dyDescent="0.3">
      <c r="A92" s="7" t="s">
        <v>253</v>
      </c>
      <c r="B92" s="2">
        <v>0.95700000000000007</v>
      </c>
      <c r="C92" s="5">
        <v>0.06</v>
      </c>
      <c r="D92" s="1">
        <f>(B92-C92)</f>
        <v>0.89700000000000002</v>
      </c>
      <c r="E92" s="9">
        <f>(457.2*D92*D92)-(1229.2*D92)+(873.8)</f>
        <v>139.07483479999996</v>
      </c>
    </row>
    <row r="93" spans="1:5" x14ac:dyDescent="0.3">
      <c r="A93" s="7" t="s">
        <v>254</v>
      </c>
      <c r="B93" s="2">
        <v>0.82000000000000006</v>
      </c>
      <c r="C93" s="5">
        <v>0.06</v>
      </c>
      <c r="D93" s="1">
        <f>(B93-C93)</f>
        <v>0.76</v>
      </c>
      <c r="E93" s="9">
        <f>(457.2*D93*D93)-(1229.2*D93)+(873.8)</f>
        <v>203.68671999999992</v>
      </c>
    </row>
    <row r="94" spans="1:5" x14ac:dyDescent="0.3">
      <c r="A94" s="7" t="s">
        <v>255</v>
      </c>
      <c r="B94" s="2">
        <v>1.002</v>
      </c>
      <c r="C94" s="5">
        <v>0.06</v>
      </c>
      <c r="D94" s="1">
        <f>(B94-C94)</f>
        <v>0.94199999999999995</v>
      </c>
      <c r="E94" s="9">
        <f>(457.2*D94*D94)-(1229.2*D94)+(873.8)</f>
        <v>121.59642079999981</v>
      </c>
    </row>
    <row r="95" spans="1:5" x14ac:dyDescent="0.3">
      <c r="A95" s="7" t="s">
        <v>256</v>
      </c>
      <c r="B95" s="2">
        <v>0.998</v>
      </c>
      <c r="C95" s="5">
        <v>0.06</v>
      </c>
      <c r="D95" s="1">
        <f>(B95-C95)</f>
        <v>0.93799999999999994</v>
      </c>
      <c r="E95" s="9">
        <f>(457.2*D95*D95)-(1229.2*D95)+(873.8)</f>
        <v>123.07507680000003</v>
      </c>
    </row>
    <row r="96" spans="1:5" x14ac:dyDescent="0.3">
      <c r="A96" s="7" t="s">
        <v>257</v>
      </c>
      <c r="B96" s="2">
        <v>0.81400000000000006</v>
      </c>
      <c r="C96" s="5">
        <v>0.06</v>
      </c>
      <c r="D96" s="1">
        <f>(B96-C96)</f>
        <v>0.754</v>
      </c>
      <c r="E96" s="9">
        <f>(457.2*D96*D96)-(1229.2*D96)+(873.8)</f>
        <v>206.90871519999996</v>
      </c>
    </row>
    <row r="97" spans="1:5" x14ac:dyDescent="0.3">
      <c r="A97" s="7" t="s">
        <v>258</v>
      </c>
      <c r="B97" s="2">
        <v>0.71699999999999997</v>
      </c>
      <c r="C97" s="5">
        <v>0.06</v>
      </c>
      <c r="D97" s="1">
        <f>(B97-C97)</f>
        <v>0.65700000000000003</v>
      </c>
      <c r="E97" s="9">
        <f>(457.2*D97*D97)-(1229.2*D97)+(873.8)</f>
        <v>263.56552279999983</v>
      </c>
    </row>
    <row r="98" spans="1:5" x14ac:dyDescent="0.3">
      <c r="A98" s="7" t="s">
        <v>259</v>
      </c>
      <c r="B98" s="2">
        <v>0.67500000000000004</v>
      </c>
      <c r="C98" s="5">
        <v>0.06</v>
      </c>
      <c r="D98" s="1">
        <f>(B98-C98)</f>
        <v>0.61499999999999999</v>
      </c>
      <c r="E98" s="9">
        <f>(457.2*D98*D98)-(1229.2*D98)+(873.8)</f>
        <v>290.76647000000003</v>
      </c>
    </row>
    <row r="99" spans="1:5" x14ac:dyDescent="0.3">
      <c r="A99" s="7" t="s">
        <v>260</v>
      </c>
      <c r="B99" s="2">
        <v>1.056</v>
      </c>
      <c r="C99" s="5">
        <v>0.06</v>
      </c>
      <c r="D99" s="1">
        <f>(B99-C99)</f>
        <v>0.996</v>
      </c>
      <c r="E99" s="9">
        <f>(457.2*D99*D99)-(1229.2*D99)+(873.8)</f>
        <v>103.06651519999991</v>
      </c>
    </row>
    <row r="100" spans="1:5" x14ac:dyDescent="0.3">
      <c r="A100" s="7" t="s">
        <v>261</v>
      </c>
      <c r="B100" s="2">
        <v>0.94000000000000006</v>
      </c>
      <c r="C100" s="5">
        <v>0.06</v>
      </c>
      <c r="D100" s="1">
        <f>(B100-C100)</f>
        <v>0.88000000000000012</v>
      </c>
      <c r="E100" s="9">
        <f>(457.2*D100*D100)-(1229.2*D100)+(873.8)</f>
        <v>146.15967999999998</v>
      </c>
    </row>
    <row r="101" spans="1:5" x14ac:dyDescent="0.3">
      <c r="A101" s="7" t="s">
        <v>262</v>
      </c>
      <c r="B101" s="2">
        <v>0.85099999999999998</v>
      </c>
      <c r="C101" s="5">
        <v>0.06</v>
      </c>
      <c r="D101" s="1">
        <f>(B101-C101)</f>
        <v>0.79099999999999993</v>
      </c>
      <c r="E101" s="9">
        <f>(457.2*D101*D101)-(1229.2*D101)+(873.8)</f>
        <v>187.56415319999996</v>
      </c>
    </row>
    <row r="102" spans="1:5" x14ac:dyDescent="0.3">
      <c r="A102" s="7" t="s">
        <v>263</v>
      </c>
      <c r="B102" s="2">
        <v>0.90200000000000002</v>
      </c>
      <c r="C102" s="5">
        <v>0.06</v>
      </c>
      <c r="D102" s="1">
        <f>(B102-C102)</f>
        <v>0.84200000000000008</v>
      </c>
      <c r="E102" s="9">
        <f>(457.2*D102*D102)-(1229.2*D102)+(873.8)</f>
        <v>162.95194079999976</v>
      </c>
    </row>
    <row r="103" spans="1:5" x14ac:dyDescent="0.3">
      <c r="A103" s="7" t="s">
        <v>264</v>
      </c>
      <c r="B103" s="2">
        <v>0.86599999999999999</v>
      </c>
      <c r="C103" s="5">
        <v>0.06</v>
      </c>
      <c r="D103" s="1">
        <f>(B103-C103)</f>
        <v>0.80600000000000005</v>
      </c>
      <c r="E103" s="9">
        <f>(457.2*D103*D103)-(1229.2*D103)+(873.8)</f>
        <v>180.07837919999997</v>
      </c>
    </row>
    <row r="104" spans="1:5" x14ac:dyDescent="0.3">
      <c r="A104" s="7" t="s">
        <v>265</v>
      </c>
      <c r="B104" s="2">
        <v>0.89</v>
      </c>
      <c r="C104" s="5">
        <v>0.06</v>
      </c>
      <c r="D104" s="1">
        <f>(B104-C104)</f>
        <v>0.83000000000000007</v>
      </c>
      <c r="E104" s="9">
        <f>(457.2*D104*D104)-(1229.2*D104)+(873.8)</f>
        <v>168.52907999999979</v>
      </c>
    </row>
    <row r="105" spans="1:5" x14ac:dyDescent="0.3">
      <c r="A105" s="7" t="s">
        <v>266</v>
      </c>
      <c r="B105" s="2">
        <v>0.748</v>
      </c>
      <c r="C105" s="5">
        <v>0.06</v>
      </c>
      <c r="D105" s="1">
        <f>(B105-C105)</f>
        <v>0.68799999999999994</v>
      </c>
      <c r="E105" s="9">
        <f>(457.2*D105*D105)-(1229.2*D105)+(873.8)</f>
        <v>244.52327679999996</v>
      </c>
    </row>
    <row r="106" spans="1:5" x14ac:dyDescent="0.3">
      <c r="A106" s="7" t="s">
        <v>267</v>
      </c>
      <c r="B106" s="2">
        <v>0.753</v>
      </c>
      <c r="C106" s="5">
        <v>0.06</v>
      </c>
      <c r="D106" s="1">
        <f>(B106-C106)</f>
        <v>0.69300000000000006</v>
      </c>
      <c r="E106" s="9">
        <f>(457.2*D106*D106)-(1229.2*D106)+(873.8)</f>
        <v>241.5342427999999</v>
      </c>
    </row>
    <row r="107" spans="1:5" x14ac:dyDescent="0.3">
      <c r="A107" s="7" t="s">
        <v>268</v>
      </c>
      <c r="B107" s="2">
        <v>0.97799999999999998</v>
      </c>
      <c r="C107" s="5">
        <v>0.06</v>
      </c>
      <c r="D107" s="1">
        <f>(B107-C107)</f>
        <v>0.91799999999999993</v>
      </c>
      <c r="E107" s="9">
        <f>(457.2*D107*D107)-(1229.2*D107)+(873.8)</f>
        <v>130.68781279999985</v>
      </c>
    </row>
    <row r="108" spans="1:5" x14ac:dyDescent="0.3">
      <c r="A108" s="7" t="s">
        <v>269</v>
      </c>
      <c r="B108" s="2">
        <v>0.99</v>
      </c>
      <c r="C108" s="5">
        <v>0.06</v>
      </c>
      <c r="D108" s="1">
        <f>(B108-C108)</f>
        <v>0.92999999999999994</v>
      </c>
      <c r="E108" s="9">
        <f>(457.2*D108*D108)-(1229.2*D108)+(873.8)</f>
        <v>126.07628</v>
      </c>
    </row>
    <row r="109" spans="1:5" x14ac:dyDescent="0.3">
      <c r="A109" s="7" t="s">
        <v>270</v>
      </c>
      <c r="B109" s="2">
        <v>0.93600000000000005</v>
      </c>
      <c r="C109" s="5">
        <v>0.06</v>
      </c>
      <c r="D109" s="1">
        <f>(B109-C109)</f>
        <v>0.87600000000000011</v>
      </c>
      <c r="E109" s="9">
        <f>(457.2*D109*D109)-(1229.2*D109)+(873.8)</f>
        <v>147.8651071999999</v>
      </c>
    </row>
    <row r="110" spans="1:5" x14ac:dyDescent="0.3">
      <c r="A110" s="7" t="s">
        <v>271</v>
      </c>
      <c r="B110" s="2">
        <v>1.052</v>
      </c>
      <c r="C110" s="5">
        <v>0.06</v>
      </c>
      <c r="D110" s="1">
        <f>(B110-C110)</f>
        <v>0.99199999999999999</v>
      </c>
      <c r="E110" s="9">
        <f>(457.2*D110*D110)-(1229.2*D110)+(873.8)</f>
        <v>104.34766079999986</v>
      </c>
    </row>
    <row r="111" spans="1:5" x14ac:dyDescent="0.3">
      <c r="A111" s="7" t="s">
        <v>272</v>
      </c>
      <c r="B111" s="2">
        <v>0.98399999999999999</v>
      </c>
      <c r="C111" s="5">
        <v>0.06</v>
      </c>
      <c r="D111" s="1">
        <f>(B111-C111)</f>
        <v>0.92399999999999993</v>
      </c>
      <c r="E111" s="9">
        <f>(457.2*D111*D111)-(1229.2*D111)+(873.8)</f>
        <v>128.36558719999994</v>
      </c>
    </row>
    <row r="112" spans="1:5" x14ac:dyDescent="0.3">
      <c r="A112" s="7" t="s">
        <v>273</v>
      </c>
      <c r="B112" s="2">
        <v>0.92300000000000004</v>
      </c>
      <c r="C112" s="5">
        <v>0.06</v>
      </c>
      <c r="D112" s="1">
        <f>(B112-C112)</f>
        <v>0.86299999999999999</v>
      </c>
      <c r="E112" s="9">
        <f>(457.2*D112*D112)-(1229.2*D112)+(873.8)</f>
        <v>153.50878679999983</v>
      </c>
    </row>
    <row r="113" spans="1:5" x14ac:dyDescent="0.3">
      <c r="A113" s="7" t="s">
        <v>274</v>
      </c>
      <c r="B113" s="2">
        <v>0.80800000000000005</v>
      </c>
      <c r="C113" s="5">
        <v>0.06</v>
      </c>
      <c r="D113" s="1">
        <f>(B113-C113)</f>
        <v>0.748</v>
      </c>
      <c r="E113" s="9">
        <f>(457.2*D113*D113)-(1229.2*D113)+(873.8)</f>
        <v>210.16362879999997</v>
      </c>
    </row>
    <row r="114" spans="1:5" x14ac:dyDescent="0.3">
      <c r="A114" s="7" t="s">
        <v>275</v>
      </c>
      <c r="B114" s="2">
        <v>0.66500000000000004</v>
      </c>
      <c r="C114" s="5">
        <v>0.06</v>
      </c>
      <c r="D114" s="1">
        <f>(B114-C114)</f>
        <v>0.60499999999999998</v>
      </c>
      <c r="E114" s="9">
        <f>(457.2*D114*D114)-(1229.2*D114)+(873.8)</f>
        <v>297.48062999999991</v>
      </c>
    </row>
    <row r="115" spans="1:5" x14ac:dyDescent="0.3">
      <c r="A115" s="7" t="s">
        <v>276</v>
      </c>
      <c r="B115" s="2">
        <v>0.871</v>
      </c>
      <c r="C115" s="5">
        <v>0.06</v>
      </c>
      <c r="D115" s="1">
        <f>(B115-C115)</f>
        <v>0.81099999999999994</v>
      </c>
      <c r="E115" s="9">
        <f>(457.2*D115*D115)-(1229.2*D115)+(873.8)</f>
        <v>177.6288411999999</v>
      </c>
    </row>
    <row r="116" spans="1:5" x14ac:dyDescent="0.3">
      <c r="A116" s="7" t="s">
        <v>277</v>
      </c>
      <c r="B116" s="2">
        <v>0.92600000000000005</v>
      </c>
      <c r="C116" s="5">
        <v>0.06</v>
      </c>
      <c r="D116" s="1">
        <f>(B116-C116)</f>
        <v>0.8660000000000001</v>
      </c>
      <c r="E116" s="9">
        <f>(457.2*D116*D116)-(1229.2*D116)+(873.8)</f>
        <v>152.19268319999969</v>
      </c>
    </row>
    <row r="117" spans="1:5" x14ac:dyDescent="0.3">
      <c r="A117" s="7" t="s">
        <v>278</v>
      </c>
      <c r="B117" s="2">
        <v>0.746</v>
      </c>
      <c r="C117" s="5">
        <v>0.06</v>
      </c>
      <c r="D117" s="1">
        <f>(B117-C117)</f>
        <v>0.68599999999999994</v>
      </c>
      <c r="E117" s="9">
        <f>(457.2*D117*D117)-(1229.2*D117)+(873.8)</f>
        <v>245.7252911999999</v>
      </c>
    </row>
    <row r="118" spans="1:5" x14ac:dyDescent="0.3">
      <c r="A118" s="7" t="s">
        <v>279</v>
      </c>
      <c r="B118" s="2">
        <v>0.88400000000000001</v>
      </c>
      <c r="C118" s="5">
        <v>0.06</v>
      </c>
      <c r="D118" s="1">
        <f>(B118-C118)</f>
        <v>0.82400000000000007</v>
      </c>
      <c r="E118" s="9">
        <f>(457.2*D118*D118)-(1229.2*D118)+(873.8)</f>
        <v>171.36702719999982</v>
      </c>
    </row>
    <row r="119" spans="1:5" x14ac:dyDescent="0.3">
      <c r="A119" s="7" t="s">
        <v>280</v>
      </c>
      <c r="B119" s="2">
        <v>0.86699999999999999</v>
      </c>
      <c r="C119" s="5">
        <v>0.06</v>
      </c>
      <c r="D119" s="1">
        <f>(B119-C119)</f>
        <v>0.80699999999999994</v>
      </c>
      <c r="E119" s="9">
        <f>(457.2*D119*D119)-(1229.2*D119)+(873.8)</f>
        <v>179.58664279999994</v>
      </c>
    </row>
    <row r="120" spans="1:5" x14ac:dyDescent="0.3">
      <c r="A120" s="7" t="s">
        <v>281</v>
      </c>
      <c r="B120" s="2">
        <v>0.73</v>
      </c>
      <c r="C120" s="5">
        <v>0.06</v>
      </c>
      <c r="D120" s="1">
        <f>(B120-C120)</f>
        <v>0.66999999999999993</v>
      </c>
      <c r="E120" s="9">
        <f>(457.2*D120*D120)-(1229.2*D120)+(873.8)</f>
        <v>255.47307999999998</v>
      </c>
    </row>
    <row r="121" spans="1:5" x14ac:dyDescent="0.3">
      <c r="A121" s="7" t="s">
        <v>282</v>
      </c>
      <c r="B121" s="2">
        <v>0.69400000000000006</v>
      </c>
      <c r="C121" s="5">
        <v>0.06</v>
      </c>
      <c r="D121" s="1">
        <f>(B121-C121)</f>
        <v>0.63400000000000012</v>
      </c>
      <c r="E121" s="9">
        <f>(457.2*D121*D121)-(1229.2*D121)+(873.8)</f>
        <v>278.26148319999993</v>
      </c>
    </row>
    <row r="122" spans="1:5" x14ac:dyDescent="0.3">
      <c r="A122" s="7" t="s">
        <v>283</v>
      </c>
      <c r="B122" s="2">
        <v>0.65500000000000003</v>
      </c>
      <c r="C122" s="5">
        <v>0.06</v>
      </c>
      <c r="D122" s="1">
        <f>(B122-C122)</f>
        <v>0.59499999999999997</v>
      </c>
      <c r="E122" s="9">
        <f>(457.2*D122*D122)-(1229.2*D122)+(873.8)</f>
        <v>304.28622999999993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6"/>
  <sheetViews>
    <sheetView workbookViewId="0">
      <selection activeCell="N7" sqref="N7"/>
    </sheetView>
  </sheetViews>
  <sheetFormatPr defaultRowHeight="14.4" x14ac:dyDescent="0.3"/>
  <cols>
    <col min="1" max="1" width="19" customWidth="1"/>
    <col min="2" max="2" width="11.88671875" customWidth="1"/>
    <col min="3" max="3" width="12.109375" customWidth="1"/>
    <col min="4" max="4" width="12.44140625" customWidth="1"/>
    <col min="5" max="5" width="21.77734375" customWidth="1"/>
  </cols>
  <sheetData>
    <row r="2" spans="1:10" x14ac:dyDescent="0.3">
      <c r="A2" s="3">
        <v>9.0999999999999998E-2</v>
      </c>
      <c r="B2" s="2">
        <v>0.60699999999999998</v>
      </c>
      <c r="C2" s="2">
        <v>0.252</v>
      </c>
      <c r="D2" s="2">
        <v>0.32400000000000001</v>
      </c>
      <c r="E2" s="2">
        <v>0.45600000000000002</v>
      </c>
      <c r="F2" s="2">
        <v>0.61499999999999999</v>
      </c>
      <c r="G2" s="2">
        <v>0.70599999999999996</v>
      </c>
      <c r="H2" s="2">
        <v>0.64700000000000002</v>
      </c>
      <c r="I2" s="2">
        <v>0.629</v>
      </c>
      <c r="J2" s="2">
        <v>0.79900000000000004</v>
      </c>
    </row>
    <row r="3" spans="1:10" x14ac:dyDescent="0.3">
      <c r="A3" s="3">
        <v>0.51</v>
      </c>
      <c r="B3" s="2">
        <v>0.56200000000000006</v>
      </c>
      <c r="C3" s="2">
        <v>0.25900000000000001</v>
      </c>
      <c r="D3" s="2">
        <v>0.308</v>
      </c>
      <c r="E3" s="2">
        <v>0.73199999999999998</v>
      </c>
      <c r="F3" s="2">
        <v>0.55100000000000005</v>
      </c>
      <c r="G3" s="2">
        <v>0.755</v>
      </c>
      <c r="H3" s="2">
        <v>0.497</v>
      </c>
      <c r="I3" s="2">
        <v>0.70200000000000007</v>
      </c>
      <c r="J3" s="2">
        <v>0.77600000000000002</v>
      </c>
    </row>
    <row r="4" spans="1:10" x14ac:dyDescent="0.3">
      <c r="A4" s="3">
        <v>0.86599999999999999</v>
      </c>
      <c r="B4" s="2">
        <v>0.51600000000000001</v>
      </c>
      <c r="C4" s="2">
        <v>0.32800000000000001</v>
      </c>
      <c r="D4" s="2">
        <v>0.33400000000000002</v>
      </c>
      <c r="E4" s="2">
        <v>0.63500000000000001</v>
      </c>
      <c r="F4" s="2">
        <v>0.38800000000000001</v>
      </c>
      <c r="G4" s="2">
        <v>0.79600000000000004</v>
      </c>
      <c r="H4" s="2">
        <v>0.56300000000000006</v>
      </c>
      <c r="I4" s="2">
        <v>0.73399999999999999</v>
      </c>
      <c r="J4" s="2">
        <v>0.68400000000000005</v>
      </c>
    </row>
    <row r="5" spans="1:10" x14ac:dyDescent="0.3">
      <c r="A5" s="3">
        <v>1.1100000000000001</v>
      </c>
      <c r="B5" s="2">
        <v>0.53900000000000003</v>
      </c>
      <c r="C5" s="2">
        <v>0.39900000000000002</v>
      </c>
      <c r="D5" s="2">
        <v>0.19900000000000001</v>
      </c>
      <c r="E5" s="2">
        <v>0.73499999999999999</v>
      </c>
      <c r="F5" s="2">
        <v>0.54300000000000004</v>
      </c>
      <c r="G5" s="2">
        <v>0.502</v>
      </c>
      <c r="H5" s="2">
        <v>0.48499999999999999</v>
      </c>
      <c r="I5" s="2">
        <v>0.81900000000000006</v>
      </c>
      <c r="J5" s="2">
        <v>0.82900000000000007</v>
      </c>
    </row>
    <row r="6" spans="1:10" x14ac:dyDescent="0.3">
      <c r="A6" s="3">
        <v>1.427</v>
      </c>
      <c r="B6" s="2">
        <v>0.58199999999999996</v>
      </c>
      <c r="C6" s="2">
        <v>0.28800000000000003</v>
      </c>
      <c r="D6" s="2">
        <v>0.26300000000000001</v>
      </c>
      <c r="E6" s="2">
        <v>0.49399999999999999</v>
      </c>
      <c r="F6" s="2">
        <v>0.49199999999999999</v>
      </c>
      <c r="G6" s="2">
        <v>0.503</v>
      </c>
      <c r="H6" s="2">
        <v>0.67500000000000004</v>
      </c>
      <c r="I6" s="2">
        <v>0.66400000000000003</v>
      </c>
      <c r="J6" s="2">
        <v>0.68</v>
      </c>
    </row>
    <row r="7" spans="1:10" x14ac:dyDescent="0.3">
      <c r="A7" s="5">
        <v>4.8000000000000001E-2</v>
      </c>
      <c r="B7" s="2">
        <v>0.54400000000000004</v>
      </c>
      <c r="C7" s="2">
        <v>0.34600000000000003</v>
      </c>
      <c r="D7" s="2">
        <v>0.245</v>
      </c>
      <c r="E7" s="2">
        <v>0.55100000000000005</v>
      </c>
      <c r="F7" s="2">
        <v>0.47100000000000003</v>
      </c>
      <c r="G7" s="2">
        <v>0.53</v>
      </c>
      <c r="H7" s="2">
        <v>0.755</v>
      </c>
      <c r="I7" s="2">
        <v>0.67200000000000004</v>
      </c>
      <c r="J7" s="2">
        <v>0.72299999999999998</v>
      </c>
    </row>
    <row r="8" spans="1:10" x14ac:dyDescent="0.3">
      <c r="A8" s="2">
        <v>0.55800000000000005</v>
      </c>
      <c r="B8" s="2">
        <v>0.63300000000000001</v>
      </c>
      <c r="C8" s="2">
        <v>0.34900000000000003</v>
      </c>
      <c r="D8" s="2">
        <v>0.34900000000000003</v>
      </c>
      <c r="E8" s="2">
        <v>0.57100000000000006</v>
      </c>
      <c r="F8" s="2">
        <v>0.63200000000000001</v>
      </c>
      <c r="G8" s="2">
        <v>0.70899999999999996</v>
      </c>
      <c r="H8" s="2">
        <v>0.77300000000000002</v>
      </c>
      <c r="I8" s="2">
        <v>0.88400000000000001</v>
      </c>
      <c r="J8" s="2">
        <v>0.80200000000000005</v>
      </c>
    </row>
    <row r="9" spans="1:10" x14ac:dyDescent="0.3">
      <c r="A9" s="2">
        <v>0.54400000000000004</v>
      </c>
      <c r="B9" s="2">
        <v>0.33300000000000002</v>
      </c>
      <c r="C9" s="2">
        <v>0.30399999999999999</v>
      </c>
      <c r="D9" s="2">
        <v>0.28700000000000003</v>
      </c>
      <c r="E9" s="2">
        <v>0.64200000000000002</v>
      </c>
      <c r="F9" s="2">
        <v>0.61599999999999999</v>
      </c>
      <c r="G9" s="2">
        <v>0.66600000000000004</v>
      </c>
      <c r="H9" s="2">
        <v>0.79200000000000004</v>
      </c>
      <c r="I9" s="2">
        <v>0.72099999999999997</v>
      </c>
      <c r="J9" s="2">
        <v>0.63600000000000001</v>
      </c>
    </row>
    <row r="16" spans="1:10" x14ac:dyDescent="0.3">
      <c r="A16" s="13"/>
      <c r="B16" s="10" t="s">
        <v>7</v>
      </c>
      <c r="C16" s="10" t="s">
        <v>8</v>
      </c>
      <c r="D16" s="10" t="s">
        <v>9</v>
      </c>
      <c r="E16" s="10" t="s">
        <v>10</v>
      </c>
    </row>
    <row r="17" spans="1:12" x14ac:dyDescent="0.3">
      <c r="A17" s="13" t="s">
        <v>1</v>
      </c>
      <c r="B17" s="3">
        <v>9.0999999999999998E-2</v>
      </c>
      <c r="C17" s="1">
        <f>B17-B22</f>
        <v>4.2999999999999997E-2</v>
      </c>
      <c r="D17" s="1">
        <v>800</v>
      </c>
      <c r="E17" s="9">
        <f>(399.01*C17*C17)-(1124.9*C17)+(844.49)</f>
        <v>796.85706948999996</v>
      </c>
    </row>
    <row r="18" spans="1:12" x14ac:dyDescent="0.3">
      <c r="A18" s="13" t="s">
        <v>2</v>
      </c>
      <c r="B18" s="3">
        <v>0.51</v>
      </c>
      <c r="C18" s="1">
        <f>B18-B22</f>
        <v>0.46200000000000002</v>
      </c>
      <c r="D18" s="1">
        <v>400</v>
      </c>
      <c r="E18" s="9">
        <f t="shared" ref="E18:E81" si="0">(399.01*C18*C18)-(1124.9*C18)+(844.49)</f>
        <v>409.95249043999991</v>
      </c>
    </row>
    <row r="19" spans="1:12" x14ac:dyDescent="0.3">
      <c r="A19" s="13" t="s">
        <v>3</v>
      </c>
      <c r="B19" s="3">
        <v>0.86599999999999999</v>
      </c>
      <c r="C19" s="1">
        <f>B19-B22</f>
        <v>0.81799999999999995</v>
      </c>
      <c r="D19" s="1">
        <v>200</v>
      </c>
      <c r="E19" s="9">
        <f t="shared" si="0"/>
        <v>191.3089672399999</v>
      </c>
    </row>
    <row r="20" spans="1:12" x14ac:dyDescent="0.3">
      <c r="A20" s="13" t="s">
        <v>4</v>
      </c>
      <c r="B20" s="3">
        <v>1.1100000000000001</v>
      </c>
      <c r="C20" s="1">
        <f>B20-B22</f>
        <v>1.0620000000000001</v>
      </c>
      <c r="D20" s="1">
        <v>100</v>
      </c>
      <c r="E20" s="9">
        <f t="shared" si="0"/>
        <v>99.867234439999947</v>
      </c>
    </row>
    <row r="21" spans="1:12" x14ac:dyDescent="0.3">
      <c r="A21" s="13" t="s">
        <v>5</v>
      </c>
      <c r="B21" s="3">
        <v>1.427</v>
      </c>
      <c r="C21" s="1">
        <f>B21-B22</f>
        <v>1.379</v>
      </c>
      <c r="D21" s="1">
        <v>50</v>
      </c>
      <c r="E21" s="9">
        <f t="shared" si="0"/>
        <v>52.026675409999939</v>
      </c>
    </row>
    <row r="22" spans="1:12" x14ac:dyDescent="0.3">
      <c r="A22" s="13" t="s">
        <v>6</v>
      </c>
      <c r="B22" s="5">
        <v>4.8000000000000001E-2</v>
      </c>
      <c r="C22" s="1">
        <f>B22-B22</f>
        <v>0</v>
      </c>
      <c r="D22" s="1">
        <v>0</v>
      </c>
      <c r="E22" s="9">
        <v>0</v>
      </c>
    </row>
    <row r="27" spans="1:12" x14ac:dyDescent="0.3">
      <c r="H27" s="13"/>
      <c r="J27" s="6" t="s">
        <v>11</v>
      </c>
      <c r="K27" s="6"/>
      <c r="L27" s="6"/>
    </row>
    <row r="32" spans="1:12" x14ac:dyDescent="0.3">
      <c r="A32" s="7" t="s">
        <v>12</v>
      </c>
      <c r="B32" s="2" t="s">
        <v>13</v>
      </c>
      <c r="C32" s="4" t="s">
        <v>6</v>
      </c>
      <c r="D32" s="1" t="s">
        <v>8</v>
      </c>
      <c r="E32" s="8" t="s">
        <v>14</v>
      </c>
    </row>
    <row r="33" spans="1:5" x14ac:dyDescent="0.3">
      <c r="A33" s="7" t="s">
        <v>284</v>
      </c>
      <c r="B33" s="2">
        <v>0.55800000000000005</v>
      </c>
      <c r="C33" s="5">
        <v>4.8000000000000001E-2</v>
      </c>
      <c r="D33" s="1">
        <f>(B33-C33)</f>
        <v>0.51</v>
      </c>
      <c r="E33" s="9">
        <f>(399.01*D33*D33)-(1124.9*D33)+(844.49)</f>
        <v>374.57350099999996</v>
      </c>
    </row>
    <row r="34" spans="1:5" x14ac:dyDescent="0.3">
      <c r="A34" s="7" t="s">
        <v>286</v>
      </c>
      <c r="B34" s="2">
        <v>0.54400000000000004</v>
      </c>
      <c r="C34" s="5">
        <v>4.8000000000000001E-2</v>
      </c>
      <c r="D34" s="1">
        <f>(B34-C34)</f>
        <v>0.49600000000000005</v>
      </c>
      <c r="E34" s="9">
        <f>(399.01*D34*D34)-(1124.9*D34)+(844.49)</f>
        <v>384.70244415999997</v>
      </c>
    </row>
    <row r="35" spans="1:5" x14ac:dyDescent="0.3">
      <c r="A35" s="7" t="s">
        <v>287</v>
      </c>
      <c r="B35" s="2">
        <v>0.60699999999999998</v>
      </c>
      <c r="C35" s="5">
        <v>4.8000000000000001E-2</v>
      </c>
      <c r="D35" s="1">
        <f>(B35-C35)</f>
        <v>0.55899999999999994</v>
      </c>
      <c r="E35" s="9">
        <f>(399.01*D35*D35)-(1124.9*D35)+(844.49)</f>
        <v>340.35394381000003</v>
      </c>
    </row>
    <row r="36" spans="1:5" x14ac:dyDescent="0.3">
      <c r="A36" s="7" t="s">
        <v>288</v>
      </c>
      <c r="B36" s="2">
        <v>0.56200000000000006</v>
      </c>
      <c r="C36" s="5">
        <v>4.8000000000000001E-2</v>
      </c>
      <c r="D36" s="1">
        <f>(B36-C36)</f>
        <v>0.51400000000000001</v>
      </c>
      <c r="E36" s="9">
        <f>(399.01*D36*D36)-(1124.9*D36)+(844.49)</f>
        <v>371.70824595999994</v>
      </c>
    </row>
    <row r="37" spans="1:5" x14ac:dyDescent="0.3">
      <c r="A37" s="7" t="s">
        <v>289</v>
      </c>
      <c r="B37" s="2">
        <v>0.51600000000000001</v>
      </c>
      <c r="C37" s="5">
        <v>4.8000000000000001E-2</v>
      </c>
      <c r="D37" s="1">
        <f>(B37-C37)</f>
        <v>0.46800000000000003</v>
      </c>
      <c r="E37" s="9">
        <f>(399.01*D37*D37)-(1124.9*D37)+(844.49)</f>
        <v>405.42956623999999</v>
      </c>
    </row>
    <row r="38" spans="1:5" x14ac:dyDescent="0.3">
      <c r="A38" s="7" t="s">
        <v>290</v>
      </c>
      <c r="B38" s="2">
        <v>0.53900000000000003</v>
      </c>
      <c r="C38" s="5">
        <v>4.8000000000000001E-2</v>
      </c>
      <c r="D38" s="1">
        <f>(B38-C38)</f>
        <v>0.49100000000000005</v>
      </c>
      <c r="E38" s="9">
        <f>(399.01*D38*D38)-(1124.9*D38)+(844.49)</f>
        <v>388.35782981</v>
      </c>
    </row>
    <row r="39" spans="1:5" x14ac:dyDescent="0.3">
      <c r="A39" s="7" t="s">
        <v>291</v>
      </c>
      <c r="B39" s="2">
        <v>0.58199999999999996</v>
      </c>
      <c r="C39" s="5">
        <v>4.8000000000000001E-2</v>
      </c>
      <c r="D39" s="1">
        <f>(B39-C39)</f>
        <v>0.53399999999999992</v>
      </c>
      <c r="E39" s="9">
        <f>(399.01*D39*D39)-(1124.9*D39)+(844.49)</f>
        <v>357.57349555999997</v>
      </c>
    </row>
    <row r="40" spans="1:5" x14ac:dyDescent="0.3">
      <c r="A40" s="7" t="s">
        <v>292</v>
      </c>
      <c r="B40" s="2">
        <v>0.54400000000000004</v>
      </c>
      <c r="C40" s="5">
        <v>4.8000000000000001E-2</v>
      </c>
      <c r="D40" s="1">
        <f>(B40-C40)</f>
        <v>0.49600000000000005</v>
      </c>
      <c r="E40" s="9">
        <f>(399.01*D40*D40)-(1124.9*D40)+(844.49)</f>
        <v>384.70244415999997</v>
      </c>
    </row>
    <row r="41" spans="1:5" x14ac:dyDescent="0.3">
      <c r="A41" s="7" t="s">
        <v>293</v>
      </c>
      <c r="B41" s="2">
        <v>0.63300000000000001</v>
      </c>
      <c r="C41" s="5">
        <v>4.8000000000000001E-2</v>
      </c>
      <c r="D41" s="1">
        <f>(B41-C41)</f>
        <v>0.58499999999999996</v>
      </c>
      <c r="E41" s="9">
        <f>(399.01*D41*D41)-(1124.9*D41)+(844.49)</f>
        <v>322.97469724999996</v>
      </c>
    </row>
    <row r="42" spans="1:5" x14ac:dyDescent="0.3">
      <c r="A42" s="7" t="s">
        <v>294</v>
      </c>
      <c r="B42" s="2">
        <v>0.33300000000000002</v>
      </c>
      <c r="C42" s="5">
        <v>4.8000000000000001E-2</v>
      </c>
      <c r="D42" s="1">
        <f>(B42-C42)</f>
        <v>0.28500000000000003</v>
      </c>
      <c r="E42" s="9">
        <f>(399.01*D42*D42)-(1124.9*D42)+(844.49)</f>
        <v>556.30308724999998</v>
      </c>
    </row>
    <row r="43" spans="1:5" x14ac:dyDescent="0.3">
      <c r="A43" s="7" t="s">
        <v>295</v>
      </c>
      <c r="B43" s="2">
        <v>0.252</v>
      </c>
      <c r="C43" s="5">
        <v>4.8000000000000001E-2</v>
      </c>
      <c r="D43" s="1">
        <f>(B43-C43)</f>
        <v>0.20400000000000001</v>
      </c>
      <c r="E43" s="9">
        <f>(399.01*D43*D43)-(1124.9*D43)+(844.49)</f>
        <v>631.61560015999999</v>
      </c>
    </row>
    <row r="44" spans="1:5" x14ac:dyDescent="0.3">
      <c r="A44" s="7" t="s">
        <v>296</v>
      </c>
      <c r="B44" s="2">
        <v>0.25900000000000001</v>
      </c>
      <c r="C44" s="5">
        <v>4.8000000000000001E-2</v>
      </c>
      <c r="D44" s="1">
        <f>(B44-C44)</f>
        <v>0.21100000000000002</v>
      </c>
      <c r="E44" s="9">
        <f>(399.01*D44*D44)-(1124.9*D44)+(844.49)</f>
        <v>624.90042420999998</v>
      </c>
    </row>
    <row r="45" spans="1:5" x14ac:dyDescent="0.3">
      <c r="A45" s="7" t="s">
        <v>297</v>
      </c>
      <c r="B45" s="2">
        <v>0.32800000000000001</v>
      </c>
      <c r="C45" s="5">
        <v>4.8000000000000001E-2</v>
      </c>
      <c r="D45" s="1">
        <f>(B45-C45)</f>
        <v>0.28000000000000003</v>
      </c>
      <c r="E45" s="9">
        <f>(399.01*D45*D45)-(1124.9*D45)+(844.49)</f>
        <v>560.80038399999989</v>
      </c>
    </row>
    <row r="46" spans="1:5" x14ac:dyDescent="0.3">
      <c r="A46" s="7" t="s">
        <v>298</v>
      </c>
      <c r="B46" s="2">
        <v>0.39900000000000002</v>
      </c>
      <c r="C46" s="5">
        <v>4.8000000000000001E-2</v>
      </c>
      <c r="D46" s="1">
        <f>(B46-C46)</f>
        <v>0.35100000000000003</v>
      </c>
      <c r="E46" s="9">
        <f>(399.01*D46*D46)-(1124.9*D46)+(844.49)</f>
        <v>498.80853100999997</v>
      </c>
    </row>
    <row r="47" spans="1:5" x14ac:dyDescent="0.3">
      <c r="A47" s="7" t="s">
        <v>299</v>
      </c>
      <c r="B47" s="2">
        <v>0.28800000000000003</v>
      </c>
      <c r="C47" s="5">
        <v>4.8000000000000001E-2</v>
      </c>
      <c r="D47" s="1">
        <f>(B47-C47)</f>
        <v>0.24000000000000005</v>
      </c>
      <c r="E47" s="9">
        <f>(399.01*D47*D47)-(1124.9*D47)+(844.49)</f>
        <v>597.4969759999999</v>
      </c>
    </row>
    <row r="48" spans="1:5" x14ac:dyDescent="0.3">
      <c r="A48" s="7" t="s">
        <v>300</v>
      </c>
      <c r="B48" s="2">
        <v>0.34600000000000003</v>
      </c>
      <c r="C48" s="5">
        <v>4.8000000000000001E-2</v>
      </c>
      <c r="D48" s="1">
        <f>(B48-C48)</f>
        <v>0.29800000000000004</v>
      </c>
      <c r="E48" s="9">
        <f>(399.01*D48*D48)-(1124.9*D48)+(844.49)</f>
        <v>544.70348403999992</v>
      </c>
    </row>
    <row r="49" spans="1:5" x14ac:dyDescent="0.3">
      <c r="A49" s="7" t="s">
        <v>301</v>
      </c>
      <c r="B49" s="2">
        <v>0.34900000000000003</v>
      </c>
      <c r="C49" s="5">
        <v>4.8000000000000001E-2</v>
      </c>
      <c r="D49" s="1">
        <f>(B49-C49)</f>
        <v>0.30100000000000005</v>
      </c>
      <c r="E49" s="9">
        <f>(399.01*D49*D49)-(1124.9*D49)+(844.49)</f>
        <v>542.04580500999998</v>
      </c>
    </row>
    <row r="50" spans="1:5" x14ac:dyDescent="0.3">
      <c r="A50" s="7" t="s">
        <v>302</v>
      </c>
      <c r="B50" s="2">
        <v>0.30399999999999999</v>
      </c>
      <c r="C50" s="5">
        <v>4.8000000000000001E-2</v>
      </c>
      <c r="D50" s="1">
        <f>(B50-C50)</f>
        <v>0.25600000000000001</v>
      </c>
      <c r="E50" s="9">
        <f>(399.01*D50*D50)-(1124.9*D50)+(844.49)</f>
        <v>582.66511936000006</v>
      </c>
    </row>
    <row r="51" spans="1:5" x14ac:dyDescent="0.3">
      <c r="A51" s="7" t="s">
        <v>303</v>
      </c>
      <c r="B51" s="2">
        <v>0.32400000000000001</v>
      </c>
      <c r="C51" s="5">
        <v>4.8000000000000001E-2</v>
      </c>
      <c r="D51" s="1">
        <f>(B51-C51)</f>
        <v>0.27600000000000002</v>
      </c>
      <c r="E51" s="9">
        <f>(399.01*D51*D51)-(1124.9*D51)+(844.49)</f>
        <v>564.41258575999996</v>
      </c>
    </row>
    <row r="52" spans="1:5" x14ac:dyDescent="0.3">
      <c r="A52" s="7" t="s">
        <v>304</v>
      </c>
      <c r="B52" s="2">
        <v>0.308</v>
      </c>
      <c r="C52" s="5">
        <v>4.8000000000000001E-2</v>
      </c>
      <c r="D52" s="1">
        <f>(B52-C52)</f>
        <v>0.26</v>
      </c>
      <c r="E52" s="9">
        <f>(399.01*D52*D52)-(1124.9*D52)+(844.49)</f>
        <v>578.98907599999995</v>
      </c>
    </row>
    <row r="53" spans="1:5" x14ac:dyDescent="0.3">
      <c r="A53" s="7" t="s">
        <v>305</v>
      </c>
      <c r="B53" s="2">
        <v>0.33400000000000002</v>
      </c>
      <c r="C53" s="5">
        <v>4.8000000000000001E-2</v>
      </c>
      <c r="D53" s="1">
        <f>(B53-C53)</f>
        <v>0.28600000000000003</v>
      </c>
      <c r="E53" s="9">
        <f>(399.01*D53*D53)-(1124.9*D53)+(844.49)</f>
        <v>555.40602195999998</v>
      </c>
    </row>
    <row r="54" spans="1:5" x14ac:dyDescent="0.3">
      <c r="A54" s="7" t="s">
        <v>306</v>
      </c>
      <c r="B54" s="2">
        <v>0.19900000000000001</v>
      </c>
      <c r="C54" s="5">
        <v>4.8000000000000001E-2</v>
      </c>
      <c r="D54" s="1">
        <f>(B54-C54)</f>
        <v>0.15100000000000002</v>
      </c>
      <c r="E54" s="9">
        <f>(399.01*D54*D54)-(1124.9*D54)+(844.49)</f>
        <v>683.72792701000003</v>
      </c>
    </row>
    <row r="55" spans="1:5" x14ac:dyDescent="0.3">
      <c r="A55" s="7" t="s">
        <v>307</v>
      </c>
      <c r="B55" s="2">
        <v>0.26300000000000001</v>
      </c>
      <c r="C55" s="5">
        <v>4.8000000000000001E-2</v>
      </c>
      <c r="D55" s="1">
        <f>(B55-C55)</f>
        <v>0.21500000000000002</v>
      </c>
      <c r="E55" s="9">
        <f>(399.01*D55*D55)-(1124.9*D55)+(844.49)</f>
        <v>621.08073724999997</v>
      </c>
    </row>
    <row r="56" spans="1:5" x14ac:dyDescent="0.3">
      <c r="A56" s="7" t="s">
        <v>308</v>
      </c>
      <c r="B56" s="2">
        <v>0.245</v>
      </c>
      <c r="C56" s="5">
        <v>4.8000000000000001E-2</v>
      </c>
      <c r="D56" s="1">
        <f>(B56-C56)</f>
        <v>0.19700000000000001</v>
      </c>
      <c r="E56" s="9">
        <f>(399.01*D56*D56)-(1124.9*D56)+(844.49)</f>
        <v>638.36987909000004</v>
      </c>
    </row>
    <row r="57" spans="1:5" x14ac:dyDescent="0.3">
      <c r="A57" s="7" t="s">
        <v>309</v>
      </c>
      <c r="B57" s="2">
        <v>0.34900000000000003</v>
      </c>
      <c r="C57" s="5">
        <v>4.8000000000000001E-2</v>
      </c>
      <c r="D57" s="1">
        <f>(B57-C57)</f>
        <v>0.30100000000000005</v>
      </c>
      <c r="E57" s="9">
        <f>(399.01*D57*D57)-(1124.9*D57)+(844.49)</f>
        <v>542.04580500999998</v>
      </c>
    </row>
    <row r="58" spans="1:5" x14ac:dyDescent="0.3">
      <c r="A58" s="7" t="s">
        <v>310</v>
      </c>
      <c r="B58" s="2">
        <v>0.28700000000000003</v>
      </c>
      <c r="C58" s="5">
        <v>4.8000000000000001E-2</v>
      </c>
      <c r="D58" s="1">
        <f>(B58-C58)</f>
        <v>0.23900000000000005</v>
      </c>
      <c r="E58" s="9">
        <f>(399.01*D58*D58)-(1124.9*D58)+(844.49)</f>
        <v>598.43075020999993</v>
      </c>
    </row>
    <row r="59" spans="1:5" x14ac:dyDescent="0.3">
      <c r="A59" s="7" t="s">
        <v>311</v>
      </c>
      <c r="B59" s="2">
        <v>0.45600000000000002</v>
      </c>
      <c r="C59" s="5">
        <v>4.8000000000000001E-2</v>
      </c>
      <c r="D59" s="1">
        <f>(B59-C59)</f>
        <v>0.40800000000000003</v>
      </c>
      <c r="E59" s="9">
        <f>(399.01*D59*D59)-(1124.9*D59)+(844.49)</f>
        <v>451.95160063999992</v>
      </c>
    </row>
    <row r="60" spans="1:5" x14ac:dyDescent="0.3">
      <c r="A60" s="7" t="s">
        <v>312</v>
      </c>
      <c r="B60" s="2">
        <v>0.73199999999999998</v>
      </c>
      <c r="C60" s="5">
        <v>4.8000000000000001E-2</v>
      </c>
      <c r="D60" s="1">
        <f>(B60-C60)</f>
        <v>0.68399999999999994</v>
      </c>
      <c r="E60" s="9">
        <f>(399.01*D60*D60)-(1124.9*D60)+(844.49)</f>
        <v>261.73762255999998</v>
      </c>
    </row>
    <row r="61" spans="1:5" x14ac:dyDescent="0.3">
      <c r="A61" s="7" t="s">
        <v>313</v>
      </c>
      <c r="B61" s="2">
        <v>0.63500000000000001</v>
      </c>
      <c r="C61" s="5">
        <v>4.8000000000000001E-2</v>
      </c>
      <c r="D61" s="1">
        <f>(B61-C61)</f>
        <v>0.58699999999999997</v>
      </c>
      <c r="E61" s="9">
        <f>(399.01*D61*D61)-(1124.9*D61)+(844.49)</f>
        <v>321.66017668999996</v>
      </c>
    </row>
    <row r="62" spans="1:5" x14ac:dyDescent="0.3">
      <c r="A62" s="7" t="s">
        <v>314</v>
      </c>
      <c r="B62" s="2">
        <v>0.73499999999999999</v>
      </c>
      <c r="C62" s="5">
        <v>4.8000000000000001E-2</v>
      </c>
      <c r="D62" s="1">
        <f>(B62-C62)</f>
        <v>0.68699999999999994</v>
      </c>
      <c r="E62" s="9">
        <f>(399.01*D62*D62)-(1124.9*D62)+(844.49)</f>
        <v>260.00405068999999</v>
      </c>
    </row>
    <row r="63" spans="1:5" x14ac:dyDescent="0.3">
      <c r="A63" s="7" t="s">
        <v>315</v>
      </c>
      <c r="B63" s="2">
        <v>0.49399999999999999</v>
      </c>
      <c r="C63" s="5">
        <v>4.8000000000000001E-2</v>
      </c>
      <c r="D63" s="1">
        <f>(B63-C63)</f>
        <v>0.44600000000000001</v>
      </c>
      <c r="E63" s="9">
        <f>(399.01*D63*D63)-(1124.9*D63)+(844.49)</f>
        <v>422.15407315999994</v>
      </c>
    </row>
    <row r="64" spans="1:5" x14ac:dyDescent="0.3">
      <c r="A64" s="7" t="s">
        <v>316</v>
      </c>
      <c r="B64" s="2">
        <v>0.55100000000000005</v>
      </c>
      <c r="C64" s="5">
        <v>4.8000000000000001E-2</v>
      </c>
      <c r="D64" s="1">
        <f>(B64-C64)</f>
        <v>0.503</v>
      </c>
      <c r="E64" s="9">
        <f>(399.01*D64*D64)-(1124.9*D64)+(844.49)</f>
        <v>379.61842109000003</v>
      </c>
    </row>
    <row r="65" spans="1:5" x14ac:dyDescent="0.3">
      <c r="A65" s="7" t="s">
        <v>317</v>
      </c>
      <c r="B65" s="2">
        <v>0.57100000000000006</v>
      </c>
      <c r="C65" s="5">
        <v>4.8000000000000001E-2</v>
      </c>
      <c r="D65" s="1">
        <f>(B65-C65)</f>
        <v>0.52300000000000002</v>
      </c>
      <c r="E65" s="9">
        <f>(399.01*D65*D65)-(1124.9*D65)+(844.49)</f>
        <v>365.30810628999996</v>
      </c>
    </row>
    <row r="66" spans="1:5" x14ac:dyDescent="0.3">
      <c r="A66" s="7" t="s">
        <v>318</v>
      </c>
      <c r="B66" s="2">
        <v>0.64200000000000002</v>
      </c>
      <c r="C66" s="5">
        <v>4.8000000000000001E-2</v>
      </c>
      <c r="D66" s="1">
        <f>(B66-C66)</f>
        <v>0.59399999999999997</v>
      </c>
      <c r="E66" s="9">
        <f>(399.01*D66*D66)-(1124.9*D66)+(844.49)</f>
        <v>317.08449236000001</v>
      </c>
    </row>
    <row r="67" spans="1:5" x14ac:dyDescent="0.3">
      <c r="A67" s="7" t="s">
        <v>319</v>
      </c>
      <c r="B67" s="2">
        <v>0.61499999999999999</v>
      </c>
      <c r="C67" s="5">
        <v>4.8000000000000001E-2</v>
      </c>
      <c r="D67" s="1">
        <f>(B67-C67)</f>
        <v>0.56699999999999995</v>
      </c>
      <c r="E67" s="9">
        <f>(399.01*D67*D67)-(1124.9*D67)+(844.49)</f>
        <v>334.94902588999997</v>
      </c>
    </row>
    <row r="68" spans="1:5" x14ac:dyDescent="0.3">
      <c r="A68" s="7" t="s">
        <v>320</v>
      </c>
      <c r="B68" s="2">
        <v>0.55100000000000005</v>
      </c>
      <c r="C68" s="5">
        <v>4.8000000000000001E-2</v>
      </c>
      <c r="D68" s="1">
        <f>(B68-C68)</f>
        <v>0.503</v>
      </c>
      <c r="E68" s="9">
        <f>(399.01*D68*D68)-(1124.9*D68)+(844.49)</f>
        <v>379.61842109000003</v>
      </c>
    </row>
    <row r="69" spans="1:5" x14ac:dyDescent="0.3">
      <c r="A69" s="7" t="s">
        <v>321</v>
      </c>
      <c r="B69" s="2">
        <v>0.38800000000000001</v>
      </c>
      <c r="C69" s="5">
        <v>4.8000000000000001E-2</v>
      </c>
      <c r="D69" s="1">
        <f>(B69-C69)</f>
        <v>0.34</v>
      </c>
      <c r="E69" s="9">
        <f>(399.01*D69*D69)-(1124.9*D69)+(844.49)</f>
        <v>508.14955599999996</v>
      </c>
    </row>
    <row r="70" spans="1:5" x14ac:dyDescent="0.3">
      <c r="A70" s="7" t="s">
        <v>322</v>
      </c>
      <c r="B70" s="2">
        <v>0.54300000000000004</v>
      </c>
      <c r="C70" s="5">
        <v>4.8000000000000001E-2</v>
      </c>
      <c r="D70" s="1">
        <f>(B70-C70)</f>
        <v>0.49500000000000005</v>
      </c>
      <c r="E70" s="9">
        <f>(399.01*D70*D70)-(1124.9*D70)+(844.49)</f>
        <v>385.43192524999989</v>
      </c>
    </row>
    <row r="71" spans="1:5" x14ac:dyDescent="0.3">
      <c r="A71" s="7" t="s">
        <v>323</v>
      </c>
      <c r="B71" s="2">
        <v>0.49199999999999999</v>
      </c>
      <c r="C71" s="5">
        <v>4.8000000000000001E-2</v>
      </c>
      <c r="D71" s="1">
        <f>(B71-C71)</f>
        <v>0.44400000000000001</v>
      </c>
      <c r="E71" s="9">
        <f>(399.01*D71*D71)-(1124.9*D71)+(844.49)</f>
        <v>423.69363535999992</v>
      </c>
    </row>
    <row r="72" spans="1:5" x14ac:dyDescent="0.3">
      <c r="A72" s="7" t="s">
        <v>324</v>
      </c>
      <c r="B72" s="2">
        <v>0.47100000000000003</v>
      </c>
      <c r="C72" s="5">
        <v>4.8000000000000001E-2</v>
      </c>
      <c r="D72" s="1">
        <f>(B72-C72)</f>
        <v>0.42300000000000004</v>
      </c>
      <c r="E72" s="9">
        <f>(399.01*D72*D72)-(1124.9*D72)+(844.49)</f>
        <v>440.05176028999995</v>
      </c>
    </row>
    <row r="73" spans="1:5" x14ac:dyDescent="0.3">
      <c r="A73" s="7" t="s">
        <v>325</v>
      </c>
      <c r="B73" s="2">
        <v>0.63200000000000001</v>
      </c>
      <c r="C73" s="5">
        <v>4.8000000000000001E-2</v>
      </c>
      <c r="D73" s="1">
        <f>(B73-C73)</f>
        <v>0.58399999999999996</v>
      </c>
      <c r="E73" s="9">
        <f>(399.01*D73*D73)-(1124.9*D73)+(844.49)</f>
        <v>323.63315455999998</v>
      </c>
    </row>
    <row r="74" spans="1:5" x14ac:dyDescent="0.3">
      <c r="A74" s="7" t="s">
        <v>326</v>
      </c>
      <c r="B74" s="2">
        <v>0.61599999999999999</v>
      </c>
      <c r="C74" s="5">
        <v>4.8000000000000001E-2</v>
      </c>
      <c r="D74" s="1">
        <f>(B74-C74)</f>
        <v>0.56799999999999995</v>
      </c>
      <c r="E74" s="9">
        <f>(399.01*D74*D74)-(1124.9*D74)+(844.49)</f>
        <v>334.27700223999989</v>
      </c>
    </row>
    <row r="75" spans="1:5" x14ac:dyDescent="0.3">
      <c r="A75" s="7" t="s">
        <v>327</v>
      </c>
      <c r="B75" s="2">
        <v>0.70599999999999996</v>
      </c>
      <c r="C75" s="5">
        <v>4.8000000000000001E-2</v>
      </c>
      <c r="D75" s="1">
        <f>(B75-C75)</f>
        <v>0.65799999999999992</v>
      </c>
      <c r="E75" s="9">
        <f>(399.01*D75*D75)-(1124.9*D75)+(844.49)</f>
        <v>277.06276564000007</v>
      </c>
    </row>
    <row r="76" spans="1:5" x14ac:dyDescent="0.3">
      <c r="A76" s="7" t="s">
        <v>328</v>
      </c>
      <c r="B76" s="2">
        <v>0.755</v>
      </c>
      <c r="C76" s="5">
        <v>4.8000000000000001E-2</v>
      </c>
      <c r="D76" s="1">
        <f>(B76-C76)</f>
        <v>0.70699999999999996</v>
      </c>
      <c r="E76" s="9">
        <f>(399.01*D76*D76)-(1124.9*D76)+(844.49)</f>
        <v>248.63044948999993</v>
      </c>
    </row>
    <row r="77" spans="1:5" x14ac:dyDescent="0.3">
      <c r="A77" s="7" t="s">
        <v>329</v>
      </c>
      <c r="B77" s="2">
        <v>0.79600000000000004</v>
      </c>
      <c r="C77" s="5">
        <v>4.8000000000000001E-2</v>
      </c>
      <c r="D77" s="1">
        <f>(B77-C77)</f>
        <v>0.748</v>
      </c>
      <c r="E77" s="9">
        <f>(399.01*D77*D77)-(1124.9*D77)+(844.49)</f>
        <v>226.31249103999994</v>
      </c>
    </row>
    <row r="78" spans="1:5" x14ac:dyDescent="0.3">
      <c r="A78" s="7" t="s">
        <v>330</v>
      </c>
      <c r="B78" s="2">
        <v>0.502</v>
      </c>
      <c r="C78" s="5">
        <v>4.8000000000000001E-2</v>
      </c>
      <c r="D78" s="1">
        <f>(B78-C78)</f>
        <v>0.45400000000000001</v>
      </c>
      <c r="E78" s="9">
        <f>(399.01*D78*D78)-(1124.9*D78)+(844.49)</f>
        <v>416.02774515999994</v>
      </c>
    </row>
    <row r="79" spans="1:5" x14ac:dyDescent="0.3">
      <c r="A79" s="7" t="s">
        <v>331</v>
      </c>
      <c r="B79" s="2">
        <v>0.503</v>
      </c>
      <c r="C79" s="5">
        <v>4.8000000000000001E-2</v>
      </c>
      <c r="D79" s="1">
        <f>(B79-C79)</f>
        <v>0.45500000000000002</v>
      </c>
      <c r="E79" s="9">
        <f>(399.01*D79*D79)-(1124.9*D79)+(844.49)</f>
        <v>415.26554524999995</v>
      </c>
    </row>
    <row r="80" spans="1:5" x14ac:dyDescent="0.3">
      <c r="A80" s="7" t="s">
        <v>332</v>
      </c>
      <c r="B80" s="2">
        <v>0.53</v>
      </c>
      <c r="C80" s="5">
        <v>4.8000000000000001E-2</v>
      </c>
      <c r="D80" s="1">
        <f>(B80-C80)</f>
        <v>0.48200000000000004</v>
      </c>
      <c r="E80" s="9">
        <f>(399.01*D80*D80)-(1124.9*D80)+(844.49)</f>
        <v>394.98779923999996</v>
      </c>
    </row>
    <row r="81" spans="1:5" x14ac:dyDescent="0.3">
      <c r="A81" s="7" t="s">
        <v>333</v>
      </c>
      <c r="B81" s="2">
        <v>0.70899999999999996</v>
      </c>
      <c r="C81" s="5">
        <v>4.8000000000000001E-2</v>
      </c>
      <c r="D81" s="1">
        <f>(B81-C81)</f>
        <v>0.66099999999999992</v>
      </c>
      <c r="E81" s="9">
        <f>(399.01*D81*D81)-(1124.9*D81)+(844.49)</f>
        <v>275.26694821000001</v>
      </c>
    </row>
    <row r="82" spans="1:5" x14ac:dyDescent="0.3">
      <c r="A82" s="7" t="s">
        <v>334</v>
      </c>
      <c r="B82" s="2">
        <v>0.66600000000000004</v>
      </c>
      <c r="C82" s="5">
        <v>4.8000000000000001E-2</v>
      </c>
      <c r="D82" s="1">
        <f>(B82-C82)</f>
        <v>0.61799999999999999</v>
      </c>
      <c r="E82" s="9">
        <f>(399.01*D82*D82)-(1124.9*D82)+(844.49)</f>
        <v>301.69329524</v>
      </c>
    </row>
    <row r="83" spans="1:5" x14ac:dyDescent="0.3">
      <c r="A83" s="7" t="s">
        <v>335</v>
      </c>
      <c r="B83" s="2">
        <v>0.64700000000000002</v>
      </c>
      <c r="C83" s="5">
        <v>4.8000000000000001E-2</v>
      </c>
      <c r="D83" s="1">
        <f>(B83-C83)</f>
        <v>0.59899999999999998</v>
      </c>
      <c r="E83" s="9">
        <f>(399.01*D83*D83)-(1124.9*D83)+(844.49)</f>
        <v>313.84008700999993</v>
      </c>
    </row>
    <row r="84" spans="1:5" x14ac:dyDescent="0.3">
      <c r="A84" s="7" t="s">
        <v>336</v>
      </c>
      <c r="B84" s="2">
        <v>0.497</v>
      </c>
      <c r="C84" s="5">
        <v>4.8000000000000001E-2</v>
      </c>
      <c r="D84" s="1">
        <f>(B84-C84)</f>
        <v>0.44900000000000001</v>
      </c>
      <c r="E84" s="9">
        <f>(399.01*D84*D84)-(1124.9*D84)+(844.49)</f>
        <v>419.85071500999993</v>
      </c>
    </row>
    <row r="85" spans="1:5" x14ac:dyDescent="0.3">
      <c r="A85" s="7" t="s">
        <v>337</v>
      </c>
      <c r="B85" s="2">
        <v>0.56300000000000006</v>
      </c>
      <c r="C85" s="5">
        <v>4.8000000000000001E-2</v>
      </c>
      <c r="D85" s="1">
        <f>(B85-C85)</f>
        <v>0.51500000000000001</v>
      </c>
      <c r="E85" s="9">
        <f>(399.01*D85*D85)-(1124.9*D85)+(844.49)</f>
        <v>370.99392724999996</v>
      </c>
    </row>
    <row r="86" spans="1:5" x14ac:dyDescent="0.3">
      <c r="A86" s="7" t="s">
        <v>338</v>
      </c>
      <c r="B86" s="2">
        <v>0.48499999999999999</v>
      </c>
      <c r="C86" s="5">
        <v>4.8000000000000001E-2</v>
      </c>
      <c r="D86" s="1">
        <f>(B86-C86)</f>
        <v>0.437</v>
      </c>
      <c r="E86" s="9">
        <f>(399.01*D86*D86)-(1124.9*D86)+(844.49)</f>
        <v>429.10724068999997</v>
      </c>
    </row>
    <row r="87" spans="1:5" x14ac:dyDescent="0.3">
      <c r="A87" s="7" t="s">
        <v>339</v>
      </c>
      <c r="B87" s="2">
        <v>0.67500000000000004</v>
      </c>
      <c r="C87" s="5">
        <v>4.8000000000000001E-2</v>
      </c>
      <c r="D87" s="1">
        <f>(B87-C87)</f>
        <v>0.627</v>
      </c>
      <c r="E87" s="9">
        <f>(399.01*D87*D87)-(1124.9*D87)+(844.49)</f>
        <v>296.04010228999994</v>
      </c>
    </row>
    <row r="88" spans="1:5" x14ac:dyDescent="0.3">
      <c r="A88" s="7" t="s">
        <v>340</v>
      </c>
      <c r="B88" s="2">
        <v>0.755</v>
      </c>
      <c r="C88" s="5">
        <v>4.8000000000000001E-2</v>
      </c>
      <c r="D88" s="1">
        <f>(B88-C88)</f>
        <v>0.70699999999999996</v>
      </c>
      <c r="E88" s="9">
        <f>(399.01*D88*D88)-(1124.9*D88)+(844.49)</f>
        <v>248.63044948999993</v>
      </c>
    </row>
    <row r="89" spans="1:5" x14ac:dyDescent="0.3">
      <c r="A89" s="7" t="s">
        <v>341</v>
      </c>
      <c r="B89" s="2">
        <v>0.77300000000000002</v>
      </c>
      <c r="C89" s="5">
        <v>4.8000000000000001E-2</v>
      </c>
      <c r="D89" s="1">
        <f>(B89-C89)</f>
        <v>0.72499999999999998</v>
      </c>
      <c r="E89" s="9">
        <f>(399.01*D89*D89)-(1124.9*D89)+(844.49)</f>
        <v>238.66713125000001</v>
      </c>
    </row>
    <row r="90" spans="1:5" x14ac:dyDescent="0.3">
      <c r="A90" s="7" t="s">
        <v>342</v>
      </c>
      <c r="B90" s="2">
        <v>0.79200000000000004</v>
      </c>
      <c r="C90" s="5">
        <v>4.8000000000000001E-2</v>
      </c>
      <c r="D90" s="1">
        <f>(B90-C90)</f>
        <v>0.74399999999999999</v>
      </c>
      <c r="E90" s="9">
        <f>(399.01*D90*D90)-(1124.9*D90)+(844.49)</f>
        <v>228.43079935999992</v>
      </c>
    </row>
    <row r="91" spans="1:5" x14ac:dyDescent="0.3">
      <c r="A91" s="7" t="s">
        <v>343</v>
      </c>
      <c r="B91" s="2">
        <v>0.629</v>
      </c>
      <c r="C91" s="5">
        <v>4.8000000000000001E-2</v>
      </c>
      <c r="D91" s="1">
        <f>(B91-C91)</f>
        <v>0.58099999999999996</v>
      </c>
      <c r="E91" s="9">
        <f>(399.01*D91*D91)-(1124.9*D91)+(844.49)</f>
        <v>325.61331460999997</v>
      </c>
    </row>
    <row r="92" spans="1:5" x14ac:dyDescent="0.3">
      <c r="A92" s="7" t="s">
        <v>344</v>
      </c>
      <c r="B92" s="2">
        <v>0.70200000000000007</v>
      </c>
      <c r="C92" s="5">
        <v>4.8000000000000001E-2</v>
      </c>
      <c r="D92" s="1">
        <f>(B92-C92)</f>
        <v>0.65400000000000003</v>
      </c>
      <c r="E92" s="9">
        <f>(399.01*D92*D92)-(1124.9*D92)+(844.49)</f>
        <v>279.46836115999997</v>
      </c>
    </row>
    <row r="93" spans="1:5" x14ac:dyDescent="0.3">
      <c r="A93" s="7" t="s">
        <v>345</v>
      </c>
      <c r="B93" s="2">
        <v>0.73399999999999999</v>
      </c>
      <c r="C93" s="5">
        <v>4.8000000000000001E-2</v>
      </c>
      <c r="D93" s="1">
        <f>(B93-C93)</f>
        <v>0.68599999999999994</v>
      </c>
      <c r="E93" s="9">
        <f>(399.01*D93*D93)-(1124.9*D93)+(844.49)</f>
        <v>260.58110995999994</v>
      </c>
    </row>
    <row r="94" spans="1:5" x14ac:dyDescent="0.3">
      <c r="A94" s="7" t="s">
        <v>346</v>
      </c>
      <c r="B94" s="2">
        <v>0.81900000000000006</v>
      </c>
      <c r="C94" s="5">
        <v>4.8000000000000001E-2</v>
      </c>
      <c r="D94" s="1">
        <f>(B94-C94)</f>
        <v>0.77100000000000002</v>
      </c>
      <c r="E94" s="9">
        <f>(399.01*D94*D94)-(1124.9*D94)+(844.49)</f>
        <v>214.38000340999986</v>
      </c>
    </row>
    <row r="95" spans="1:5" x14ac:dyDescent="0.3">
      <c r="A95" s="7" t="s">
        <v>347</v>
      </c>
      <c r="B95" s="2">
        <v>0.66400000000000003</v>
      </c>
      <c r="C95" s="5">
        <v>4.8000000000000001E-2</v>
      </c>
      <c r="D95" s="1">
        <f>(B95-C95)</f>
        <v>0.61599999999999999</v>
      </c>
      <c r="E95" s="9">
        <f>(399.01*D95*D95)-(1124.9*D95)+(844.49)</f>
        <v>302.95833856000002</v>
      </c>
    </row>
    <row r="96" spans="1:5" x14ac:dyDescent="0.3">
      <c r="A96" s="7" t="s">
        <v>348</v>
      </c>
      <c r="B96" s="2">
        <v>0.67200000000000004</v>
      </c>
      <c r="C96" s="5">
        <v>4.8000000000000001E-2</v>
      </c>
      <c r="D96" s="1">
        <f>(B96-C96)</f>
        <v>0.624</v>
      </c>
      <c r="E96" s="9">
        <f>(399.01*D96*D96)-(1124.9*D96)+(844.49)</f>
        <v>297.91731775999995</v>
      </c>
    </row>
    <row r="97" spans="1:5" x14ac:dyDescent="0.3">
      <c r="A97" s="7" t="s">
        <v>349</v>
      </c>
      <c r="B97" s="2">
        <v>0.88400000000000001</v>
      </c>
      <c r="C97" s="5">
        <v>4.8000000000000001E-2</v>
      </c>
      <c r="D97" s="1">
        <f>(B97-C97)</f>
        <v>0.83599999999999997</v>
      </c>
      <c r="E97" s="9">
        <f>(399.01*D97*D97)-(1124.9*D97)+(844.49)</f>
        <v>182.9400929599999</v>
      </c>
    </row>
    <row r="98" spans="1:5" x14ac:dyDescent="0.3">
      <c r="A98" s="7" t="s">
        <v>350</v>
      </c>
      <c r="B98" s="2">
        <v>0.72099999999999997</v>
      </c>
      <c r="C98" s="5">
        <v>4.8000000000000001E-2</v>
      </c>
      <c r="D98" s="1">
        <f>(B98-C98)</f>
        <v>0.67299999999999993</v>
      </c>
      <c r="E98" s="9">
        <f>(399.01*D98*D98)-(1124.9*D98)+(844.49)</f>
        <v>268.15550028999996</v>
      </c>
    </row>
    <row r="99" spans="1:5" x14ac:dyDescent="0.3">
      <c r="A99" s="7" t="s">
        <v>351</v>
      </c>
      <c r="B99" s="2">
        <v>0.79900000000000004</v>
      </c>
      <c r="C99" s="5">
        <v>4.8000000000000001E-2</v>
      </c>
      <c r="D99" s="1">
        <f>(B99-C99)</f>
        <v>0.751</v>
      </c>
      <c r="E99" s="9">
        <f>(399.01*D99*D99)-(1124.9*D99)+(844.49)</f>
        <v>224.73213900999986</v>
      </c>
    </row>
    <row r="100" spans="1:5" x14ac:dyDescent="0.3">
      <c r="A100" s="7" t="s">
        <v>352</v>
      </c>
      <c r="B100" s="2">
        <v>0.77600000000000002</v>
      </c>
      <c r="C100" s="5">
        <v>4.8000000000000001E-2</v>
      </c>
      <c r="D100" s="1">
        <f>(B100-C100)</f>
        <v>0.72799999999999998</v>
      </c>
      <c r="E100" s="9">
        <f>(399.01*D100*D100)-(1124.9*D100)+(844.49)</f>
        <v>237.03171583999983</v>
      </c>
    </row>
    <row r="101" spans="1:5" x14ac:dyDescent="0.3">
      <c r="A101" s="7" t="s">
        <v>353</v>
      </c>
      <c r="B101" s="2">
        <v>0.68400000000000005</v>
      </c>
      <c r="C101" s="5">
        <v>4.8000000000000001E-2</v>
      </c>
      <c r="D101" s="1">
        <f>(B101-C101)</f>
        <v>0.63600000000000001</v>
      </c>
      <c r="E101" s="9">
        <f>(399.01*D101*D101)-(1124.9*D101)+(844.49)</f>
        <v>290.45154895999997</v>
      </c>
    </row>
    <row r="102" spans="1:5" x14ac:dyDescent="0.3">
      <c r="A102" s="7" t="s">
        <v>354</v>
      </c>
      <c r="B102" s="2">
        <v>0.82900000000000007</v>
      </c>
      <c r="C102" s="5">
        <v>4.8000000000000001E-2</v>
      </c>
      <c r="D102" s="1">
        <f>(B102-C102)</f>
        <v>0.78100000000000003</v>
      </c>
      <c r="E102" s="9">
        <f>(399.01*D102*D102)-(1124.9*D102)+(844.49)</f>
        <v>209.32363860999999</v>
      </c>
    </row>
    <row r="103" spans="1:5" x14ac:dyDescent="0.3">
      <c r="A103" s="7" t="s">
        <v>355</v>
      </c>
      <c r="B103" s="2">
        <v>0.68</v>
      </c>
      <c r="C103" s="5">
        <v>4.8000000000000001E-2</v>
      </c>
      <c r="D103" s="1">
        <f>(B103-C103)</f>
        <v>0.63200000000000001</v>
      </c>
      <c r="E103" s="9">
        <f>(399.01*D103*D103)-(1124.9*D103)+(844.49)</f>
        <v>292.92737023999996</v>
      </c>
    </row>
    <row r="104" spans="1:5" x14ac:dyDescent="0.3">
      <c r="A104" s="7" t="s">
        <v>356</v>
      </c>
      <c r="B104" s="2">
        <v>0.72299999999999998</v>
      </c>
      <c r="C104" s="5">
        <v>4.8000000000000001E-2</v>
      </c>
      <c r="D104" s="1">
        <f>(B104-C104)</f>
        <v>0.67499999999999993</v>
      </c>
      <c r="E104" s="9">
        <f>(399.01*D104*D104)-(1124.9*D104)+(844.49)</f>
        <v>266.98143125000001</v>
      </c>
    </row>
    <row r="105" spans="1:5" x14ac:dyDescent="0.3">
      <c r="A105" s="7" t="s">
        <v>357</v>
      </c>
      <c r="B105" s="2">
        <v>0.80200000000000005</v>
      </c>
      <c r="C105" s="5">
        <v>4.8000000000000001E-2</v>
      </c>
      <c r="D105" s="1">
        <f>(B105-C105)</f>
        <v>0.754</v>
      </c>
      <c r="E105" s="9">
        <f>(399.01*D105*D105)-(1124.9*D105)+(844.49)</f>
        <v>223.15896915999997</v>
      </c>
    </row>
    <row r="106" spans="1:5" x14ac:dyDescent="0.3">
      <c r="A106" s="7" t="s">
        <v>358</v>
      </c>
      <c r="B106" s="2">
        <v>0.63600000000000001</v>
      </c>
      <c r="C106" s="5">
        <v>4.8000000000000001E-2</v>
      </c>
      <c r="D106" s="1">
        <f>(B106-C106)</f>
        <v>0.58799999999999997</v>
      </c>
      <c r="E106" s="9">
        <f>(399.01*D106*D106)-(1124.9*D106)+(844.49)</f>
        <v>321.00411344000008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workbookViewId="0">
      <selection activeCell="B14" sqref="B14"/>
    </sheetView>
  </sheetViews>
  <sheetFormatPr defaultRowHeight="14.4" x14ac:dyDescent="0.3"/>
  <cols>
    <col min="1" max="1" width="16.33203125" customWidth="1"/>
    <col min="2" max="2" width="12.6640625" customWidth="1"/>
    <col min="3" max="4" width="11.77734375" customWidth="1"/>
    <col min="5" max="5" width="16.21875" customWidth="1"/>
  </cols>
  <sheetData>
    <row r="2" spans="1:12" x14ac:dyDescent="0.3">
      <c r="A2" s="3">
        <v>2.2389999999999999</v>
      </c>
      <c r="B2" s="2">
        <v>1.276</v>
      </c>
      <c r="C2" s="2">
        <v>1.113</v>
      </c>
      <c r="D2" s="2">
        <v>0.97799999999999998</v>
      </c>
      <c r="E2" s="2">
        <v>0.95200000000000007</v>
      </c>
      <c r="F2" s="2">
        <v>0.92300000000000004</v>
      </c>
      <c r="G2" s="2">
        <v>0.77900000000000003</v>
      </c>
      <c r="H2" s="2">
        <v>0.81800000000000006</v>
      </c>
      <c r="I2" s="2">
        <v>0.63500000000000001</v>
      </c>
      <c r="J2" s="2">
        <v>0.59499999999999997</v>
      </c>
      <c r="K2" s="2">
        <v>0.69300000000000006</v>
      </c>
      <c r="L2" s="2">
        <v>0.52900000000000003</v>
      </c>
    </row>
    <row r="3" spans="1:12" x14ac:dyDescent="0.3">
      <c r="A3" s="3">
        <v>1.3680000000000001</v>
      </c>
      <c r="B3" s="2">
        <v>1.381</v>
      </c>
      <c r="C3" s="2">
        <v>1.2949999999999999</v>
      </c>
      <c r="D3" s="2">
        <v>0.89800000000000002</v>
      </c>
      <c r="E3" s="2">
        <v>1</v>
      </c>
      <c r="F3" s="2">
        <v>0.88400000000000001</v>
      </c>
      <c r="G3" s="2">
        <v>0.69300000000000006</v>
      </c>
      <c r="H3" s="2">
        <v>0.78200000000000003</v>
      </c>
      <c r="I3" s="2">
        <v>0.70300000000000007</v>
      </c>
      <c r="J3" s="2">
        <v>0.78600000000000003</v>
      </c>
      <c r="K3" s="2">
        <v>0.80100000000000005</v>
      </c>
      <c r="L3" s="2">
        <v>0.71199999999999997</v>
      </c>
    </row>
    <row r="4" spans="1:12" x14ac:dyDescent="0.3">
      <c r="A4" s="3">
        <v>0.78400000000000003</v>
      </c>
      <c r="B4" s="2">
        <v>1.4670000000000001</v>
      </c>
      <c r="C4" s="2">
        <v>1.5230000000000001</v>
      </c>
      <c r="D4" s="2">
        <v>1.2869999999999999</v>
      </c>
      <c r="E4" s="2">
        <v>1.2430000000000001</v>
      </c>
      <c r="F4" s="2">
        <v>0.94400000000000006</v>
      </c>
      <c r="G4" s="2">
        <v>0.77700000000000002</v>
      </c>
      <c r="H4" s="2">
        <v>0.81400000000000006</v>
      </c>
      <c r="I4" s="2">
        <v>0.86199999999999999</v>
      </c>
      <c r="J4" s="2">
        <v>0.85899999999999999</v>
      </c>
      <c r="K4" s="2">
        <v>0.751</v>
      </c>
      <c r="L4" s="2">
        <v>0.70100000000000007</v>
      </c>
    </row>
    <row r="5" spans="1:12" x14ac:dyDescent="0.3">
      <c r="A5" s="3">
        <v>0.441</v>
      </c>
      <c r="B5" s="2">
        <v>1.161</v>
      </c>
      <c r="C5" s="2">
        <v>1.2030000000000001</v>
      </c>
      <c r="D5" s="2">
        <v>1.1950000000000001</v>
      </c>
      <c r="E5" s="2">
        <v>1.0110000000000001</v>
      </c>
      <c r="F5" s="2">
        <v>0.86699999999999999</v>
      </c>
      <c r="G5" s="2">
        <v>0.82100000000000006</v>
      </c>
      <c r="H5" s="2">
        <v>0.77400000000000002</v>
      </c>
      <c r="I5" s="2">
        <v>0.90300000000000002</v>
      </c>
      <c r="J5" s="2">
        <v>0.71199999999999997</v>
      </c>
      <c r="K5" s="2">
        <v>0.70100000000000007</v>
      </c>
      <c r="L5" s="2">
        <v>0.82500000000000007</v>
      </c>
    </row>
    <row r="6" spans="1:12" x14ac:dyDescent="0.3">
      <c r="A6" s="3">
        <v>0.28599999999999998</v>
      </c>
      <c r="B6" s="2">
        <v>1.264</v>
      </c>
      <c r="C6" s="2">
        <v>1.2210000000000001</v>
      </c>
      <c r="D6" s="2">
        <v>1.1990000000000001</v>
      </c>
      <c r="E6" s="2">
        <v>1.1080000000000001</v>
      </c>
      <c r="F6" s="2">
        <v>0.91700000000000004</v>
      </c>
      <c r="G6" s="2">
        <v>1.0649999999999999</v>
      </c>
      <c r="H6" s="2">
        <v>0.85899999999999999</v>
      </c>
      <c r="I6" s="2">
        <v>0.77900000000000003</v>
      </c>
      <c r="J6" s="2">
        <v>0.67900000000000005</v>
      </c>
      <c r="K6" s="2">
        <v>0.84699999999999998</v>
      </c>
      <c r="L6" s="2">
        <v>0.75600000000000001</v>
      </c>
    </row>
    <row r="7" spans="1:12" x14ac:dyDescent="0.3">
      <c r="A7" s="5">
        <v>5.3999999999999999E-2</v>
      </c>
      <c r="B7" s="2">
        <v>1.3740000000000001</v>
      </c>
      <c r="C7" s="2">
        <v>1.284</v>
      </c>
      <c r="D7" s="2">
        <v>1.075</v>
      </c>
      <c r="E7" s="2">
        <v>1.2150000000000001</v>
      </c>
      <c r="F7" s="2">
        <v>0.74199999999999999</v>
      </c>
      <c r="G7" s="2">
        <v>1.01</v>
      </c>
      <c r="H7" s="2">
        <v>0.76700000000000002</v>
      </c>
      <c r="I7" s="2">
        <v>0.79200000000000004</v>
      </c>
      <c r="J7" s="2">
        <v>0.52300000000000002</v>
      </c>
      <c r="K7" s="2">
        <v>0.81800000000000006</v>
      </c>
      <c r="L7" s="2">
        <v>0.63600000000000001</v>
      </c>
    </row>
    <row r="8" spans="1:12" x14ac:dyDescent="0.3">
      <c r="A8" s="2">
        <v>1.712</v>
      </c>
      <c r="B8" s="2">
        <v>1.0820000000000001</v>
      </c>
      <c r="C8" s="2">
        <v>0.96199999999999997</v>
      </c>
      <c r="D8" s="2">
        <v>1.087</v>
      </c>
      <c r="E8" s="2">
        <v>0.93</v>
      </c>
      <c r="F8" s="2">
        <v>0.77900000000000003</v>
      </c>
      <c r="G8" s="2">
        <v>0.87</v>
      </c>
      <c r="H8" s="2">
        <v>0.70000000000000007</v>
      </c>
      <c r="I8" s="2">
        <v>0.748</v>
      </c>
      <c r="J8" s="2">
        <v>0.67200000000000004</v>
      </c>
      <c r="K8" s="2">
        <v>0.56700000000000006</v>
      </c>
      <c r="L8" s="2">
        <v>0.54100000000000004</v>
      </c>
    </row>
    <row r="9" spans="1:12" x14ac:dyDescent="0.3">
      <c r="A9" s="2">
        <v>1.6260000000000001</v>
      </c>
      <c r="B9" s="2">
        <v>1.2909999999999999</v>
      </c>
      <c r="C9" s="2">
        <v>1.3120000000000001</v>
      </c>
      <c r="D9" s="2">
        <v>1.35</v>
      </c>
      <c r="E9" s="2">
        <v>0.79700000000000004</v>
      </c>
      <c r="F9" s="2">
        <v>0.61199999999999999</v>
      </c>
      <c r="G9" s="2">
        <v>0.622</v>
      </c>
      <c r="H9" s="2">
        <v>0.56900000000000006</v>
      </c>
      <c r="I9" s="2">
        <v>0.51500000000000001</v>
      </c>
      <c r="J9" s="2">
        <v>0.50700000000000001</v>
      </c>
      <c r="K9" s="2">
        <v>0.55100000000000005</v>
      </c>
      <c r="L9" s="2">
        <v>0.48699999999999999</v>
      </c>
    </row>
    <row r="16" spans="1:12" x14ac:dyDescent="0.3">
      <c r="A16" s="14"/>
      <c r="B16" s="10" t="s">
        <v>7</v>
      </c>
      <c r="C16" s="10" t="s">
        <v>8</v>
      </c>
      <c r="D16" s="10" t="s">
        <v>9</v>
      </c>
      <c r="E16" s="10" t="s">
        <v>10</v>
      </c>
    </row>
    <row r="17" spans="1:12" x14ac:dyDescent="0.3">
      <c r="A17" s="14" t="s">
        <v>1</v>
      </c>
      <c r="B17" s="3">
        <v>2.2389999999999999</v>
      </c>
      <c r="C17" s="1">
        <f>B17-B22</f>
        <v>2.1850000000000001</v>
      </c>
      <c r="D17" s="1">
        <v>240</v>
      </c>
      <c r="E17" s="9">
        <f>(19.981*C17*C17)+(66.005*C17)+(0.0664)</f>
        <v>239.68111472499999</v>
      </c>
    </row>
    <row r="18" spans="1:12" x14ac:dyDescent="0.3">
      <c r="A18" s="14" t="s">
        <v>2</v>
      </c>
      <c r="B18" s="3">
        <v>1.3680000000000001</v>
      </c>
      <c r="C18" s="1">
        <f>B18-B22</f>
        <v>1.3140000000000001</v>
      </c>
      <c r="D18" s="1">
        <v>120</v>
      </c>
      <c r="E18" s="9">
        <f t="shared" ref="E18:E81" si="0">(19.981*C18*C18)+(66.005*C18)+(0.0664)</f>
        <v>121.29608467600001</v>
      </c>
    </row>
    <row r="19" spans="1:12" x14ac:dyDescent="0.3">
      <c r="A19" s="14" t="s">
        <v>3</v>
      </c>
      <c r="B19" s="3">
        <v>0.78400000000000003</v>
      </c>
      <c r="C19" s="1">
        <f>B19-B22</f>
        <v>0.73</v>
      </c>
      <c r="D19" s="1">
        <v>60</v>
      </c>
      <c r="E19" s="9">
        <f t="shared" si="0"/>
        <v>58.897924899999992</v>
      </c>
    </row>
    <row r="20" spans="1:12" x14ac:dyDescent="0.3">
      <c r="A20" s="14" t="s">
        <v>4</v>
      </c>
      <c r="B20" s="3">
        <v>0.441</v>
      </c>
      <c r="C20" s="1">
        <f>B20-B22</f>
        <v>0.38700000000000001</v>
      </c>
      <c r="D20" s="1">
        <v>30</v>
      </c>
      <c r="E20" s="9">
        <f t="shared" si="0"/>
        <v>28.602869388999999</v>
      </c>
    </row>
    <row r="21" spans="1:12" x14ac:dyDescent="0.3">
      <c r="A21" s="14" t="s">
        <v>5</v>
      </c>
      <c r="B21" s="3">
        <v>0.28599999999999998</v>
      </c>
      <c r="C21" s="1">
        <f>B21-B22</f>
        <v>0.23199999999999998</v>
      </c>
      <c r="D21" s="1">
        <v>15</v>
      </c>
      <c r="E21" s="9">
        <f t="shared" si="0"/>
        <v>16.455017343999998</v>
      </c>
    </row>
    <row r="22" spans="1:12" x14ac:dyDescent="0.3">
      <c r="A22" s="14" t="s">
        <v>6</v>
      </c>
      <c r="B22" s="5">
        <v>5.3999999999999999E-2</v>
      </c>
      <c r="C22" s="1">
        <f>B22-B22</f>
        <v>0</v>
      </c>
      <c r="D22" s="1">
        <v>0</v>
      </c>
      <c r="E22" s="9">
        <f t="shared" si="0"/>
        <v>6.6400000000000001E-2</v>
      </c>
    </row>
    <row r="27" spans="1:12" x14ac:dyDescent="0.3">
      <c r="H27" s="6"/>
      <c r="J27" s="6" t="s">
        <v>359</v>
      </c>
      <c r="K27" s="6"/>
      <c r="L27" s="6"/>
    </row>
    <row r="31" spans="1:12" x14ac:dyDescent="0.3">
      <c r="A31" s="7" t="s">
        <v>12</v>
      </c>
      <c r="B31" s="2" t="s">
        <v>13</v>
      </c>
      <c r="C31" s="4" t="s">
        <v>6</v>
      </c>
      <c r="D31" s="1" t="s">
        <v>8</v>
      </c>
      <c r="E31" s="8" t="s">
        <v>360</v>
      </c>
    </row>
    <row r="32" spans="1:12" x14ac:dyDescent="0.3">
      <c r="A32" s="7" t="s">
        <v>15</v>
      </c>
      <c r="B32" s="2">
        <v>1.712</v>
      </c>
      <c r="C32" s="5">
        <v>5.3999999999999999E-2</v>
      </c>
      <c r="D32" s="1">
        <f>(B32-C32)</f>
        <v>1.6579999999999999</v>
      </c>
      <c r="E32" s="9">
        <f>(19.981*D32*D32)+(66.005*D32)+(0.0664)</f>
        <v>164.42973968399997</v>
      </c>
    </row>
    <row r="33" spans="1:5" x14ac:dyDescent="0.3">
      <c r="A33" s="7" t="s">
        <v>16</v>
      </c>
      <c r="B33" s="2">
        <v>1.6260000000000001</v>
      </c>
      <c r="C33" s="5">
        <v>5.3999999999999999E-2</v>
      </c>
      <c r="D33" s="1">
        <f>(B33-C33)</f>
        <v>1.5720000000000001</v>
      </c>
      <c r="E33" s="9">
        <f>(19.981*D33*D33)+(66.005*D33)+(0.0664)</f>
        <v>153.20298750399999</v>
      </c>
    </row>
    <row r="34" spans="1:5" x14ac:dyDescent="0.3">
      <c r="A34" s="7" t="s">
        <v>17</v>
      </c>
      <c r="B34" s="2">
        <v>1.276</v>
      </c>
      <c r="C34" s="5">
        <v>5.3999999999999999E-2</v>
      </c>
      <c r="D34" s="1">
        <f>(B34-C34)</f>
        <v>1.222</v>
      </c>
      <c r="E34" s="9">
        <f>(19.981*D34*D34)+(66.005*D34)+(0.0664)</f>
        <v>110.561817604</v>
      </c>
    </row>
    <row r="35" spans="1:5" x14ac:dyDescent="0.3">
      <c r="A35" s="7" t="s">
        <v>18</v>
      </c>
      <c r="B35" s="2">
        <v>1.381</v>
      </c>
      <c r="C35" s="5">
        <v>5.3999999999999999E-2</v>
      </c>
      <c r="D35" s="1">
        <f>(B35-C35)</f>
        <v>1.327</v>
      </c>
      <c r="E35" s="9">
        <f>(19.981*D35*D35)+(66.005*D35)+(0.0664)</f>
        <v>122.84015734899999</v>
      </c>
    </row>
    <row r="36" spans="1:5" x14ac:dyDescent="0.3">
      <c r="A36" s="7" t="s">
        <v>19</v>
      </c>
      <c r="B36" s="2">
        <v>1.4670000000000001</v>
      </c>
      <c r="C36" s="5">
        <v>5.3999999999999999E-2</v>
      </c>
      <c r="D36" s="1">
        <f>(B36-C36)</f>
        <v>1.413</v>
      </c>
      <c r="E36" s="9">
        <f>(19.981*D36*D36)+(66.005*D36)+(0.0664)</f>
        <v>133.22491018899998</v>
      </c>
    </row>
    <row r="37" spans="1:5" x14ac:dyDescent="0.3">
      <c r="A37" s="7" t="s">
        <v>20</v>
      </c>
      <c r="B37" s="2">
        <v>1.161</v>
      </c>
      <c r="C37" s="5">
        <v>5.3999999999999999E-2</v>
      </c>
      <c r="D37" s="1">
        <f>(B37-C37)</f>
        <v>1.107</v>
      </c>
      <c r="E37" s="9">
        <f>(19.981*D37*D37)+(66.005*D37)+(0.0664)</f>
        <v>97.619631468999998</v>
      </c>
    </row>
    <row r="38" spans="1:5" x14ac:dyDescent="0.3">
      <c r="A38" s="7" t="s">
        <v>21</v>
      </c>
      <c r="B38" s="2">
        <v>1.264</v>
      </c>
      <c r="C38" s="5">
        <v>5.3999999999999999E-2</v>
      </c>
      <c r="D38" s="1">
        <f>(B38-C38)</f>
        <v>1.21</v>
      </c>
      <c r="E38" s="9">
        <f>(19.981*D38*D38)+(66.005*D38)+(0.0664)</f>
        <v>109.18663209999998</v>
      </c>
    </row>
    <row r="39" spans="1:5" x14ac:dyDescent="0.3">
      <c r="A39" s="7" t="s">
        <v>22</v>
      </c>
      <c r="B39" s="2">
        <v>1.3740000000000001</v>
      </c>
      <c r="C39" s="5">
        <v>5.3999999999999999E-2</v>
      </c>
      <c r="D39" s="1">
        <f>(B39-C39)</f>
        <v>1.32</v>
      </c>
      <c r="E39" s="9">
        <f>(19.981*D39*D39)+(66.005*D39)+(0.0664)</f>
        <v>122.00789440000001</v>
      </c>
    </row>
    <row r="40" spans="1:5" x14ac:dyDescent="0.3">
      <c r="A40" s="7" t="s">
        <v>23</v>
      </c>
      <c r="B40" s="2">
        <v>1.0820000000000001</v>
      </c>
      <c r="C40" s="5">
        <v>5.3999999999999999E-2</v>
      </c>
      <c r="D40" s="1">
        <f>(B40-C40)</f>
        <v>1.028</v>
      </c>
      <c r="E40" s="9">
        <f>(19.981*D40*D40)+(66.005*D40)+(0.0664)</f>
        <v>89.035141104000004</v>
      </c>
    </row>
    <row r="41" spans="1:5" x14ac:dyDescent="0.3">
      <c r="A41" s="7" t="s">
        <v>24</v>
      </c>
      <c r="B41" s="2">
        <v>1.2909999999999999</v>
      </c>
      <c r="C41" s="5">
        <v>5.3999999999999999E-2</v>
      </c>
      <c r="D41" s="1">
        <f>(B41-C41)</f>
        <v>1.2369999999999999</v>
      </c>
      <c r="E41" s="9">
        <f>(19.981*D41*D41)+(66.005*D41)+(0.0664)</f>
        <v>112.28889178899998</v>
      </c>
    </row>
    <row r="42" spans="1:5" x14ac:dyDescent="0.3">
      <c r="A42" s="7" t="s">
        <v>25</v>
      </c>
      <c r="B42" s="2">
        <v>1.113</v>
      </c>
      <c r="C42" s="5">
        <v>5.3999999999999999E-2</v>
      </c>
      <c r="D42" s="1">
        <f>(B42-C42)</f>
        <v>1.0589999999999999</v>
      </c>
      <c r="E42" s="9">
        <f>(19.981*D42*D42)+(66.005*D42)+(0.0664)</f>
        <v>92.374006860999998</v>
      </c>
    </row>
    <row r="43" spans="1:5" x14ac:dyDescent="0.3">
      <c r="A43" s="7" t="s">
        <v>26</v>
      </c>
      <c r="B43" s="2">
        <v>1.2949999999999999</v>
      </c>
      <c r="C43" s="5">
        <v>5.3999999999999999E-2</v>
      </c>
      <c r="D43" s="1">
        <f>(B43-C43)</f>
        <v>1.2409999999999999</v>
      </c>
      <c r="E43" s="9">
        <f>(19.981*D43*D43)+(66.005*D43)+(0.0664)</f>
        <v>112.75096346099998</v>
      </c>
    </row>
    <row r="44" spans="1:5" x14ac:dyDescent="0.3">
      <c r="A44" s="7" t="s">
        <v>27</v>
      </c>
      <c r="B44" s="2">
        <v>1.5230000000000001</v>
      </c>
      <c r="C44" s="5">
        <v>5.3999999999999999E-2</v>
      </c>
      <c r="D44" s="1">
        <f>(B44-C44)</f>
        <v>1.4690000000000001</v>
      </c>
      <c r="E44" s="9">
        <f>(19.981*D44*D44)+(66.005*D44)+(0.0664)</f>
        <v>140.145963741</v>
      </c>
    </row>
    <row r="45" spans="1:5" x14ac:dyDescent="0.3">
      <c r="A45" s="7" t="s">
        <v>28</v>
      </c>
      <c r="B45" s="2">
        <v>1.2030000000000001</v>
      </c>
      <c r="C45" s="5">
        <v>5.3999999999999999E-2</v>
      </c>
      <c r="D45" s="1">
        <f>(B45-C45)</f>
        <v>1.149</v>
      </c>
      <c r="E45" s="9">
        <f>(19.981*D45*D45)+(66.005*D45)+(0.0664)</f>
        <v>102.285081181</v>
      </c>
    </row>
    <row r="46" spans="1:5" x14ac:dyDescent="0.3">
      <c r="A46" s="7" t="s">
        <v>29</v>
      </c>
      <c r="B46" s="2">
        <v>1.2210000000000001</v>
      </c>
      <c r="C46" s="5">
        <v>5.3999999999999999E-2</v>
      </c>
      <c r="D46" s="1">
        <f>(B46-C46)</f>
        <v>1.167</v>
      </c>
      <c r="E46" s="9">
        <f>(19.981*D46*D46)+(66.005*D46)+(0.0664)</f>
        <v>104.306139109</v>
      </c>
    </row>
    <row r="47" spans="1:5" x14ac:dyDescent="0.3">
      <c r="A47" s="7" t="s">
        <v>30</v>
      </c>
      <c r="B47" s="2">
        <v>1.284</v>
      </c>
      <c r="C47" s="5">
        <v>5.3999999999999999E-2</v>
      </c>
      <c r="D47" s="1">
        <f>(B47-C47)</f>
        <v>1.23</v>
      </c>
      <c r="E47" s="9">
        <f>(19.981*D47*D47)+(66.005*D47)+(0.0664)</f>
        <v>111.4818049</v>
      </c>
    </row>
    <row r="48" spans="1:5" x14ac:dyDescent="0.3">
      <c r="A48" s="7" t="s">
        <v>31</v>
      </c>
      <c r="B48" s="2">
        <v>0.96199999999999997</v>
      </c>
      <c r="C48" s="5">
        <v>5.3999999999999999E-2</v>
      </c>
      <c r="D48" s="1">
        <f>(B48-C48)</f>
        <v>0.90799999999999992</v>
      </c>
      <c r="E48" s="9">
        <f>(19.981*D48*D48)+(66.005*D48)+(0.0664)</f>
        <v>76.472555183999987</v>
      </c>
    </row>
    <row r="49" spans="1:5" x14ac:dyDescent="0.3">
      <c r="A49" s="7" t="s">
        <v>32</v>
      </c>
      <c r="B49" s="2">
        <v>1.3120000000000001</v>
      </c>
      <c r="C49" s="5">
        <v>5.3999999999999999E-2</v>
      </c>
      <c r="D49" s="1">
        <f>(B49-C49)</f>
        <v>1.258</v>
      </c>
      <c r="E49" s="9">
        <f>(19.981*D49*D49)+(66.005*D49)+(0.0664)</f>
        <v>114.721901284</v>
      </c>
    </row>
    <row r="50" spans="1:5" x14ac:dyDescent="0.3">
      <c r="A50" s="7" t="s">
        <v>33</v>
      </c>
      <c r="B50" s="2">
        <v>0.97799999999999998</v>
      </c>
      <c r="C50" s="5">
        <v>5.3999999999999999E-2</v>
      </c>
      <c r="D50" s="1">
        <f>(B50-C50)</f>
        <v>0.92399999999999993</v>
      </c>
      <c r="E50" s="9">
        <f>(19.981*D50*D50)+(66.005*D50)+(0.0664)</f>
        <v>78.11431825599999</v>
      </c>
    </row>
    <row r="51" spans="1:5" x14ac:dyDescent="0.3">
      <c r="A51" s="7" t="s">
        <v>34</v>
      </c>
      <c r="B51" s="2">
        <v>0.89800000000000002</v>
      </c>
      <c r="C51" s="5">
        <v>5.3999999999999999E-2</v>
      </c>
      <c r="D51" s="1">
        <f>(B51-C51)</f>
        <v>0.84399999999999997</v>
      </c>
      <c r="E51" s="9">
        <f>(19.981*D51*D51)+(66.005*D51)+(0.0664)</f>
        <v>70.007805615999999</v>
      </c>
    </row>
    <row r="52" spans="1:5" x14ac:dyDescent="0.3">
      <c r="A52" s="7" t="s">
        <v>35</v>
      </c>
      <c r="B52" s="2">
        <v>1.2869999999999999</v>
      </c>
      <c r="C52" s="5">
        <v>5.3999999999999999E-2</v>
      </c>
      <c r="D52" s="1">
        <f>(B52-C52)</f>
        <v>1.2329999999999999</v>
      </c>
      <c r="E52" s="9">
        <f>(19.981*D52*D52)+(66.005*D52)+(0.0664)</f>
        <v>111.82745950899998</v>
      </c>
    </row>
    <row r="53" spans="1:5" x14ac:dyDescent="0.3">
      <c r="A53" s="7" t="s">
        <v>36</v>
      </c>
      <c r="B53" s="2">
        <v>1.1950000000000001</v>
      </c>
      <c r="C53" s="5">
        <v>5.3999999999999999E-2</v>
      </c>
      <c r="D53" s="1">
        <f>(B53-C53)</f>
        <v>1.141</v>
      </c>
      <c r="E53" s="9">
        <f>(19.981*D53*D53)+(66.005*D53)+(0.0664)</f>
        <v>101.390989261</v>
      </c>
    </row>
    <row r="54" spans="1:5" x14ac:dyDescent="0.3">
      <c r="A54" s="7" t="s">
        <v>37</v>
      </c>
      <c r="B54" s="2">
        <v>1.1990000000000001</v>
      </c>
      <c r="C54" s="5">
        <v>5.3999999999999999E-2</v>
      </c>
      <c r="D54" s="1">
        <f>(B54-C54)</f>
        <v>1.145</v>
      </c>
      <c r="E54" s="9">
        <f>(19.981*D54*D54)+(66.005*D54)+(0.0664)</f>
        <v>101.83771552499999</v>
      </c>
    </row>
    <row r="55" spans="1:5" x14ac:dyDescent="0.3">
      <c r="A55" s="7" t="s">
        <v>38</v>
      </c>
      <c r="B55" s="2">
        <v>1.075</v>
      </c>
      <c r="C55" s="5">
        <v>5.3999999999999999E-2</v>
      </c>
      <c r="D55" s="1">
        <f>(B55-C55)</f>
        <v>1.0209999999999999</v>
      </c>
      <c r="E55" s="9">
        <f>(19.981*D55*D55)+(66.005*D55)+(0.0664)</f>
        <v>88.286518620999999</v>
      </c>
    </row>
    <row r="56" spans="1:5" x14ac:dyDescent="0.3">
      <c r="A56" s="7" t="s">
        <v>39</v>
      </c>
      <c r="B56" s="2">
        <v>1.087</v>
      </c>
      <c r="C56" s="5">
        <v>5.3999999999999999E-2</v>
      </c>
      <c r="D56" s="1">
        <f>(B56-C56)</f>
        <v>1.0329999999999999</v>
      </c>
      <c r="E56" s="9">
        <f>(19.981*D56*D56)+(66.005*D56)+(0.0664)</f>
        <v>89.571070308999992</v>
      </c>
    </row>
    <row r="57" spans="1:5" x14ac:dyDescent="0.3">
      <c r="A57" s="7" t="s">
        <v>40</v>
      </c>
      <c r="B57" s="2">
        <v>1.35</v>
      </c>
      <c r="C57" s="5">
        <v>5.3999999999999999E-2</v>
      </c>
      <c r="D57" s="1">
        <f>(B57-C57)</f>
        <v>1.296</v>
      </c>
      <c r="E57" s="9">
        <f>(19.981*D57*D57)+(66.005*D57)+(0.0664)</f>
        <v>119.16928729600001</v>
      </c>
    </row>
    <row r="58" spans="1:5" x14ac:dyDescent="0.3">
      <c r="A58" s="7" t="s">
        <v>41</v>
      </c>
      <c r="B58" s="2">
        <v>0.95200000000000007</v>
      </c>
      <c r="C58" s="5">
        <v>5.3999999999999999E-2</v>
      </c>
      <c r="D58" s="1">
        <f>(B58-C58)</f>
        <v>0.89800000000000002</v>
      </c>
      <c r="E58" s="9">
        <f>(19.981*D58*D58)+(66.005*D58)+(0.0664)</f>
        <v>75.451648324000004</v>
      </c>
    </row>
    <row r="59" spans="1:5" x14ac:dyDescent="0.3">
      <c r="A59" s="7" t="s">
        <v>42</v>
      </c>
      <c r="B59" s="2">
        <v>1</v>
      </c>
      <c r="C59" s="5">
        <v>5.3999999999999999E-2</v>
      </c>
      <c r="D59" s="1">
        <f>(B59-C59)</f>
        <v>0.94599999999999995</v>
      </c>
      <c r="E59" s="9">
        <f>(19.981*D59*D59)+(66.005*D59)+(0.0664)</f>
        <v>80.388446595999994</v>
      </c>
    </row>
    <row r="60" spans="1:5" x14ac:dyDescent="0.3">
      <c r="A60" s="7" t="s">
        <v>43</v>
      </c>
      <c r="B60" s="2">
        <v>1.2430000000000001</v>
      </c>
      <c r="C60" s="5">
        <v>5.3999999999999999E-2</v>
      </c>
      <c r="D60" s="1">
        <f>(B60-C60)</f>
        <v>1.1890000000000001</v>
      </c>
      <c r="E60" s="9">
        <f>(19.981*D60*D60)+(66.005*D60)+(0.0664)</f>
        <v>106.79390430100001</v>
      </c>
    </row>
    <row r="61" spans="1:5" x14ac:dyDescent="0.3">
      <c r="A61" s="7" t="s">
        <v>44</v>
      </c>
      <c r="B61" s="2">
        <v>1.0110000000000001</v>
      </c>
      <c r="C61" s="5">
        <v>5.3999999999999999E-2</v>
      </c>
      <c r="D61" s="1">
        <f>(B61-C61)</f>
        <v>0.95700000000000007</v>
      </c>
      <c r="E61" s="9">
        <f>(19.981*D61*D61)+(66.005*D61)+(0.0664)</f>
        <v>81.532763869000007</v>
      </c>
    </row>
    <row r="62" spans="1:5" x14ac:dyDescent="0.3">
      <c r="A62" s="7" t="s">
        <v>45</v>
      </c>
      <c r="B62" s="2">
        <v>1.1080000000000001</v>
      </c>
      <c r="C62" s="5">
        <v>5.3999999999999999E-2</v>
      </c>
      <c r="D62" s="1">
        <f>(B62-C62)</f>
        <v>1.054</v>
      </c>
      <c r="E62" s="9">
        <f>(19.981*D62*D62)+(66.005*D62)+(0.0664)</f>
        <v>91.832882596000005</v>
      </c>
    </row>
    <row r="63" spans="1:5" x14ac:dyDescent="0.3">
      <c r="A63" s="7" t="s">
        <v>46</v>
      </c>
      <c r="B63" s="2">
        <v>1.2150000000000001</v>
      </c>
      <c r="C63" s="5">
        <v>5.3999999999999999E-2</v>
      </c>
      <c r="D63" s="1">
        <f>(B63-C63)</f>
        <v>1.161</v>
      </c>
      <c r="E63" s="9">
        <f>(19.981*D63*D63)+(66.005*D63)+(0.0664)</f>
        <v>103.63101450100001</v>
      </c>
    </row>
    <row r="64" spans="1:5" x14ac:dyDescent="0.3">
      <c r="A64" s="7" t="s">
        <v>47</v>
      </c>
      <c r="B64" s="2">
        <v>0.93</v>
      </c>
      <c r="C64" s="5">
        <v>5.3999999999999999E-2</v>
      </c>
      <c r="D64" s="1">
        <f>(B64-C64)</f>
        <v>0.876</v>
      </c>
      <c r="E64" s="9">
        <f>(19.981*D64*D64)+(66.005*D64)+(0.0664)</f>
        <v>73.219719855999998</v>
      </c>
    </row>
    <row r="65" spans="1:5" x14ac:dyDescent="0.3">
      <c r="A65" s="7" t="s">
        <v>48</v>
      </c>
      <c r="B65" s="2">
        <v>0.79700000000000004</v>
      </c>
      <c r="C65" s="5">
        <v>5.3999999999999999E-2</v>
      </c>
      <c r="D65" s="1">
        <f>(B65-C65)</f>
        <v>0.74299999999999999</v>
      </c>
      <c r="E65" s="9">
        <f>(19.981*D65*D65)+(66.005*D65)+(0.0664)</f>
        <v>60.138606068999998</v>
      </c>
    </row>
    <row r="66" spans="1:5" x14ac:dyDescent="0.3">
      <c r="A66" s="7" t="s">
        <v>49</v>
      </c>
      <c r="B66" s="2">
        <v>0.92300000000000004</v>
      </c>
      <c r="C66" s="5">
        <v>5.3999999999999999E-2</v>
      </c>
      <c r="D66" s="1">
        <f>(B66-C66)</f>
        <v>0.86899999999999999</v>
      </c>
      <c r="E66" s="9">
        <f>(19.981*D66*D66)+(66.005*D66)+(0.0664)</f>
        <v>72.513616940999995</v>
      </c>
    </row>
    <row r="67" spans="1:5" x14ac:dyDescent="0.3">
      <c r="A67" s="7" t="s">
        <v>50</v>
      </c>
      <c r="B67" s="2">
        <v>0.88400000000000001</v>
      </c>
      <c r="C67" s="5">
        <v>5.3999999999999999E-2</v>
      </c>
      <c r="D67" s="1">
        <f>(B67-C67)</f>
        <v>0.83</v>
      </c>
      <c r="E67" s="9">
        <f>(19.981*D67*D67)+(66.005*D67)+(0.0664)</f>
        <v>68.615460900000002</v>
      </c>
    </row>
    <row r="68" spans="1:5" x14ac:dyDescent="0.3">
      <c r="A68" s="7" t="s">
        <v>51</v>
      </c>
      <c r="B68" s="2">
        <v>0.94400000000000006</v>
      </c>
      <c r="C68" s="5">
        <v>5.3999999999999999E-2</v>
      </c>
      <c r="D68" s="1">
        <f>(B68-C68)</f>
        <v>0.89</v>
      </c>
      <c r="E68" s="9">
        <f>(19.981*D68*D68)+(66.005*D68)+(0.0664)</f>
        <v>74.637800099999993</v>
      </c>
    </row>
    <row r="69" spans="1:5" x14ac:dyDescent="0.3">
      <c r="A69" s="7" t="s">
        <v>52</v>
      </c>
      <c r="B69" s="2">
        <v>0.86699999999999999</v>
      </c>
      <c r="C69" s="5">
        <v>5.3999999999999999E-2</v>
      </c>
      <c r="D69" s="1">
        <f>(B69-C69)</f>
        <v>0.81299999999999994</v>
      </c>
      <c r="E69" s="9">
        <f>(19.981*D69*D69)+(66.005*D69)+(0.0664)</f>
        <v>66.935286588999986</v>
      </c>
    </row>
    <row r="70" spans="1:5" x14ac:dyDescent="0.3">
      <c r="A70" s="7" t="s">
        <v>53</v>
      </c>
      <c r="B70" s="2">
        <v>0.91700000000000004</v>
      </c>
      <c r="C70" s="5">
        <v>5.3999999999999999E-2</v>
      </c>
      <c r="D70" s="1">
        <f>(B70-C70)</f>
        <v>0.86299999999999999</v>
      </c>
      <c r="E70" s="9">
        <f>(19.981*D70*D70)+(66.005*D70)+(0.0664)</f>
        <v>71.909944389000003</v>
      </c>
    </row>
    <row r="71" spans="1:5" x14ac:dyDescent="0.3">
      <c r="A71" s="7" t="s">
        <v>54</v>
      </c>
      <c r="B71" s="2">
        <v>0.74199999999999999</v>
      </c>
      <c r="C71" s="5">
        <v>5.3999999999999999E-2</v>
      </c>
      <c r="D71" s="1">
        <f>(B71-C71)</f>
        <v>0.68799999999999994</v>
      </c>
      <c r="E71" s="9">
        <f>(19.981*D71*D71)+(66.005*D71)+(0.0664)</f>
        <v>54.935726463999991</v>
      </c>
    </row>
    <row r="72" spans="1:5" x14ac:dyDescent="0.3">
      <c r="A72" s="7" t="s">
        <v>55</v>
      </c>
      <c r="B72" s="2">
        <v>0.77900000000000003</v>
      </c>
      <c r="C72" s="5">
        <v>5.3999999999999999E-2</v>
      </c>
      <c r="D72" s="1">
        <f>(B72-C72)</f>
        <v>0.72499999999999998</v>
      </c>
      <c r="E72" s="9">
        <f>(19.981*D72*D72)+(66.005*D72)+(0.0664)</f>
        <v>58.422538124999996</v>
      </c>
    </row>
    <row r="73" spans="1:5" x14ac:dyDescent="0.3">
      <c r="A73" s="7" t="s">
        <v>56</v>
      </c>
      <c r="B73" s="2">
        <v>0.61199999999999999</v>
      </c>
      <c r="C73" s="5">
        <v>5.3999999999999999E-2</v>
      </c>
      <c r="D73" s="1">
        <f>(B73-C73)</f>
        <v>0.55799999999999994</v>
      </c>
      <c r="E73" s="9">
        <f>(19.981*D73*D73)+(66.005*D73)+(0.0664)</f>
        <v>43.118554083999996</v>
      </c>
    </row>
    <row r="74" spans="1:5" x14ac:dyDescent="0.3">
      <c r="A74" s="7" t="s">
        <v>57</v>
      </c>
      <c r="B74" s="2">
        <v>0.77900000000000003</v>
      </c>
      <c r="C74" s="5">
        <v>5.3999999999999999E-2</v>
      </c>
      <c r="D74" s="1">
        <f>(B74-C74)</f>
        <v>0.72499999999999998</v>
      </c>
      <c r="E74" s="9">
        <f>(19.981*D74*D74)+(66.005*D74)+(0.0664)</f>
        <v>58.422538124999996</v>
      </c>
    </row>
    <row r="75" spans="1:5" x14ac:dyDescent="0.3">
      <c r="A75" s="7" t="s">
        <v>58</v>
      </c>
      <c r="B75" s="2">
        <v>0.69300000000000006</v>
      </c>
      <c r="C75" s="5">
        <v>5.3999999999999999E-2</v>
      </c>
      <c r="D75" s="1">
        <f>(B75-C75)</f>
        <v>0.63900000000000001</v>
      </c>
      <c r="E75" s="9">
        <f>(19.981*D75*D75)+(66.005*D75)+(0.0664)</f>
        <v>50.402256901000001</v>
      </c>
    </row>
    <row r="76" spans="1:5" x14ac:dyDescent="0.3">
      <c r="A76" s="7" t="s">
        <v>59</v>
      </c>
      <c r="B76" s="2">
        <v>0.77700000000000002</v>
      </c>
      <c r="C76" s="5">
        <v>5.3999999999999999E-2</v>
      </c>
      <c r="D76" s="1">
        <f>(B76-C76)</f>
        <v>0.72299999999999998</v>
      </c>
      <c r="E76" s="9">
        <f>(19.981*D76*D76)+(66.005*D76)+(0.0664)</f>
        <v>58.23266314899999</v>
      </c>
    </row>
    <row r="77" spans="1:5" x14ac:dyDescent="0.3">
      <c r="A77" s="7" t="s">
        <v>60</v>
      </c>
      <c r="B77" s="2">
        <v>0.82100000000000006</v>
      </c>
      <c r="C77" s="5">
        <v>5.3999999999999999E-2</v>
      </c>
      <c r="D77" s="1">
        <f>(B77-C77)</f>
        <v>0.76700000000000002</v>
      </c>
      <c r="E77" s="9">
        <f>(19.981*D77*D77)+(66.005*D77)+(0.0664)</f>
        <v>62.446837508999998</v>
      </c>
    </row>
    <row r="78" spans="1:5" x14ac:dyDescent="0.3">
      <c r="A78" s="7" t="s">
        <v>61</v>
      </c>
      <c r="B78" s="2">
        <v>1.0649999999999999</v>
      </c>
      <c r="C78" s="5">
        <v>5.3999999999999999E-2</v>
      </c>
      <c r="D78" s="1">
        <f>(B78-C78)</f>
        <v>1.0109999999999999</v>
      </c>
      <c r="E78" s="9">
        <f>(19.981*D78*D78)+(66.005*D78)+(0.0664)</f>
        <v>87.22045470099998</v>
      </c>
    </row>
    <row r="79" spans="1:5" x14ac:dyDescent="0.3">
      <c r="A79" s="7" t="s">
        <v>62</v>
      </c>
      <c r="B79" s="2">
        <v>1.01</v>
      </c>
      <c r="C79" s="5">
        <v>5.3999999999999999E-2</v>
      </c>
      <c r="D79" s="1">
        <f>(B79-C79)</f>
        <v>0.95599999999999996</v>
      </c>
      <c r="E79" s="9">
        <f>(19.981*D79*D79)+(66.005*D79)+(0.0664)</f>
        <v>81.428535216</v>
      </c>
    </row>
    <row r="80" spans="1:5" x14ac:dyDescent="0.3">
      <c r="A80" s="7" t="s">
        <v>63</v>
      </c>
      <c r="B80" s="2">
        <v>0.87</v>
      </c>
      <c r="C80" s="5">
        <v>5.3999999999999999E-2</v>
      </c>
      <c r="D80" s="1">
        <f>(B80-C80)</f>
        <v>0.81599999999999995</v>
      </c>
      <c r="E80" s="9">
        <f>(19.981*D80*D80)+(66.005*D80)+(0.0664)</f>
        <v>67.230948735999988</v>
      </c>
    </row>
    <row r="81" spans="1:5" x14ac:dyDescent="0.3">
      <c r="A81" s="7" t="s">
        <v>64</v>
      </c>
      <c r="B81" s="2">
        <v>0.622</v>
      </c>
      <c r="C81" s="5">
        <v>5.3999999999999999E-2</v>
      </c>
      <c r="D81" s="1">
        <f>(B81-C81)</f>
        <v>0.56799999999999995</v>
      </c>
      <c r="E81" s="9">
        <f>(19.981*D81*D81)+(66.005*D81)+(0.0664)</f>
        <v>44.003590143999993</v>
      </c>
    </row>
    <row r="82" spans="1:5" x14ac:dyDescent="0.3">
      <c r="A82" s="7" t="s">
        <v>65</v>
      </c>
      <c r="B82" s="2">
        <v>0.81800000000000006</v>
      </c>
      <c r="C82" s="5">
        <v>5.3999999999999999E-2</v>
      </c>
      <c r="D82" s="1">
        <f>(B82-C82)</f>
        <v>0.76400000000000001</v>
      </c>
      <c r="E82" s="9">
        <f>(19.981*D82*D82)+(66.005*D82)+(0.0664)</f>
        <v>62.157049776000001</v>
      </c>
    </row>
    <row r="83" spans="1:5" x14ac:dyDescent="0.3">
      <c r="A83" s="7" t="s">
        <v>66</v>
      </c>
      <c r="B83" s="2">
        <v>0.78200000000000003</v>
      </c>
      <c r="C83" s="5">
        <v>5.3999999999999999E-2</v>
      </c>
      <c r="D83" s="1">
        <f>(B83-C83)</f>
        <v>0.72799999999999998</v>
      </c>
      <c r="E83" s="9">
        <f>(19.981*D83*D83)+(66.005*D83)+(0.0664)</f>
        <v>58.707650303999998</v>
      </c>
    </row>
    <row r="84" spans="1:5" x14ac:dyDescent="0.3">
      <c r="A84" s="7" t="s">
        <v>67</v>
      </c>
      <c r="B84" s="2">
        <v>0.81400000000000006</v>
      </c>
      <c r="C84" s="5">
        <v>5.3999999999999999E-2</v>
      </c>
      <c r="D84" s="1">
        <f>(B84-C84)</f>
        <v>0.76</v>
      </c>
      <c r="E84" s="9">
        <f>(19.981*D84*D84)+(66.005*D84)+(0.0664)</f>
        <v>61.771225599999994</v>
      </c>
    </row>
    <row r="85" spans="1:5" x14ac:dyDescent="0.3">
      <c r="A85" s="7" t="s">
        <v>68</v>
      </c>
      <c r="B85" s="2">
        <v>0.77400000000000002</v>
      </c>
      <c r="C85" s="5">
        <v>5.3999999999999999E-2</v>
      </c>
      <c r="D85" s="1">
        <f>(B85-C85)</f>
        <v>0.72</v>
      </c>
      <c r="E85" s="9">
        <f>(19.981*D85*D85)+(66.005*D85)+(0.0664)</f>
        <v>57.948150399999996</v>
      </c>
    </row>
    <row r="86" spans="1:5" x14ac:dyDescent="0.3">
      <c r="A86" s="7" t="s">
        <v>69</v>
      </c>
      <c r="B86" s="2">
        <v>0.85899999999999999</v>
      </c>
      <c r="C86" s="5">
        <v>5.3999999999999999E-2</v>
      </c>
      <c r="D86" s="1">
        <f>(B86-C86)</f>
        <v>0.80499999999999994</v>
      </c>
      <c r="E86" s="9">
        <f>(19.981*D86*D86)+(66.005*D86)+(0.0664)</f>
        <v>66.14861252499999</v>
      </c>
    </row>
    <row r="87" spans="1:5" x14ac:dyDescent="0.3">
      <c r="A87" s="7" t="s">
        <v>70</v>
      </c>
      <c r="B87" s="2">
        <v>0.76700000000000002</v>
      </c>
      <c r="C87" s="5">
        <v>5.3999999999999999E-2</v>
      </c>
      <c r="D87" s="1">
        <f>(B87-C87)</f>
        <v>0.71299999999999997</v>
      </c>
      <c r="E87" s="9">
        <f>(19.981*D87*D87)+(66.005*D87)+(0.0664)</f>
        <v>57.285685988999994</v>
      </c>
    </row>
    <row r="88" spans="1:5" x14ac:dyDescent="0.3">
      <c r="A88" s="7" t="s">
        <v>71</v>
      </c>
      <c r="B88" s="2">
        <v>0.70000000000000007</v>
      </c>
      <c r="C88" s="5">
        <v>5.3999999999999999E-2</v>
      </c>
      <c r="D88" s="1">
        <f>(B88-C88)</f>
        <v>0.64600000000000002</v>
      </c>
      <c r="E88" s="9">
        <f>(19.981*D88*D88)+(66.005*D88)+(0.0664)</f>
        <v>51.044020996</v>
      </c>
    </row>
    <row r="89" spans="1:5" x14ac:dyDescent="0.3">
      <c r="A89" s="7" t="s">
        <v>72</v>
      </c>
      <c r="B89" s="2">
        <v>0.56900000000000006</v>
      </c>
      <c r="C89" s="5">
        <v>5.3999999999999999E-2</v>
      </c>
      <c r="D89" s="1">
        <f>(B89-C89)</f>
        <v>0.51500000000000001</v>
      </c>
      <c r="E89" s="9">
        <f>(19.981*D89*D89)+(66.005*D89)+(0.0664)</f>
        <v>39.358435725</v>
      </c>
    </row>
    <row r="90" spans="1:5" x14ac:dyDescent="0.3">
      <c r="A90" s="7" t="s">
        <v>73</v>
      </c>
      <c r="B90" s="2">
        <v>0.63500000000000001</v>
      </c>
      <c r="C90" s="5">
        <v>5.3999999999999999E-2</v>
      </c>
      <c r="D90" s="1">
        <f>(B90-C90)</f>
        <v>0.58099999999999996</v>
      </c>
      <c r="E90" s="9">
        <f>(19.981*D90*D90)+(66.005*D90)+(0.0664)</f>
        <v>45.160111340999997</v>
      </c>
    </row>
    <row r="91" spans="1:5" x14ac:dyDescent="0.3">
      <c r="A91" s="7" t="s">
        <v>74</v>
      </c>
      <c r="B91" s="2">
        <v>0.70300000000000007</v>
      </c>
      <c r="C91" s="5">
        <v>5.3999999999999999E-2</v>
      </c>
      <c r="D91" s="1">
        <f>(B91-C91)</f>
        <v>0.64900000000000002</v>
      </c>
      <c r="E91" s="9">
        <f>(19.981*D91*D91)+(66.005*D91)+(0.0664)</f>
        <v>51.319662180999998</v>
      </c>
    </row>
    <row r="92" spans="1:5" x14ac:dyDescent="0.3">
      <c r="A92" s="7" t="s">
        <v>75</v>
      </c>
      <c r="B92" s="2">
        <v>0.86199999999999999</v>
      </c>
      <c r="C92" s="5">
        <v>5.3999999999999999E-2</v>
      </c>
      <c r="D92" s="1">
        <f>(B92-C92)</f>
        <v>0.80799999999999994</v>
      </c>
      <c r="E92" s="9">
        <f>(19.981*D92*D92)+(66.005*D92)+(0.0664)</f>
        <v>66.44331558399999</v>
      </c>
    </row>
    <row r="93" spans="1:5" x14ac:dyDescent="0.3">
      <c r="A93" s="7" t="s">
        <v>76</v>
      </c>
      <c r="B93" s="2">
        <v>0.90300000000000002</v>
      </c>
      <c r="C93" s="5">
        <v>5.3999999999999999E-2</v>
      </c>
      <c r="D93" s="1">
        <f>(B93-C93)</f>
        <v>0.84899999999999998</v>
      </c>
      <c r="E93" s="9">
        <f>(19.981*D93*D93)+(66.005*D93)+(0.0664)</f>
        <v>70.506969780999995</v>
      </c>
    </row>
    <row r="94" spans="1:5" x14ac:dyDescent="0.3">
      <c r="A94" s="7" t="s">
        <v>77</v>
      </c>
      <c r="B94" s="2">
        <v>0.77900000000000003</v>
      </c>
      <c r="C94" s="5">
        <v>5.3999999999999999E-2</v>
      </c>
      <c r="D94" s="1">
        <f>(B94-C94)</f>
        <v>0.72499999999999998</v>
      </c>
      <c r="E94" s="9">
        <f>(19.981*D94*D94)+(66.005*D94)+(0.0664)</f>
        <v>58.422538124999996</v>
      </c>
    </row>
    <row r="95" spans="1:5" x14ac:dyDescent="0.3">
      <c r="A95" s="7" t="s">
        <v>78</v>
      </c>
      <c r="B95" s="2">
        <v>0.79200000000000004</v>
      </c>
      <c r="C95" s="5">
        <v>5.3999999999999999E-2</v>
      </c>
      <c r="D95" s="1">
        <f>(B95-C95)</f>
        <v>0.73799999999999999</v>
      </c>
      <c r="E95" s="9">
        <f>(19.981*D95*D95)+(66.005*D95)+(0.0664)</f>
        <v>59.660621763999998</v>
      </c>
    </row>
    <row r="96" spans="1:5" x14ac:dyDescent="0.3">
      <c r="A96" s="7" t="s">
        <v>79</v>
      </c>
      <c r="B96" s="2">
        <v>0.748</v>
      </c>
      <c r="C96" s="5">
        <v>5.3999999999999999E-2</v>
      </c>
      <c r="D96" s="1">
        <f>(B96-C96)</f>
        <v>0.69399999999999995</v>
      </c>
      <c r="E96" s="9">
        <f>(19.981*D96*D96)+(66.005*D96)+(0.0664)</f>
        <v>55.497438915999993</v>
      </c>
    </row>
    <row r="97" spans="1:5" x14ac:dyDescent="0.3">
      <c r="A97" s="7" t="s">
        <v>80</v>
      </c>
      <c r="B97" s="2">
        <v>0.51500000000000001</v>
      </c>
      <c r="C97" s="5">
        <v>5.3999999999999999E-2</v>
      </c>
      <c r="D97" s="1">
        <f>(B97-C97)</f>
        <v>0.46100000000000002</v>
      </c>
      <c r="E97" s="9">
        <f>(19.981*D97*D97)+(66.005*D97)+(0.0664)</f>
        <v>34.741087100999998</v>
      </c>
    </row>
    <row r="98" spans="1:5" x14ac:dyDescent="0.3">
      <c r="A98" s="7" t="s">
        <v>81</v>
      </c>
      <c r="B98" s="2">
        <v>0.59499999999999997</v>
      </c>
      <c r="C98" s="5">
        <v>5.3999999999999999E-2</v>
      </c>
      <c r="D98" s="1">
        <f>(B98-C98)</f>
        <v>0.54099999999999993</v>
      </c>
      <c r="E98" s="9">
        <f>(19.981*D98*D98)+(66.005*D98)+(0.0664)</f>
        <v>41.623164060999997</v>
      </c>
    </row>
    <row r="99" spans="1:5" x14ac:dyDescent="0.3">
      <c r="A99" s="7" t="s">
        <v>82</v>
      </c>
      <c r="B99" s="2">
        <v>0.78600000000000003</v>
      </c>
      <c r="C99" s="5">
        <v>5.3999999999999999E-2</v>
      </c>
      <c r="D99" s="1">
        <f>(B99-C99)</f>
        <v>0.73199999999999998</v>
      </c>
      <c r="E99" s="9">
        <f>(19.981*D99*D99)+(66.005*D99)+(0.0664)</f>
        <v>59.088359343999997</v>
      </c>
    </row>
    <row r="100" spans="1:5" x14ac:dyDescent="0.3">
      <c r="A100" s="7" t="s">
        <v>83</v>
      </c>
      <c r="B100" s="2">
        <v>0.85899999999999999</v>
      </c>
      <c r="C100" s="5">
        <v>5.3999999999999999E-2</v>
      </c>
      <c r="D100" s="1">
        <f>(B100-C100)</f>
        <v>0.80499999999999994</v>
      </c>
      <c r="E100" s="9">
        <f>(19.981*D100*D100)+(66.005*D100)+(0.0664)</f>
        <v>66.14861252499999</v>
      </c>
    </row>
    <row r="101" spans="1:5" x14ac:dyDescent="0.3">
      <c r="A101" s="7" t="s">
        <v>84</v>
      </c>
      <c r="B101" s="2">
        <v>0.71199999999999997</v>
      </c>
      <c r="C101" s="5">
        <v>5.3999999999999999E-2</v>
      </c>
      <c r="D101" s="1">
        <f>(B101-C101)</f>
        <v>0.65799999999999992</v>
      </c>
      <c r="E101" s="9">
        <f>(19.981*D101*D101)+(66.005*D101)+(0.0664)</f>
        <v>52.148743683999989</v>
      </c>
    </row>
    <row r="102" spans="1:5" x14ac:dyDescent="0.3">
      <c r="A102" s="7" t="s">
        <v>85</v>
      </c>
      <c r="B102" s="2">
        <v>0.67900000000000005</v>
      </c>
      <c r="C102" s="5">
        <v>5.3999999999999999E-2</v>
      </c>
      <c r="D102" s="1">
        <f>(B102-C102)</f>
        <v>0.625</v>
      </c>
      <c r="E102" s="9">
        <f>(19.981*D102*D102)+(66.005*D102)+(0.0664)</f>
        <v>49.124603125</v>
      </c>
    </row>
    <row r="103" spans="1:5" x14ac:dyDescent="0.3">
      <c r="A103" s="7" t="s">
        <v>86</v>
      </c>
      <c r="B103" s="2">
        <v>0.52300000000000002</v>
      </c>
      <c r="C103" s="5">
        <v>5.3999999999999999E-2</v>
      </c>
      <c r="D103" s="1">
        <f>(B103-C103)</f>
        <v>0.46900000000000003</v>
      </c>
      <c r="E103" s="9">
        <f>(19.981*D103*D103)+(66.005*D103)+(0.0664)</f>
        <v>35.417785741000003</v>
      </c>
    </row>
    <row r="104" spans="1:5" x14ac:dyDescent="0.3">
      <c r="A104" s="7" t="s">
        <v>87</v>
      </c>
      <c r="B104" s="2">
        <v>0.67200000000000004</v>
      </c>
      <c r="C104" s="5">
        <v>5.3999999999999999E-2</v>
      </c>
      <c r="D104" s="1">
        <f>(B104-C104)</f>
        <v>0.61799999999999999</v>
      </c>
      <c r="E104" s="9">
        <f>(19.981*D104*D104)+(66.005*D104)+(0.0664)</f>
        <v>48.488713443999998</v>
      </c>
    </row>
    <row r="105" spans="1:5" x14ac:dyDescent="0.3">
      <c r="A105" s="7" t="s">
        <v>88</v>
      </c>
      <c r="B105" s="2">
        <v>0.50700000000000001</v>
      </c>
      <c r="C105" s="5">
        <v>5.3999999999999999E-2</v>
      </c>
      <c r="D105" s="1">
        <f>(B105-C105)</f>
        <v>0.45300000000000001</v>
      </c>
      <c r="E105" s="9">
        <f>(19.981*D105*D105)+(66.005*D105)+(0.0664)</f>
        <v>34.066946029</v>
      </c>
    </row>
    <row r="106" spans="1:5" x14ac:dyDescent="0.3">
      <c r="A106" s="7" t="s">
        <v>89</v>
      </c>
      <c r="B106" s="2">
        <v>0.69300000000000006</v>
      </c>
      <c r="C106" s="5">
        <v>5.3999999999999999E-2</v>
      </c>
      <c r="D106" s="1">
        <f>(B106-C106)</f>
        <v>0.63900000000000001</v>
      </c>
      <c r="E106" s="9">
        <f>(19.981*D106*D106)+(66.005*D106)+(0.0664)</f>
        <v>50.402256901000001</v>
      </c>
    </row>
    <row r="107" spans="1:5" x14ac:dyDescent="0.3">
      <c r="A107" s="7" t="s">
        <v>90</v>
      </c>
      <c r="B107" s="2">
        <v>0.80100000000000005</v>
      </c>
      <c r="C107" s="5">
        <v>5.3999999999999999E-2</v>
      </c>
      <c r="D107" s="1">
        <f>(B107-C107)</f>
        <v>0.747</v>
      </c>
      <c r="E107" s="9">
        <f>(19.981*D107*D107)+(66.005*D107)+(0.0664)</f>
        <v>60.521712829000002</v>
      </c>
    </row>
    <row r="108" spans="1:5" x14ac:dyDescent="0.3">
      <c r="A108" s="7" t="s">
        <v>91</v>
      </c>
      <c r="B108" s="2">
        <v>0.751</v>
      </c>
      <c r="C108" s="5">
        <v>5.3999999999999999E-2</v>
      </c>
      <c r="D108" s="1">
        <f>(B108-C108)</f>
        <v>0.69699999999999995</v>
      </c>
      <c r="E108" s="9">
        <f>(19.981*D108*D108)+(66.005*D108)+(0.0664)</f>
        <v>55.778834628999995</v>
      </c>
    </row>
    <row r="109" spans="1:5" x14ac:dyDescent="0.3">
      <c r="A109" s="7" t="s">
        <v>92</v>
      </c>
      <c r="B109" s="2">
        <v>0.70100000000000007</v>
      </c>
      <c r="C109" s="5">
        <v>5.3999999999999999E-2</v>
      </c>
      <c r="D109" s="1">
        <f>(B109-C109)</f>
        <v>0.64700000000000002</v>
      </c>
      <c r="E109" s="9">
        <f>(19.981*D109*D109)+(66.005*D109)+(0.0664)</f>
        <v>51.135861429000002</v>
      </c>
    </row>
    <row r="110" spans="1:5" x14ac:dyDescent="0.3">
      <c r="A110" s="7" t="s">
        <v>93</v>
      </c>
      <c r="B110" s="2">
        <v>0.84699999999999998</v>
      </c>
      <c r="C110" s="5">
        <v>5.3999999999999999E-2</v>
      </c>
      <c r="D110" s="1">
        <f>(B110-C110)</f>
        <v>0.79299999999999993</v>
      </c>
      <c r="E110" s="9">
        <f>(19.981*D110*D110)+(66.005*D110)+(0.0664)</f>
        <v>64.973396868999998</v>
      </c>
    </row>
    <row r="111" spans="1:5" x14ac:dyDescent="0.3">
      <c r="A111" s="7" t="s">
        <v>94</v>
      </c>
      <c r="B111" s="2">
        <v>0.81800000000000006</v>
      </c>
      <c r="C111" s="5">
        <v>5.3999999999999999E-2</v>
      </c>
      <c r="D111" s="1">
        <f>(B111-C111)</f>
        <v>0.76400000000000001</v>
      </c>
      <c r="E111" s="9">
        <f>(19.981*D111*D111)+(66.005*D111)+(0.0664)</f>
        <v>62.157049776000001</v>
      </c>
    </row>
    <row r="112" spans="1:5" x14ac:dyDescent="0.3">
      <c r="A112" s="7" t="s">
        <v>95</v>
      </c>
      <c r="B112" s="2">
        <v>0.56700000000000006</v>
      </c>
      <c r="C112" s="5">
        <v>5.3999999999999999E-2</v>
      </c>
      <c r="D112" s="1">
        <f>(B112-C112)</f>
        <v>0.51300000000000001</v>
      </c>
      <c r="E112" s="9">
        <f>(19.981*D112*D112)+(66.005*D112)+(0.0664)</f>
        <v>39.185344789000006</v>
      </c>
    </row>
    <row r="113" spans="1:5" x14ac:dyDescent="0.3">
      <c r="A113" s="7" t="s">
        <v>96</v>
      </c>
      <c r="B113" s="2">
        <v>0.55100000000000005</v>
      </c>
      <c r="C113" s="5">
        <v>5.3999999999999999E-2</v>
      </c>
      <c r="D113" s="1">
        <f>(B113-C113)</f>
        <v>0.49700000000000005</v>
      </c>
      <c r="E113" s="9">
        <f>(19.981*D113*D113)+(66.005*D113)+(0.0664)</f>
        <v>37.806371829</v>
      </c>
    </row>
    <row r="114" spans="1:5" x14ac:dyDescent="0.3">
      <c r="A114" s="7" t="s">
        <v>97</v>
      </c>
      <c r="B114" s="2">
        <v>0.52900000000000003</v>
      </c>
      <c r="C114" s="5">
        <v>5.3999999999999999E-2</v>
      </c>
      <c r="D114" s="1">
        <f>(B114-C114)</f>
        <v>0.47500000000000003</v>
      </c>
      <c r="E114" s="9">
        <f>(19.981*D114*D114)+(66.005*D114)+(0.0664)</f>
        <v>35.926988125000001</v>
      </c>
    </row>
    <row r="115" spans="1:5" x14ac:dyDescent="0.3">
      <c r="A115" s="7" t="s">
        <v>98</v>
      </c>
      <c r="B115" s="2">
        <v>0.71199999999999997</v>
      </c>
      <c r="C115" s="5">
        <v>5.3999999999999999E-2</v>
      </c>
      <c r="D115" s="1">
        <f>(B115-C115)</f>
        <v>0.65799999999999992</v>
      </c>
      <c r="E115" s="9">
        <f>(19.981*D115*D115)+(66.005*D115)+(0.0664)</f>
        <v>52.148743683999989</v>
      </c>
    </row>
    <row r="116" spans="1:5" x14ac:dyDescent="0.3">
      <c r="A116" s="7" t="s">
        <v>99</v>
      </c>
      <c r="B116" s="2">
        <v>0.70100000000000007</v>
      </c>
      <c r="C116" s="5">
        <v>5.3999999999999999E-2</v>
      </c>
      <c r="D116" s="1">
        <f>(B116-C116)</f>
        <v>0.64700000000000002</v>
      </c>
      <c r="E116" s="9">
        <f>(19.981*D116*D116)+(66.005*D116)+(0.0664)</f>
        <v>51.135861429000002</v>
      </c>
    </row>
    <row r="117" spans="1:5" x14ac:dyDescent="0.3">
      <c r="A117" s="7" t="s">
        <v>100</v>
      </c>
      <c r="B117" s="2">
        <v>0.82500000000000007</v>
      </c>
      <c r="C117" s="5">
        <v>5.3999999999999999E-2</v>
      </c>
      <c r="D117" s="1">
        <f>(B117-C117)</f>
        <v>0.77100000000000002</v>
      </c>
      <c r="E117" s="9">
        <f>(19.981*D117*D117)+(66.005*D117)+(0.0664)</f>
        <v>62.833780621000002</v>
      </c>
    </row>
    <row r="118" spans="1:5" x14ac:dyDescent="0.3">
      <c r="A118" s="7" t="s">
        <v>101</v>
      </c>
      <c r="B118" s="2">
        <v>0.75600000000000001</v>
      </c>
      <c r="C118" s="5">
        <v>5.3999999999999999E-2</v>
      </c>
      <c r="D118" s="1">
        <f>(B118-C118)</f>
        <v>0.70199999999999996</v>
      </c>
      <c r="E118" s="9">
        <f>(19.981*D118*D118)+(66.005*D118)+(0.0664)</f>
        <v>56.24862672399999</v>
      </c>
    </row>
    <row r="119" spans="1:5" x14ac:dyDescent="0.3">
      <c r="A119" s="7" t="s">
        <v>102</v>
      </c>
      <c r="B119" s="2">
        <v>0.63600000000000001</v>
      </c>
      <c r="C119" s="5">
        <v>5.3999999999999999E-2</v>
      </c>
      <c r="D119" s="1">
        <f>(B119-C119)</f>
        <v>0.58199999999999996</v>
      </c>
      <c r="E119" s="9">
        <f>(19.981*D119*D119)+(66.005*D119)+(0.0664)</f>
        <v>45.249354243999996</v>
      </c>
    </row>
    <row r="120" spans="1:5" x14ac:dyDescent="0.3">
      <c r="A120" s="7" t="s">
        <v>103</v>
      </c>
      <c r="B120" s="2">
        <v>0.54100000000000004</v>
      </c>
      <c r="C120" s="5">
        <v>5.3999999999999999E-2</v>
      </c>
      <c r="D120" s="1">
        <f>(B120-C120)</f>
        <v>0.48700000000000004</v>
      </c>
      <c r="E120" s="9">
        <f>(19.981*D120*D120)+(66.005*D120)+(0.0664)</f>
        <v>36.949708789000006</v>
      </c>
    </row>
    <row r="121" spans="1:5" x14ac:dyDescent="0.3">
      <c r="A121" s="7" t="s">
        <v>104</v>
      </c>
      <c r="B121" s="2">
        <v>0.48699999999999999</v>
      </c>
      <c r="C121" s="5">
        <v>5.3999999999999999E-2</v>
      </c>
      <c r="D121" s="1">
        <f>(B121-C121)</f>
        <v>0.433</v>
      </c>
      <c r="E121" s="9">
        <f>(19.981*D121*D121)+(66.005*D121)+(0.0664)</f>
        <v>32.392782709000002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3"/>
  <sheetViews>
    <sheetView workbookViewId="0">
      <selection activeCell="C14" sqref="C14"/>
    </sheetView>
  </sheetViews>
  <sheetFormatPr defaultRowHeight="14.4" x14ac:dyDescent="0.3"/>
  <cols>
    <col min="1" max="1" width="17.21875" customWidth="1"/>
    <col min="2" max="2" width="13.21875" customWidth="1"/>
    <col min="3" max="3" width="11.109375" customWidth="1"/>
    <col min="4" max="4" width="12.21875" customWidth="1"/>
    <col min="5" max="5" width="20" customWidth="1"/>
  </cols>
  <sheetData>
    <row r="2" spans="1:12" x14ac:dyDescent="0.3">
      <c r="A2" s="3">
        <v>2.3420000000000001</v>
      </c>
      <c r="B2" s="2">
        <v>1.0720000000000001</v>
      </c>
      <c r="C2" s="2">
        <v>1.1879999999999999</v>
      </c>
      <c r="D2" s="2">
        <v>0.94800000000000006</v>
      </c>
      <c r="E2" s="2">
        <v>0.76700000000000002</v>
      </c>
      <c r="F2" s="2">
        <v>0.64300000000000002</v>
      </c>
      <c r="G2" s="2">
        <v>0.66300000000000003</v>
      </c>
      <c r="H2" s="2">
        <v>1.0050000000000001</v>
      </c>
      <c r="I2" s="2">
        <v>0.61399999999999999</v>
      </c>
      <c r="J2" s="2">
        <v>1.1000000000000001</v>
      </c>
      <c r="K2" s="2">
        <v>0.503</v>
      </c>
      <c r="L2" s="2">
        <v>0.68500000000000005</v>
      </c>
    </row>
    <row r="3" spans="1:12" x14ac:dyDescent="0.3">
      <c r="A3" s="3">
        <v>1.466</v>
      </c>
      <c r="B3" s="2">
        <v>1.4490000000000001</v>
      </c>
      <c r="C3" s="2">
        <v>1.2070000000000001</v>
      </c>
      <c r="D3" s="2">
        <v>1.0110000000000001</v>
      </c>
      <c r="E3" s="2">
        <v>0.81300000000000006</v>
      </c>
      <c r="F3" s="2">
        <v>0.75700000000000001</v>
      </c>
      <c r="G3" s="2">
        <v>0.60199999999999998</v>
      </c>
      <c r="H3" s="2">
        <v>0.86399999999999999</v>
      </c>
      <c r="I3" s="2">
        <v>0.71199999999999997</v>
      </c>
      <c r="J3" s="2">
        <v>0.95500000000000007</v>
      </c>
      <c r="K3" s="2">
        <v>0.54500000000000004</v>
      </c>
      <c r="L3" s="2">
        <v>0.68500000000000005</v>
      </c>
    </row>
    <row r="4" spans="1:12" x14ac:dyDescent="0.3">
      <c r="A4" s="3">
        <v>0.84899999999999998</v>
      </c>
      <c r="B4" s="2">
        <v>1.171</v>
      </c>
      <c r="C4" s="2">
        <v>1.284</v>
      </c>
      <c r="D4" s="2">
        <v>1.1480000000000001</v>
      </c>
      <c r="E4" s="2">
        <v>0.995</v>
      </c>
      <c r="F4" s="2">
        <v>0.86899999999999999</v>
      </c>
      <c r="G4" s="2">
        <v>0.66100000000000003</v>
      </c>
      <c r="H4" s="2">
        <v>0.85799999999999998</v>
      </c>
      <c r="I4" s="2">
        <v>0.67800000000000005</v>
      </c>
      <c r="J4" s="2">
        <v>0.996</v>
      </c>
      <c r="K4" s="2">
        <v>0.70100000000000007</v>
      </c>
      <c r="L4" s="2">
        <v>0.89100000000000001</v>
      </c>
    </row>
    <row r="5" spans="1:12" x14ac:dyDescent="0.3">
      <c r="A5" s="3">
        <v>0.48299999999999998</v>
      </c>
      <c r="B5" s="2">
        <v>1.58</v>
      </c>
      <c r="C5" s="2">
        <v>1.37</v>
      </c>
      <c r="D5" s="2">
        <v>1.0489999999999999</v>
      </c>
      <c r="E5" s="2">
        <v>1.018</v>
      </c>
      <c r="F5" s="2">
        <v>0.86199999999999999</v>
      </c>
      <c r="G5" s="2">
        <v>0.66100000000000003</v>
      </c>
      <c r="H5" s="2">
        <v>0.73199999999999998</v>
      </c>
      <c r="I5" s="2">
        <v>0.68</v>
      </c>
      <c r="J5" s="2">
        <v>1.0150000000000001</v>
      </c>
      <c r="K5" s="2">
        <v>0.66900000000000004</v>
      </c>
      <c r="L5" s="2">
        <v>0.78500000000000003</v>
      </c>
    </row>
    <row r="6" spans="1:12" x14ac:dyDescent="0.3">
      <c r="A6" s="3">
        <v>0.253</v>
      </c>
      <c r="B6" s="2">
        <v>2.5449999999999999</v>
      </c>
      <c r="C6" s="2">
        <v>1.5629999999999999</v>
      </c>
      <c r="D6" s="2">
        <v>1.177</v>
      </c>
      <c r="E6" s="2">
        <v>1.099</v>
      </c>
      <c r="F6" s="2">
        <v>0.89200000000000002</v>
      </c>
      <c r="G6" s="2">
        <v>0.92800000000000005</v>
      </c>
      <c r="H6" s="2">
        <v>0.90700000000000003</v>
      </c>
      <c r="I6" s="2">
        <v>0.85699999999999998</v>
      </c>
      <c r="J6" s="2">
        <v>0.83899999999999997</v>
      </c>
      <c r="K6" s="2">
        <v>0.85499999999999998</v>
      </c>
      <c r="L6" s="2">
        <v>0.97699999999999998</v>
      </c>
    </row>
    <row r="7" spans="1:12" x14ac:dyDescent="0.3">
      <c r="A7" s="5">
        <v>7.9000000000000001E-2</v>
      </c>
      <c r="B7" s="2">
        <v>1.304</v>
      </c>
      <c r="C7" s="2">
        <v>1.248</v>
      </c>
      <c r="D7" s="2">
        <v>1.1160000000000001</v>
      </c>
      <c r="E7" s="2">
        <v>1.0150000000000001</v>
      </c>
      <c r="F7" s="2">
        <v>0.90500000000000003</v>
      </c>
      <c r="G7" s="2">
        <v>0.78100000000000003</v>
      </c>
      <c r="H7" s="2">
        <v>0.79300000000000004</v>
      </c>
      <c r="I7" s="2">
        <v>0.74099999999999999</v>
      </c>
      <c r="J7" s="2">
        <v>0.68600000000000005</v>
      </c>
      <c r="K7" s="2">
        <v>0.72799999999999998</v>
      </c>
      <c r="L7" s="2">
        <v>0.47000000000000003</v>
      </c>
    </row>
    <row r="8" spans="1:12" x14ac:dyDescent="0.3">
      <c r="A8" s="2">
        <v>1.84</v>
      </c>
      <c r="B8" s="2">
        <v>1.4040000000000001</v>
      </c>
      <c r="C8" s="2">
        <v>2.0760000000000001</v>
      </c>
      <c r="D8" s="2">
        <v>1.284</v>
      </c>
      <c r="E8" s="2">
        <v>1.127</v>
      </c>
      <c r="F8" s="2">
        <v>0.90300000000000002</v>
      </c>
      <c r="G8" s="2">
        <v>0.70899999999999996</v>
      </c>
      <c r="H8" s="2">
        <v>0.66500000000000004</v>
      </c>
      <c r="I8" s="2">
        <v>1.03</v>
      </c>
      <c r="J8" s="2">
        <v>0.65600000000000003</v>
      </c>
      <c r="K8" s="2">
        <v>0.74399999999999999</v>
      </c>
      <c r="L8" s="2">
        <v>0.68700000000000006</v>
      </c>
    </row>
    <row r="9" spans="1:12" x14ac:dyDescent="0.3">
      <c r="A9" s="2">
        <v>2.1789999999999998</v>
      </c>
      <c r="B9" s="2">
        <v>1.0210000000000001</v>
      </c>
      <c r="C9" s="2">
        <v>1.0389999999999999</v>
      </c>
      <c r="D9" s="2">
        <v>0.90200000000000002</v>
      </c>
      <c r="E9" s="2">
        <v>0.88700000000000001</v>
      </c>
      <c r="F9" s="2">
        <v>0.70499999999999996</v>
      </c>
      <c r="G9" s="2">
        <v>0.94600000000000006</v>
      </c>
      <c r="H9" s="2">
        <v>0.54800000000000004</v>
      </c>
      <c r="I9" s="2">
        <v>0.746</v>
      </c>
      <c r="J9" s="2">
        <v>0.55000000000000004</v>
      </c>
      <c r="K9" s="2">
        <v>0.45500000000000002</v>
      </c>
      <c r="L9" s="2">
        <v>0.60799999999999998</v>
      </c>
    </row>
    <row r="16" spans="1:12" x14ac:dyDescent="0.3">
      <c r="A16" s="15"/>
      <c r="B16" s="10" t="s">
        <v>7</v>
      </c>
      <c r="C16" s="10" t="s">
        <v>8</v>
      </c>
      <c r="D16" s="10" t="s">
        <v>9</v>
      </c>
      <c r="E16" s="10" t="s">
        <v>10</v>
      </c>
    </row>
    <row r="17" spans="1:12" x14ac:dyDescent="0.3">
      <c r="A17" s="15" t="s">
        <v>1</v>
      </c>
      <c r="B17" s="3">
        <v>2.3420000000000001</v>
      </c>
      <c r="C17" s="1">
        <f>B17-B22</f>
        <v>2.2629999999999999</v>
      </c>
      <c r="D17" s="1">
        <v>240</v>
      </c>
      <c r="E17" s="9">
        <f>(20.96*C17*C17)+(57.246*C17)+(2.4565)</f>
        <v>239.34390023999998</v>
      </c>
    </row>
    <row r="18" spans="1:12" x14ac:dyDescent="0.3">
      <c r="A18" s="15" t="s">
        <v>2</v>
      </c>
      <c r="B18" s="3">
        <v>1.466</v>
      </c>
      <c r="C18" s="1">
        <f>B18-B22</f>
        <v>1.387</v>
      </c>
      <c r="D18" s="1">
        <v>120</v>
      </c>
      <c r="E18" s="9">
        <f t="shared" ref="E18:E22" si="0">(20.96*C18*C18)+(57.246*C18)+(2.4565)</f>
        <v>122.17890024000002</v>
      </c>
    </row>
    <row r="19" spans="1:12" x14ac:dyDescent="0.3">
      <c r="A19" s="15" t="s">
        <v>3</v>
      </c>
      <c r="B19" s="3">
        <v>0.84899999999999998</v>
      </c>
      <c r="C19" s="1">
        <f>B19-B22</f>
        <v>0.77</v>
      </c>
      <c r="D19" s="1">
        <v>60</v>
      </c>
      <c r="E19" s="9">
        <f t="shared" si="0"/>
        <v>58.963104000000008</v>
      </c>
    </row>
    <row r="20" spans="1:12" x14ac:dyDescent="0.3">
      <c r="A20" s="15" t="s">
        <v>4</v>
      </c>
      <c r="B20" s="3">
        <v>0.48299999999999998</v>
      </c>
      <c r="C20" s="1">
        <f>B20-B22</f>
        <v>0.40399999999999997</v>
      </c>
      <c r="D20" s="1">
        <v>30</v>
      </c>
      <c r="E20" s="9">
        <f t="shared" si="0"/>
        <v>29.004891360000002</v>
      </c>
    </row>
    <row r="21" spans="1:12" x14ac:dyDescent="0.3">
      <c r="A21" s="15" t="s">
        <v>5</v>
      </c>
      <c r="B21" s="3">
        <v>0.253</v>
      </c>
      <c r="C21" s="1">
        <f>B21-B22</f>
        <v>0.17399999999999999</v>
      </c>
      <c r="D21" s="1">
        <v>15</v>
      </c>
      <c r="E21" s="9">
        <f t="shared" si="0"/>
        <v>13.051888959999999</v>
      </c>
    </row>
    <row r="22" spans="1:12" x14ac:dyDescent="0.3">
      <c r="A22" s="15" t="s">
        <v>6</v>
      </c>
      <c r="B22" s="5">
        <v>7.9000000000000001E-2</v>
      </c>
      <c r="C22" s="1">
        <f>B22-B22</f>
        <v>0</v>
      </c>
      <c r="D22" s="1">
        <v>0</v>
      </c>
      <c r="E22" s="9">
        <f t="shared" si="0"/>
        <v>2.4565000000000001</v>
      </c>
    </row>
    <row r="27" spans="1:12" x14ac:dyDescent="0.3">
      <c r="I27" s="15"/>
      <c r="K27" s="6" t="s">
        <v>359</v>
      </c>
      <c r="L27" s="6"/>
    </row>
    <row r="33" spans="1:5" x14ac:dyDescent="0.3">
      <c r="A33" s="7" t="s">
        <v>12</v>
      </c>
      <c r="B33" s="2" t="s">
        <v>13</v>
      </c>
      <c r="C33" s="4" t="s">
        <v>6</v>
      </c>
      <c r="D33" s="1" t="s">
        <v>8</v>
      </c>
      <c r="E33" s="8" t="s">
        <v>360</v>
      </c>
    </row>
    <row r="34" spans="1:5" x14ac:dyDescent="0.3">
      <c r="A34" s="7" t="s">
        <v>105</v>
      </c>
      <c r="B34" s="2">
        <v>1.84</v>
      </c>
      <c r="C34" s="5">
        <v>7.9000000000000001E-2</v>
      </c>
      <c r="D34" s="1">
        <f>(B34-C34)</f>
        <v>1.7610000000000001</v>
      </c>
      <c r="E34" s="9">
        <f>(20.96*D34*D34)+(57.246*D34)+(2.4565)</f>
        <v>168.26620216000003</v>
      </c>
    </row>
    <row r="35" spans="1:5" x14ac:dyDescent="0.3">
      <c r="A35" s="7" t="s">
        <v>106</v>
      </c>
      <c r="B35" s="2">
        <v>2.1789999999999998</v>
      </c>
      <c r="C35" s="5">
        <v>7.9000000000000001E-2</v>
      </c>
      <c r="D35" s="1">
        <f>(B35-C35)</f>
        <v>2.0999999999999996</v>
      </c>
      <c r="E35" s="9">
        <f>(20.96*D35*D35)+(57.246*D35)+(2.4565)</f>
        <v>215.10669999999996</v>
      </c>
    </row>
    <row r="36" spans="1:5" x14ac:dyDescent="0.3">
      <c r="A36" s="7" t="s">
        <v>107</v>
      </c>
      <c r="B36" s="2">
        <v>1.0720000000000001</v>
      </c>
      <c r="C36" s="5">
        <v>7.9000000000000001E-2</v>
      </c>
      <c r="D36" s="1">
        <f>(B36-C36)</f>
        <v>0.9930000000000001</v>
      </c>
      <c r="E36" s="9">
        <f>(20.96*D36*D36)+(57.246*D36)+(2.4565)</f>
        <v>79.969365040000014</v>
      </c>
    </row>
    <row r="37" spans="1:5" x14ac:dyDescent="0.3">
      <c r="A37" s="7" t="s">
        <v>108</v>
      </c>
      <c r="B37" s="2">
        <v>1.4490000000000001</v>
      </c>
      <c r="C37" s="5">
        <v>7.9000000000000001E-2</v>
      </c>
      <c r="D37" s="1">
        <f>(B37-C37)</f>
        <v>1.37</v>
      </c>
      <c r="E37" s="9">
        <f>(20.96*D37*D37)+(57.246*D37)+(2.4565)</f>
        <v>120.22334400000003</v>
      </c>
    </row>
    <row r="38" spans="1:5" x14ac:dyDescent="0.3">
      <c r="A38" s="7" t="s">
        <v>109</v>
      </c>
      <c r="B38" s="2">
        <v>1.171</v>
      </c>
      <c r="C38" s="5">
        <v>7.9000000000000001E-2</v>
      </c>
      <c r="D38" s="1">
        <f>(B38-C38)</f>
        <v>1.0920000000000001</v>
      </c>
      <c r="E38" s="9">
        <f>(20.96*D38*D38)+(57.246*D38)+(2.4565)</f>
        <v>89.963177440000024</v>
      </c>
    </row>
    <row r="39" spans="1:5" x14ac:dyDescent="0.3">
      <c r="A39" s="7" t="s">
        <v>110</v>
      </c>
      <c r="B39" s="2">
        <v>1.58</v>
      </c>
      <c r="C39" s="5">
        <v>7.9000000000000001E-2</v>
      </c>
      <c r="D39" s="1">
        <f>(B39-C39)</f>
        <v>1.5010000000000001</v>
      </c>
      <c r="E39" s="9">
        <f>(20.96*D39*D39)+(57.246*D39)+(2.4565)</f>
        <v>135.60564696000003</v>
      </c>
    </row>
    <row r="40" spans="1:5" x14ac:dyDescent="0.3">
      <c r="A40" s="7" t="s">
        <v>111</v>
      </c>
      <c r="B40" s="2">
        <v>2.5449999999999999</v>
      </c>
      <c r="C40" s="5">
        <v>7.9000000000000001E-2</v>
      </c>
      <c r="D40" s="1">
        <f>(B40-C40)</f>
        <v>2.4659999999999997</v>
      </c>
      <c r="E40" s="9">
        <f>(20.96*D40*D40)+(57.246*D40)+(2.4565)</f>
        <v>271.08616575999997</v>
      </c>
    </row>
    <row r="41" spans="1:5" x14ac:dyDescent="0.3">
      <c r="A41" s="7" t="s">
        <v>112</v>
      </c>
      <c r="B41" s="2">
        <v>1.304</v>
      </c>
      <c r="C41" s="5">
        <v>7.9000000000000001E-2</v>
      </c>
      <c r="D41" s="1">
        <f>(B41-C41)</f>
        <v>1.2250000000000001</v>
      </c>
      <c r="E41" s="9">
        <f>(20.96*D41*D41)+(57.246*D41)+(2.4565)</f>
        <v>104.03595000000001</v>
      </c>
    </row>
    <row r="42" spans="1:5" x14ac:dyDescent="0.3">
      <c r="A42" s="7" t="s">
        <v>113</v>
      </c>
      <c r="B42" s="2">
        <v>1.4040000000000001</v>
      </c>
      <c r="C42" s="5">
        <v>7.9000000000000001E-2</v>
      </c>
      <c r="D42" s="1">
        <f>(B42-C42)</f>
        <v>1.3250000000000002</v>
      </c>
      <c r="E42" s="9">
        <f>(20.96*D42*D42)+(57.246*D42)+(2.4565)</f>
        <v>115.10535000000003</v>
      </c>
    </row>
    <row r="43" spans="1:5" x14ac:dyDescent="0.3">
      <c r="A43" s="7" t="s">
        <v>114</v>
      </c>
      <c r="B43" s="2">
        <v>1.0210000000000001</v>
      </c>
      <c r="C43" s="5">
        <v>7.9000000000000001E-2</v>
      </c>
      <c r="D43" s="1">
        <f>(B43-C43)</f>
        <v>0.94200000000000017</v>
      </c>
      <c r="E43" s="9">
        <f>(20.96*D43*D43)+(57.246*D43)+(2.4565)</f>
        <v>74.981381440000021</v>
      </c>
    </row>
    <row r="44" spans="1:5" x14ac:dyDescent="0.3">
      <c r="A44" s="7" t="s">
        <v>115</v>
      </c>
      <c r="B44" s="2">
        <v>1.1879999999999999</v>
      </c>
      <c r="C44" s="5">
        <v>7.9000000000000001E-2</v>
      </c>
      <c r="D44" s="1">
        <f>(B44-C44)</f>
        <v>1.109</v>
      </c>
      <c r="E44" s="9">
        <f>(20.96*D44*D44)+(57.246*D44)+(2.4565)</f>
        <v>91.720619760000005</v>
      </c>
    </row>
    <row r="45" spans="1:5" x14ac:dyDescent="0.3">
      <c r="A45" s="7" t="s">
        <v>116</v>
      </c>
      <c r="B45" s="2">
        <v>1.2070000000000001</v>
      </c>
      <c r="C45" s="5">
        <v>7.9000000000000001E-2</v>
      </c>
      <c r="D45" s="1">
        <f>(B45-C45)</f>
        <v>1.1280000000000001</v>
      </c>
      <c r="E45" s="9">
        <f>(20.96*D45*D45)+(57.246*D45)+(2.4565)</f>
        <v>93.699156640000027</v>
      </c>
    </row>
    <row r="46" spans="1:5" x14ac:dyDescent="0.3">
      <c r="A46" s="7" t="s">
        <v>117</v>
      </c>
      <c r="B46" s="2">
        <v>1.284</v>
      </c>
      <c r="C46" s="5">
        <v>7.9000000000000001E-2</v>
      </c>
      <c r="D46" s="1">
        <f>(B46-C46)</f>
        <v>1.2050000000000001</v>
      </c>
      <c r="E46" s="9">
        <f>(20.96*D46*D46)+(57.246*D46)+(2.4565)</f>
        <v>101.87237400000001</v>
      </c>
    </row>
    <row r="47" spans="1:5" x14ac:dyDescent="0.3">
      <c r="A47" s="7" t="s">
        <v>118</v>
      </c>
      <c r="B47" s="2">
        <v>1.37</v>
      </c>
      <c r="C47" s="5">
        <v>7.9000000000000001E-2</v>
      </c>
      <c r="D47" s="1">
        <f>(B47-C47)</f>
        <v>1.2910000000000001</v>
      </c>
      <c r="E47" s="9">
        <f>(20.96*D47*D47)+(57.246*D47)+(2.4565)</f>
        <v>111.29471976000002</v>
      </c>
    </row>
    <row r="48" spans="1:5" x14ac:dyDescent="0.3">
      <c r="A48" s="7" t="s">
        <v>119</v>
      </c>
      <c r="B48" s="2">
        <v>1.5629999999999999</v>
      </c>
      <c r="C48" s="5">
        <v>7.9000000000000001E-2</v>
      </c>
      <c r="D48" s="1">
        <f>(B48-C48)</f>
        <v>1.484</v>
      </c>
      <c r="E48" s="9">
        <f>(20.96*D48*D48)+(57.246*D48)+(2.4565)</f>
        <v>133.56884976000001</v>
      </c>
    </row>
    <row r="49" spans="1:5" x14ac:dyDescent="0.3">
      <c r="A49" s="7" t="s">
        <v>120</v>
      </c>
      <c r="B49" s="2">
        <v>1.248</v>
      </c>
      <c r="C49" s="5">
        <v>7.9000000000000001E-2</v>
      </c>
      <c r="D49" s="1">
        <f>(B49-C49)</f>
        <v>1.169</v>
      </c>
      <c r="E49" s="9">
        <f>(20.96*D49*D49)+(57.246*D49)+(2.4565)</f>
        <v>98.020192560000012</v>
      </c>
    </row>
    <row r="50" spans="1:5" x14ac:dyDescent="0.3">
      <c r="A50" s="7" t="s">
        <v>121</v>
      </c>
      <c r="B50" s="2">
        <v>2.0760000000000001</v>
      </c>
      <c r="C50" s="5">
        <v>7.9000000000000001E-2</v>
      </c>
      <c r="D50" s="1">
        <f>(B50-C50)</f>
        <v>1.9970000000000001</v>
      </c>
      <c r="E50" s="9">
        <f>(20.96*D50*D50)+(57.246*D50)+(2.4565)</f>
        <v>200.36543064000003</v>
      </c>
    </row>
    <row r="51" spans="1:5" x14ac:dyDescent="0.3">
      <c r="A51" s="7" t="s">
        <v>122</v>
      </c>
      <c r="B51" s="2">
        <v>1.0389999999999999</v>
      </c>
      <c r="C51" s="5">
        <v>7.9000000000000001E-2</v>
      </c>
      <c r="D51" s="1">
        <f>(B51-C51)</f>
        <v>0.96</v>
      </c>
      <c r="E51" s="9">
        <f>(20.96*D51*D51)+(57.246*D51)+(2.4565)</f>
        <v>76.729396000000008</v>
      </c>
    </row>
    <row r="52" spans="1:5" x14ac:dyDescent="0.3">
      <c r="A52" s="7" t="s">
        <v>123</v>
      </c>
      <c r="B52" s="2">
        <v>0.94800000000000006</v>
      </c>
      <c r="C52" s="5">
        <v>7.9000000000000001E-2</v>
      </c>
      <c r="D52" s="1">
        <f>(B52-C52)</f>
        <v>0.86900000000000011</v>
      </c>
      <c r="E52" s="9">
        <f>(20.96*D52*D52)+(57.246*D52)+(2.4565)</f>
        <v>68.031448560000015</v>
      </c>
    </row>
    <row r="53" spans="1:5" x14ac:dyDescent="0.3">
      <c r="A53" s="7" t="s">
        <v>124</v>
      </c>
      <c r="B53" s="2">
        <v>1.0110000000000001</v>
      </c>
      <c r="C53" s="5">
        <v>7.9000000000000001E-2</v>
      </c>
      <c r="D53" s="1">
        <f>(B53-C53)</f>
        <v>0.93200000000000016</v>
      </c>
      <c r="E53" s="9">
        <f>(20.96*D53*D53)+(57.246*D53)+(2.4565)</f>
        <v>74.016131040000019</v>
      </c>
    </row>
    <row r="54" spans="1:5" x14ac:dyDescent="0.3">
      <c r="A54" s="7" t="s">
        <v>125</v>
      </c>
      <c r="B54" s="2">
        <v>1.1480000000000001</v>
      </c>
      <c r="C54" s="5">
        <v>7.9000000000000001E-2</v>
      </c>
      <c r="D54" s="1">
        <f>(B54-C54)</f>
        <v>1.0690000000000002</v>
      </c>
      <c r="E54" s="9">
        <f>(20.96*D54*D54)+(57.246*D54)+(2.4565)</f>
        <v>87.604744560000029</v>
      </c>
    </row>
    <row r="55" spans="1:5" x14ac:dyDescent="0.3">
      <c r="A55" s="7" t="s">
        <v>126</v>
      </c>
      <c r="B55" s="2">
        <v>1.0489999999999999</v>
      </c>
      <c r="C55" s="5">
        <v>7.9000000000000001E-2</v>
      </c>
      <c r="D55" s="1">
        <f>(B55-C55)</f>
        <v>0.97</v>
      </c>
      <c r="E55" s="9">
        <f>(20.96*D55*D55)+(57.246*D55)+(2.4565)</f>
        <v>77.706384000000014</v>
      </c>
    </row>
    <row r="56" spans="1:5" x14ac:dyDescent="0.3">
      <c r="A56" s="7" t="s">
        <v>127</v>
      </c>
      <c r="B56" s="2">
        <v>1.177</v>
      </c>
      <c r="C56" s="5">
        <v>7.9000000000000001E-2</v>
      </c>
      <c r="D56" s="1">
        <f>(B56-C56)</f>
        <v>1.0980000000000001</v>
      </c>
      <c r="E56" s="9">
        <f>(20.96*D56*D56)+(57.246*D56)+(2.4565)</f>
        <v>90.582067840000022</v>
      </c>
    </row>
    <row r="57" spans="1:5" x14ac:dyDescent="0.3">
      <c r="A57" s="7" t="s">
        <v>128</v>
      </c>
      <c r="B57" s="2">
        <v>1.1160000000000001</v>
      </c>
      <c r="C57" s="5">
        <v>7.9000000000000001E-2</v>
      </c>
      <c r="D57" s="1">
        <f>(B57-C57)</f>
        <v>1.0370000000000001</v>
      </c>
      <c r="E57" s="9">
        <f>(20.96*D57*D57)+(57.246*D57)+(2.4565)</f>
        <v>84.360336240000024</v>
      </c>
    </row>
    <row r="58" spans="1:5" x14ac:dyDescent="0.3">
      <c r="A58" s="7" t="s">
        <v>129</v>
      </c>
      <c r="B58" s="2">
        <v>1.284</v>
      </c>
      <c r="C58" s="5">
        <v>7.9000000000000001E-2</v>
      </c>
      <c r="D58" s="1">
        <f>(B58-C58)</f>
        <v>1.2050000000000001</v>
      </c>
      <c r="E58" s="9">
        <f>(20.96*D58*D58)+(57.246*D58)+(2.4565)</f>
        <v>101.87237400000001</v>
      </c>
    </row>
    <row r="59" spans="1:5" x14ac:dyDescent="0.3">
      <c r="A59" s="7" t="s">
        <v>130</v>
      </c>
      <c r="B59" s="2">
        <v>0.90200000000000002</v>
      </c>
      <c r="C59" s="5">
        <v>7.9000000000000001E-2</v>
      </c>
      <c r="D59" s="1">
        <f>(B59-C59)</f>
        <v>0.82300000000000006</v>
      </c>
      <c r="E59" s="9">
        <f>(20.96*D59*D59)+(57.246*D59)+(2.4565)</f>
        <v>63.766773840000006</v>
      </c>
    </row>
    <row r="60" spans="1:5" x14ac:dyDescent="0.3">
      <c r="A60" s="7" t="s">
        <v>131</v>
      </c>
      <c r="B60" s="2">
        <v>0.76700000000000002</v>
      </c>
      <c r="C60" s="5">
        <v>7.9000000000000001E-2</v>
      </c>
      <c r="D60" s="1">
        <f>(B60-C60)</f>
        <v>0.68800000000000006</v>
      </c>
      <c r="E60" s="9">
        <f>(20.96*D60*D60)+(57.246*D60)+(2.4565)</f>
        <v>51.763038240000007</v>
      </c>
    </row>
    <row r="61" spans="1:5" x14ac:dyDescent="0.3">
      <c r="A61" s="7" t="s">
        <v>132</v>
      </c>
      <c r="B61" s="2">
        <v>0.81300000000000006</v>
      </c>
      <c r="C61" s="5">
        <v>7.9000000000000001E-2</v>
      </c>
      <c r="D61" s="1">
        <f>(B61-C61)</f>
        <v>0.7340000000000001</v>
      </c>
      <c r="E61" s="9">
        <f>(20.96*D61*D61)+(57.246*D61)+(2.4565)</f>
        <v>55.767389760000007</v>
      </c>
    </row>
    <row r="62" spans="1:5" x14ac:dyDescent="0.3">
      <c r="A62" s="7" t="s">
        <v>133</v>
      </c>
      <c r="B62" s="2">
        <v>0.995</v>
      </c>
      <c r="C62" s="5">
        <v>7.9000000000000001E-2</v>
      </c>
      <c r="D62" s="1">
        <f>(B62-C62)</f>
        <v>0.91600000000000004</v>
      </c>
      <c r="E62" s="9">
        <f>(20.96*D62*D62)+(57.246*D62)+(2.4565)</f>
        <v>72.480449760000013</v>
      </c>
    </row>
    <row r="63" spans="1:5" x14ac:dyDescent="0.3">
      <c r="A63" s="7" t="s">
        <v>134</v>
      </c>
      <c r="B63" s="2">
        <v>1.018</v>
      </c>
      <c r="C63" s="5">
        <v>7.9000000000000001E-2</v>
      </c>
      <c r="D63" s="1">
        <f>(B63-C63)</f>
        <v>0.93900000000000006</v>
      </c>
      <c r="E63" s="9">
        <f>(20.96*D63*D63)+(57.246*D63)+(2.4565)</f>
        <v>74.691366160000015</v>
      </c>
    </row>
    <row r="64" spans="1:5" x14ac:dyDescent="0.3">
      <c r="A64" s="7" t="s">
        <v>135</v>
      </c>
      <c r="B64" s="2">
        <v>1.099</v>
      </c>
      <c r="C64" s="5">
        <v>7.9000000000000001E-2</v>
      </c>
      <c r="D64" s="1">
        <f>(B64-C64)</f>
        <v>1.02</v>
      </c>
      <c r="E64" s="9">
        <f>(20.96*D64*D64)+(57.246*D64)+(2.4565)</f>
        <v>82.654204000000007</v>
      </c>
    </row>
    <row r="65" spans="1:5" x14ac:dyDescent="0.3">
      <c r="A65" s="7" t="s">
        <v>136</v>
      </c>
      <c r="B65" s="2">
        <v>1.0150000000000001</v>
      </c>
      <c r="C65" s="5">
        <v>7.9000000000000001E-2</v>
      </c>
      <c r="D65" s="1">
        <f>(B65-C65)</f>
        <v>0.93600000000000017</v>
      </c>
      <c r="E65" s="9">
        <f>(20.96*D65*D65)+(57.246*D65)+(2.4565)</f>
        <v>74.401728160000019</v>
      </c>
    </row>
    <row r="66" spans="1:5" x14ac:dyDescent="0.3">
      <c r="A66" s="7" t="s">
        <v>137</v>
      </c>
      <c r="B66" s="2">
        <v>1.127</v>
      </c>
      <c r="C66" s="5">
        <v>7.9000000000000001E-2</v>
      </c>
      <c r="D66" s="1">
        <f>(B66-C66)</f>
        <v>1.048</v>
      </c>
      <c r="E66" s="9">
        <f>(20.96*D66*D66)+(57.246*D66)+(2.4565)</f>
        <v>85.470759840000014</v>
      </c>
    </row>
    <row r="67" spans="1:5" x14ac:dyDescent="0.3">
      <c r="A67" s="7" t="s">
        <v>138</v>
      </c>
      <c r="B67" s="2">
        <v>0.88700000000000001</v>
      </c>
      <c r="C67" s="5">
        <v>7.9000000000000001E-2</v>
      </c>
      <c r="D67" s="1">
        <f>(B67-C67)</f>
        <v>0.80800000000000005</v>
      </c>
      <c r="E67" s="9">
        <f>(20.96*D67*D67)+(57.246*D67)+(2.4565)</f>
        <v>62.395297440000007</v>
      </c>
    </row>
    <row r="68" spans="1:5" x14ac:dyDescent="0.3">
      <c r="A68" s="7" t="s">
        <v>139</v>
      </c>
      <c r="B68" s="2">
        <v>0.64300000000000002</v>
      </c>
      <c r="C68" s="5">
        <v>7.9000000000000001E-2</v>
      </c>
      <c r="D68" s="1">
        <f>(B68-C68)</f>
        <v>0.56400000000000006</v>
      </c>
      <c r="E68" s="9">
        <f>(20.96*D68*D68)+(57.246*D68)+(2.4565)</f>
        <v>41.410536160000007</v>
      </c>
    </row>
    <row r="69" spans="1:5" x14ac:dyDescent="0.3">
      <c r="A69" s="7" t="s">
        <v>140</v>
      </c>
      <c r="B69" s="2">
        <v>0.75700000000000001</v>
      </c>
      <c r="C69" s="5">
        <v>7.9000000000000001E-2</v>
      </c>
      <c r="D69" s="1">
        <f>(B69-C69)</f>
        <v>0.67800000000000005</v>
      </c>
      <c r="E69" s="9">
        <f>(20.96*D69*D69)+(57.246*D69)+(2.4565)</f>
        <v>50.904264640000001</v>
      </c>
    </row>
    <row r="70" spans="1:5" x14ac:dyDescent="0.3">
      <c r="A70" s="7" t="s">
        <v>141</v>
      </c>
      <c r="B70" s="2">
        <v>0.86899999999999999</v>
      </c>
      <c r="C70" s="5">
        <v>7.9000000000000001E-2</v>
      </c>
      <c r="D70" s="1">
        <f>(B70-C70)</f>
        <v>0.79</v>
      </c>
      <c r="E70" s="9">
        <f>(20.96*D70*D70)+(57.246*D70)+(2.4565)</f>
        <v>60.761976000000004</v>
      </c>
    </row>
    <row r="71" spans="1:5" x14ac:dyDescent="0.3">
      <c r="A71" s="7" t="s">
        <v>142</v>
      </c>
      <c r="B71" s="2">
        <v>0.86199999999999999</v>
      </c>
      <c r="C71" s="5">
        <v>7.9000000000000001E-2</v>
      </c>
      <c r="D71" s="1">
        <f>(B71-C71)</f>
        <v>0.78300000000000003</v>
      </c>
      <c r="E71" s="9">
        <f>(20.96*D71*D71)+(57.246*D71)+(2.4565)</f>
        <v>60.130463440000007</v>
      </c>
    </row>
    <row r="72" spans="1:5" x14ac:dyDescent="0.3">
      <c r="A72" s="7" t="s">
        <v>143</v>
      </c>
      <c r="B72" s="2">
        <v>0.89200000000000002</v>
      </c>
      <c r="C72" s="5">
        <v>7.9000000000000001E-2</v>
      </c>
      <c r="D72" s="1">
        <f>(B72-C72)</f>
        <v>0.81300000000000006</v>
      </c>
      <c r="E72" s="9">
        <f>(20.96*D72*D72)+(57.246*D72)+(2.4565)</f>
        <v>62.851408240000005</v>
      </c>
    </row>
    <row r="73" spans="1:5" x14ac:dyDescent="0.3">
      <c r="A73" s="7" t="s">
        <v>144</v>
      </c>
      <c r="B73" s="2">
        <v>0.90500000000000003</v>
      </c>
      <c r="C73" s="5">
        <v>7.9000000000000001E-2</v>
      </c>
      <c r="D73" s="1">
        <f>(B73-C73)</f>
        <v>0.82600000000000007</v>
      </c>
      <c r="E73" s="9">
        <f>(20.96*D73*D73)+(57.246*D73)+(2.4565)</f>
        <v>64.042200960000017</v>
      </c>
    </row>
    <row r="74" spans="1:5" x14ac:dyDescent="0.3">
      <c r="A74" s="7" t="s">
        <v>145</v>
      </c>
      <c r="B74" s="2">
        <v>0.90300000000000002</v>
      </c>
      <c r="C74" s="5">
        <v>7.9000000000000001E-2</v>
      </c>
      <c r="D74" s="1">
        <f>(B74-C74)</f>
        <v>0.82400000000000007</v>
      </c>
      <c r="E74" s="9">
        <f>(20.96*D74*D74)+(57.246*D74)+(2.4565)</f>
        <v>63.858540960000006</v>
      </c>
    </row>
    <row r="75" spans="1:5" x14ac:dyDescent="0.3">
      <c r="A75" s="7" t="s">
        <v>146</v>
      </c>
      <c r="B75" s="2">
        <v>0.70499999999999996</v>
      </c>
      <c r="C75" s="5">
        <v>7.9000000000000001E-2</v>
      </c>
      <c r="D75" s="1">
        <f>(B75-C75)</f>
        <v>0.626</v>
      </c>
      <c r="E75" s="9">
        <f>(20.96*D75*D75)+(57.246*D75)+(2.4565)</f>
        <v>46.506216959999996</v>
      </c>
    </row>
    <row r="76" spans="1:5" x14ac:dyDescent="0.3">
      <c r="A76" s="7" t="s">
        <v>147</v>
      </c>
      <c r="B76" s="2">
        <v>0.66300000000000003</v>
      </c>
      <c r="C76" s="5">
        <v>7.9000000000000001E-2</v>
      </c>
      <c r="D76" s="1">
        <f>(B76-C76)</f>
        <v>0.58400000000000007</v>
      </c>
      <c r="E76" s="9">
        <f>(20.96*D76*D76)+(57.246*D76)+(2.4565)</f>
        <v>43.036697760000003</v>
      </c>
    </row>
    <row r="77" spans="1:5" x14ac:dyDescent="0.3">
      <c r="A77" s="7" t="s">
        <v>148</v>
      </c>
      <c r="B77" s="2">
        <v>0.60199999999999998</v>
      </c>
      <c r="C77" s="5">
        <v>7.9000000000000001E-2</v>
      </c>
      <c r="D77" s="1">
        <f>(B77-C77)</f>
        <v>0.52300000000000002</v>
      </c>
      <c r="E77" s="9">
        <f>(20.96*D77*D77)+(57.246*D77)+(2.4565)</f>
        <v>38.12932584</v>
      </c>
    </row>
    <row r="78" spans="1:5" x14ac:dyDescent="0.3">
      <c r="A78" s="7" t="s">
        <v>149</v>
      </c>
      <c r="B78" s="2">
        <v>0.66100000000000003</v>
      </c>
      <c r="C78" s="5">
        <v>7.9000000000000001E-2</v>
      </c>
      <c r="D78" s="1">
        <f>(B78-C78)</f>
        <v>0.58200000000000007</v>
      </c>
      <c r="E78" s="9">
        <f>(20.96*D78*D78)+(57.246*D78)+(2.4565)</f>
        <v>42.873327040000007</v>
      </c>
    </row>
    <row r="79" spans="1:5" x14ac:dyDescent="0.3">
      <c r="A79" s="7" t="s">
        <v>150</v>
      </c>
      <c r="B79" s="2">
        <v>0.66100000000000003</v>
      </c>
      <c r="C79" s="5">
        <v>7.9000000000000001E-2</v>
      </c>
      <c r="D79" s="1">
        <f>(B79-C79)</f>
        <v>0.58200000000000007</v>
      </c>
      <c r="E79" s="9">
        <f>(20.96*D79*D79)+(57.246*D79)+(2.4565)</f>
        <v>42.873327040000007</v>
      </c>
    </row>
    <row r="80" spans="1:5" x14ac:dyDescent="0.3">
      <c r="A80" s="7" t="s">
        <v>151</v>
      </c>
      <c r="B80" s="2">
        <v>0.92800000000000005</v>
      </c>
      <c r="C80" s="5">
        <v>7.9000000000000001E-2</v>
      </c>
      <c r="D80" s="1">
        <f>(B80-C80)</f>
        <v>0.84900000000000009</v>
      </c>
      <c r="E80" s="9">
        <f>(20.96*D80*D80)+(57.246*D80)+(2.4565)</f>
        <v>66.166342960000023</v>
      </c>
    </row>
    <row r="81" spans="1:5" x14ac:dyDescent="0.3">
      <c r="A81" s="7" t="s">
        <v>152</v>
      </c>
      <c r="B81" s="2">
        <v>0.78100000000000003</v>
      </c>
      <c r="C81" s="5">
        <v>7.9000000000000001E-2</v>
      </c>
      <c r="D81" s="1">
        <f>(B81-C81)</f>
        <v>0.70200000000000007</v>
      </c>
      <c r="E81" s="9">
        <f>(20.96*D81*D81)+(57.246*D81)+(2.4565)</f>
        <v>52.972363840000007</v>
      </c>
    </row>
    <row r="82" spans="1:5" x14ac:dyDescent="0.3">
      <c r="A82" s="7" t="s">
        <v>153</v>
      </c>
      <c r="B82" s="2">
        <v>0.70899999999999996</v>
      </c>
      <c r="C82" s="5">
        <v>7.9000000000000001E-2</v>
      </c>
      <c r="D82" s="1">
        <f>(B82-C82)</f>
        <v>0.63</v>
      </c>
      <c r="E82" s="9">
        <f>(20.96*D82*D82)+(57.246*D82)+(2.4565)</f>
        <v>46.840503999999996</v>
      </c>
    </row>
    <row r="83" spans="1:5" x14ac:dyDescent="0.3">
      <c r="A83" s="7" t="s">
        <v>154</v>
      </c>
      <c r="B83" s="2">
        <v>0.94600000000000006</v>
      </c>
      <c r="C83" s="5">
        <v>7.9000000000000001E-2</v>
      </c>
      <c r="D83" s="1">
        <f>(B83-C83)</f>
        <v>0.8670000000000001</v>
      </c>
      <c r="E83" s="9">
        <f>(20.96*D83*D83)+(57.246*D83)+(2.4565)</f>
        <v>67.844183440000023</v>
      </c>
    </row>
    <row r="84" spans="1:5" x14ac:dyDescent="0.3">
      <c r="A84" s="7" t="s">
        <v>155</v>
      </c>
      <c r="B84" s="2">
        <v>1.0050000000000001</v>
      </c>
      <c r="C84" s="5">
        <v>7.9000000000000001E-2</v>
      </c>
      <c r="D84" s="1">
        <f>(B84-C84)</f>
        <v>0.92600000000000016</v>
      </c>
      <c r="E84" s="9">
        <f>(20.96*D84*D84)+(57.246*D84)+(2.4565)</f>
        <v>73.438992960000022</v>
      </c>
    </row>
    <row r="85" spans="1:5" x14ac:dyDescent="0.3">
      <c r="A85" s="7" t="s">
        <v>156</v>
      </c>
      <c r="B85" s="2">
        <v>0.86399999999999999</v>
      </c>
      <c r="C85" s="5">
        <v>7.9000000000000001E-2</v>
      </c>
      <c r="D85" s="1">
        <f>(B85-C85)</f>
        <v>0.78500000000000003</v>
      </c>
      <c r="E85" s="9">
        <f>(20.96*D85*D85)+(57.246*D85)+(2.4565)</f>
        <v>60.310686000000004</v>
      </c>
    </row>
    <row r="86" spans="1:5" x14ac:dyDescent="0.3">
      <c r="A86" s="7" t="s">
        <v>157</v>
      </c>
      <c r="B86" s="2">
        <v>0.85799999999999998</v>
      </c>
      <c r="C86" s="5">
        <v>7.9000000000000001E-2</v>
      </c>
      <c r="D86" s="1">
        <f>(B86-C86)</f>
        <v>0.77900000000000003</v>
      </c>
      <c r="E86" s="9">
        <f>(20.96*D86*D86)+(57.246*D86)+(2.4565)</f>
        <v>59.770521360000011</v>
      </c>
    </row>
    <row r="87" spans="1:5" x14ac:dyDescent="0.3">
      <c r="A87" s="7" t="s">
        <v>158</v>
      </c>
      <c r="B87" s="2">
        <v>0.73199999999999998</v>
      </c>
      <c r="C87" s="5">
        <v>7.9000000000000001E-2</v>
      </c>
      <c r="D87" s="1">
        <f>(B87-C87)</f>
        <v>0.65300000000000002</v>
      </c>
      <c r="E87" s="9">
        <f>(20.96*D87*D87)+(57.246*D87)+(2.4565)</f>
        <v>48.775670640000001</v>
      </c>
    </row>
    <row r="88" spans="1:5" x14ac:dyDescent="0.3">
      <c r="A88" s="7" t="s">
        <v>159</v>
      </c>
      <c r="B88" s="2">
        <v>0.90700000000000003</v>
      </c>
      <c r="C88" s="5">
        <v>7.9000000000000001E-2</v>
      </c>
      <c r="D88" s="1">
        <f>(B88-C88)</f>
        <v>0.82800000000000007</v>
      </c>
      <c r="E88" s="9">
        <f>(20.96*D88*D88)+(57.246*D88)+(2.4565)</f>
        <v>64.22602864000001</v>
      </c>
    </row>
    <row r="89" spans="1:5" x14ac:dyDescent="0.3">
      <c r="A89" s="7" t="s">
        <v>160</v>
      </c>
      <c r="B89" s="2">
        <v>0.79300000000000004</v>
      </c>
      <c r="C89" s="5">
        <v>7.9000000000000001E-2</v>
      </c>
      <c r="D89" s="1">
        <f>(B89-C89)</f>
        <v>0.71400000000000008</v>
      </c>
      <c r="E89" s="9">
        <f>(20.96*D89*D89)+(57.246*D89)+(2.4565)</f>
        <v>54.015468160000005</v>
      </c>
    </row>
    <row r="90" spans="1:5" x14ac:dyDescent="0.3">
      <c r="A90" s="7" t="s">
        <v>161</v>
      </c>
      <c r="B90" s="2">
        <v>0.66500000000000004</v>
      </c>
      <c r="C90" s="5">
        <v>7.9000000000000001E-2</v>
      </c>
      <c r="D90" s="1">
        <f>(B90-C90)</f>
        <v>0.58600000000000008</v>
      </c>
      <c r="E90" s="9">
        <f>(20.96*D90*D90)+(57.246*D90)+(2.4565)</f>
        <v>43.200236160000003</v>
      </c>
    </row>
    <row r="91" spans="1:5" x14ac:dyDescent="0.3">
      <c r="A91" s="7" t="s">
        <v>162</v>
      </c>
      <c r="B91" s="2">
        <v>0.54800000000000004</v>
      </c>
      <c r="C91" s="5">
        <v>7.9000000000000001E-2</v>
      </c>
      <c r="D91" s="1">
        <f>(B91-C91)</f>
        <v>0.46900000000000003</v>
      </c>
      <c r="E91" s="9">
        <f>(20.96*D91*D91)+(57.246*D91)+(2.4565)</f>
        <v>33.915256560000003</v>
      </c>
    </row>
    <row r="92" spans="1:5" x14ac:dyDescent="0.3">
      <c r="A92" s="7" t="s">
        <v>163</v>
      </c>
      <c r="B92" s="2">
        <v>0.61399999999999999</v>
      </c>
      <c r="C92" s="5">
        <v>7.9000000000000001E-2</v>
      </c>
      <c r="D92" s="1">
        <f>(B92-C92)</f>
        <v>0.53500000000000003</v>
      </c>
      <c r="E92" s="9">
        <f>(20.96*D92*D92)+(57.246*D92)+(2.4565)</f>
        <v>39.082386</v>
      </c>
    </row>
    <row r="93" spans="1:5" x14ac:dyDescent="0.3">
      <c r="A93" s="7" t="s">
        <v>164</v>
      </c>
      <c r="B93" s="2">
        <v>0.71199999999999997</v>
      </c>
      <c r="C93" s="5">
        <v>7.9000000000000001E-2</v>
      </c>
      <c r="D93" s="1">
        <f>(B93-C93)</f>
        <v>0.63300000000000001</v>
      </c>
      <c r="E93" s="9">
        <f>(20.96*D93*D93)+(57.246*D93)+(2.4565)</f>
        <v>47.091659440000001</v>
      </c>
    </row>
    <row r="94" spans="1:5" x14ac:dyDescent="0.3">
      <c r="A94" s="7" t="s">
        <v>165</v>
      </c>
      <c r="B94" s="2">
        <v>0.67800000000000005</v>
      </c>
      <c r="C94" s="5">
        <v>7.9000000000000001E-2</v>
      </c>
      <c r="D94" s="1">
        <f>(B94-C94)</f>
        <v>0.59900000000000009</v>
      </c>
      <c r="E94" s="9">
        <f>(20.96*D94*D94)+(57.246*D94)+(2.4565)</f>
        <v>44.267322960000008</v>
      </c>
    </row>
    <row r="95" spans="1:5" x14ac:dyDescent="0.3">
      <c r="A95" s="7" t="s">
        <v>166</v>
      </c>
      <c r="B95" s="2">
        <v>0.68</v>
      </c>
      <c r="C95" s="5">
        <v>7.9000000000000001E-2</v>
      </c>
      <c r="D95" s="1">
        <f>(B95-C95)</f>
        <v>0.60100000000000009</v>
      </c>
      <c r="E95" s="9">
        <f>(20.96*D95*D95)+(57.246*D95)+(2.4565)</f>
        <v>44.432118960000004</v>
      </c>
    </row>
    <row r="96" spans="1:5" x14ac:dyDescent="0.3">
      <c r="A96" s="7" t="s">
        <v>167</v>
      </c>
      <c r="B96" s="2">
        <v>0.85699999999999998</v>
      </c>
      <c r="C96" s="5">
        <v>7.9000000000000001E-2</v>
      </c>
      <c r="D96" s="1">
        <f>(B96-C96)</f>
        <v>0.77800000000000002</v>
      </c>
      <c r="E96" s="9">
        <f>(20.96*D96*D96)+(57.246*D96)+(2.4565)</f>
        <v>59.68064064</v>
      </c>
    </row>
    <row r="97" spans="1:5" x14ac:dyDescent="0.3">
      <c r="A97" s="7" t="s">
        <v>168</v>
      </c>
      <c r="B97" s="2">
        <v>0.74099999999999999</v>
      </c>
      <c r="C97" s="5">
        <v>7.9000000000000001E-2</v>
      </c>
      <c r="D97" s="1">
        <f>(B97-C97)</f>
        <v>0.66200000000000003</v>
      </c>
      <c r="E97" s="9">
        <f>(20.96*D97*D97)+(57.246*D97)+(2.4565)</f>
        <v>49.538946240000001</v>
      </c>
    </row>
    <row r="98" spans="1:5" x14ac:dyDescent="0.3">
      <c r="A98" s="7" t="s">
        <v>169</v>
      </c>
      <c r="B98" s="2">
        <v>1.03</v>
      </c>
      <c r="C98" s="5">
        <v>7.9000000000000001E-2</v>
      </c>
      <c r="D98" s="1">
        <f>(B98-C98)</f>
        <v>0.95100000000000007</v>
      </c>
      <c r="E98" s="9">
        <f>(20.96*D98*D98)+(57.246*D98)+(2.4565)</f>
        <v>75.853690960000009</v>
      </c>
    </row>
    <row r="99" spans="1:5" x14ac:dyDescent="0.3">
      <c r="A99" s="7" t="s">
        <v>170</v>
      </c>
      <c r="B99" s="2">
        <v>0.746</v>
      </c>
      <c r="C99" s="5">
        <v>7.9000000000000001E-2</v>
      </c>
      <c r="D99" s="1">
        <f>(B99-C99)</f>
        <v>0.66700000000000004</v>
      </c>
      <c r="E99" s="9">
        <f>(20.96*D99*D99)+(57.246*D99)+(2.4565)</f>
        <v>49.964455440000002</v>
      </c>
    </row>
    <row r="100" spans="1:5" x14ac:dyDescent="0.3">
      <c r="A100" s="7" t="s">
        <v>171</v>
      </c>
      <c r="B100" s="2">
        <v>1.1000000000000001</v>
      </c>
      <c r="C100" s="5">
        <v>7.9000000000000001E-2</v>
      </c>
      <c r="D100" s="1">
        <f>(B100-C100)</f>
        <v>1.0210000000000001</v>
      </c>
      <c r="E100" s="9">
        <f>(20.96*D100*D100)+(57.246*D100)+(2.4565)</f>
        <v>82.754229360000011</v>
      </c>
    </row>
    <row r="101" spans="1:5" x14ac:dyDescent="0.3">
      <c r="A101" s="7" t="s">
        <v>172</v>
      </c>
      <c r="B101" s="2">
        <v>0.95500000000000007</v>
      </c>
      <c r="C101" s="5">
        <v>7.9000000000000001E-2</v>
      </c>
      <c r="D101" s="1">
        <f>(B101-C101)</f>
        <v>0.87600000000000011</v>
      </c>
      <c r="E101" s="9">
        <f>(20.96*D101*D101)+(57.246*D101)+(2.4565)</f>
        <v>68.688196960000028</v>
      </c>
    </row>
    <row r="102" spans="1:5" x14ac:dyDescent="0.3">
      <c r="A102" s="7" t="s">
        <v>173</v>
      </c>
      <c r="B102" s="2">
        <v>0.996</v>
      </c>
      <c r="C102" s="5">
        <v>7.9000000000000001E-2</v>
      </c>
      <c r="D102" s="1">
        <f>(B102-C102)</f>
        <v>0.91700000000000004</v>
      </c>
      <c r="E102" s="9">
        <f>(20.96*D102*D102)+(57.246*D102)+(2.4565)</f>
        <v>72.576115440000009</v>
      </c>
    </row>
    <row r="103" spans="1:5" x14ac:dyDescent="0.3">
      <c r="A103" s="7" t="s">
        <v>174</v>
      </c>
      <c r="B103" s="2">
        <v>1.0150000000000001</v>
      </c>
      <c r="C103" s="5">
        <v>7.9000000000000001E-2</v>
      </c>
      <c r="D103" s="1">
        <f>(B103-C103)</f>
        <v>0.93600000000000017</v>
      </c>
      <c r="E103" s="9">
        <f>(20.96*D103*D103)+(57.246*D103)+(2.4565)</f>
        <v>74.401728160000019</v>
      </c>
    </row>
    <row r="104" spans="1:5" x14ac:dyDescent="0.3">
      <c r="A104" s="7" t="s">
        <v>175</v>
      </c>
      <c r="B104" s="2">
        <v>0.83899999999999997</v>
      </c>
      <c r="C104" s="5">
        <v>7.9000000000000001E-2</v>
      </c>
      <c r="D104" s="1">
        <f>(B104-C104)</f>
        <v>0.76</v>
      </c>
      <c r="E104" s="9">
        <f>(20.96*D104*D104)+(57.246*D104)+(2.4565)</f>
        <v>58.069955999999998</v>
      </c>
    </row>
    <row r="105" spans="1:5" x14ac:dyDescent="0.3">
      <c r="A105" s="7" t="s">
        <v>176</v>
      </c>
      <c r="B105" s="2">
        <v>0.68600000000000005</v>
      </c>
      <c r="C105" s="5">
        <v>7.9000000000000001E-2</v>
      </c>
      <c r="D105" s="1">
        <f>(B105-C105)</f>
        <v>0.6070000000000001</v>
      </c>
      <c r="E105" s="9">
        <f>(20.96*D105*D105)+(57.246*D105)+(2.4565)</f>
        <v>44.927513040000008</v>
      </c>
    </row>
    <row r="106" spans="1:5" x14ac:dyDescent="0.3">
      <c r="A106" s="7" t="s">
        <v>177</v>
      </c>
      <c r="B106" s="2">
        <v>0.65600000000000003</v>
      </c>
      <c r="C106" s="5">
        <v>7.9000000000000001E-2</v>
      </c>
      <c r="D106" s="1">
        <f>(B106-C106)</f>
        <v>0.57700000000000007</v>
      </c>
      <c r="E106" s="9">
        <f>(20.96*D106*D106)+(57.246*D106)+(2.4565)</f>
        <v>42.465633840000002</v>
      </c>
    </row>
    <row r="107" spans="1:5" x14ac:dyDescent="0.3">
      <c r="A107" s="7" t="s">
        <v>178</v>
      </c>
      <c r="B107" s="2">
        <v>0.55000000000000004</v>
      </c>
      <c r="C107" s="5">
        <v>7.9000000000000001E-2</v>
      </c>
      <c r="D107" s="1">
        <f>(B107-C107)</f>
        <v>0.47100000000000003</v>
      </c>
      <c r="E107" s="9">
        <f>(20.96*D107*D107)+(57.246*D107)+(2.4565)</f>
        <v>34.069153360000001</v>
      </c>
    </row>
    <row r="108" spans="1:5" x14ac:dyDescent="0.3">
      <c r="A108" s="7" t="s">
        <v>179</v>
      </c>
      <c r="B108" s="2">
        <v>0.503</v>
      </c>
      <c r="C108" s="5">
        <v>7.9000000000000001E-2</v>
      </c>
      <c r="D108" s="1">
        <f>(B108-C108)</f>
        <v>0.42399999999999999</v>
      </c>
      <c r="E108" s="9">
        <f>(20.96*D108*D108)+(57.246*D108)+(2.4565)</f>
        <v>30.496908959999999</v>
      </c>
    </row>
    <row r="109" spans="1:5" x14ac:dyDescent="0.3">
      <c r="A109" s="7" t="s">
        <v>180</v>
      </c>
      <c r="B109" s="2">
        <v>0.54500000000000004</v>
      </c>
      <c r="C109" s="5">
        <v>7.9000000000000001E-2</v>
      </c>
      <c r="D109" s="1">
        <f>(B109-C109)</f>
        <v>0.46600000000000003</v>
      </c>
      <c r="E109" s="9">
        <f>(20.96*D109*D109)+(57.246*D109)+(2.4565)</f>
        <v>33.684725759999999</v>
      </c>
    </row>
    <row r="110" spans="1:5" x14ac:dyDescent="0.3">
      <c r="A110" s="7" t="s">
        <v>181</v>
      </c>
      <c r="B110" s="2">
        <v>0.70100000000000007</v>
      </c>
      <c r="C110" s="5">
        <v>7.9000000000000001E-2</v>
      </c>
      <c r="D110" s="1">
        <f>(B110-C110)</f>
        <v>0.62200000000000011</v>
      </c>
      <c r="E110" s="9">
        <f>(20.96*D110*D110)+(57.246*D110)+(2.4565)</f>
        <v>46.172600640000006</v>
      </c>
    </row>
    <row r="111" spans="1:5" x14ac:dyDescent="0.3">
      <c r="A111" s="7" t="s">
        <v>182</v>
      </c>
      <c r="B111" s="2">
        <v>0.66900000000000004</v>
      </c>
      <c r="C111" s="5">
        <v>7.9000000000000001E-2</v>
      </c>
      <c r="D111" s="1">
        <f>(B111-C111)</f>
        <v>0.59000000000000008</v>
      </c>
      <c r="E111" s="9">
        <f>(20.96*D111*D111)+(57.246*D111)+(2.4565)</f>
        <v>43.527816000000009</v>
      </c>
    </row>
    <row r="112" spans="1:5" x14ac:dyDescent="0.3">
      <c r="A112" s="7" t="s">
        <v>183</v>
      </c>
      <c r="B112" s="2">
        <v>0.85499999999999998</v>
      </c>
      <c r="C112" s="5">
        <v>7.9000000000000001E-2</v>
      </c>
      <c r="D112" s="1">
        <f>(B112-C112)</f>
        <v>0.77600000000000002</v>
      </c>
      <c r="E112" s="9">
        <f>(20.96*D112*D112)+(57.246*D112)+(2.4565)</f>
        <v>59.501004960000003</v>
      </c>
    </row>
    <row r="113" spans="1:5" x14ac:dyDescent="0.3">
      <c r="A113" s="7" t="s">
        <v>184</v>
      </c>
      <c r="B113" s="2">
        <v>0.72799999999999998</v>
      </c>
      <c r="C113" s="5">
        <v>7.9000000000000001E-2</v>
      </c>
      <c r="D113" s="1">
        <f>(B113-C113)</f>
        <v>0.64900000000000002</v>
      </c>
      <c r="E113" s="9">
        <f>(20.96*D113*D113)+(57.246*D113)+(2.4565)</f>
        <v>48.437526960000007</v>
      </c>
    </row>
    <row r="114" spans="1:5" x14ac:dyDescent="0.3">
      <c r="A114" s="7" t="s">
        <v>185</v>
      </c>
      <c r="B114" s="2">
        <v>0.74399999999999999</v>
      </c>
      <c r="C114" s="5">
        <v>7.9000000000000001E-2</v>
      </c>
      <c r="D114" s="1">
        <f>(B114-C114)</f>
        <v>0.66500000000000004</v>
      </c>
      <c r="E114" s="9">
        <f>(20.96*D114*D114)+(57.246*D114)+(2.4565)</f>
        <v>49.794125999999999</v>
      </c>
    </row>
    <row r="115" spans="1:5" x14ac:dyDescent="0.3">
      <c r="A115" s="7" t="s">
        <v>186</v>
      </c>
      <c r="B115" s="2">
        <v>0.45500000000000002</v>
      </c>
      <c r="C115" s="5">
        <v>7.9000000000000001E-2</v>
      </c>
      <c r="D115" s="1">
        <f>(B115-C115)</f>
        <v>0.376</v>
      </c>
      <c r="E115" s="9">
        <f>(20.96*D115*D115)+(57.246*D115)+(2.4565)</f>
        <v>26.944236959999998</v>
      </c>
    </row>
    <row r="116" spans="1:5" x14ac:dyDescent="0.3">
      <c r="A116" s="7" t="s">
        <v>187</v>
      </c>
      <c r="B116" s="2">
        <v>0.68500000000000005</v>
      </c>
      <c r="C116" s="5">
        <v>7.9000000000000001E-2</v>
      </c>
      <c r="D116" s="1">
        <f>(B116-C116)</f>
        <v>0.60600000000000009</v>
      </c>
      <c r="E116" s="9">
        <f>(20.96*D116*D116)+(57.246*D116)+(2.4565)</f>
        <v>44.844842560000011</v>
      </c>
    </row>
    <row r="117" spans="1:5" x14ac:dyDescent="0.3">
      <c r="A117" s="7" t="s">
        <v>188</v>
      </c>
      <c r="B117" s="2">
        <v>0.68500000000000005</v>
      </c>
      <c r="C117" s="5">
        <v>7.9000000000000001E-2</v>
      </c>
      <c r="D117" s="1">
        <f>(B117-C117)</f>
        <v>0.60600000000000009</v>
      </c>
      <c r="E117" s="9">
        <f>(20.96*D117*D117)+(57.246*D117)+(2.4565)</f>
        <v>44.844842560000011</v>
      </c>
    </row>
    <row r="118" spans="1:5" x14ac:dyDescent="0.3">
      <c r="A118" s="7" t="s">
        <v>189</v>
      </c>
      <c r="B118" s="2">
        <v>0.89100000000000001</v>
      </c>
      <c r="C118" s="5">
        <v>7.9000000000000001E-2</v>
      </c>
      <c r="D118" s="1">
        <f>(B118-C118)</f>
        <v>0.81200000000000006</v>
      </c>
      <c r="E118" s="9">
        <f>(20.96*D118*D118)+(57.246*D118)+(2.4565)</f>
        <v>62.760102240000002</v>
      </c>
    </row>
    <row r="119" spans="1:5" x14ac:dyDescent="0.3">
      <c r="A119" s="7" t="s">
        <v>190</v>
      </c>
      <c r="B119" s="2">
        <v>0.78500000000000003</v>
      </c>
      <c r="C119" s="5">
        <v>7.9000000000000001E-2</v>
      </c>
      <c r="D119" s="1">
        <f>(B119-C119)</f>
        <v>0.70600000000000007</v>
      </c>
      <c r="E119" s="9">
        <f>(20.96*D119*D119)+(57.246*D119)+(2.4565)</f>
        <v>53.319394560000006</v>
      </c>
    </row>
    <row r="120" spans="1:5" x14ac:dyDescent="0.3">
      <c r="A120" s="7" t="s">
        <v>191</v>
      </c>
      <c r="B120" s="2">
        <v>0.97699999999999998</v>
      </c>
      <c r="C120" s="5">
        <v>7.9000000000000001E-2</v>
      </c>
      <c r="D120" s="1">
        <f>(B120-C120)</f>
        <v>0.89800000000000002</v>
      </c>
      <c r="E120" s="9">
        <f>(20.96*D120*D120)+(57.246*D120)+(2.4565)</f>
        <v>70.765635840000016</v>
      </c>
    </row>
    <row r="121" spans="1:5" x14ac:dyDescent="0.3">
      <c r="A121" s="7" t="s">
        <v>192</v>
      </c>
      <c r="B121" s="2">
        <v>0.47000000000000003</v>
      </c>
      <c r="C121" s="5">
        <v>7.9000000000000001E-2</v>
      </c>
      <c r="D121" s="1">
        <f>(B121-C121)</f>
        <v>0.39100000000000001</v>
      </c>
      <c r="E121" s="9">
        <f>(20.96*D121*D121)+(57.246*D121)+(2.4565)</f>
        <v>28.044071760000001</v>
      </c>
    </row>
    <row r="122" spans="1:5" x14ac:dyDescent="0.3">
      <c r="A122" s="7" t="s">
        <v>193</v>
      </c>
      <c r="B122" s="2">
        <v>0.68700000000000006</v>
      </c>
      <c r="C122" s="5">
        <v>7.9000000000000001E-2</v>
      </c>
      <c r="D122" s="1">
        <f>(B122-C122)</f>
        <v>0.6080000000000001</v>
      </c>
      <c r="E122" s="9">
        <f>(20.96*D122*D122)+(57.246*D122)+(2.4565)</f>
        <v>45.010225440000006</v>
      </c>
    </row>
    <row r="123" spans="1:5" x14ac:dyDescent="0.3">
      <c r="A123" s="7" t="s">
        <v>194</v>
      </c>
      <c r="B123" s="2">
        <v>0.60799999999999998</v>
      </c>
      <c r="C123" s="5">
        <v>7.9000000000000001E-2</v>
      </c>
      <c r="D123" s="1">
        <f>(B123-C123)</f>
        <v>0.52900000000000003</v>
      </c>
      <c r="E123" s="9">
        <f>(20.96*D123*D123)+(57.246*D123)+(2.4565)</f>
        <v>38.605101360000006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workbookViewId="0">
      <selection activeCell="O6" sqref="O5:O6"/>
    </sheetView>
  </sheetViews>
  <sheetFormatPr defaultRowHeight="14.4" x14ac:dyDescent="0.3"/>
  <cols>
    <col min="1" max="1" width="15.6640625" customWidth="1"/>
    <col min="2" max="2" width="10.88671875" customWidth="1"/>
    <col min="3" max="3" width="12.44140625" customWidth="1"/>
    <col min="4" max="4" width="11.109375" customWidth="1"/>
    <col min="5" max="5" width="15.77734375" customWidth="1"/>
  </cols>
  <sheetData>
    <row r="2" spans="1:12" x14ac:dyDescent="0.3">
      <c r="A2" s="3">
        <v>2.09</v>
      </c>
      <c r="B2" s="2">
        <v>0.70799999999999996</v>
      </c>
      <c r="C2" s="2">
        <v>0.42099999999999999</v>
      </c>
      <c r="D2" s="2">
        <v>0.79700000000000004</v>
      </c>
      <c r="E2" s="2">
        <v>0.57999999999999996</v>
      </c>
      <c r="F2" s="2">
        <v>0.54500000000000004</v>
      </c>
      <c r="G2" s="2">
        <v>0.57600000000000007</v>
      </c>
      <c r="H2" s="2">
        <v>0.63100000000000001</v>
      </c>
      <c r="I2" s="2">
        <v>0.59099999999999997</v>
      </c>
      <c r="J2" s="2">
        <v>0.46300000000000002</v>
      </c>
      <c r="K2" s="2">
        <v>0.747</v>
      </c>
      <c r="L2" s="2">
        <v>0.55900000000000005</v>
      </c>
    </row>
    <row r="3" spans="1:12" x14ac:dyDescent="0.3">
      <c r="A3" s="3">
        <v>1.431</v>
      </c>
      <c r="B3" s="2">
        <v>0.44700000000000001</v>
      </c>
      <c r="C3" s="2">
        <v>0.378</v>
      </c>
      <c r="D3" s="2">
        <v>0.38100000000000001</v>
      </c>
      <c r="E3" s="2">
        <v>0.5</v>
      </c>
      <c r="F3" s="2">
        <v>0.58599999999999997</v>
      </c>
      <c r="G3" s="2">
        <v>0.47900000000000004</v>
      </c>
      <c r="H3" s="2">
        <v>0.45500000000000002</v>
      </c>
      <c r="I3" s="2">
        <v>0.40700000000000003</v>
      </c>
      <c r="J3" s="2">
        <v>0.40900000000000003</v>
      </c>
      <c r="K3" s="2">
        <v>0.65200000000000002</v>
      </c>
      <c r="L3" s="2">
        <v>0.49199999999999999</v>
      </c>
    </row>
    <row r="4" spans="1:12" x14ac:dyDescent="0.3">
      <c r="A4" s="3">
        <v>0.84799999999999998</v>
      </c>
      <c r="B4" s="2">
        <v>0.48599999999999999</v>
      </c>
      <c r="C4" s="2">
        <v>0.56800000000000006</v>
      </c>
      <c r="D4" s="2">
        <v>0.52200000000000002</v>
      </c>
      <c r="E4" s="2">
        <v>0.54400000000000004</v>
      </c>
      <c r="F4" s="2">
        <v>0.66500000000000004</v>
      </c>
      <c r="G4" s="2">
        <v>0.59</v>
      </c>
      <c r="H4" s="2">
        <v>0.69500000000000006</v>
      </c>
      <c r="I4" s="2">
        <v>0.52300000000000002</v>
      </c>
      <c r="J4" s="2">
        <v>0.42199999999999999</v>
      </c>
      <c r="K4" s="2">
        <v>0.70799999999999996</v>
      </c>
      <c r="L4" s="2">
        <v>0.54700000000000004</v>
      </c>
    </row>
    <row r="5" spans="1:12" x14ac:dyDescent="0.3">
      <c r="A5" s="3">
        <v>0.55800000000000005</v>
      </c>
      <c r="B5" s="2">
        <v>0.51800000000000002</v>
      </c>
      <c r="C5" s="2">
        <v>0.51600000000000001</v>
      </c>
      <c r="D5" s="2">
        <v>0.48199999999999998</v>
      </c>
      <c r="E5" s="2">
        <v>0.46400000000000002</v>
      </c>
      <c r="F5" s="2">
        <v>0.74199999999999999</v>
      </c>
      <c r="G5" s="2">
        <v>0.58599999999999997</v>
      </c>
      <c r="H5" s="2">
        <v>0.628</v>
      </c>
      <c r="I5" s="2">
        <v>0.51800000000000002</v>
      </c>
      <c r="J5" s="2">
        <v>0.52600000000000002</v>
      </c>
      <c r="K5" s="2">
        <v>0.83200000000000007</v>
      </c>
      <c r="L5" s="2">
        <v>0.51900000000000002</v>
      </c>
    </row>
    <row r="6" spans="1:12" x14ac:dyDescent="0.3">
      <c r="A6" s="3">
        <v>0.378</v>
      </c>
      <c r="B6" s="2">
        <v>0.54200000000000004</v>
      </c>
      <c r="C6" s="2">
        <v>0.52600000000000002</v>
      </c>
      <c r="D6" s="2">
        <v>0.46400000000000002</v>
      </c>
      <c r="E6" s="2">
        <v>0.56300000000000006</v>
      </c>
      <c r="F6" s="2">
        <v>0.58499999999999996</v>
      </c>
      <c r="G6" s="2">
        <v>0.65500000000000003</v>
      </c>
      <c r="H6" s="2">
        <v>0.53700000000000003</v>
      </c>
      <c r="I6" s="2">
        <v>0.53700000000000003</v>
      </c>
      <c r="J6" s="2">
        <v>0.48399999999999999</v>
      </c>
      <c r="K6" s="2">
        <v>0.68700000000000006</v>
      </c>
      <c r="L6" s="2">
        <v>0.503</v>
      </c>
    </row>
    <row r="7" spans="1:12" x14ac:dyDescent="0.3">
      <c r="A7" s="5">
        <v>0.09</v>
      </c>
      <c r="B7" s="2">
        <v>0.49199999999999999</v>
      </c>
      <c r="C7" s="2">
        <v>0.52400000000000002</v>
      </c>
      <c r="D7" s="2">
        <v>0.91200000000000003</v>
      </c>
      <c r="E7" s="2">
        <v>0.49399999999999999</v>
      </c>
      <c r="F7" s="2">
        <v>0.60899999999999999</v>
      </c>
      <c r="G7" s="2">
        <v>0.61599999999999999</v>
      </c>
      <c r="H7" s="2">
        <v>0.52500000000000002</v>
      </c>
      <c r="I7" s="2">
        <v>0.63500000000000001</v>
      </c>
      <c r="J7" s="2">
        <v>0.78700000000000003</v>
      </c>
      <c r="K7" s="2">
        <v>0.78100000000000003</v>
      </c>
      <c r="L7" s="2">
        <v>0.58499999999999996</v>
      </c>
    </row>
    <row r="8" spans="1:12" x14ac:dyDescent="0.3">
      <c r="A8" s="2">
        <v>0.68100000000000005</v>
      </c>
      <c r="B8" s="2">
        <v>0.60699999999999998</v>
      </c>
      <c r="C8" s="2">
        <v>0.90800000000000003</v>
      </c>
      <c r="D8" s="2">
        <v>0.57899999999999996</v>
      </c>
      <c r="E8" s="2">
        <v>0.42799999999999999</v>
      </c>
      <c r="F8" s="2">
        <v>0.76</v>
      </c>
      <c r="G8" s="2">
        <v>0.78700000000000003</v>
      </c>
      <c r="H8" s="2">
        <v>0.77200000000000002</v>
      </c>
      <c r="I8" s="2">
        <v>0.57200000000000006</v>
      </c>
      <c r="J8" s="2">
        <v>0.90700000000000003</v>
      </c>
      <c r="K8" s="2">
        <v>0.79</v>
      </c>
      <c r="L8" s="2">
        <v>0.55800000000000005</v>
      </c>
    </row>
    <row r="9" spans="1:12" x14ac:dyDescent="0.3">
      <c r="A9" s="2">
        <v>0.63500000000000001</v>
      </c>
      <c r="B9" s="2">
        <v>0.55100000000000005</v>
      </c>
      <c r="C9" s="2">
        <v>0.95900000000000007</v>
      </c>
      <c r="D9" s="2">
        <v>0.67900000000000005</v>
      </c>
      <c r="E9" s="2">
        <v>0.54400000000000004</v>
      </c>
      <c r="F9" s="2">
        <v>0.61399999999999999</v>
      </c>
      <c r="G9" s="2">
        <v>0.52400000000000002</v>
      </c>
      <c r="H9" s="2">
        <v>0.40500000000000003</v>
      </c>
      <c r="I9" s="2">
        <v>0.40100000000000002</v>
      </c>
      <c r="J9" s="2">
        <v>0.50900000000000001</v>
      </c>
      <c r="K9" s="2">
        <v>0.65700000000000003</v>
      </c>
      <c r="L9" s="2">
        <v>0.60299999999999998</v>
      </c>
    </row>
    <row r="16" spans="1:12" x14ac:dyDescent="0.3">
      <c r="A16" s="16"/>
      <c r="B16" s="10" t="s">
        <v>7</v>
      </c>
      <c r="C16" s="10" t="s">
        <v>8</v>
      </c>
      <c r="D16" s="10" t="s">
        <v>9</v>
      </c>
      <c r="E16" s="10" t="s">
        <v>10</v>
      </c>
    </row>
    <row r="17" spans="1:12" x14ac:dyDescent="0.3">
      <c r="A17" s="16" t="s">
        <v>1</v>
      </c>
      <c r="B17" s="3">
        <v>2.09</v>
      </c>
      <c r="C17" s="1">
        <f>B17-B22</f>
        <v>1.9999999999999998</v>
      </c>
      <c r="D17" s="1">
        <v>240</v>
      </c>
      <c r="E17" s="9">
        <f>(38.626*C17*C17)+(41.241*C17)+(1.1593)</f>
        <v>238.14529999999993</v>
      </c>
    </row>
    <row r="18" spans="1:12" x14ac:dyDescent="0.3">
      <c r="A18" s="16" t="s">
        <v>2</v>
      </c>
      <c r="B18" s="3">
        <v>1.431</v>
      </c>
      <c r="C18" s="1">
        <f>B18-B22</f>
        <v>1.341</v>
      </c>
      <c r="D18" s="1">
        <v>120</v>
      </c>
      <c r="E18" s="9">
        <f t="shared" ref="E18:E81" si="0">(38.626*C18*C18)+(41.241*C18)+(1.1593)</f>
        <v>125.92388290599999</v>
      </c>
    </row>
    <row r="19" spans="1:12" x14ac:dyDescent="0.3">
      <c r="A19" s="16" t="s">
        <v>3</v>
      </c>
      <c r="B19" s="3">
        <v>0.84799999999999998</v>
      </c>
      <c r="C19" s="1">
        <f>B19-B22</f>
        <v>0.75800000000000001</v>
      </c>
      <c r="D19" s="1">
        <v>60</v>
      </c>
      <c r="E19" s="9">
        <f t="shared" si="0"/>
        <v>54.613087063999998</v>
      </c>
    </row>
    <row r="20" spans="1:12" x14ac:dyDescent="0.3">
      <c r="A20" s="16" t="s">
        <v>4</v>
      </c>
      <c r="B20" s="3">
        <v>0.55800000000000005</v>
      </c>
      <c r="C20" s="1">
        <f>B20-B22</f>
        <v>0.46800000000000008</v>
      </c>
      <c r="D20" s="1">
        <v>30</v>
      </c>
      <c r="E20" s="9">
        <f t="shared" si="0"/>
        <v>28.920109024000006</v>
      </c>
    </row>
    <row r="21" spans="1:12" x14ac:dyDescent="0.3">
      <c r="A21" s="16" t="s">
        <v>5</v>
      </c>
      <c r="B21" s="3">
        <v>0.378</v>
      </c>
      <c r="C21" s="1">
        <f>B21-B22</f>
        <v>0.28800000000000003</v>
      </c>
      <c r="D21" s="1">
        <v>15</v>
      </c>
      <c r="E21" s="9">
        <f t="shared" si="0"/>
        <v>16.240502943999999</v>
      </c>
    </row>
    <row r="22" spans="1:12" x14ac:dyDescent="0.3">
      <c r="A22" s="16" t="s">
        <v>6</v>
      </c>
      <c r="B22" s="5">
        <v>0.09</v>
      </c>
      <c r="C22" s="1">
        <f>B22-B22</f>
        <v>0</v>
      </c>
      <c r="D22" s="1">
        <v>0</v>
      </c>
      <c r="E22" s="9">
        <f t="shared" si="0"/>
        <v>1.1593</v>
      </c>
    </row>
    <row r="27" spans="1:12" x14ac:dyDescent="0.3">
      <c r="H27" s="16"/>
      <c r="J27" s="6" t="s">
        <v>359</v>
      </c>
      <c r="K27" s="6"/>
      <c r="L27" s="16"/>
    </row>
    <row r="32" spans="1:12" x14ac:dyDescent="0.3">
      <c r="A32" s="7" t="s">
        <v>12</v>
      </c>
      <c r="B32" s="2" t="s">
        <v>13</v>
      </c>
      <c r="C32" s="4" t="s">
        <v>6</v>
      </c>
      <c r="D32" s="1" t="s">
        <v>8</v>
      </c>
      <c r="E32" s="8" t="s">
        <v>360</v>
      </c>
    </row>
    <row r="33" spans="1:5" x14ac:dyDescent="0.3">
      <c r="A33" s="7" t="s">
        <v>285</v>
      </c>
      <c r="B33" s="2">
        <v>0.68100000000000005</v>
      </c>
      <c r="C33" s="5">
        <v>0.09</v>
      </c>
      <c r="D33" s="1">
        <f>(B33-C33)</f>
        <v>0.59100000000000008</v>
      </c>
      <c r="E33" s="9">
        <f>(38.626*D33*D33)+(41.241*D33)+(1.1593)</f>
        <v>39.024058906000008</v>
      </c>
    </row>
    <row r="34" spans="1:5" x14ac:dyDescent="0.3">
      <c r="A34" s="7" t="s">
        <v>195</v>
      </c>
      <c r="B34" s="2">
        <v>0.63500000000000001</v>
      </c>
      <c r="C34" s="5">
        <v>0.09</v>
      </c>
      <c r="D34" s="1">
        <f>(B34-C34)</f>
        <v>0.54500000000000004</v>
      </c>
      <c r="E34" s="9">
        <f>(38.626*D34*D34)+(41.241*D34)+(1.1593)</f>
        <v>35.108532650000001</v>
      </c>
    </row>
    <row r="35" spans="1:5" x14ac:dyDescent="0.3">
      <c r="A35" s="7" t="s">
        <v>196</v>
      </c>
      <c r="B35" s="2">
        <v>0.70799999999999996</v>
      </c>
      <c r="C35" s="5">
        <v>0.09</v>
      </c>
      <c r="D35" s="1">
        <f>(B35-C35)</f>
        <v>0.61799999999999999</v>
      </c>
      <c r="E35" s="9">
        <f>(38.626*D35*D35)+(41.241*D35)+(1.1593)</f>
        <v>41.398434424000001</v>
      </c>
    </row>
    <row r="36" spans="1:5" x14ac:dyDescent="0.3">
      <c r="A36" s="7" t="s">
        <v>197</v>
      </c>
      <c r="B36" s="2">
        <v>0.44700000000000001</v>
      </c>
      <c r="C36" s="5">
        <v>0.09</v>
      </c>
      <c r="D36" s="1">
        <f>(B36-C36)</f>
        <v>0.35699999999999998</v>
      </c>
      <c r="E36" s="9">
        <f>(38.626*D36*D36)+(41.241*D36)+(1.1593)</f>
        <v>20.805182074000001</v>
      </c>
    </row>
    <row r="37" spans="1:5" x14ac:dyDescent="0.3">
      <c r="A37" s="7" t="s">
        <v>198</v>
      </c>
      <c r="B37" s="2">
        <v>0.48599999999999999</v>
      </c>
      <c r="C37" s="5">
        <v>0.09</v>
      </c>
      <c r="D37" s="1">
        <f>(B37-C37)</f>
        <v>0.39600000000000002</v>
      </c>
      <c r="E37" s="9">
        <f>(38.626*D37*D37)+(41.241*D37)+(1.1593)</f>
        <v>23.547910815999998</v>
      </c>
    </row>
    <row r="38" spans="1:5" x14ac:dyDescent="0.3">
      <c r="A38" s="7" t="s">
        <v>199</v>
      </c>
      <c r="B38" s="2">
        <v>0.51800000000000002</v>
      </c>
      <c r="C38" s="5">
        <v>0.09</v>
      </c>
      <c r="D38" s="1">
        <f>(B38-C38)</f>
        <v>0.42800000000000005</v>
      </c>
      <c r="E38" s="9">
        <f>(38.626*D38*D38)+(41.241*D38)+(1.1593)</f>
        <v>25.886113184000003</v>
      </c>
    </row>
    <row r="39" spans="1:5" x14ac:dyDescent="0.3">
      <c r="A39" s="7" t="s">
        <v>200</v>
      </c>
      <c r="B39" s="2">
        <v>0.54200000000000004</v>
      </c>
      <c r="C39" s="5">
        <v>0.09</v>
      </c>
      <c r="D39" s="1">
        <f>(B39-C39)</f>
        <v>0.45200000000000007</v>
      </c>
      <c r="E39" s="9">
        <f>(38.626*D39*D39)+(41.241*D39)+(1.1593)</f>
        <v>27.691678304000007</v>
      </c>
    </row>
    <row r="40" spans="1:5" x14ac:dyDescent="0.3">
      <c r="A40" s="7" t="s">
        <v>201</v>
      </c>
      <c r="B40" s="2">
        <v>0.49199999999999999</v>
      </c>
      <c r="C40" s="5">
        <v>0.09</v>
      </c>
      <c r="D40" s="1">
        <f>(B40-C40)</f>
        <v>0.40200000000000002</v>
      </c>
      <c r="E40" s="9">
        <f>(38.626*D40*D40)+(41.241*D40)+(1.1593)</f>
        <v>23.980298103999999</v>
      </c>
    </row>
    <row r="41" spans="1:5" x14ac:dyDescent="0.3">
      <c r="A41" s="7" t="s">
        <v>202</v>
      </c>
      <c r="B41" s="2">
        <v>0.60699999999999998</v>
      </c>
      <c r="C41" s="5">
        <v>0.09</v>
      </c>
      <c r="D41" s="1">
        <f>(B41-C41)</f>
        <v>0.51700000000000002</v>
      </c>
      <c r="E41" s="9">
        <f>(38.626*D41*D41)+(41.241*D41)+(1.1593)</f>
        <v>32.805201914000001</v>
      </c>
    </row>
    <row r="42" spans="1:5" x14ac:dyDescent="0.3">
      <c r="A42" s="7" t="s">
        <v>203</v>
      </c>
      <c r="B42" s="2">
        <v>0.55100000000000005</v>
      </c>
      <c r="C42" s="5">
        <v>0.09</v>
      </c>
      <c r="D42" s="1">
        <f>(B42-C42)</f>
        <v>0.46100000000000008</v>
      </c>
      <c r="E42" s="9">
        <f>(38.626*D42*D42)+(41.241*D42)+(1.1593)</f>
        <v>28.380237146000006</v>
      </c>
    </row>
    <row r="43" spans="1:5" x14ac:dyDescent="0.3">
      <c r="A43" s="7" t="s">
        <v>204</v>
      </c>
      <c r="B43" s="2">
        <v>0.42099999999999999</v>
      </c>
      <c r="C43" s="5">
        <v>0.09</v>
      </c>
      <c r="D43" s="1">
        <f>(B43-C43)</f>
        <v>0.33099999999999996</v>
      </c>
      <c r="E43" s="9">
        <f>(38.626*D43*D43)+(41.241*D43)+(1.1593)</f>
        <v>19.041974185999997</v>
      </c>
    </row>
    <row r="44" spans="1:5" x14ac:dyDescent="0.3">
      <c r="A44" s="7" t="s">
        <v>205</v>
      </c>
      <c r="B44" s="2">
        <v>0.378</v>
      </c>
      <c r="C44" s="5">
        <v>0.09</v>
      </c>
      <c r="D44" s="1">
        <f>(B44-C44)</f>
        <v>0.28800000000000003</v>
      </c>
      <c r="E44" s="9">
        <f>(38.626*D44*D44)+(41.241*D44)+(1.1593)</f>
        <v>16.240502943999999</v>
      </c>
    </row>
    <row r="45" spans="1:5" x14ac:dyDescent="0.3">
      <c r="A45" s="7" t="s">
        <v>206</v>
      </c>
      <c r="B45" s="2">
        <v>0.56800000000000006</v>
      </c>
      <c r="C45" s="5">
        <v>0.09</v>
      </c>
      <c r="D45" s="1">
        <f>(B45-C45)</f>
        <v>0.47800000000000009</v>
      </c>
      <c r="E45" s="9">
        <f>(38.626*D45*D45)+(41.241*D45)+(1.1593)</f>
        <v>29.697920984000007</v>
      </c>
    </row>
    <row r="46" spans="1:5" x14ac:dyDescent="0.3">
      <c r="A46" s="7" t="s">
        <v>207</v>
      </c>
      <c r="B46" s="2">
        <v>0.51600000000000001</v>
      </c>
      <c r="C46" s="5">
        <v>0.09</v>
      </c>
      <c r="D46" s="1">
        <f>(B46-C46)</f>
        <v>0.42600000000000005</v>
      </c>
      <c r="E46" s="9">
        <f>(38.626*D46*D46)+(41.241*D46)+(1.1593)</f>
        <v>25.737657976000001</v>
      </c>
    </row>
    <row r="47" spans="1:5" x14ac:dyDescent="0.3">
      <c r="A47" s="7" t="s">
        <v>208</v>
      </c>
      <c r="B47" s="2">
        <v>0.52600000000000002</v>
      </c>
      <c r="C47" s="5">
        <v>0.09</v>
      </c>
      <c r="D47" s="1">
        <f>(B47-C47)</f>
        <v>0.43600000000000005</v>
      </c>
      <c r="E47" s="9">
        <f>(38.626*D47*D47)+(41.241*D47)+(1.1593)</f>
        <v>26.483024096000001</v>
      </c>
    </row>
    <row r="48" spans="1:5" x14ac:dyDescent="0.3">
      <c r="A48" s="7" t="s">
        <v>209</v>
      </c>
      <c r="B48" s="2">
        <v>0.52400000000000002</v>
      </c>
      <c r="C48" s="5">
        <v>0.09</v>
      </c>
      <c r="D48" s="1">
        <f>(B48-C48)</f>
        <v>0.43400000000000005</v>
      </c>
      <c r="E48" s="9">
        <f>(38.626*D48*D48)+(41.241*D48)+(1.1593)</f>
        <v>26.333332856000006</v>
      </c>
    </row>
    <row r="49" spans="1:5" x14ac:dyDescent="0.3">
      <c r="A49" s="7" t="s">
        <v>210</v>
      </c>
      <c r="B49" s="2">
        <v>0.90800000000000003</v>
      </c>
      <c r="C49" s="5">
        <v>0.09</v>
      </c>
      <c r="D49" s="1">
        <f>(B49-C49)</f>
        <v>0.81800000000000006</v>
      </c>
      <c r="E49" s="9">
        <f>(38.626*D49*D49)+(41.241*D49)+(1.1593)</f>
        <v>60.740021624000001</v>
      </c>
    </row>
    <row r="50" spans="1:5" x14ac:dyDescent="0.3">
      <c r="A50" s="7" t="s">
        <v>211</v>
      </c>
      <c r="B50" s="2">
        <v>0.95900000000000007</v>
      </c>
      <c r="C50" s="5">
        <v>0.09</v>
      </c>
      <c r="D50" s="1">
        <f>(B50-C50)</f>
        <v>0.86900000000000011</v>
      </c>
      <c r="E50" s="9">
        <f>(38.626*D50*D50)+(41.241*D50)+(1.1593)</f>
        <v>66.166577786000005</v>
      </c>
    </row>
    <row r="51" spans="1:5" x14ac:dyDescent="0.3">
      <c r="A51" s="7" t="s">
        <v>212</v>
      </c>
      <c r="B51" s="2">
        <v>0.79700000000000004</v>
      </c>
      <c r="C51" s="5">
        <v>0.09</v>
      </c>
      <c r="D51" s="1">
        <f>(B51-C51)</f>
        <v>0.70700000000000007</v>
      </c>
      <c r="E51" s="9">
        <f>(38.626*D51*D51)+(41.241*D51)+(1.1593)</f>
        <v>49.623854474000012</v>
      </c>
    </row>
    <row r="52" spans="1:5" x14ac:dyDescent="0.3">
      <c r="A52" s="7" t="s">
        <v>213</v>
      </c>
      <c r="B52" s="2">
        <v>0.38100000000000001</v>
      </c>
      <c r="C52" s="5">
        <v>0.09</v>
      </c>
      <c r="D52" s="1">
        <f>(B52-C52)</f>
        <v>0.29100000000000004</v>
      </c>
      <c r="E52" s="9">
        <f>(38.626*D52*D52)+(41.241*D52)+(1.1593)</f>
        <v>16.431319305999999</v>
      </c>
    </row>
    <row r="53" spans="1:5" x14ac:dyDescent="0.3">
      <c r="A53" s="7" t="s">
        <v>214</v>
      </c>
      <c r="B53" s="2">
        <v>0.52200000000000002</v>
      </c>
      <c r="C53" s="5">
        <v>0.09</v>
      </c>
      <c r="D53" s="1">
        <f>(B53-C53)</f>
        <v>0.43200000000000005</v>
      </c>
      <c r="E53" s="9">
        <f>(38.626*D53*D53)+(41.241*D53)+(1.1593)</f>
        <v>26.183950624000005</v>
      </c>
    </row>
    <row r="54" spans="1:5" x14ac:dyDescent="0.3">
      <c r="A54" s="7" t="s">
        <v>215</v>
      </c>
      <c r="B54" s="2">
        <v>0.48199999999999998</v>
      </c>
      <c r="C54" s="5">
        <v>0.09</v>
      </c>
      <c r="D54" s="1">
        <f>(B54-C54)</f>
        <v>0.39200000000000002</v>
      </c>
      <c r="E54" s="9">
        <f>(38.626*D54*D54)+(41.241*D54)+(1.1593)</f>
        <v>23.261197664000001</v>
      </c>
    </row>
    <row r="55" spans="1:5" x14ac:dyDescent="0.3">
      <c r="A55" s="7" t="s">
        <v>216</v>
      </c>
      <c r="B55" s="2">
        <v>0.46400000000000002</v>
      </c>
      <c r="C55" s="5">
        <v>0.09</v>
      </c>
      <c r="D55" s="1">
        <f>(B55-C55)</f>
        <v>0.374</v>
      </c>
      <c r="E55" s="9">
        <f>(38.626*D55*D55)+(41.241*D55)+(1.1593)</f>
        <v>21.986284376</v>
      </c>
    </row>
    <row r="56" spans="1:5" x14ac:dyDescent="0.3">
      <c r="A56" s="7" t="s">
        <v>217</v>
      </c>
      <c r="B56" s="2">
        <v>0.91200000000000003</v>
      </c>
      <c r="C56" s="5">
        <v>0.09</v>
      </c>
      <c r="D56" s="1">
        <f>(B56-C56)</f>
        <v>0.82200000000000006</v>
      </c>
      <c r="E56" s="9">
        <f>(38.626*D56*D56)+(41.241*D56)+(1.1593)</f>
        <v>61.158372184000008</v>
      </c>
    </row>
    <row r="57" spans="1:5" x14ac:dyDescent="0.3">
      <c r="A57" s="7" t="s">
        <v>218</v>
      </c>
      <c r="B57" s="2">
        <v>0.57899999999999996</v>
      </c>
      <c r="C57" s="5">
        <v>0.09</v>
      </c>
      <c r="D57" s="1">
        <f>(B57-C57)</f>
        <v>0.48899999999999999</v>
      </c>
      <c r="E57" s="9">
        <f>(38.626*D57*D57)+(41.241*D57)+(1.1593)</f>
        <v>30.562436745999996</v>
      </c>
    </row>
    <row r="58" spans="1:5" x14ac:dyDescent="0.3">
      <c r="A58" s="7" t="s">
        <v>219</v>
      </c>
      <c r="B58" s="2">
        <v>0.67900000000000005</v>
      </c>
      <c r="C58" s="5">
        <v>0.09</v>
      </c>
      <c r="D58" s="1">
        <f>(B58-C58)</f>
        <v>0.58900000000000008</v>
      </c>
      <c r="E58" s="9">
        <f>(38.626*D58*D58)+(41.241*D58)+(1.1593)</f>
        <v>38.850419546000012</v>
      </c>
    </row>
    <row r="59" spans="1:5" x14ac:dyDescent="0.3">
      <c r="A59" s="7" t="s">
        <v>220</v>
      </c>
      <c r="B59" s="2">
        <v>0.57999999999999996</v>
      </c>
      <c r="C59" s="5">
        <v>0.09</v>
      </c>
      <c r="D59" s="1">
        <f>(B59-C59)</f>
        <v>0.49</v>
      </c>
      <c r="E59" s="9">
        <f>(38.626*D59*D59)+(41.241*D59)+(1.1593)</f>
        <v>30.641492599999999</v>
      </c>
    </row>
    <row r="60" spans="1:5" x14ac:dyDescent="0.3">
      <c r="A60" s="7" t="s">
        <v>221</v>
      </c>
      <c r="B60" s="2">
        <v>0.5</v>
      </c>
      <c r="C60" s="5">
        <v>0.09</v>
      </c>
      <c r="D60" s="1">
        <f>(B60-C60)</f>
        <v>0.41000000000000003</v>
      </c>
      <c r="E60" s="9">
        <f>(38.626*D60*D60)+(41.241*D60)+(1.1593)</f>
        <v>24.561140600000002</v>
      </c>
    </row>
    <row r="61" spans="1:5" x14ac:dyDescent="0.3">
      <c r="A61" s="7" t="s">
        <v>222</v>
      </c>
      <c r="B61" s="2">
        <v>0.54400000000000004</v>
      </c>
      <c r="C61" s="5">
        <v>0.09</v>
      </c>
      <c r="D61" s="1">
        <f>(B61-C61)</f>
        <v>0.45400000000000007</v>
      </c>
      <c r="E61" s="9">
        <f>(38.626*D61*D61)+(41.241*D61)+(1.1593)</f>
        <v>27.844150616000007</v>
      </c>
    </row>
    <row r="62" spans="1:5" x14ac:dyDescent="0.3">
      <c r="A62" s="7" t="s">
        <v>223</v>
      </c>
      <c r="B62" s="2">
        <v>0.46400000000000002</v>
      </c>
      <c r="C62" s="5">
        <v>0.09</v>
      </c>
      <c r="D62" s="1">
        <f>(B62-C62)</f>
        <v>0.374</v>
      </c>
      <c r="E62" s="9">
        <f>(38.626*D62*D62)+(41.241*D62)+(1.1593)</f>
        <v>21.986284376</v>
      </c>
    </row>
    <row r="63" spans="1:5" x14ac:dyDescent="0.3">
      <c r="A63" s="7" t="s">
        <v>224</v>
      </c>
      <c r="B63" s="2">
        <v>0.56300000000000006</v>
      </c>
      <c r="C63" s="5">
        <v>0.09</v>
      </c>
      <c r="D63" s="1">
        <f>(B63-C63)</f>
        <v>0.47300000000000009</v>
      </c>
      <c r="E63" s="9">
        <f>(38.626*D63*D63)+(41.241*D63)+(1.1593)</f>
        <v>29.308049354000005</v>
      </c>
    </row>
    <row r="64" spans="1:5" x14ac:dyDescent="0.3">
      <c r="A64" s="7" t="s">
        <v>225</v>
      </c>
      <c r="B64" s="2">
        <v>0.49399999999999999</v>
      </c>
      <c r="C64" s="5">
        <v>0.09</v>
      </c>
      <c r="D64" s="1">
        <f>(B64-C64)</f>
        <v>0.40400000000000003</v>
      </c>
      <c r="E64" s="9">
        <f>(38.626*D64*D64)+(41.241*D64)+(1.1593)</f>
        <v>24.125045216000004</v>
      </c>
    </row>
    <row r="65" spans="1:5" x14ac:dyDescent="0.3">
      <c r="A65" s="7" t="s">
        <v>226</v>
      </c>
      <c r="B65" s="2">
        <v>0.42799999999999999</v>
      </c>
      <c r="C65" s="5">
        <v>0.09</v>
      </c>
      <c r="D65" s="1">
        <f>(B65-C65)</f>
        <v>0.33799999999999997</v>
      </c>
      <c r="E65" s="9">
        <f>(38.626*D65*D65)+(41.241*D65)+(1.1593)</f>
        <v>19.511546744</v>
      </c>
    </row>
    <row r="66" spans="1:5" x14ac:dyDescent="0.3">
      <c r="A66" s="7" t="s">
        <v>227</v>
      </c>
      <c r="B66" s="2">
        <v>0.54400000000000004</v>
      </c>
      <c r="C66" s="5">
        <v>0.09</v>
      </c>
      <c r="D66" s="1">
        <f>(B66-C66)</f>
        <v>0.45400000000000007</v>
      </c>
      <c r="E66" s="9">
        <f>(38.626*D66*D66)+(41.241*D66)+(1.1593)</f>
        <v>27.844150616000007</v>
      </c>
    </row>
    <row r="67" spans="1:5" x14ac:dyDescent="0.3">
      <c r="A67" s="7" t="s">
        <v>228</v>
      </c>
      <c r="B67" s="2">
        <v>0.54500000000000004</v>
      </c>
      <c r="C67" s="5">
        <v>0.09</v>
      </c>
      <c r="D67" s="1">
        <f>(B67-C67)</f>
        <v>0.45500000000000007</v>
      </c>
      <c r="E67" s="9">
        <f>(38.626*D67*D67)+(41.241*D67)+(1.1593)</f>
        <v>27.920502650000003</v>
      </c>
    </row>
    <row r="68" spans="1:5" x14ac:dyDescent="0.3">
      <c r="A68" s="7" t="s">
        <v>229</v>
      </c>
      <c r="B68" s="2">
        <v>0.58599999999999997</v>
      </c>
      <c r="C68" s="5">
        <v>0.09</v>
      </c>
      <c r="D68" s="1">
        <f>(B68-C68)</f>
        <v>0.496</v>
      </c>
      <c r="E68" s="9">
        <f>(38.626*D68*D68)+(41.241*D68)+(1.1593)</f>
        <v>31.117450015999999</v>
      </c>
    </row>
    <row r="69" spans="1:5" x14ac:dyDescent="0.3">
      <c r="A69" s="7" t="s">
        <v>230</v>
      </c>
      <c r="B69" s="2">
        <v>0.66500000000000004</v>
      </c>
      <c r="C69" s="5">
        <v>0.09</v>
      </c>
      <c r="D69" s="1">
        <f>(B69-C69)</f>
        <v>0.57500000000000007</v>
      </c>
      <c r="E69" s="9">
        <f>(38.626*D69*D69)+(41.241*D69)+(1.1593)</f>
        <v>37.643596250000009</v>
      </c>
    </row>
    <row r="70" spans="1:5" x14ac:dyDescent="0.3">
      <c r="A70" s="7" t="s">
        <v>231</v>
      </c>
      <c r="B70" s="2">
        <v>0.74199999999999999</v>
      </c>
      <c r="C70" s="5">
        <v>0.09</v>
      </c>
      <c r="D70" s="1">
        <f>(B70-C70)</f>
        <v>0.65200000000000002</v>
      </c>
      <c r="E70" s="9">
        <f>(38.626*D70*D70)+(41.241*D70)+(1.1593)</f>
        <v>44.468499104000003</v>
      </c>
    </row>
    <row r="71" spans="1:5" x14ac:dyDescent="0.3">
      <c r="A71" s="7" t="s">
        <v>232</v>
      </c>
      <c r="B71" s="2">
        <v>0.58499999999999996</v>
      </c>
      <c r="C71" s="5">
        <v>0.09</v>
      </c>
      <c r="D71" s="1">
        <f>(B71-C71)</f>
        <v>0.495</v>
      </c>
      <c r="E71" s="9">
        <f>(38.626*D71*D71)+(41.241*D71)+(1.1593)</f>
        <v>31.03793065</v>
      </c>
    </row>
    <row r="72" spans="1:5" x14ac:dyDescent="0.3">
      <c r="A72" s="7" t="s">
        <v>233</v>
      </c>
      <c r="B72" s="2">
        <v>0.60899999999999999</v>
      </c>
      <c r="C72" s="5">
        <v>0.09</v>
      </c>
      <c r="D72" s="1">
        <f>(B72-C72)</f>
        <v>0.51900000000000002</v>
      </c>
      <c r="E72" s="9">
        <f>(38.626*D72*D72)+(41.241*D72)+(1.1593)</f>
        <v>32.967716985999999</v>
      </c>
    </row>
    <row r="73" spans="1:5" x14ac:dyDescent="0.3">
      <c r="A73" s="7" t="s">
        <v>234</v>
      </c>
      <c r="B73" s="2">
        <v>0.76</v>
      </c>
      <c r="C73" s="5">
        <v>0.09</v>
      </c>
      <c r="D73" s="1">
        <f>(B73-C73)</f>
        <v>0.67</v>
      </c>
      <c r="E73" s="9">
        <f>(38.626*D73*D73)+(41.241*D73)+(1.1593)</f>
        <v>46.129981400000005</v>
      </c>
    </row>
    <row r="74" spans="1:5" x14ac:dyDescent="0.3">
      <c r="A74" s="7" t="s">
        <v>235</v>
      </c>
      <c r="B74" s="2">
        <v>0.61399999999999999</v>
      </c>
      <c r="C74" s="5">
        <v>0.09</v>
      </c>
      <c r="D74" s="1">
        <f>(B74-C74)</f>
        <v>0.52400000000000002</v>
      </c>
      <c r="E74" s="9">
        <f>(38.626*D74*D74)+(41.241*D74)+(1.1593)</f>
        <v>33.375356576000001</v>
      </c>
    </row>
    <row r="75" spans="1:5" x14ac:dyDescent="0.3">
      <c r="A75" s="7" t="s">
        <v>236</v>
      </c>
      <c r="B75" s="2">
        <v>0.57600000000000007</v>
      </c>
      <c r="C75" s="5">
        <v>0.09</v>
      </c>
      <c r="D75" s="1">
        <f>(B75-C75)</f>
        <v>0.4860000000000001</v>
      </c>
      <c r="E75" s="9">
        <f>(38.626*D75*D75)+(41.241*D75)+(1.1593)</f>
        <v>30.32573269600001</v>
      </c>
    </row>
    <row r="76" spans="1:5" x14ac:dyDescent="0.3">
      <c r="A76" s="7" t="s">
        <v>237</v>
      </c>
      <c r="B76" s="2">
        <v>0.47900000000000004</v>
      </c>
      <c r="C76" s="5">
        <v>0.09</v>
      </c>
      <c r="D76" s="1">
        <f>(B76-C76)</f>
        <v>0.38900000000000001</v>
      </c>
      <c r="E76" s="9">
        <f>(38.626*D76*D76)+(41.241*D76)+(1.1593)</f>
        <v>23.046973946000001</v>
      </c>
    </row>
    <row r="77" spans="1:5" x14ac:dyDescent="0.3">
      <c r="A77" s="7" t="s">
        <v>238</v>
      </c>
      <c r="B77" s="2">
        <v>0.59</v>
      </c>
      <c r="C77" s="5">
        <v>0.09</v>
      </c>
      <c r="D77" s="1">
        <f>(B77-C77)</f>
        <v>0.5</v>
      </c>
      <c r="E77" s="9">
        <f>(38.626*D77*D77)+(41.241*D77)+(1.1593)</f>
        <v>31.436300000000003</v>
      </c>
    </row>
    <row r="78" spans="1:5" x14ac:dyDescent="0.3">
      <c r="A78" s="7" t="s">
        <v>239</v>
      </c>
      <c r="B78" s="2">
        <v>0.58599999999999997</v>
      </c>
      <c r="C78" s="5">
        <v>0.09</v>
      </c>
      <c r="D78" s="1">
        <f>(B78-C78)</f>
        <v>0.496</v>
      </c>
      <c r="E78" s="9">
        <f>(38.626*D78*D78)+(41.241*D78)+(1.1593)</f>
        <v>31.117450015999999</v>
      </c>
    </row>
    <row r="79" spans="1:5" x14ac:dyDescent="0.3">
      <c r="A79" s="7" t="s">
        <v>240</v>
      </c>
      <c r="B79" s="2">
        <v>0.65500000000000003</v>
      </c>
      <c r="C79" s="5">
        <v>0.09</v>
      </c>
      <c r="D79" s="1">
        <f>(B79-C79)</f>
        <v>0.56500000000000006</v>
      </c>
      <c r="E79" s="9">
        <f>(38.626*D79*D79)+(41.241*D79)+(1.1593)</f>
        <v>36.790849850000001</v>
      </c>
    </row>
    <row r="80" spans="1:5" x14ac:dyDescent="0.3">
      <c r="A80" s="7" t="s">
        <v>241</v>
      </c>
      <c r="B80" s="2">
        <v>0.61599999999999999</v>
      </c>
      <c r="C80" s="5">
        <v>0.09</v>
      </c>
      <c r="D80" s="1">
        <f>(B80-C80)</f>
        <v>0.52600000000000002</v>
      </c>
      <c r="E80" s="9">
        <f>(38.626*D80*D80)+(41.241*D80)+(1.1593)</f>
        <v>33.538953176000007</v>
      </c>
    </row>
    <row r="81" spans="1:5" x14ac:dyDescent="0.3">
      <c r="A81" s="7" t="s">
        <v>242</v>
      </c>
      <c r="B81" s="2">
        <v>0.78700000000000003</v>
      </c>
      <c r="C81" s="5">
        <v>0.09</v>
      </c>
      <c r="D81" s="1">
        <f>(B81-C81)</f>
        <v>0.69700000000000006</v>
      </c>
      <c r="E81" s="9">
        <f>(38.626*D81*D81)+(41.241*D81)+(1.1593)</f>
        <v>48.669135434000012</v>
      </c>
    </row>
    <row r="82" spans="1:5" x14ac:dyDescent="0.3">
      <c r="A82" s="7" t="s">
        <v>243</v>
      </c>
      <c r="B82" s="2">
        <v>0.52400000000000002</v>
      </c>
      <c r="C82" s="5">
        <v>0.09</v>
      </c>
      <c r="D82" s="1">
        <f>(B82-C82)</f>
        <v>0.43400000000000005</v>
      </c>
      <c r="E82" s="9">
        <f>(38.626*D82*D82)+(41.241*D82)+(1.1593)</f>
        <v>26.333332856000006</v>
      </c>
    </row>
    <row r="83" spans="1:5" x14ac:dyDescent="0.3">
      <c r="A83" s="7" t="s">
        <v>244</v>
      </c>
      <c r="B83" s="2">
        <v>0.63100000000000001</v>
      </c>
      <c r="C83" s="5">
        <v>0.09</v>
      </c>
      <c r="D83" s="1">
        <f>(B83-C83)</f>
        <v>0.54100000000000004</v>
      </c>
      <c r="E83" s="9">
        <f>(38.626*D83*D83)+(41.241*D83)+(1.1593)</f>
        <v>34.775777306000002</v>
      </c>
    </row>
    <row r="84" spans="1:5" x14ac:dyDescent="0.3">
      <c r="A84" s="7" t="s">
        <v>245</v>
      </c>
      <c r="B84" s="2">
        <v>0.45500000000000002</v>
      </c>
      <c r="C84" s="5">
        <v>0.09</v>
      </c>
      <c r="D84" s="1">
        <f>(B84-C84)</f>
        <v>0.36499999999999999</v>
      </c>
      <c r="E84" s="9">
        <f>(38.626*D84*D84)+(41.241*D84)+(1.1593)</f>
        <v>21.358213849999999</v>
      </c>
    </row>
    <row r="85" spans="1:5" x14ac:dyDescent="0.3">
      <c r="A85" s="7" t="s">
        <v>246</v>
      </c>
      <c r="B85" s="2">
        <v>0.69500000000000006</v>
      </c>
      <c r="C85" s="5">
        <v>0.09</v>
      </c>
      <c r="D85" s="1">
        <f>(B85-C85)</f>
        <v>0.60500000000000009</v>
      </c>
      <c r="E85" s="9">
        <f>(38.626*D85*D85)+(41.241*D85)+(1.1593)</f>
        <v>40.248186650000008</v>
      </c>
    </row>
    <row r="86" spans="1:5" x14ac:dyDescent="0.3">
      <c r="A86" s="7" t="s">
        <v>247</v>
      </c>
      <c r="B86" s="2">
        <v>0.628</v>
      </c>
      <c r="C86" s="5">
        <v>0.09</v>
      </c>
      <c r="D86" s="1">
        <f>(B86-C86)</f>
        <v>0.53800000000000003</v>
      </c>
      <c r="E86" s="9">
        <f>(38.626*D86*D86)+(41.241*D86)+(1.1593)</f>
        <v>34.527021944000005</v>
      </c>
    </row>
    <row r="87" spans="1:5" x14ac:dyDescent="0.3">
      <c r="A87" s="7" t="s">
        <v>248</v>
      </c>
      <c r="B87" s="2">
        <v>0.53700000000000003</v>
      </c>
      <c r="C87" s="5">
        <v>0.09</v>
      </c>
      <c r="D87" s="1">
        <f>(B87-C87)</f>
        <v>0.44700000000000006</v>
      </c>
      <c r="E87" s="9">
        <f>(38.626*D87*D87)+(41.241*D87)+(1.1593)</f>
        <v>27.311849434000003</v>
      </c>
    </row>
    <row r="88" spans="1:5" x14ac:dyDescent="0.3">
      <c r="A88" s="7" t="s">
        <v>249</v>
      </c>
      <c r="B88" s="2">
        <v>0.52500000000000002</v>
      </c>
      <c r="C88" s="5">
        <v>0.09</v>
      </c>
      <c r="D88" s="1">
        <f>(B88-C88)</f>
        <v>0.43500000000000005</v>
      </c>
      <c r="E88" s="9">
        <f>(38.626*D88*D88)+(41.241*D88)+(1.1593)</f>
        <v>26.408139850000005</v>
      </c>
    </row>
    <row r="89" spans="1:5" x14ac:dyDescent="0.3">
      <c r="A89" s="7" t="s">
        <v>250</v>
      </c>
      <c r="B89" s="2">
        <v>0.77200000000000002</v>
      </c>
      <c r="C89" s="5">
        <v>0.09</v>
      </c>
      <c r="D89" s="1">
        <f>(B89-C89)</f>
        <v>0.68200000000000005</v>
      </c>
      <c r="E89" s="9">
        <f>(38.626*D89*D89)+(41.241*D89)+(1.1593)</f>
        <v>47.251541624000005</v>
      </c>
    </row>
    <row r="90" spans="1:5" x14ac:dyDescent="0.3">
      <c r="A90" s="7" t="s">
        <v>251</v>
      </c>
      <c r="B90" s="2">
        <v>0.40500000000000003</v>
      </c>
      <c r="C90" s="5">
        <v>0.09</v>
      </c>
      <c r="D90" s="1">
        <f>(B90-C90)</f>
        <v>0.31500000000000006</v>
      </c>
      <c r="E90" s="9">
        <f>(38.626*D90*D90)+(41.241*D90)+(1.1593)</f>
        <v>17.982879850000003</v>
      </c>
    </row>
    <row r="91" spans="1:5" x14ac:dyDescent="0.3">
      <c r="A91" s="7" t="s">
        <v>252</v>
      </c>
      <c r="B91" s="2">
        <v>0.59099999999999997</v>
      </c>
      <c r="C91" s="5">
        <v>0.09</v>
      </c>
      <c r="D91" s="1">
        <f>(B91-C91)</f>
        <v>0.501</v>
      </c>
      <c r="E91" s="9">
        <f>(38.626*D91*D91)+(41.241*D91)+(1.1593)</f>
        <v>31.516205626000001</v>
      </c>
    </row>
    <row r="92" spans="1:5" x14ac:dyDescent="0.3">
      <c r="A92" s="7" t="s">
        <v>253</v>
      </c>
      <c r="B92" s="2">
        <v>0.40700000000000003</v>
      </c>
      <c r="C92" s="5">
        <v>0.09</v>
      </c>
      <c r="D92" s="1">
        <f>(B92-C92)</f>
        <v>0.31700000000000006</v>
      </c>
      <c r="E92" s="9">
        <f>(38.626*D92*D92)+(41.241*D92)+(1.1593)</f>
        <v>18.114185114000001</v>
      </c>
    </row>
    <row r="93" spans="1:5" x14ac:dyDescent="0.3">
      <c r="A93" s="7" t="s">
        <v>254</v>
      </c>
      <c r="B93" s="2">
        <v>0.52300000000000002</v>
      </c>
      <c r="C93" s="5">
        <v>0.09</v>
      </c>
      <c r="D93" s="1">
        <f>(B93-C93)</f>
        <v>0.43300000000000005</v>
      </c>
      <c r="E93" s="9">
        <f>(38.626*D93*D93)+(41.241*D93)+(1.1593)</f>
        <v>26.258603114000003</v>
      </c>
    </row>
    <row r="94" spans="1:5" x14ac:dyDescent="0.3">
      <c r="A94" s="7" t="s">
        <v>255</v>
      </c>
      <c r="B94" s="2">
        <v>0.51800000000000002</v>
      </c>
      <c r="C94" s="5">
        <v>0.09</v>
      </c>
      <c r="D94" s="1">
        <f>(B94-C94)</f>
        <v>0.42800000000000005</v>
      </c>
      <c r="E94" s="9">
        <f>(38.626*D94*D94)+(41.241*D94)+(1.1593)</f>
        <v>25.886113184000003</v>
      </c>
    </row>
    <row r="95" spans="1:5" x14ac:dyDescent="0.3">
      <c r="A95" s="7" t="s">
        <v>256</v>
      </c>
      <c r="B95" s="2">
        <v>0.53700000000000003</v>
      </c>
      <c r="C95" s="5">
        <v>0.09</v>
      </c>
      <c r="D95" s="1">
        <f>(B95-C95)</f>
        <v>0.44700000000000006</v>
      </c>
      <c r="E95" s="9">
        <f>(38.626*D95*D95)+(41.241*D95)+(1.1593)</f>
        <v>27.311849434000003</v>
      </c>
    </row>
    <row r="96" spans="1:5" x14ac:dyDescent="0.3">
      <c r="A96" s="7" t="s">
        <v>257</v>
      </c>
      <c r="B96" s="2">
        <v>0.63500000000000001</v>
      </c>
      <c r="C96" s="5">
        <v>0.09</v>
      </c>
      <c r="D96" s="1">
        <f>(B96-C96)</f>
        <v>0.54500000000000004</v>
      </c>
      <c r="E96" s="9">
        <f>(38.626*D96*D96)+(41.241*D96)+(1.1593)</f>
        <v>35.108532650000001</v>
      </c>
    </row>
    <row r="97" spans="1:5" x14ac:dyDescent="0.3">
      <c r="A97" s="7" t="s">
        <v>258</v>
      </c>
      <c r="B97" s="2">
        <v>0.57200000000000006</v>
      </c>
      <c r="C97" s="5">
        <v>0.09</v>
      </c>
      <c r="D97" s="1">
        <f>(B97-C97)</f>
        <v>0.4820000000000001</v>
      </c>
      <c r="E97" s="9">
        <f>(38.626*D97*D97)+(41.241*D97)+(1.1593)</f>
        <v>30.011208824000008</v>
      </c>
    </row>
    <row r="98" spans="1:5" x14ac:dyDescent="0.3">
      <c r="A98" s="7" t="s">
        <v>259</v>
      </c>
      <c r="B98" s="2">
        <v>0.40100000000000002</v>
      </c>
      <c r="C98" s="5">
        <v>0.09</v>
      </c>
      <c r="D98" s="1">
        <f>(B98-C98)</f>
        <v>0.31100000000000005</v>
      </c>
      <c r="E98" s="9">
        <f>(38.626*D98*D98)+(41.241*D98)+(1.1593)</f>
        <v>17.721196346000006</v>
      </c>
    </row>
    <row r="99" spans="1:5" x14ac:dyDescent="0.3">
      <c r="A99" s="7" t="s">
        <v>260</v>
      </c>
      <c r="B99" s="2">
        <v>0.46300000000000002</v>
      </c>
      <c r="C99" s="5">
        <v>0.09</v>
      </c>
      <c r="D99" s="1">
        <f>(B99-C99)</f>
        <v>0.373</v>
      </c>
      <c r="E99" s="9">
        <f>(38.626*D99*D99)+(41.241*D99)+(1.1593)</f>
        <v>21.916189754000001</v>
      </c>
    </row>
    <row r="100" spans="1:5" x14ac:dyDescent="0.3">
      <c r="A100" s="7" t="s">
        <v>261</v>
      </c>
      <c r="B100" s="2">
        <v>0.40900000000000003</v>
      </c>
      <c r="C100" s="5">
        <v>0.09</v>
      </c>
      <c r="D100" s="1">
        <f>(B100-C100)</f>
        <v>0.31900000000000006</v>
      </c>
      <c r="E100" s="9">
        <f>(38.626*D100*D100)+(41.241*D100)+(1.1593)</f>
        <v>18.245799386000002</v>
      </c>
    </row>
    <row r="101" spans="1:5" x14ac:dyDescent="0.3">
      <c r="A101" s="7" t="s">
        <v>262</v>
      </c>
      <c r="B101" s="2">
        <v>0.42199999999999999</v>
      </c>
      <c r="C101" s="5">
        <v>0.09</v>
      </c>
      <c r="D101" s="1">
        <f>(B101-C101)</f>
        <v>0.33199999999999996</v>
      </c>
      <c r="E101" s="9">
        <f>(38.626*D101*D101)+(41.241*D101)+(1.1593)</f>
        <v>19.108824223999996</v>
      </c>
    </row>
    <row r="102" spans="1:5" x14ac:dyDescent="0.3">
      <c r="A102" s="7" t="s">
        <v>263</v>
      </c>
      <c r="B102" s="2">
        <v>0.52600000000000002</v>
      </c>
      <c r="C102" s="5">
        <v>0.09</v>
      </c>
      <c r="D102" s="1">
        <f>(B102-C102)</f>
        <v>0.43600000000000005</v>
      </c>
      <c r="E102" s="9">
        <f>(38.626*D102*D102)+(41.241*D102)+(1.1593)</f>
        <v>26.483024096000001</v>
      </c>
    </row>
    <row r="103" spans="1:5" x14ac:dyDescent="0.3">
      <c r="A103" s="7" t="s">
        <v>264</v>
      </c>
      <c r="B103" s="2">
        <v>0.48399999999999999</v>
      </c>
      <c r="C103" s="5">
        <v>0.09</v>
      </c>
      <c r="D103" s="1">
        <f>(B103-C103)</f>
        <v>0.39400000000000002</v>
      </c>
      <c r="E103" s="9">
        <f>(38.626*D103*D103)+(41.241*D103)+(1.1593)</f>
        <v>23.404399736000002</v>
      </c>
    </row>
    <row r="104" spans="1:5" x14ac:dyDescent="0.3">
      <c r="A104" s="7" t="s">
        <v>265</v>
      </c>
      <c r="B104" s="2">
        <v>0.78700000000000003</v>
      </c>
      <c r="C104" s="5">
        <v>0.09</v>
      </c>
      <c r="D104" s="1">
        <f>(B104-C104)</f>
        <v>0.69700000000000006</v>
      </c>
      <c r="E104" s="9">
        <f>(38.626*D104*D104)+(41.241*D104)+(1.1593)</f>
        <v>48.669135434000012</v>
      </c>
    </row>
    <row r="105" spans="1:5" x14ac:dyDescent="0.3">
      <c r="A105" s="7" t="s">
        <v>266</v>
      </c>
      <c r="B105" s="2">
        <v>0.90700000000000003</v>
      </c>
      <c r="C105" s="5">
        <v>0.09</v>
      </c>
      <c r="D105" s="1">
        <f>(B105-C105)</f>
        <v>0.81700000000000006</v>
      </c>
      <c r="E105" s="9">
        <f>(38.626*D105*D105)+(41.241*D105)+(1.1593)</f>
        <v>60.635627114000002</v>
      </c>
    </row>
    <row r="106" spans="1:5" x14ac:dyDescent="0.3">
      <c r="A106" s="7" t="s">
        <v>267</v>
      </c>
      <c r="B106" s="2">
        <v>0.50900000000000001</v>
      </c>
      <c r="C106" s="5">
        <v>0.09</v>
      </c>
      <c r="D106" s="1">
        <f>(B106-C106)</f>
        <v>0.41900000000000004</v>
      </c>
      <c r="E106" s="9">
        <f>(38.626*D106*D106)+(41.241*D106)+(1.1593)</f>
        <v>25.220498186</v>
      </c>
    </row>
    <row r="107" spans="1:5" x14ac:dyDescent="0.3">
      <c r="A107" s="7" t="s">
        <v>268</v>
      </c>
      <c r="B107" s="2">
        <v>0.747</v>
      </c>
      <c r="C107" s="5">
        <v>0.09</v>
      </c>
      <c r="D107" s="1">
        <f>(B107-C107)</f>
        <v>0.65700000000000003</v>
      </c>
      <c r="E107" s="9">
        <f>(38.626*D107*D107)+(41.241*D107)+(1.1593)</f>
        <v>44.927511274000004</v>
      </c>
    </row>
    <row r="108" spans="1:5" x14ac:dyDescent="0.3">
      <c r="A108" s="7" t="s">
        <v>269</v>
      </c>
      <c r="B108" s="2">
        <v>0.65200000000000002</v>
      </c>
      <c r="C108" s="5">
        <v>0.09</v>
      </c>
      <c r="D108" s="1">
        <f>(B108-C108)</f>
        <v>0.56200000000000006</v>
      </c>
      <c r="E108" s="9">
        <f>(38.626*D108*D108)+(41.241*D108)+(1.1593)</f>
        <v>36.536532344000008</v>
      </c>
    </row>
    <row r="109" spans="1:5" x14ac:dyDescent="0.3">
      <c r="A109" s="7" t="s">
        <v>270</v>
      </c>
      <c r="B109" s="2">
        <v>0.70799999999999996</v>
      </c>
      <c r="C109" s="5">
        <v>0.09</v>
      </c>
      <c r="D109" s="1">
        <f>(B109-C109)</f>
        <v>0.61799999999999999</v>
      </c>
      <c r="E109" s="9">
        <f>(38.626*D109*D109)+(41.241*D109)+(1.1593)</f>
        <v>41.398434424000001</v>
      </c>
    </row>
    <row r="110" spans="1:5" x14ac:dyDescent="0.3">
      <c r="A110" s="7" t="s">
        <v>271</v>
      </c>
      <c r="B110" s="2">
        <v>0.83200000000000007</v>
      </c>
      <c r="C110" s="5">
        <v>0.09</v>
      </c>
      <c r="D110" s="1">
        <f>(B110-C110)</f>
        <v>0.7420000000000001</v>
      </c>
      <c r="E110" s="9">
        <f>(38.626*D110*D110)+(41.241*D110)+(1.1593)</f>
        <v>53.026207064000012</v>
      </c>
    </row>
    <row r="111" spans="1:5" x14ac:dyDescent="0.3">
      <c r="A111" s="7" t="s">
        <v>272</v>
      </c>
      <c r="B111" s="2">
        <v>0.68700000000000006</v>
      </c>
      <c r="C111" s="5">
        <v>0.09</v>
      </c>
      <c r="D111" s="1">
        <f>(B111-C111)</f>
        <v>0.59700000000000009</v>
      </c>
      <c r="E111" s="9">
        <f>(38.626*D111*D111)+(41.241*D111)+(1.1593)</f>
        <v>39.546831034000007</v>
      </c>
    </row>
    <row r="112" spans="1:5" x14ac:dyDescent="0.3">
      <c r="A112" s="7" t="s">
        <v>273</v>
      </c>
      <c r="B112" s="2">
        <v>0.78100000000000003</v>
      </c>
      <c r="C112" s="5">
        <v>0.09</v>
      </c>
      <c r="D112" s="1">
        <f>(B112-C112)</f>
        <v>0.69100000000000006</v>
      </c>
      <c r="E112" s="9">
        <f>(38.626*D112*D112)+(41.241*D112)+(1.1593)</f>
        <v>48.100012106000008</v>
      </c>
    </row>
    <row r="113" spans="1:5" x14ac:dyDescent="0.3">
      <c r="A113" s="7" t="s">
        <v>274</v>
      </c>
      <c r="B113" s="2">
        <v>0.79</v>
      </c>
      <c r="C113" s="5">
        <v>0.09</v>
      </c>
      <c r="D113" s="1">
        <f>(B113-C113)</f>
        <v>0.70000000000000007</v>
      </c>
      <c r="E113" s="9">
        <f>(38.626*D113*D113)+(41.241*D113)+(1.1593)</f>
        <v>48.954740000000008</v>
      </c>
    </row>
    <row r="114" spans="1:5" x14ac:dyDescent="0.3">
      <c r="A114" s="7" t="s">
        <v>275</v>
      </c>
      <c r="B114" s="2">
        <v>0.65700000000000003</v>
      </c>
      <c r="C114" s="5">
        <v>0.09</v>
      </c>
      <c r="D114" s="1">
        <f>(B114-C114)</f>
        <v>0.56700000000000006</v>
      </c>
      <c r="E114" s="9">
        <f>(38.626*D114*D114)+(41.241*D114)+(1.1593)</f>
        <v>36.960781114000007</v>
      </c>
    </row>
    <row r="115" spans="1:5" x14ac:dyDescent="0.3">
      <c r="A115" s="7" t="s">
        <v>276</v>
      </c>
      <c r="B115" s="2">
        <v>0.55900000000000005</v>
      </c>
      <c r="C115" s="5">
        <v>0.09</v>
      </c>
      <c r="D115" s="1">
        <f>(B115-C115)</f>
        <v>0.46900000000000008</v>
      </c>
      <c r="E115" s="9">
        <f>(38.626*D115*D115)+(41.241*D115)+(1.1593)</f>
        <v>28.997542586000009</v>
      </c>
    </row>
    <row r="116" spans="1:5" x14ac:dyDescent="0.3">
      <c r="A116" s="7" t="s">
        <v>277</v>
      </c>
      <c r="B116" s="2">
        <v>0.49199999999999999</v>
      </c>
      <c r="C116" s="5">
        <v>0.09</v>
      </c>
      <c r="D116" s="1">
        <f>(B116-C116)</f>
        <v>0.40200000000000002</v>
      </c>
      <c r="E116" s="9">
        <f>(38.626*D116*D116)+(41.241*D116)+(1.1593)</f>
        <v>23.980298103999999</v>
      </c>
    </row>
    <row r="117" spans="1:5" x14ac:dyDescent="0.3">
      <c r="A117" s="7" t="s">
        <v>278</v>
      </c>
      <c r="B117" s="2">
        <v>0.54700000000000004</v>
      </c>
      <c r="C117" s="5">
        <v>0.09</v>
      </c>
      <c r="D117" s="1">
        <f>(B117-C117)</f>
        <v>0.45700000000000007</v>
      </c>
      <c r="E117" s="9">
        <f>(38.626*D117*D117)+(41.241*D117)+(1.1593)</f>
        <v>28.073438474000007</v>
      </c>
    </row>
    <row r="118" spans="1:5" x14ac:dyDescent="0.3">
      <c r="A118" s="7" t="s">
        <v>279</v>
      </c>
      <c r="B118" s="2">
        <v>0.51900000000000002</v>
      </c>
      <c r="C118" s="5">
        <v>0.09</v>
      </c>
      <c r="D118" s="1">
        <f>(B118-C118)</f>
        <v>0.42900000000000005</v>
      </c>
      <c r="E118" s="9">
        <f>(38.626*D118*D118)+(41.241*D118)+(1.1593)</f>
        <v>25.960456666000006</v>
      </c>
    </row>
    <row r="119" spans="1:5" x14ac:dyDescent="0.3">
      <c r="A119" s="7" t="s">
        <v>280</v>
      </c>
      <c r="B119" s="2">
        <v>0.503</v>
      </c>
      <c r="C119" s="5">
        <v>0.09</v>
      </c>
      <c r="D119" s="1">
        <f>(B119-C119)</f>
        <v>0.41300000000000003</v>
      </c>
      <c r="E119" s="9">
        <f>(38.626*D119*D119)+(41.241*D119)+(1.1593)</f>
        <v>24.780231194000002</v>
      </c>
    </row>
    <row r="120" spans="1:5" x14ac:dyDescent="0.3">
      <c r="A120" s="7" t="s">
        <v>281</v>
      </c>
      <c r="B120" s="2">
        <v>0.58499999999999996</v>
      </c>
      <c r="C120" s="5">
        <v>0.09</v>
      </c>
      <c r="D120" s="1">
        <f>(B120-C120)</f>
        <v>0.495</v>
      </c>
      <c r="E120" s="9">
        <f>(38.626*D120*D120)+(41.241*D120)+(1.1593)</f>
        <v>31.03793065</v>
      </c>
    </row>
    <row r="121" spans="1:5" x14ac:dyDescent="0.3">
      <c r="A121" s="7" t="s">
        <v>282</v>
      </c>
      <c r="B121" s="2">
        <v>0.55800000000000005</v>
      </c>
      <c r="C121" s="5">
        <v>0.09</v>
      </c>
      <c r="D121" s="1">
        <f>(B121-C121)</f>
        <v>0.46800000000000008</v>
      </c>
      <c r="E121" s="9">
        <f>(38.626*D121*D121)+(41.241*D121)+(1.1593)</f>
        <v>28.920109024000006</v>
      </c>
    </row>
    <row r="122" spans="1:5" x14ac:dyDescent="0.3">
      <c r="A122" s="7" t="s">
        <v>283</v>
      </c>
      <c r="B122" s="2">
        <v>0.60299999999999998</v>
      </c>
      <c r="C122" s="5">
        <v>0.09</v>
      </c>
      <c r="D122" s="1">
        <f>(B122-C122)</f>
        <v>0.51300000000000001</v>
      </c>
      <c r="E122" s="9">
        <f>(38.626*D122*D122)+(41.241*D122)+(1.1593)</f>
        <v>32.481098793999998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7"/>
  <sheetViews>
    <sheetView workbookViewId="0">
      <selection activeCell="P5" sqref="P5"/>
    </sheetView>
  </sheetViews>
  <sheetFormatPr defaultRowHeight="14.4" x14ac:dyDescent="0.3"/>
  <cols>
    <col min="1" max="1" width="16.21875" customWidth="1"/>
    <col min="2" max="2" width="11.77734375" customWidth="1"/>
    <col min="3" max="3" width="11.21875" customWidth="1"/>
    <col min="4" max="4" width="12.109375" customWidth="1"/>
    <col min="5" max="5" width="17.33203125" customWidth="1"/>
  </cols>
  <sheetData>
    <row r="2" spans="1:10" x14ac:dyDescent="0.3">
      <c r="A2" s="3">
        <v>2.101</v>
      </c>
      <c r="B2" s="2">
        <v>1.452</v>
      </c>
      <c r="C2" s="2">
        <v>1.371</v>
      </c>
      <c r="D2" s="2">
        <v>0.95700000000000007</v>
      </c>
      <c r="E2" s="2">
        <v>1.0010000000000001</v>
      </c>
      <c r="F2" s="2">
        <v>0.91200000000000003</v>
      </c>
      <c r="G2" s="2">
        <v>0.81400000000000006</v>
      </c>
      <c r="H2" s="2">
        <v>0.77800000000000002</v>
      </c>
      <c r="I2" s="2">
        <v>0.65800000000000003</v>
      </c>
      <c r="J2" s="2">
        <v>0.66200000000000003</v>
      </c>
    </row>
    <row r="3" spans="1:10" x14ac:dyDescent="0.3">
      <c r="A3" s="3">
        <v>1.3759999999999999</v>
      </c>
      <c r="B3" s="2">
        <v>1.258</v>
      </c>
      <c r="C3" s="2">
        <v>1.3560000000000001</v>
      </c>
      <c r="D3" s="2">
        <v>1.0050000000000001</v>
      </c>
      <c r="E3" s="2">
        <v>0.86099999999999999</v>
      </c>
      <c r="F3" s="2">
        <v>1.091</v>
      </c>
      <c r="G3" s="2">
        <v>0.82500000000000007</v>
      </c>
      <c r="H3" s="2">
        <v>0.746</v>
      </c>
      <c r="I3" s="2">
        <v>0.69100000000000006</v>
      </c>
      <c r="J3" s="2">
        <v>0.66600000000000004</v>
      </c>
    </row>
    <row r="4" spans="1:10" x14ac:dyDescent="0.3">
      <c r="A4" s="3">
        <v>0.89</v>
      </c>
      <c r="B4" s="2">
        <v>1.1990000000000001</v>
      </c>
      <c r="C4" s="2">
        <v>1.3069999999999999</v>
      </c>
      <c r="D4" s="2">
        <v>1.026</v>
      </c>
      <c r="E4" s="2">
        <v>0.996</v>
      </c>
      <c r="F4" s="2">
        <v>0.97399999999999998</v>
      </c>
      <c r="G4" s="2">
        <v>0.69600000000000006</v>
      </c>
      <c r="H4" s="2">
        <v>0.67900000000000005</v>
      </c>
      <c r="I4" s="2">
        <v>0.77900000000000003</v>
      </c>
      <c r="J4" s="2">
        <v>0.76</v>
      </c>
    </row>
    <row r="5" spans="1:10" x14ac:dyDescent="0.3">
      <c r="A5" s="3">
        <v>0.52300000000000002</v>
      </c>
      <c r="B5" s="2">
        <v>1.17</v>
      </c>
      <c r="C5" s="2">
        <v>1.071</v>
      </c>
      <c r="D5" s="2">
        <v>1.048</v>
      </c>
      <c r="E5" s="2">
        <v>1.0110000000000001</v>
      </c>
      <c r="F5" s="2">
        <v>1.028</v>
      </c>
      <c r="G5" s="2">
        <v>0.85099999999999998</v>
      </c>
      <c r="H5" s="2">
        <v>0.749</v>
      </c>
      <c r="I5" s="2">
        <v>0.72699999999999998</v>
      </c>
      <c r="J5" s="2">
        <v>0.70000000000000007</v>
      </c>
    </row>
    <row r="6" spans="1:10" x14ac:dyDescent="0.3">
      <c r="A6" s="3">
        <v>0.32300000000000001</v>
      </c>
      <c r="B6" s="2">
        <v>1.2909999999999999</v>
      </c>
      <c r="C6" s="2">
        <v>1.0840000000000001</v>
      </c>
      <c r="D6" s="2">
        <v>0.68700000000000006</v>
      </c>
      <c r="E6" s="2">
        <v>0.63500000000000001</v>
      </c>
      <c r="F6" s="2">
        <v>0.79400000000000004</v>
      </c>
      <c r="G6" s="2">
        <v>0.61699999999999999</v>
      </c>
      <c r="H6" s="2">
        <v>0.79500000000000004</v>
      </c>
      <c r="I6" s="2">
        <v>0.61499999999999999</v>
      </c>
      <c r="J6" s="2">
        <v>0.58899999999999997</v>
      </c>
    </row>
    <row r="7" spans="1:10" x14ac:dyDescent="0.3">
      <c r="A7" s="5">
        <v>5.8999999999999997E-2</v>
      </c>
      <c r="B7" s="2">
        <v>1.141</v>
      </c>
      <c r="C7" s="2">
        <v>1.1260000000000001</v>
      </c>
      <c r="D7" s="2">
        <v>0.74</v>
      </c>
      <c r="E7" s="2">
        <v>0.95900000000000007</v>
      </c>
      <c r="F7" s="2">
        <v>1</v>
      </c>
      <c r="G7" s="2">
        <v>0.81400000000000006</v>
      </c>
      <c r="H7" s="2">
        <v>0.81500000000000006</v>
      </c>
      <c r="I7" s="2">
        <v>0.77</v>
      </c>
      <c r="J7" s="2">
        <v>0.69100000000000006</v>
      </c>
    </row>
    <row r="8" spans="1:10" x14ac:dyDescent="0.3">
      <c r="A8" s="2">
        <v>1.504</v>
      </c>
      <c r="B8" s="2">
        <v>1.659</v>
      </c>
      <c r="C8" s="2">
        <v>1.5429999999999999</v>
      </c>
      <c r="D8" s="2">
        <v>1.0529999999999999</v>
      </c>
      <c r="E8" s="2">
        <v>0.92500000000000004</v>
      </c>
      <c r="F8" s="2">
        <v>1.2410000000000001</v>
      </c>
      <c r="G8" s="2">
        <v>0.70000000000000007</v>
      </c>
      <c r="H8" s="2">
        <v>0.69900000000000007</v>
      </c>
      <c r="I8" s="2">
        <v>0.65800000000000003</v>
      </c>
      <c r="J8" s="2">
        <v>0.61399999999999999</v>
      </c>
    </row>
    <row r="9" spans="1:10" x14ac:dyDescent="0.3">
      <c r="A9" s="2">
        <v>1.6180000000000001</v>
      </c>
      <c r="B9" s="2">
        <v>1.3660000000000001</v>
      </c>
      <c r="C9" s="2">
        <v>1.0620000000000001</v>
      </c>
      <c r="D9" s="2">
        <v>0.81300000000000006</v>
      </c>
      <c r="E9" s="2">
        <v>0.74299999999999999</v>
      </c>
      <c r="F9" s="2">
        <v>0.624</v>
      </c>
      <c r="G9" s="2">
        <v>0.62</v>
      </c>
      <c r="H9" s="2">
        <v>0.44900000000000001</v>
      </c>
      <c r="I9" s="2">
        <v>0.53200000000000003</v>
      </c>
      <c r="J9" s="2">
        <v>0.39500000000000002</v>
      </c>
    </row>
    <row r="16" spans="1:10" x14ac:dyDescent="0.3">
      <c r="A16" s="17"/>
      <c r="B16" s="10" t="s">
        <v>7</v>
      </c>
      <c r="C16" s="10" t="s">
        <v>8</v>
      </c>
      <c r="D16" s="10" t="s">
        <v>9</v>
      </c>
      <c r="E16" s="10" t="s">
        <v>10</v>
      </c>
    </row>
    <row r="17" spans="1:11" x14ac:dyDescent="0.3">
      <c r="A17" s="17" t="s">
        <v>1</v>
      </c>
      <c r="B17" s="3">
        <v>2.101</v>
      </c>
      <c r="C17" s="1">
        <f>B17-B22</f>
        <v>2.0419999999999998</v>
      </c>
      <c r="D17" s="1">
        <v>240</v>
      </c>
      <c r="E17" s="9">
        <f>(36.554*C17*C17)+(42.407*C17)+(0.8269)</f>
        <v>239.84354725599997</v>
      </c>
    </row>
    <row r="18" spans="1:11" x14ac:dyDescent="0.3">
      <c r="A18" s="17" t="s">
        <v>2</v>
      </c>
      <c r="B18" s="3">
        <v>1.3759999999999999</v>
      </c>
      <c r="C18" s="1">
        <f>B18-B22</f>
        <v>1.3169999999999999</v>
      </c>
      <c r="D18" s="1">
        <v>120</v>
      </c>
      <c r="E18" s="9">
        <f t="shared" ref="E18:E81" si="0">(36.554*C18*C18)+(42.407*C18)+(0.8269)</f>
        <v>120.07942990599999</v>
      </c>
    </row>
    <row r="19" spans="1:11" x14ac:dyDescent="0.3">
      <c r="A19" s="17" t="s">
        <v>3</v>
      </c>
      <c r="B19" s="3">
        <v>0.89</v>
      </c>
      <c r="C19" s="1">
        <f>B19-B22</f>
        <v>0.83099999999999996</v>
      </c>
      <c r="D19" s="1">
        <v>60</v>
      </c>
      <c r="E19" s="9">
        <f t="shared" si="0"/>
        <v>61.309883793999994</v>
      </c>
    </row>
    <row r="20" spans="1:11" x14ac:dyDescent="0.3">
      <c r="A20" s="17" t="s">
        <v>4</v>
      </c>
      <c r="B20" s="3">
        <v>0.52300000000000002</v>
      </c>
      <c r="C20" s="1">
        <f>B20-B22</f>
        <v>0.46400000000000002</v>
      </c>
      <c r="D20" s="1">
        <v>30</v>
      </c>
      <c r="E20" s="9">
        <f t="shared" si="0"/>
        <v>28.373677984</v>
      </c>
    </row>
    <row r="21" spans="1:11" x14ac:dyDescent="0.3">
      <c r="A21" s="17" t="s">
        <v>5</v>
      </c>
      <c r="B21" s="3">
        <v>0.32300000000000001</v>
      </c>
      <c r="C21" s="1">
        <f>B21-B22</f>
        <v>0.26400000000000001</v>
      </c>
      <c r="D21" s="1">
        <v>15</v>
      </c>
      <c r="E21" s="9">
        <f t="shared" si="0"/>
        <v>14.570015584</v>
      </c>
    </row>
    <row r="22" spans="1:11" x14ac:dyDescent="0.3">
      <c r="A22" s="17" t="s">
        <v>6</v>
      </c>
      <c r="B22" s="5">
        <v>5.8999999999999997E-2</v>
      </c>
      <c r="C22" s="1">
        <f>B22-B22</f>
        <v>0</v>
      </c>
      <c r="D22" s="1">
        <v>0</v>
      </c>
      <c r="E22" s="9">
        <f t="shared" si="0"/>
        <v>0.82689999999999997</v>
      </c>
    </row>
    <row r="27" spans="1:11" x14ac:dyDescent="0.3">
      <c r="H27" s="17"/>
      <c r="J27" s="6" t="s">
        <v>359</v>
      </c>
      <c r="K27" s="6"/>
    </row>
    <row r="33" spans="1:5" x14ac:dyDescent="0.3">
      <c r="A33" s="7" t="s">
        <v>12</v>
      </c>
      <c r="B33" s="2" t="s">
        <v>13</v>
      </c>
      <c r="C33" s="4" t="s">
        <v>6</v>
      </c>
      <c r="D33" s="1" t="s">
        <v>8</v>
      </c>
      <c r="E33" s="8" t="s">
        <v>360</v>
      </c>
    </row>
    <row r="34" spans="1:5" x14ac:dyDescent="0.3">
      <c r="A34" s="7" t="s">
        <v>284</v>
      </c>
      <c r="B34" s="2">
        <v>1.504</v>
      </c>
      <c r="C34" s="5">
        <v>5.8999999999999997E-2</v>
      </c>
      <c r="D34" s="1">
        <f>(B34-C34)</f>
        <v>1.4450000000000001</v>
      </c>
      <c r="E34" s="9">
        <f>(36.554*D34*D34)+(42.407*D34)+(0.8269)</f>
        <v>138.43068085000002</v>
      </c>
    </row>
    <row r="35" spans="1:5" x14ac:dyDescent="0.3">
      <c r="A35" s="7" t="s">
        <v>286</v>
      </c>
      <c r="B35" s="2">
        <v>1.6180000000000001</v>
      </c>
      <c r="C35" s="5">
        <v>5.8999999999999997E-2</v>
      </c>
      <c r="D35" s="1">
        <f>(B35-C35)</f>
        <v>1.5590000000000002</v>
      </c>
      <c r="E35" s="9">
        <f>(36.554*D35*D35)+(42.407*D35)+(0.8269)</f>
        <v>155.78321547400003</v>
      </c>
    </row>
    <row r="36" spans="1:5" x14ac:dyDescent="0.3">
      <c r="A36" s="7" t="s">
        <v>287</v>
      </c>
      <c r="B36" s="2">
        <v>1.452</v>
      </c>
      <c r="C36" s="5">
        <v>5.8999999999999997E-2</v>
      </c>
      <c r="D36" s="1">
        <f>(B36-C36)</f>
        <v>1.393</v>
      </c>
      <c r="E36" s="9">
        <f>(36.554*D36*D36)+(42.407*D36)+(0.8269)</f>
        <v>130.831023746</v>
      </c>
    </row>
    <row r="37" spans="1:5" x14ac:dyDescent="0.3">
      <c r="A37" s="7" t="s">
        <v>288</v>
      </c>
      <c r="B37" s="2">
        <v>1.258</v>
      </c>
      <c r="C37" s="5">
        <v>5.8999999999999997E-2</v>
      </c>
      <c r="D37" s="1">
        <f>(B37-C37)</f>
        <v>1.1990000000000001</v>
      </c>
      <c r="E37" s="9">
        <f>(36.554*D37*D37)+(42.407*D37)+(0.8269)</f>
        <v>104.222959954</v>
      </c>
    </row>
    <row r="38" spans="1:5" x14ac:dyDescent="0.3">
      <c r="A38" s="7" t="s">
        <v>289</v>
      </c>
      <c r="B38" s="2">
        <v>1.1990000000000001</v>
      </c>
      <c r="C38" s="5">
        <v>5.8999999999999997E-2</v>
      </c>
      <c r="D38" s="1">
        <f>(B38-C38)</f>
        <v>1.1400000000000001</v>
      </c>
      <c r="E38" s="9">
        <f>(36.554*D38*D38)+(42.407*D38)+(0.8269)</f>
        <v>96.676458400000001</v>
      </c>
    </row>
    <row r="39" spans="1:5" x14ac:dyDescent="0.3">
      <c r="A39" s="7" t="s">
        <v>290</v>
      </c>
      <c r="B39" s="2">
        <v>1.17</v>
      </c>
      <c r="C39" s="5">
        <v>5.8999999999999997E-2</v>
      </c>
      <c r="D39" s="1">
        <f>(B39-C39)</f>
        <v>1.111</v>
      </c>
      <c r="E39" s="9">
        <f>(36.554*D39*D39)+(42.407*D39)+(0.8269)</f>
        <v>93.06044683399999</v>
      </c>
    </row>
    <row r="40" spans="1:5" x14ac:dyDescent="0.3">
      <c r="A40" s="7" t="s">
        <v>291</v>
      </c>
      <c r="B40" s="2">
        <v>1.2909999999999999</v>
      </c>
      <c r="C40" s="5">
        <v>5.8999999999999997E-2</v>
      </c>
      <c r="D40" s="1">
        <f>(B40-C40)</f>
        <v>1.232</v>
      </c>
      <c r="E40" s="9">
        <f>(36.554*D40*D40)+(42.407*D40)+(0.8269)</f>
        <v>108.554862496</v>
      </c>
    </row>
    <row r="41" spans="1:5" x14ac:dyDescent="0.3">
      <c r="A41" s="7" t="s">
        <v>292</v>
      </c>
      <c r="B41" s="2">
        <v>1.141</v>
      </c>
      <c r="C41" s="5">
        <v>5.8999999999999997E-2</v>
      </c>
      <c r="D41" s="1">
        <f>(B41-C41)</f>
        <v>1.0820000000000001</v>
      </c>
      <c r="E41" s="9">
        <f>(36.554*D41*D41)+(42.407*D41)+(0.8269)</f>
        <v>89.505919096</v>
      </c>
    </row>
    <row r="42" spans="1:5" x14ac:dyDescent="0.3">
      <c r="A42" s="7" t="s">
        <v>293</v>
      </c>
      <c r="B42" s="2">
        <v>1.659</v>
      </c>
      <c r="C42" s="5">
        <v>5.8999999999999997E-2</v>
      </c>
      <c r="D42" s="1">
        <f>(B42-C42)</f>
        <v>1.6</v>
      </c>
      <c r="E42" s="9">
        <f>(36.554*D42*D42)+(42.407*D42)+(0.8269)</f>
        <v>162.25633999999999</v>
      </c>
    </row>
    <row r="43" spans="1:5" x14ac:dyDescent="0.3">
      <c r="A43" s="7" t="s">
        <v>294</v>
      </c>
      <c r="B43" s="2">
        <v>1.3660000000000001</v>
      </c>
      <c r="C43" s="5">
        <v>5.8999999999999997E-2</v>
      </c>
      <c r="D43" s="1">
        <f>(B43-C43)</f>
        <v>1.3070000000000002</v>
      </c>
      <c r="E43" s="9">
        <f>(36.554*D43*D43)+(42.407*D43)+(0.8269)</f>
        <v>118.69618294600002</v>
      </c>
    </row>
    <row r="44" spans="1:5" x14ac:dyDescent="0.3">
      <c r="A44" s="7" t="s">
        <v>295</v>
      </c>
      <c r="B44" s="2">
        <v>1.371</v>
      </c>
      <c r="C44" s="5">
        <v>5.8999999999999997E-2</v>
      </c>
      <c r="D44" s="1">
        <f>(B44-C44)</f>
        <v>1.3120000000000001</v>
      </c>
      <c r="E44" s="9">
        <f>(36.554*D44*D44)+(42.407*D44)+(0.8269)</f>
        <v>119.38689257600001</v>
      </c>
    </row>
    <row r="45" spans="1:5" x14ac:dyDescent="0.3">
      <c r="A45" s="7" t="s">
        <v>296</v>
      </c>
      <c r="B45" s="2">
        <v>1.3560000000000001</v>
      </c>
      <c r="C45" s="5">
        <v>5.8999999999999997E-2</v>
      </c>
      <c r="D45" s="1">
        <f>(B45-C45)</f>
        <v>1.2970000000000002</v>
      </c>
      <c r="E45" s="9">
        <f>(36.554*D45*D45)+(42.407*D45)+(0.8269)</f>
        <v>117.32024678600001</v>
      </c>
    </row>
    <row r="46" spans="1:5" x14ac:dyDescent="0.3">
      <c r="A46" s="7" t="s">
        <v>297</v>
      </c>
      <c r="B46" s="2">
        <v>1.3069999999999999</v>
      </c>
      <c r="C46" s="5">
        <v>5.8999999999999997E-2</v>
      </c>
      <c r="D46" s="1">
        <f>(B46-C46)</f>
        <v>1.248</v>
      </c>
      <c r="E46" s="9">
        <f>(36.554*D46*D46)+(42.407*D46)+(0.8269)</f>
        <v>110.683837216</v>
      </c>
    </row>
    <row r="47" spans="1:5" x14ac:dyDescent="0.3">
      <c r="A47" s="7" t="s">
        <v>298</v>
      </c>
      <c r="B47" s="2">
        <v>1.071</v>
      </c>
      <c r="C47" s="5">
        <v>5.8999999999999997E-2</v>
      </c>
      <c r="D47" s="1">
        <f>(B47-C47)</f>
        <v>1.012</v>
      </c>
      <c r="E47" s="9">
        <f>(36.554*D47*D47)+(42.407*D47)+(0.8269)</f>
        <v>81.179343775999996</v>
      </c>
    </row>
    <row r="48" spans="1:5" x14ac:dyDescent="0.3">
      <c r="A48" s="7" t="s">
        <v>299</v>
      </c>
      <c r="B48" s="2">
        <v>1.0840000000000001</v>
      </c>
      <c r="C48" s="5">
        <v>5.8999999999999997E-2</v>
      </c>
      <c r="D48" s="1">
        <f>(B48-C48)</f>
        <v>1.0250000000000001</v>
      </c>
      <c r="E48" s="9">
        <f>(36.554*D48*D48)+(42.407*D48)+(0.8269)</f>
        <v>82.698621250000002</v>
      </c>
    </row>
    <row r="49" spans="1:5" x14ac:dyDescent="0.3">
      <c r="A49" s="7" t="s">
        <v>300</v>
      </c>
      <c r="B49" s="2">
        <v>1.1260000000000001</v>
      </c>
      <c r="C49" s="5">
        <v>5.8999999999999997E-2</v>
      </c>
      <c r="D49" s="1">
        <f>(B49-C49)</f>
        <v>1.0670000000000002</v>
      </c>
      <c r="E49" s="9">
        <f>(36.554*D49*D49)+(42.407*D49)+(0.8269)</f>
        <v>87.691495906</v>
      </c>
    </row>
    <row r="50" spans="1:5" x14ac:dyDescent="0.3">
      <c r="A50" s="7" t="s">
        <v>301</v>
      </c>
      <c r="B50" s="2">
        <v>1.5429999999999999</v>
      </c>
      <c r="C50" s="5">
        <v>5.8999999999999997E-2</v>
      </c>
      <c r="D50" s="1">
        <f>(B50-C50)</f>
        <v>1.484</v>
      </c>
      <c r="E50" s="9">
        <f>(36.554*D50*D50)+(42.407*D50)+(0.8269)</f>
        <v>144.26015382399999</v>
      </c>
    </row>
    <row r="51" spans="1:5" x14ac:dyDescent="0.3">
      <c r="A51" s="7" t="s">
        <v>302</v>
      </c>
      <c r="B51" s="2">
        <v>1.0620000000000001</v>
      </c>
      <c r="C51" s="5">
        <v>5.8999999999999997E-2</v>
      </c>
      <c r="D51" s="1">
        <f>(B51-C51)</f>
        <v>1.0030000000000001</v>
      </c>
      <c r="E51" s="9">
        <f>(36.554*D51*D51)+(42.407*D51)+(0.8269)</f>
        <v>80.134773986000013</v>
      </c>
    </row>
    <row r="52" spans="1:5" x14ac:dyDescent="0.3">
      <c r="A52" s="7" t="s">
        <v>303</v>
      </c>
      <c r="B52" s="2">
        <v>0.95700000000000007</v>
      </c>
      <c r="C52" s="5">
        <v>5.8999999999999997E-2</v>
      </c>
      <c r="D52" s="1">
        <f>(B52-C52)</f>
        <v>0.89800000000000013</v>
      </c>
      <c r="E52" s="9">
        <f>(36.554*D52*D52)+(42.407*D52)+(0.8269)</f>
        <v>68.385677816000012</v>
      </c>
    </row>
    <row r="53" spans="1:5" x14ac:dyDescent="0.3">
      <c r="A53" s="7" t="s">
        <v>304</v>
      </c>
      <c r="B53" s="2">
        <v>1.0050000000000001</v>
      </c>
      <c r="C53" s="5">
        <v>5.8999999999999997E-2</v>
      </c>
      <c r="D53" s="1">
        <f>(B53-C53)</f>
        <v>0.94600000000000017</v>
      </c>
      <c r="E53" s="9">
        <f>(36.554*D53*D53)+(42.407*D53)+(0.8269)</f>
        <v>73.656681464000016</v>
      </c>
    </row>
    <row r="54" spans="1:5" x14ac:dyDescent="0.3">
      <c r="A54" s="7" t="s">
        <v>305</v>
      </c>
      <c r="B54" s="2">
        <v>1.026</v>
      </c>
      <c r="C54" s="5">
        <v>5.8999999999999997E-2</v>
      </c>
      <c r="D54" s="1">
        <f>(B54-C54)</f>
        <v>0.96700000000000008</v>
      </c>
      <c r="E54" s="9">
        <f>(36.554*D54*D54)+(42.407*D54)+(0.8269)</f>
        <v>76.015712306000012</v>
      </c>
    </row>
    <row r="55" spans="1:5" x14ac:dyDescent="0.3">
      <c r="A55" s="7" t="s">
        <v>306</v>
      </c>
      <c r="B55" s="2">
        <v>1.048</v>
      </c>
      <c r="C55" s="5">
        <v>5.8999999999999997E-2</v>
      </c>
      <c r="D55" s="1">
        <f>(B55-C55)</f>
        <v>0.9890000000000001</v>
      </c>
      <c r="E55" s="9">
        <f>(36.554*D55*D55)+(42.407*D55)+(0.8269)</f>
        <v>78.521658033999998</v>
      </c>
    </row>
    <row r="56" spans="1:5" x14ac:dyDescent="0.3">
      <c r="A56" s="7" t="s">
        <v>307</v>
      </c>
      <c r="B56" s="2">
        <v>0.68700000000000006</v>
      </c>
      <c r="C56" s="5">
        <v>5.8999999999999997E-2</v>
      </c>
      <c r="D56" s="1">
        <f>(B56-C56)</f>
        <v>0.62800000000000011</v>
      </c>
      <c r="E56" s="9">
        <f>(36.554*D56*D56)+(42.407*D56)+(0.8269)</f>
        <v>41.874808736000013</v>
      </c>
    </row>
    <row r="57" spans="1:5" x14ac:dyDescent="0.3">
      <c r="A57" s="7" t="s">
        <v>308</v>
      </c>
      <c r="B57" s="2">
        <v>0.74</v>
      </c>
      <c r="C57" s="5">
        <v>5.8999999999999997E-2</v>
      </c>
      <c r="D57" s="1">
        <f>(B57-C57)</f>
        <v>0.68100000000000005</v>
      </c>
      <c r="E57" s="9">
        <f>(36.554*D57*D57)+(42.407*D57)+(0.8269)</f>
        <v>46.658386594</v>
      </c>
    </row>
    <row r="58" spans="1:5" x14ac:dyDescent="0.3">
      <c r="A58" s="7" t="s">
        <v>309</v>
      </c>
      <c r="B58" s="2">
        <v>1.0529999999999999</v>
      </c>
      <c r="C58" s="5">
        <v>5.8999999999999997E-2</v>
      </c>
      <c r="D58" s="1">
        <f>(B58-C58)</f>
        <v>0.99399999999999999</v>
      </c>
      <c r="E58" s="9">
        <f>(36.554*D58*D58)+(42.407*D58)+(0.8269)</f>
        <v>79.096125943999994</v>
      </c>
    </row>
    <row r="59" spans="1:5" x14ac:dyDescent="0.3">
      <c r="A59" s="7" t="s">
        <v>310</v>
      </c>
      <c r="B59" s="2">
        <v>0.81300000000000006</v>
      </c>
      <c r="C59" s="5">
        <v>5.8999999999999997E-2</v>
      </c>
      <c r="D59" s="1">
        <f>(B59-C59)</f>
        <v>0.754</v>
      </c>
      <c r="E59" s="9">
        <f>(36.554*D59*D59)+(42.407*D59)+(0.8269)</f>
        <v>53.583311864000002</v>
      </c>
    </row>
    <row r="60" spans="1:5" x14ac:dyDescent="0.3">
      <c r="A60" s="7" t="s">
        <v>311</v>
      </c>
      <c r="B60" s="2">
        <v>1.0010000000000001</v>
      </c>
      <c r="C60" s="5">
        <v>5.8999999999999997E-2</v>
      </c>
      <c r="D60" s="1">
        <f>(B60-C60)</f>
        <v>0.94200000000000017</v>
      </c>
      <c r="E60" s="9">
        <f>(36.554*D60*D60)+(42.407*D60)+(0.8269)</f>
        <v>73.210997656000018</v>
      </c>
    </row>
    <row r="61" spans="1:5" x14ac:dyDescent="0.3">
      <c r="A61" s="7" t="s">
        <v>312</v>
      </c>
      <c r="B61" s="2">
        <v>0.86099999999999999</v>
      </c>
      <c r="C61" s="5">
        <v>5.8999999999999997E-2</v>
      </c>
      <c r="D61" s="1">
        <f>(B61-C61)</f>
        <v>0.80200000000000005</v>
      </c>
      <c r="E61" s="9">
        <f>(36.554*D61*D61)+(42.407*D61)+(0.8269)</f>
        <v>58.348993016000001</v>
      </c>
    </row>
    <row r="62" spans="1:5" x14ac:dyDescent="0.3">
      <c r="A62" s="7" t="s">
        <v>313</v>
      </c>
      <c r="B62" s="2">
        <v>0.996</v>
      </c>
      <c r="C62" s="5">
        <v>5.8999999999999997E-2</v>
      </c>
      <c r="D62" s="1">
        <f>(B62-C62)</f>
        <v>0.93700000000000006</v>
      </c>
      <c r="E62" s="9">
        <f>(36.554*D62*D62)+(42.407*D62)+(0.8269)</f>
        <v>72.655537826</v>
      </c>
    </row>
    <row r="63" spans="1:5" x14ac:dyDescent="0.3">
      <c r="A63" s="7" t="s">
        <v>314</v>
      </c>
      <c r="B63" s="2">
        <v>1.0110000000000001</v>
      </c>
      <c r="C63" s="5">
        <v>5.8999999999999997E-2</v>
      </c>
      <c r="D63" s="1">
        <f>(B63-C63)</f>
        <v>0.95200000000000018</v>
      </c>
      <c r="E63" s="9">
        <f>(36.554*D63*D63)+(42.407*D63)+(0.8269)</f>
        <v>74.327400416000017</v>
      </c>
    </row>
    <row r="64" spans="1:5" x14ac:dyDescent="0.3">
      <c r="A64" s="7" t="s">
        <v>315</v>
      </c>
      <c r="B64" s="2">
        <v>0.63500000000000001</v>
      </c>
      <c r="C64" s="5">
        <v>5.8999999999999997E-2</v>
      </c>
      <c r="D64" s="1">
        <f>(B64-C64)</f>
        <v>0.57600000000000007</v>
      </c>
      <c r="E64" s="9">
        <f>(36.554*D64*D64)+(42.407*D64)+(0.8269)</f>
        <v>37.381071904000009</v>
      </c>
    </row>
    <row r="65" spans="1:5" x14ac:dyDescent="0.3">
      <c r="A65" s="7" t="s">
        <v>316</v>
      </c>
      <c r="B65" s="2">
        <v>0.95900000000000007</v>
      </c>
      <c r="C65" s="5">
        <v>5.8999999999999997E-2</v>
      </c>
      <c r="D65" s="1">
        <f>(B65-C65)</f>
        <v>0.90000000000000013</v>
      </c>
      <c r="E65" s="9">
        <f>(36.554*D65*D65)+(42.407*D65)+(0.8269)</f>
        <v>68.601940000000013</v>
      </c>
    </row>
    <row r="66" spans="1:5" x14ac:dyDescent="0.3">
      <c r="A66" s="7" t="s">
        <v>317</v>
      </c>
      <c r="B66" s="2">
        <v>0.92500000000000004</v>
      </c>
      <c r="C66" s="5">
        <v>5.8999999999999997E-2</v>
      </c>
      <c r="D66" s="1">
        <f>(B66-C66)</f>
        <v>0.8660000000000001</v>
      </c>
      <c r="E66" s="9">
        <f>(36.554*D66*D66)+(42.407*D66)+(0.8269)</f>
        <v>64.965253624000013</v>
      </c>
    </row>
    <row r="67" spans="1:5" x14ac:dyDescent="0.3">
      <c r="A67" s="7" t="s">
        <v>318</v>
      </c>
      <c r="B67" s="2">
        <v>0.74299999999999999</v>
      </c>
      <c r="C67" s="5">
        <v>5.8999999999999997E-2</v>
      </c>
      <c r="D67" s="1">
        <f>(B67-C67)</f>
        <v>0.68399999999999994</v>
      </c>
      <c r="E67" s="9">
        <f>(36.554*D67*D67)+(42.407*D67)+(0.8269)</f>
        <v>46.935296223999991</v>
      </c>
    </row>
    <row r="68" spans="1:5" x14ac:dyDescent="0.3">
      <c r="A68" s="7" t="s">
        <v>319</v>
      </c>
      <c r="B68" s="2">
        <v>0.91200000000000003</v>
      </c>
      <c r="C68" s="5">
        <v>5.8999999999999997E-2</v>
      </c>
      <c r="D68" s="1">
        <f>(B68-C68)</f>
        <v>0.85299999999999998</v>
      </c>
      <c r="E68" s="9">
        <f>(36.554*D68*D68)+(42.407*D68)+(0.8269)</f>
        <v>63.597090385999998</v>
      </c>
    </row>
    <row r="69" spans="1:5" x14ac:dyDescent="0.3">
      <c r="A69" s="7" t="s">
        <v>320</v>
      </c>
      <c r="B69" s="2">
        <v>1.091</v>
      </c>
      <c r="C69" s="5">
        <v>5.8999999999999997E-2</v>
      </c>
      <c r="D69" s="1">
        <f>(B69-C69)</f>
        <v>1.032</v>
      </c>
      <c r="E69" s="9">
        <f>(36.554*D69*D69)+(42.407*D69)+(0.8269)</f>
        <v>83.521811295999996</v>
      </c>
    </row>
    <row r="70" spans="1:5" x14ac:dyDescent="0.3">
      <c r="A70" s="7" t="s">
        <v>321</v>
      </c>
      <c r="B70" s="2">
        <v>0.97399999999999998</v>
      </c>
      <c r="C70" s="5">
        <v>5.8999999999999997E-2</v>
      </c>
      <c r="D70" s="1">
        <f>(B70-C70)</f>
        <v>0.91500000000000004</v>
      </c>
      <c r="E70" s="9">
        <f>(36.554*D70*D70)+(42.407*D70)+(0.8269)</f>
        <v>70.233227650000003</v>
      </c>
    </row>
    <row r="71" spans="1:5" x14ac:dyDescent="0.3">
      <c r="A71" s="7" t="s">
        <v>322</v>
      </c>
      <c r="B71" s="2">
        <v>1.028</v>
      </c>
      <c r="C71" s="5">
        <v>5.8999999999999997E-2</v>
      </c>
      <c r="D71" s="1">
        <f>(B71-C71)</f>
        <v>0.96900000000000008</v>
      </c>
      <c r="E71" s="9">
        <f>(36.554*D71*D71)+(42.407*D71)+(0.8269)</f>
        <v>76.242063393999999</v>
      </c>
    </row>
    <row r="72" spans="1:5" x14ac:dyDescent="0.3">
      <c r="A72" s="7" t="s">
        <v>323</v>
      </c>
      <c r="B72" s="2">
        <v>0.79400000000000004</v>
      </c>
      <c r="C72" s="5">
        <v>5.8999999999999997E-2</v>
      </c>
      <c r="D72" s="1">
        <f>(B72-C72)</f>
        <v>0.7350000000000001</v>
      </c>
      <c r="E72" s="9">
        <f>(36.554*D72*D72)+(42.407*D72)+(0.8269)</f>
        <v>51.743429650000003</v>
      </c>
    </row>
    <row r="73" spans="1:5" x14ac:dyDescent="0.3">
      <c r="A73" s="7" t="s">
        <v>324</v>
      </c>
      <c r="B73" s="2">
        <v>1</v>
      </c>
      <c r="C73" s="5">
        <v>5.8999999999999997E-2</v>
      </c>
      <c r="D73" s="1">
        <f>(B73-C73)</f>
        <v>0.94100000000000006</v>
      </c>
      <c r="E73" s="9">
        <f>(36.554*D73*D73)+(42.407*D73)+(0.8269)</f>
        <v>73.099759473999995</v>
      </c>
    </row>
    <row r="74" spans="1:5" x14ac:dyDescent="0.3">
      <c r="A74" s="7" t="s">
        <v>325</v>
      </c>
      <c r="B74" s="2">
        <v>1.2410000000000001</v>
      </c>
      <c r="C74" s="5">
        <v>5.8999999999999997E-2</v>
      </c>
      <c r="D74" s="1">
        <f>(B74-C74)</f>
        <v>1.1820000000000002</v>
      </c>
      <c r="E74" s="9">
        <f>(36.554*D74*D74)+(42.407*D74)+(0.8269)</f>
        <v>102.02244469600001</v>
      </c>
    </row>
    <row r="75" spans="1:5" x14ac:dyDescent="0.3">
      <c r="A75" s="7" t="s">
        <v>326</v>
      </c>
      <c r="B75" s="2">
        <v>0.624</v>
      </c>
      <c r="C75" s="5">
        <v>5.8999999999999997E-2</v>
      </c>
      <c r="D75" s="1">
        <f>(B75-C75)</f>
        <v>0.56499999999999995</v>
      </c>
      <c r="E75" s="9">
        <f>(36.554*D75*D75)+(42.407*D75)+(0.8269)</f>
        <v>36.455805649999995</v>
      </c>
    </row>
    <row r="76" spans="1:5" x14ac:dyDescent="0.3">
      <c r="A76" s="7" t="s">
        <v>327</v>
      </c>
      <c r="B76" s="2">
        <v>0.81400000000000006</v>
      </c>
      <c r="C76" s="5">
        <v>5.8999999999999997E-2</v>
      </c>
      <c r="D76" s="1">
        <f>(B76-C76)</f>
        <v>0.75500000000000012</v>
      </c>
      <c r="E76" s="9">
        <f>(36.554*D76*D76)+(42.407*D76)+(0.8269)</f>
        <v>53.680878850000006</v>
      </c>
    </row>
    <row r="77" spans="1:5" x14ac:dyDescent="0.3">
      <c r="A77" s="7" t="s">
        <v>328</v>
      </c>
      <c r="B77" s="2">
        <v>0.82500000000000007</v>
      </c>
      <c r="C77" s="5">
        <v>5.8999999999999997E-2</v>
      </c>
      <c r="D77" s="1">
        <f>(B77-C77)</f>
        <v>0.76600000000000001</v>
      </c>
      <c r="E77" s="9">
        <f>(36.554*D77*D77)+(42.407*D77)+(0.8269)</f>
        <v>54.758940824</v>
      </c>
    </row>
    <row r="78" spans="1:5" x14ac:dyDescent="0.3">
      <c r="A78" s="7" t="s">
        <v>329</v>
      </c>
      <c r="B78" s="2">
        <v>0.69600000000000006</v>
      </c>
      <c r="C78" s="5">
        <v>5.8999999999999997E-2</v>
      </c>
      <c r="D78" s="1">
        <f>(B78-C78)</f>
        <v>0.63700000000000001</v>
      </c>
      <c r="E78" s="9">
        <f>(36.554*D78*D78)+(42.407*D78)+(0.8269)</f>
        <v>42.672639025999999</v>
      </c>
    </row>
    <row r="79" spans="1:5" x14ac:dyDescent="0.3">
      <c r="A79" s="7" t="s">
        <v>330</v>
      </c>
      <c r="B79" s="2">
        <v>0.85099999999999998</v>
      </c>
      <c r="C79" s="5">
        <v>5.8999999999999997E-2</v>
      </c>
      <c r="D79" s="1">
        <f>(B79-C79)</f>
        <v>0.79200000000000004</v>
      </c>
      <c r="E79" s="9">
        <f>(36.554*D79*D79)+(42.407*D79)+(0.8269)</f>
        <v>57.342252256000002</v>
      </c>
    </row>
    <row r="80" spans="1:5" x14ac:dyDescent="0.3">
      <c r="A80" s="7" t="s">
        <v>331</v>
      </c>
      <c r="B80" s="2">
        <v>0.61699999999999999</v>
      </c>
      <c r="C80" s="5">
        <v>5.8999999999999997E-2</v>
      </c>
      <c r="D80" s="1">
        <f>(B80-C80)</f>
        <v>0.55800000000000005</v>
      </c>
      <c r="E80" s="9">
        <f>(36.554*D80*D80)+(42.407*D80)+(0.8269)</f>
        <v>35.871605656000007</v>
      </c>
    </row>
    <row r="81" spans="1:5" x14ac:dyDescent="0.3">
      <c r="A81" s="7" t="s">
        <v>332</v>
      </c>
      <c r="B81" s="2">
        <v>0.81400000000000006</v>
      </c>
      <c r="C81" s="5">
        <v>5.8999999999999997E-2</v>
      </c>
      <c r="D81" s="1">
        <f>(B81-C81)</f>
        <v>0.75500000000000012</v>
      </c>
      <c r="E81" s="9">
        <f>(36.554*D81*D81)+(42.407*D81)+(0.8269)</f>
        <v>53.680878850000006</v>
      </c>
    </row>
    <row r="82" spans="1:5" x14ac:dyDescent="0.3">
      <c r="A82" s="7" t="s">
        <v>333</v>
      </c>
      <c r="B82" s="2">
        <v>0.70000000000000007</v>
      </c>
      <c r="C82" s="5">
        <v>5.8999999999999997E-2</v>
      </c>
      <c r="D82" s="1">
        <f>(B82-C82)</f>
        <v>0.64100000000000001</v>
      </c>
      <c r="E82" s="9">
        <f>(36.554*D82*D82)+(42.407*D82)+(0.8269)</f>
        <v>43.029131073999999</v>
      </c>
    </row>
    <row r="83" spans="1:5" x14ac:dyDescent="0.3">
      <c r="A83" s="7" t="s">
        <v>334</v>
      </c>
      <c r="B83" s="2">
        <v>0.62</v>
      </c>
      <c r="C83" s="5">
        <v>5.8999999999999997E-2</v>
      </c>
      <c r="D83" s="1">
        <f>(B83-C83)</f>
        <v>0.56099999999999994</v>
      </c>
      <c r="E83" s="9">
        <f>(36.554*D83*D83)+(42.407*D83)+(0.8269)</f>
        <v>36.121538433999994</v>
      </c>
    </row>
    <row r="84" spans="1:5" x14ac:dyDescent="0.3">
      <c r="A84" s="7" t="s">
        <v>335</v>
      </c>
      <c r="B84" s="2">
        <v>0.77800000000000002</v>
      </c>
      <c r="C84" s="5">
        <v>5.8999999999999997E-2</v>
      </c>
      <c r="D84" s="1">
        <f>(B84-C84)</f>
        <v>0.71900000000000008</v>
      </c>
      <c r="E84" s="9">
        <f>(36.554*D84*D84)+(42.407*D84)+(0.8269)</f>
        <v>50.214525394000013</v>
      </c>
    </row>
    <row r="85" spans="1:5" x14ac:dyDescent="0.3">
      <c r="A85" s="7" t="s">
        <v>336</v>
      </c>
      <c r="B85" s="2">
        <v>0.746</v>
      </c>
      <c r="C85" s="5">
        <v>5.8999999999999997E-2</v>
      </c>
      <c r="D85" s="1">
        <f>(B85-C85)</f>
        <v>0.68700000000000006</v>
      </c>
      <c r="E85" s="9">
        <f>(36.554*D85*D85)+(42.407*D85)+(0.8269)</f>
        <v>47.212863826000003</v>
      </c>
    </row>
    <row r="86" spans="1:5" x14ac:dyDescent="0.3">
      <c r="A86" s="7" t="s">
        <v>337</v>
      </c>
      <c r="B86" s="2">
        <v>0.67900000000000005</v>
      </c>
      <c r="C86" s="5">
        <v>5.8999999999999997E-2</v>
      </c>
      <c r="D86" s="1">
        <f>(B86-C86)</f>
        <v>0.62000000000000011</v>
      </c>
      <c r="E86" s="9">
        <f>(36.554*D86*D86)+(42.407*D86)+(0.8269)</f>
        <v>41.170597600000008</v>
      </c>
    </row>
    <row r="87" spans="1:5" x14ac:dyDescent="0.3">
      <c r="A87" s="7" t="s">
        <v>338</v>
      </c>
      <c r="B87" s="2">
        <v>0.749</v>
      </c>
      <c r="C87" s="5">
        <v>5.8999999999999997E-2</v>
      </c>
      <c r="D87" s="1">
        <f>(B87-C87)</f>
        <v>0.69</v>
      </c>
      <c r="E87" s="9">
        <f>(36.554*D87*D87)+(42.407*D87)+(0.8269)</f>
        <v>47.4910894</v>
      </c>
    </row>
    <row r="88" spans="1:5" x14ac:dyDescent="0.3">
      <c r="A88" s="7" t="s">
        <v>339</v>
      </c>
      <c r="B88" s="2">
        <v>0.79500000000000004</v>
      </c>
      <c r="C88" s="5">
        <v>5.8999999999999997E-2</v>
      </c>
      <c r="D88" s="1">
        <f>(B88-C88)</f>
        <v>0.73599999999999999</v>
      </c>
      <c r="E88" s="9">
        <f>(36.554*D88*D88)+(42.407*D88)+(0.8269)</f>
        <v>51.839607583999999</v>
      </c>
    </row>
    <row r="89" spans="1:5" x14ac:dyDescent="0.3">
      <c r="A89" s="7" t="s">
        <v>340</v>
      </c>
      <c r="B89" s="2">
        <v>0.81500000000000006</v>
      </c>
      <c r="C89" s="5">
        <v>5.8999999999999997E-2</v>
      </c>
      <c r="D89" s="1">
        <f>(B89-C89)</f>
        <v>0.75600000000000001</v>
      </c>
      <c r="E89" s="9">
        <f>(36.554*D89*D89)+(42.407*D89)+(0.8269)</f>
        <v>53.778518944000005</v>
      </c>
    </row>
    <row r="90" spans="1:5" x14ac:dyDescent="0.3">
      <c r="A90" s="7" t="s">
        <v>341</v>
      </c>
      <c r="B90" s="2">
        <v>0.69900000000000007</v>
      </c>
      <c r="C90" s="5">
        <v>5.8999999999999997E-2</v>
      </c>
      <c r="D90" s="1">
        <f>(B90-C90)</f>
        <v>0.64000000000000012</v>
      </c>
      <c r="E90" s="9">
        <f>(36.554*D90*D90)+(42.407*D90)+(0.8269)</f>
        <v>42.939898400000011</v>
      </c>
    </row>
    <row r="91" spans="1:5" x14ac:dyDescent="0.3">
      <c r="A91" s="7" t="s">
        <v>342</v>
      </c>
      <c r="B91" s="2">
        <v>0.44900000000000001</v>
      </c>
      <c r="C91" s="5">
        <v>5.8999999999999997E-2</v>
      </c>
      <c r="D91" s="1">
        <f>(B91-C91)</f>
        <v>0.39</v>
      </c>
      <c r="E91" s="9">
        <f>(36.554*D91*D91)+(42.407*D91)+(0.8269)</f>
        <v>22.925493399999997</v>
      </c>
    </row>
    <row r="92" spans="1:5" x14ac:dyDescent="0.3">
      <c r="A92" s="7" t="s">
        <v>343</v>
      </c>
      <c r="B92" s="2">
        <v>0.65800000000000003</v>
      </c>
      <c r="C92" s="5">
        <v>5.8999999999999997E-2</v>
      </c>
      <c r="D92" s="1">
        <f>(B92-C92)</f>
        <v>0.59899999999999998</v>
      </c>
      <c r="E92" s="9">
        <f>(36.554*D92*D92)+(42.407*D92)+(0.8269)</f>
        <v>39.344304753999999</v>
      </c>
    </row>
    <row r="93" spans="1:5" x14ac:dyDescent="0.3">
      <c r="A93" s="7" t="s">
        <v>344</v>
      </c>
      <c r="B93" s="2">
        <v>0.69100000000000006</v>
      </c>
      <c r="C93" s="5">
        <v>5.8999999999999997E-2</v>
      </c>
      <c r="D93" s="1">
        <f>(B93-C93)</f>
        <v>0.63200000000000012</v>
      </c>
      <c r="E93" s="9">
        <f>(36.554*D93*D93)+(42.407*D93)+(0.8269)</f>
        <v>42.228668896000009</v>
      </c>
    </row>
    <row r="94" spans="1:5" x14ac:dyDescent="0.3">
      <c r="A94" s="7" t="s">
        <v>345</v>
      </c>
      <c r="B94" s="2">
        <v>0.77900000000000003</v>
      </c>
      <c r="C94" s="5">
        <v>5.8999999999999997E-2</v>
      </c>
      <c r="D94" s="1">
        <f>(B94-C94)</f>
        <v>0.72</v>
      </c>
      <c r="E94" s="9">
        <f>(36.554*D94*D94)+(42.407*D94)+(0.8269)</f>
        <v>50.309533600000002</v>
      </c>
    </row>
    <row r="95" spans="1:5" x14ac:dyDescent="0.3">
      <c r="A95" s="7" t="s">
        <v>346</v>
      </c>
      <c r="B95" s="2">
        <v>0.72699999999999998</v>
      </c>
      <c r="C95" s="5">
        <v>5.8999999999999997E-2</v>
      </c>
      <c r="D95" s="1">
        <f>(B95-C95)</f>
        <v>0.66799999999999993</v>
      </c>
      <c r="E95" s="9">
        <f>(36.554*D95*D95)+(42.407*D95)+(0.8269)</f>
        <v>45.466048095999994</v>
      </c>
    </row>
    <row r="96" spans="1:5" x14ac:dyDescent="0.3">
      <c r="A96" s="7" t="s">
        <v>347</v>
      </c>
      <c r="B96" s="2">
        <v>0.61499999999999999</v>
      </c>
      <c r="C96" s="5">
        <v>5.8999999999999997E-2</v>
      </c>
      <c r="D96" s="1">
        <f>(B96-C96)</f>
        <v>0.55600000000000005</v>
      </c>
      <c r="E96" s="9">
        <f>(36.554*D96*D96)+(42.407*D96)+(0.8269)</f>
        <v>35.705349344000005</v>
      </c>
    </row>
    <row r="97" spans="1:5" x14ac:dyDescent="0.3">
      <c r="A97" s="7" t="s">
        <v>348</v>
      </c>
      <c r="B97" s="2">
        <v>0.77</v>
      </c>
      <c r="C97" s="5">
        <v>5.8999999999999997E-2</v>
      </c>
      <c r="D97" s="1">
        <f>(B97-C97)</f>
        <v>0.71100000000000008</v>
      </c>
      <c r="E97" s="9">
        <f>(36.554*D97*D97)+(42.407*D97)+(0.8269)</f>
        <v>49.457091634000001</v>
      </c>
    </row>
    <row r="98" spans="1:5" x14ac:dyDescent="0.3">
      <c r="A98" s="7" t="s">
        <v>349</v>
      </c>
      <c r="B98" s="2">
        <v>0.65800000000000003</v>
      </c>
      <c r="C98" s="5">
        <v>5.8999999999999997E-2</v>
      </c>
      <c r="D98" s="1">
        <f>(B98-C98)</f>
        <v>0.59899999999999998</v>
      </c>
      <c r="E98" s="9">
        <f>(36.554*D98*D98)+(42.407*D98)+(0.8269)</f>
        <v>39.344304753999999</v>
      </c>
    </row>
    <row r="99" spans="1:5" x14ac:dyDescent="0.3">
      <c r="A99" s="7" t="s">
        <v>350</v>
      </c>
      <c r="B99" s="2">
        <v>0.53200000000000003</v>
      </c>
      <c r="C99" s="5">
        <v>5.8999999999999997E-2</v>
      </c>
      <c r="D99" s="1">
        <f>(B99-C99)</f>
        <v>0.47300000000000003</v>
      </c>
      <c r="E99" s="9">
        <f>(36.554*D99*D99)+(42.407*D99)+(0.8269)</f>
        <v>29.063600865999998</v>
      </c>
    </row>
    <row r="100" spans="1:5" x14ac:dyDescent="0.3">
      <c r="A100" s="7" t="s">
        <v>351</v>
      </c>
      <c r="B100" s="2">
        <v>0.66200000000000003</v>
      </c>
      <c r="C100" s="5">
        <v>5.8999999999999997E-2</v>
      </c>
      <c r="D100" s="1">
        <f>(B100-C100)</f>
        <v>0.60299999999999998</v>
      </c>
      <c r="E100" s="9">
        <f>(36.554*D100*D100)+(42.407*D100)+(0.8269)</f>
        <v>39.689684386000003</v>
      </c>
    </row>
    <row r="101" spans="1:5" x14ac:dyDescent="0.3">
      <c r="A101" s="7" t="s">
        <v>352</v>
      </c>
      <c r="B101" s="2">
        <v>0.66600000000000004</v>
      </c>
      <c r="C101" s="5">
        <v>5.8999999999999997E-2</v>
      </c>
      <c r="D101" s="1">
        <f>(B101-C101)</f>
        <v>0.60699999999999998</v>
      </c>
      <c r="E101" s="9">
        <f>(36.554*D101*D101)+(42.407*D101)+(0.8269)</f>
        <v>40.036233746000001</v>
      </c>
    </row>
    <row r="102" spans="1:5" x14ac:dyDescent="0.3">
      <c r="A102" s="7" t="s">
        <v>353</v>
      </c>
      <c r="B102" s="2">
        <v>0.76</v>
      </c>
      <c r="C102" s="5">
        <v>5.8999999999999997E-2</v>
      </c>
      <c r="D102" s="1">
        <f>(B102-C102)</f>
        <v>0.70100000000000007</v>
      </c>
      <c r="E102" s="9">
        <f>(36.554*D102*D102)+(42.407*D102)+(0.8269)</f>
        <v>48.516879154000002</v>
      </c>
    </row>
    <row r="103" spans="1:5" x14ac:dyDescent="0.3">
      <c r="A103" s="7" t="s">
        <v>354</v>
      </c>
      <c r="B103" s="2">
        <v>0.70000000000000007</v>
      </c>
      <c r="C103" s="5">
        <v>5.8999999999999997E-2</v>
      </c>
      <c r="D103" s="1">
        <f>(B103-C103)</f>
        <v>0.64100000000000001</v>
      </c>
      <c r="E103" s="9">
        <f>(36.554*D103*D103)+(42.407*D103)+(0.8269)</f>
        <v>43.029131073999999</v>
      </c>
    </row>
    <row r="104" spans="1:5" x14ac:dyDescent="0.3">
      <c r="A104" s="7" t="s">
        <v>355</v>
      </c>
      <c r="B104" s="2">
        <v>0.58899999999999997</v>
      </c>
      <c r="C104" s="5">
        <v>5.8999999999999997E-2</v>
      </c>
      <c r="D104" s="1">
        <f>(B104-C104)</f>
        <v>0.53</v>
      </c>
      <c r="E104" s="9">
        <f>(36.554*D104*D104)+(42.407*D104)+(0.8269)</f>
        <v>33.570628599999999</v>
      </c>
    </row>
    <row r="105" spans="1:5" x14ac:dyDescent="0.3">
      <c r="A105" s="7" t="s">
        <v>356</v>
      </c>
      <c r="B105" s="2">
        <v>0.69100000000000006</v>
      </c>
      <c r="C105" s="5">
        <v>5.8999999999999997E-2</v>
      </c>
      <c r="D105" s="1">
        <f>(B105-C105)</f>
        <v>0.63200000000000012</v>
      </c>
      <c r="E105" s="9">
        <f>(36.554*D105*D105)+(42.407*D105)+(0.8269)</f>
        <v>42.228668896000009</v>
      </c>
    </row>
    <row r="106" spans="1:5" x14ac:dyDescent="0.3">
      <c r="A106" s="7" t="s">
        <v>357</v>
      </c>
      <c r="B106" s="2">
        <v>0.61399999999999999</v>
      </c>
      <c r="C106" s="5">
        <v>5.8999999999999997E-2</v>
      </c>
      <c r="D106" s="1">
        <f>(B106-C106)</f>
        <v>0.55499999999999994</v>
      </c>
      <c r="E106" s="9">
        <f>(36.554*D106*D106)+(42.407*D106)+(0.8269)</f>
        <v>35.622330849999997</v>
      </c>
    </row>
    <row r="107" spans="1:5" x14ac:dyDescent="0.3">
      <c r="A107" s="7" t="s">
        <v>358</v>
      </c>
      <c r="B107" s="2">
        <v>0.39500000000000002</v>
      </c>
      <c r="C107" s="5">
        <v>5.8999999999999997E-2</v>
      </c>
      <c r="D107" s="1">
        <f>(B107-C107)</f>
        <v>0.33600000000000002</v>
      </c>
      <c r="E107" s="9">
        <f>(36.554*D107*D107)+(42.407*D107)+(0.8269)</f>
        <v>19.202452383999997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3"/>
  <sheetViews>
    <sheetView workbookViewId="0">
      <selection activeCell="R6" sqref="R6"/>
    </sheetView>
  </sheetViews>
  <sheetFormatPr defaultRowHeight="14.4" x14ac:dyDescent="0.3"/>
  <cols>
    <col min="1" max="1" width="16.77734375" customWidth="1"/>
    <col min="2" max="2" width="11.33203125" customWidth="1"/>
    <col min="3" max="3" width="10.33203125" customWidth="1"/>
    <col min="4" max="4" width="10.109375" customWidth="1"/>
    <col min="5" max="5" width="17.33203125" customWidth="1"/>
  </cols>
  <sheetData>
    <row r="2" spans="1:12" x14ac:dyDescent="0.3">
      <c r="A2" s="3">
        <v>1.7730000000000001</v>
      </c>
      <c r="B2" s="2">
        <v>0.434</v>
      </c>
      <c r="C2" s="2">
        <v>0.27400000000000002</v>
      </c>
      <c r="D2" s="2">
        <v>0.24099999999999999</v>
      </c>
      <c r="E2" s="2">
        <v>0.28899999999999998</v>
      </c>
      <c r="F2" s="2">
        <v>0.29799999999999999</v>
      </c>
      <c r="G2" s="2">
        <v>0.25800000000000001</v>
      </c>
      <c r="H2" s="2">
        <v>0.35499999999999998</v>
      </c>
      <c r="I2" s="2">
        <v>0.314</v>
      </c>
      <c r="J2" s="2">
        <v>0.27400000000000002</v>
      </c>
      <c r="K2" s="2">
        <v>0.29399999999999998</v>
      </c>
      <c r="L2" s="2">
        <v>0.29599999999999999</v>
      </c>
    </row>
    <row r="3" spans="1:12" x14ac:dyDescent="0.3">
      <c r="A3" s="3">
        <v>1.0629999999999999</v>
      </c>
      <c r="B3" s="2">
        <v>0.27600000000000002</v>
      </c>
      <c r="C3" s="2">
        <v>0.30299999999999999</v>
      </c>
      <c r="D3" s="2">
        <v>0.28500000000000003</v>
      </c>
      <c r="E3" s="2">
        <v>0.29299999999999998</v>
      </c>
      <c r="F3" s="2">
        <v>0.27</v>
      </c>
      <c r="G3" s="2">
        <v>0.24</v>
      </c>
      <c r="H3" s="2">
        <v>0.29499999999999998</v>
      </c>
      <c r="I3" s="2">
        <v>0.28899999999999998</v>
      </c>
      <c r="J3" s="2">
        <v>0.29499999999999998</v>
      </c>
      <c r="K3" s="2">
        <v>0.35799999999999998</v>
      </c>
      <c r="L3" s="2">
        <v>0.27300000000000002</v>
      </c>
    </row>
    <row r="4" spans="1:12" x14ac:dyDescent="0.3">
      <c r="A4" s="3">
        <v>0.749</v>
      </c>
      <c r="B4" s="2">
        <v>0.38400000000000001</v>
      </c>
      <c r="C4" s="2">
        <v>0.33300000000000002</v>
      </c>
      <c r="D4" s="2">
        <v>0.33400000000000002</v>
      </c>
      <c r="E4" s="2">
        <v>0.372</v>
      </c>
      <c r="F4" s="2">
        <v>0.28700000000000003</v>
      </c>
      <c r="G4" s="2">
        <v>0.28400000000000003</v>
      </c>
      <c r="H4" s="2">
        <v>0.26600000000000001</v>
      </c>
      <c r="I4" s="2">
        <v>0.3</v>
      </c>
      <c r="J4" s="2">
        <v>0.317</v>
      </c>
      <c r="K4" s="2">
        <v>0.25800000000000001</v>
      </c>
      <c r="L4" s="2">
        <v>0.29199999999999998</v>
      </c>
    </row>
    <row r="5" spans="1:12" x14ac:dyDescent="0.3">
      <c r="A5" s="3">
        <v>0.49399999999999999</v>
      </c>
      <c r="B5" s="2">
        <v>0.315</v>
      </c>
      <c r="C5" s="2">
        <v>0.36799999999999999</v>
      </c>
      <c r="D5" s="2">
        <v>0.39</v>
      </c>
      <c r="E5" s="2">
        <v>0.29699999999999999</v>
      </c>
      <c r="F5" s="2">
        <v>0.21299999999999999</v>
      </c>
      <c r="G5" s="2">
        <v>0.113</v>
      </c>
      <c r="H5" s="2">
        <v>0.2</v>
      </c>
      <c r="I5" s="2">
        <v>0.245</v>
      </c>
      <c r="J5" s="2">
        <v>0.28000000000000003</v>
      </c>
      <c r="K5" s="2">
        <v>0.25600000000000001</v>
      </c>
      <c r="L5" s="2">
        <v>0.379</v>
      </c>
    </row>
    <row r="6" spans="1:12" x14ac:dyDescent="0.3">
      <c r="A6" s="3">
        <v>0.29199999999999998</v>
      </c>
      <c r="B6" s="2">
        <v>0.33900000000000002</v>
      </c>
      <c r="C6" s="2">
        <v>0.34600000000000003</v>
      </c>
      <c r="D6" s="2">
        <v>0.33500000000000002</v>
      </c>
      <c r="E6" s="2">
        <v>0.35799999999999998</v>
      </c>
      <c r="F6" s="2">
        <v>0.28400000000000003</v>
      </c>
      <c r="G6" s="2">
        <v>0.36599999999999999</v>
      </c>
      <c r="H6" s="2">
        <v>0.27100000000000002</v>
      </c>
      <c r="I6" s="2">
        <v>0.32900000000000001</v>
      </c>
      <c r="J6" s="2">
        <v>0.29199999999999998</v>
      </c>
      <c r="K6" s="2">
        <v>0.38300000000000001</v>
      </c>
      <c r="L6" s="2">
        <v>0.377</v>
      </c>
    </row>
    <row r="7" spans="1:12" x14ac:dyDescent="0.3">
      <c r="A7" s="5">
        <v>0.106</v>
      </c>
      <c r="B7" s="2">
        <v>0.441</v>
      </c>
      <c r="C7" s="2">
        <v>0.41300000000000003</v>
      </c>
      <c r="D7" s="2">
        <v>0.49199999999999999</v>
      </c>
      <c r="E7" s="2">
        <v>0.33400000000000002</v>
      </c>
      <c r="F7" s="2">
        <v>0.39700000000000002</v>
      </c>
      <c r="G7" s="2">
        <v>0.44400000000000001</v>
      </c>
      <c r="H7" s="2">
        <v>0.46700000000000003</v>
      </c>
      <c r="I7" s="2">
        <v>0.45600000000000002</v>
      </c>
      <c r="J7" s="2">
        <v>0.44400000000000001</v>
      </c>
      <c r="K7" s="2">
        <v>0.45</v>
      </c>
      <c r="L7" s="2">
        <v>0.60299999999999998</v>
      </c>
    </row>
    <row r="8" spans="1:12" x14ac:dyDescent="0.3">
      <c r="A8" s="2">
        <v>0.28200000000000003</v>
      </c>
      <c r="B8" s="2">
        <v>0.439</v>
      </c>
      <c r="C8" s="2">
        <v>0.42699999999999999</v>
      </c>
      <c r="D8" s="2">
        <v>0.41200000000000003</v>
      </c>
      <c r="E8" s="2">
        <v>0.40400000000000003</v>
      </c>
      <c r="F8" s="2">
        <v>0.37</v>
      </c>
      <c r="G8" s="2">
        <v>0.48399999999999999</v>
      </c>
      <c r="H8" s="2">
        <v>0.39400000000000002</v>
      </c>
      <c r="I8" s="2">
        <v>0.40900000000000003</v>
      </c>
      <c r="J8" s="2">
        <v>0.41699999999999998</v>
      </c>
      <c r="K8" s="2">
        <v>0.495</v>
      </c>
      <c r="L8" s="2">
        <v>0.42099999999999999</v>
      </c>
    </row>
    <row r="9" spans="1:12" x14ac:dyDescent="0.3">
      <c r="A9" s="2">
        <v>0.36799999999999999</v>
      </c>
      <c r="B9" s="2">
        <v>0.37</v>
      </c>
      <c r="C9" s="2">
        <v>0.442</v>
      </c>
      <c r="D9" s="2">
        <v>0.245</v>
      </c>
      <c r="E9" s="2">
        <v>0.316</v>
      </c>
      <c r="F9" s="2">
        <v>0.41400000000000003</v>
      </c>
      <c r="G9" s="2">
        <v>0.38200000000000001</v>
      </c>
      <c r="H9" s="2">
        <v>0.40900000000000003</v>
      </c>
      <c r="I9" s="2">
        <v>0.29899999999999999</v>
      </c>
      <c r="J9" s="2">
        <v>0.35100000000000003</v>
      </c>
      <c r="K9" s="2">
        <v>0.372</v>
      </c>
      <c r="L9" s="2">
        <v>0.39300000000000002</v>
      </c>
    </row>
    <row r="16" spans="1:12" x14ac:dyDescent="0.3">
      <c r="A16" s="18"/>
      <c r="B16" s="10" t="s">
        <v>7</v>
      </c>
      <c r="C16" s="10" t="s">
        <v>8</v>
      </c>
      <c r="D16" s="10" t="s">
        <v>9</v>
      </c>
      <c r="E16" s="10" t="s">
        <v>10</v>
      </c>
    </row>
    <row r="17" spans="1:12" x14ac:dyDescent="0.3">
      <c r="A17" s="18" t="s">
        <v>1</v>
      </c>
      <c r="B17" s="3">
        <v>1.7730000000000001</v>
      </c>
      <c r="C17" s="1">
        <f>B17-B22</f>
        <v>1.667</v>
      </c>
      <c r="D17" s="1">
        <v>40</v>
      </c>
      <c r="E17" s="9">
        <f>(6.5111*C17*C17)+(13.582*C17)-(0.4371)</f>
        <v>40.297718167900001</v>
      </c>
    </row>
    <row r="18" spans="1:12" x14ac:dyDescent="0.3">
      <c r="A18" s="18" t="s">
        <v>2</v>
      </c>
      <c r="B18" s="3">
        <v>1.0629999999999999</v>
      </c>
      <c r="C18" s="1">
        <f>B18-B22</f>
        <v>0.95699999999999996</v>
      </c>
      <c r="D18" s="1">
        <v>20</v>
      </c>
      <c r="E18" s="9">
        <f t="shared" ref="E18:E81" si="0">(6.5111*C18*C18)+(13.582*C18)-(0.4371)</f>
        <v>18.524058423899998</v>
      </c>
    </row>
    <row r="19" spans="1:12" x14ac:dyDescent="0.3">
      <c r="A19" s="18" t="s">
        <v>3</v>
      </c>
      <c r="B19" s="3">
        <v>0.749</v>
      </c>
      <c r="C19" s="1">
        <f>B19-B22</f>
        <v>0.64300000000000002</v>
      </c>
      <c r="D19" s="1">
        <v>10</v>
      </c>
      <c r="E19" s="9">
        <f t="shared" si="0"/>
        <v>10.988133783900002</v>
      </c>
    </row>
    <row r="20" spans="1:12" x14ac:dyDescent="0.3">
      <c r="A20" s="18" t="s">
        <v>4</v>
      </c>
      <c r="B20" s="3">
        <v>0.49399999999999999</v>
      </c>
      <c r="C20" s="1">
        <f>B20-B22</f>
        <v>0.38800000000000001</v>
      </c>
      <c r="D20" s="1">
        <v>5</v>
      </c>
      <c r="E20" s="9">
        <f t="shared" si="0"/>
        <v>5.8129230384000001</v>
      </c>
    </row>
    <row r="21" spans="1:12" x14ac:dyDescent="0.3">
      <c r="A21" s="18" t="s">
        <v>5</v>
      </c>
      <c r="B21" s="3">
        <v>0.29199999999999998</v>
      </c>
      <c r="C21" s="1">
        <f>B21-B22</f>
        <v>0.186</v>
      </c>
      <c r="D21" s="1">
        <v>2.5</v>
      </c>
      <c r="E21" s="9">
        <f t="shared" si="0"/>
        <v>2.3144100156</v>
      </c>
    </row>
    <row r="22" spans="1:12" x14ac:dyDescent="0.3">
      <c r="A22" s="18" t="s">
        <v>6</v>
      </c>
      <c r="B22" s="5">
        <v>0.106</v>
      </c>
      <c r="C22" s="1">
        <f>B22-B22</f>
        <v>0</v>
      </c>
      <c r="D22" s="1">
        <v>0</v>
      </c>
      <c r="E22" s="9">
        <f t="shared" si="0"/>
        <v>-0.43709999999999999</v>
      </c>
    </row>
    <row r="27" spans="1:12" x14ac:dyDescent="0.3">
      <c r="H27" s="6"/>
      <c r="J27" s="6" t="s">
        <v>361</v>
      </c>
      <c r="K27" s="6"/>
      <c r="L27" s="6"/>
    </row>
    <row r="33" spans="1:5" x14ac:dyDescent="0.3">
      <c r="A33" s="7" t="s">
        <v>12</v>
      </c>
      <c r="B33" s="2" t="s">
        <v>13</v>
      </c>
      <c r="C33" s="4" t="s">
        <v>6</v>
      </c>
      <c r="D33" s="1" t="s">
        <v>8</v>
      </c>
      <c r="E33" s="8" t="s">
        <v>362</v>
      </c>
    </row>
    <row r="34" spans="1:5" x14ac:dyDescent="0.3">
      <c r="A34" s="7" t="s">
        <v>15</v>
      </c>
      <c r="B34" s="2">
        <v>0.28200000000000003</v>
      </c>
      <c r="C34" s="5">
        <v>0.106</v>
      </c>
      <c r="D34" s="1">
        <f>(B34-C34)</f>
        <v>0.17600000000000005</v>
      </c>
      <c r="E34" s="9">
        <f>(6.5111*D34*D34)+(13.582*D34)-(0.4371)</f>
        <v>2.1550198336000008</v>
      </c>
    </row>
    <row r="35" spans="1:5" x14ac:dyDescent="0.3">
      <c r="A35" s="7" t="s">
        <v>16</v>
      </c>
      <c r="B35" s="2">
        <v>0.36799999999999999</v>
      </c>
      <c r="C35" s="5">
        <v>0.106</v>
      </c>
      <c r="D35" s="1">
        <f>(B35-C35)</f>
        <v>0.26200000000000001</v>
      </c>
      <c r="E35" s="9">
        <f>(6.5111*D35*D35)+(13.582*D35)-(0.4371)</f>
        <v>3.5683319484</v>
      </c>
    </row>
    <row r="36" spans="1:5" x14ac:dyDescent="0.3">
      <c r="A36" s="7" t="s">
        <v>17</v>
      </c>
      <c r="B36" s="2">
        <v>0.434</v>
      </c>
      <c r="C36" s="5">
        <v>0.106</v>
      </c>
      <c r="D36" s="1">
        <f>(B36-C36)</f>
        <v>0.32800000000000001</v>
      </c>
      <c r="E36" s="9">
        <f>(6.5111*D36*D36)+(13.582*D36)-(0.4371)</f>
        <v>4.7182861824000009</v>
      </c>
    </row>
    <row r="37" spans="1:5" x14ac:dyDescent="0.3">
      <c r="A37" s="7" t="s">
        <v>18</v>
      </c>
      <c r="B37" s="2">
        <v>0.27600000000000002</v>
      </c>
      <c r="C37" s="5">
        <v>0.106</v>
      </c>
      <c r="D37" s="1">
        <f>(B37-C37)</f>
        <v>0.17000000000000004</v>
      </c>
      <c r="E37" s="9">
        <f>(6.5111*D37*D37)+(13.582*D37)-(0.4371)</f>
        <v>2.0600107900000006</v>
      </c>
    </row>
    <row r="38" spans="1:5" x14ac:dyDescent="0.3">
      <c r="A38" s="7" t="s">
        <v>19</v>
      </c>
      <c r="B38" s="2">
        <v>0.38400000000000001</v>
      </c>
      <c r="C38" s="5">
        <v>0.106</v>
      </c>
      <c r="D38" s="1">
        <f>(B38-C38)</f>
        <v>0.27800000000000002</v>
      </c>
      <c r="E38" s="9">
        <f>(6.5111*D38*D38)+(13.582*D38)-(0.4371)</f>
        <v>3.841899852400001</v>
      </c>
    </row>
    <row r="39" spans="1:5" x14ac:dyDescent="0.3">
      <c r="A39" s="7" t="s">
        <v>20</v>
      </c>
      <c r="B39" s="2">
        <v>0.315</v>
      </c>
      <c r="C39" s="5">
        <v>0.106</v>
      </c>
      <c r="D39" s="1">
        <f>(B39-C39)</f>
        <v>0.20900000000000002</v>
      </c>
      <c r="E39" s="9">
        <f>(6.5111*D39*D39)+(13.582*D39)-(0.4371)</f>
        <v>2.6859493591000003</v>
      </c>
    </row>
    <row r="40" spans="1:5" x14ac:dyDescent="0.3">
      <c r="A40" s="7" t="s">
        <v>21</v>
      </c>
      <c r="B40" s="2">
        <v>0.33900000000000002</v>
      </c>
      <c r="C40" s="5">
        <v>0.106</v>
      </c>
      <c r="D40" s="1">
        <f>(B40-C40)</f>
        <v>0.23300000000000004</v>
      </c>
      <c r="E40" s="9">
        <f>(6.5111*D40*D40)+(13.582*D40)-(0.4371)</f>
        <v>3.0809871079000009</v>
      </c>
    </row>
    <row r="41" spans="1:5" x14ac:dyDescent="0.3">
      <c r="A41" s="7" t="s">
        <v>22</v>
      </c>
      <c r="B41" s="2">
        <v>0.441</v>
      </c>
      <c r="C41" s="5">
        <v>0.106</v>
      </c>
      <c r="D41" s="1">
        <f>(B41-C41)</f>
        <v>0.33500000000000002</v>
      </c>
      <c r="E41" s="9">
        <f>(6.5111*D41*D41)+(13.582*D41)-(0.4371)</f>
        <v>4.8435781975000012</v>
      </c>
    </row>
    <row r="42" spans="1:5" x14ac:dyDescent="0.3">
      <c r="A42" s="7" t="s">
        <v>23</v>
      </c>
      <c r="B42" s="2">
        <v>0.439</v>
      </c>
      <c r="C42" s="5">
        <v>0.106</v>
      </c>
      <c r="D42" s="1">
        <f>(B42-C42)</f>
        <v>0.33300000000000002</v>
      </c>
      <c r="E42" s="9">
        <f>(6.5111*D42*D42)+(13.582*D42)-(0.4371)</f>
        <v>4.8077153679000002</v>
      </c>
    </row>
    <row r="43" spans="1:5" x14ac:dyDescent="0.3">
      <c r="A43" s="7" t="s">
        <v>24</v>
      </c>
      <c r="B43" s="2">
        <v>0.37</v>
      </c>
      <c r="C43" s="5">
        <v>0.106</v>
      </c>
      <c r="D43" s="1">
        <f>(B43-C43)</f>
        <v>0.26400000000000001</v>
      </c>
      <c r="E43" s="9">
        <f>(6.5111*D43*D43)+(13.582*D43)-(0.4371)</f>
        <v>3.6023456256000008</v>
      </c>
    </row>
    <row r="44" spans="1:5" x14ac:dyDescent="0.3">
      <c r="A44" s="7" t="s">
        <v>25</v>
      </c>
      <c r="B44" s="2">
        <v>0.27400000000000002</v>
      </c>
      <c r="C44" s="5">
        <v>0.106</v>
      </c>
      <c r="D44" s="1">
        <f>(B44-C44)</f>
        <v>0.16800000000000004</v>
      </c>
      <c r="E44" s="9">
        <f>(6.5111*D44*D44)+(13.582*D44)-(0.4371)</f>
        <v>2.0284452864000007</v>
      </c>
    </row>
    <row r="45" spans="1:5" x14ac:dyDescent="0.3">
      <c r="A45" s="7" t="s">
        <v>26</v>
      </c>
      <c r="B45" s="2">
        <v>0.30299999999999999</v>
      </c>
      <c r="C45" s="5">
        <v>0.106</v>
      </c>
      <c r="D45" s="1">
        <f>(B45-C45)</f>
        <v>0.19700000000000001</v>
      </c>
      <c r="E45" s="9">
        <f>(6.5111*D45*D45)+(13.582*D45)-(0.4371)</f>
        <v>2.4912432798999999</v>
      </c>
    </row>
    <row r="46" spans="1:5" x14ac:dyDescent="0.3">
      <c r="A46" s="7" t="s">
        <v>27</v>
      </c>
      <c r="B46" s="2">
        <v>0.33300000000000002</v>
      </c>
      <c r="C46" s="5">
        <v>0.106</v>
      </c>
      <c r="D46" s="1">
        <f>(B46-C46)</f>
        <v>0.22700000000000004</v>
      </c>
      <c r="E46" s="9">
        <f>(6.5111*D46*D46)+(13.582*D46)-(0.4371)</f>
        <v>2.9815244719000007</v>
      </c>
    </row>
    <row r="47" spans="1:5" x14ac:dyDescent="0.3">
      <c r="A47" s="7" t="s">
        <v>28</v>
      </c>
      <c r="B47" s="2">
        <v>0.36799999999999999</v>
      </c>
      <c r="C47" s="5">
        <v>0.106</v>
      </c>
      <c r="D47" s="1">
        <f>(B47-C47)</f>
        <v>0.26200000000000001</v>
      </c>
      <c r="E47" s="9">
        <f>(6.5111*D47*D47)+(13.582*D47)-(0.4371)</f>
        <v>3.5683319484</v>
      </c>
    </row>
    <row r="48" spans="1:5" x14ac:dyDescent="0.3">
      <c r="A48" s="7" t="s">
        <v>29</v>
      </c>
      <c r="B48" s="2">
        <v>0.34600000000000003</v>
      </c>
      <c r="C48" s="5">
        <v>0.106</v>
      </c>
      <c r="D48" s="1">
        <f>(B48-C48)</f>
        <v>0.24000000000000005</v>
      </c>
      <c r="E48" s="9">
        <f>(6.5111*D48*D48)+(13.582*D48)-(0.4371)</f>
        <v>3.1976193600000009</v>
      </c>
    </row>
    <row r="49" spans="1:5" x14ac:dyDescent="0.3">
      <c r="A49" s="7" t="s">
        <v>30</v>
      </c>
      <c r="B49" s="2">
        <v>0.41300000000000003</v>
      </c>
      <c r="C49" s="5">
        <v>0.106</v>
      </c>
      <c r="D49" s="1">
        <f>(B49-C49)</f>
        <v>0.30700000000000005</v>
      </c>
      <c r="E49" s="9">
        <f>(6.5111*D49*D49)+(13.582*D49)-(0.4371)</f>
        <v>4.3462386639000004</v>
      </c>
    </row>
    <row r="50" spans="1:5" x14ac:dyDescent="0.3">
      <c r="A50" s="7" t="s">
        <v>31</v>
      </c>
      <c r="B50" s="2">
        <v>0.42699999999999999</v>
      </c>
      <c r="C50" s="5">
        <v>0.106</v>
      </c>
      <c r="D50" s="1">
        <f>(B50-C50)</f>
        <v>0.32100000000000001</v>
      </c>
      <c r="E50" s="9">
        <f>(6.5111*D50*D50)+(13.582*D50)-(0.4371)</f>
        <v>4.5936322551000002</v>
      </c>
    </row>
    <row r="51" spans="1:5" x14ac:dyDescent="0.3">
      <c r="A51" s="7" t="s">
        <v>32</v>
      </c>
      <c r="B51" s="2">
        <v>0.442</v>
      </c>
      <c r="C51" s="5">
        <v>0.106</v>
      </c>
      <c r="D51" s="1">
        <f>(B51-C51)</f>
        <v>0.33600000000000002</v>
      </c>
      <c r="E51" s="9">
        <f>(6.5111*D51*D51)+(13.582*D51)-(0.4371)</f>
        <v>4.8615291456000005</v>
      </c>
    </row>
    <row r="52" spans="1:5" x14ac:dyDescent="0.3">
      <c r="A52" s="7" t="s">
        <v>33</v>
      </c>
      <c r="B52" s="2">
        <v>0.24099999999999999</v>
      </c>
      <c r="C52" s="5">
        <v>0.106</v>
      </c>
      <c r="D52" s="1">
        <f>(B52-C52)</f>
        <v>0.13500000000000001</v>
      </c>
      <c r="E52" s="9">
        <f>(6.5111*D52*D52)+(13.582*D52)-(0.4371)</f>
        <v>1.5151347975</v>
      </c>
    </row>
    <row r="53" spans="1:5" x14ac:dyDescent="0.3">
      <c r="A53" s="7" t="s">
        <v>34</v>
      </c>
      <c r="B53" s="2">
        <v>0.28500000000000003</v>
      </c>
      <c r="C53" s="5">
        <v>0.106</v>
      </c>
      <c r="D53" s="1">
        <f>(B53-C53)</f>
        <v>0.17900000000000005</v>
      </c>
      <c r="E53" s="9">
        <f>(6.5111*D53*D53)+(13.582*D53)-(0.4371)</f>
        <v>2.2027001551000009</v>
      </c>
    </row>
    <row r="54" spans="1:5" x14ac:dyDescent="0.3">
      <c r="A54" s="7" t="s">
        <v>35</v>
      </c>
      <c r="B54" s="2">
        <v>0.33400000000000002</v>
      </c>
      <c r="C54" s="5">
        <v>0.106</v>
      </c>
      <c r="D54" s="1">
        <f>(B54-C54)</f>
        <v>0.22800000000000004</v>
      </c>
      <c r="E54" s="9">
        <f>(6.5111*D54*D54)+(13.582*D54)-(0.4371)</f>
        <v>2.9980690224000006</v>
      </c>
    </row>
    <row r="55" spans="1:5" x14ac:dyDescent="0.3">
      <c r="A55" s="7" t="s">
        <v>36</v>
      </c>
      <c r="B55" s="2">
        <v>0.39</v>
      </c>
      <c r="C55" s="5">
        <v>0.106</v>
      </c>
      <c r="D55" s="1">
        <f>(B55-C55)</f>
        <v>0.28400000000000003</v>
      </c>
      <c r="E55" s="9">
        <f>(6.5111*D55*D55)+(13.582*D55)-(0.4371)</f>
        <v>3.945347281600001</v>
      </c>
    </row>
    <row r="56" spans="1:5" x14ac:dyDescent="0.3">
      <c r="A56" s="7" t="s">
        <v>37</v>
      </c>
      <c r="B56" s="2">
        <v>0.33500000000000002</v>
      </c>
      <c r="C56" s="5">
        <v>0.106</v>
      </c>
      <c r="D56" s="1">
        <f>(B56-C56)</f>
        <v>0.22900000000000004</v>
      </c>
      <c r="E56" s="9">
        <f>(6.5111*D56*D56)+(13.582*D56)-(0.4371)</f>
        <v>3.0146265951000006</v>
      </c>
    </row>
    <row r="57" spans="1:5" x14ac:dyDescent="0.3">
      <c r="A57" s="7" t="s">
        <v>38</v>
      </c>
      <c r="B57" s="2">
        <v>0.49199999999999999</v>
      </c>
      <c r="C57" s="5">
        <v>0.106</v>
      </c>
      <c r="D57" s="1">
        <f>(B57-C57)</f>
        <v>0.38600000000000001</v>
      </c>
      <c r="E57" s="9">
        <f>(6.5111*D57*D57)+(13.582*D57)-(0.4371)</f>
        <v>5.7756798556000009</v>
      </c>
    </row>
    <row r="58" spans="1:5" x14ac:dyDescent="0.3">
      <c r="A58" s="7" t="s">
        <v>39</v>
      </c>
      <c r="B58" s="2">
        <v>0.41200000000000003</v>
      </c>
      <c r="C58" s="5">
        <v>0.106</v>
      </c>
      <c r="D58" s="1">
        <f>(B58-C58)</f>
        <v>0.30600000000000005</v>
      </c>
      <c r="E58" s="9">
        <f>(6.5111*D58*D58)+(13.582*D58)-(0.4371)</f>
        <v>4.3286653596000013</v>
      </c>
    </row>
    <row r="59" spans="1:5" x14ac:dyDescent="0.3">
      <c r="A59" s="7" t="s">
        <v>40</v>
      </c>
      <c r="B59" s="2">
        <v>0.245</v>
      </c>
      <c r="C59" s="5">
        <v>0.106</v>
      </c>
      <c r="D59" s="1">
        <f>(B59-C59)</f>
        <v>0.13900000000000001</v>
      </c>
      <c r="E59" s="9">
        <f>(6.5111*D59*D59)+(13.582*D59)-(0.4371)</f>
        <v>1.5765989631000004</v>
      </c>
    </row>
    <row r="60" spans="1:5" x14ac:dyDescent="0.3">
      <c r="A60" s="7" t="s">
        <v>41</v>
      </c>
      <c r="B60" s="2">
        <v>0.28899999999999998</v>
      </c>
      <c r="C60" s="5">
        <v>0.106</v>
      </c>
      <c r="D60" s="1">
        <f>(B60-C60)</f>
        <v>0.183</v>
      </c>
      <c r="E60" s="9">
        <f>(6.5111*D60*D60)+(13.582*D60)-(0.4371)</f>
        <v>2.2664562279</v>
      </c>
    </row>
    <row r="61" spans="1:5" x14ac:dyDescent="0.3">
      <c r="A61" s="7" t="s">
        <v>42</v>
      </c>
      <c r="B61" s="2">
        <v>0.29299999999999998</v>
      </c>
      <c r="C61" s="5">
        <v>0.106</v>
      </c>
      <c r="D61" s="1">
        <f>(B61-C61)</f>
        <v>0.187</v>
      </c>
      <c r="E61" s="9">
        <f>(6.5111*D61*D61)+(13.582*D61)-(0.4371)</f>
        <v>2.3304206558999998</v>
      </c>
    </row>
    <row r="62" spans="1:5" x14ac:dyDescent="0.3">
      <c r="A62" s="7" t="s">
        <v>43</v>
      </c>
      <c r="B62" s="2">
        <v>0.372</v>
      </c>
      <c r="C62" s="5">
        <v>0.106</v>
      </c>
      <c r="D62" s="1">
        <f>(B62-C62)</f>
        <v>0.26600000000000001</v>
      </c>
      <c r="E62" s="9">
        <f>(6.5111*D62*D62)+(13.582*D62)-(0.4371)</f>
        <v>3.6364113916000003</v>
      </c>
    </row>
    <row r="63" spans="1:5" x14ac:dyDescent="0.3">
      <c r="A63" s="7" t="s">
        <v>44</v>
      </c>
      <c r="B63" s="2">
        <v>0.29699999999999999</v>
      </c>
      <c r="C63" s="5">
        <v>0.106</v>
      </c>
      <c r="D63" s="1">
        <f>(B63-C63)</f>
        <v>0.191</v>
      </c>
      <c r="E63" s="9">
        <f>(6.5111*D63*D63)+(13.582*D63)-(0.4371)</f>
        <v>2.3945934391000003</v>
      </c>
    </row>
    <row r="64" spans="1:5" x14ac:dyDescent="0.3">
      <c r="A64" s="7" t="s">
        <v>45</v>
      </c>
      <c r="B64" s="2">
        <v>0.35799999999999998</v>
      </c>
      <c r="C64" s="5">
        <v>0.106</v>
      </c>
      <c r="D64" s="1">
        <f>(B64-C64)</f>
        <v>0.252</v>
      </c>
      <c r="E64" s="9">
        <f>(6.5111*D64*D64)+(13.582*D64)-(0.4371)</f>
        <v>3.3990448944000002</v>
      </c>
    </row>
    <row r="65" spans="1:5" x14ac:dyDescent="0.3">
      <c r="A65" s="7" t="s">
        <v>46</v>
      </c>
      <c r="B65" s="2">
        <v>0.33400000000000002</v>
      </c>
      <c r="C65" s="5">
        <v>0.106</v>
      </c>
      <c r="D65" s="1">
        <f>(B65-C65)</f>
        <v>0.22800000000000004</v>
      </c>
      <c r="E65" s="9">
        <f>(6.5111*D65*D65)+(13.582*D65)-(0.4371)</f>
        <v>2.9980690224000006</v>
      </c>
    </row>
    <row r="66" spans="1:5" x14ac:dyDescent="0.3">
      <c r="A66" s="7" t="s">
        <v>47</v>
      </c>
      <c r="B66" s="2">
        <v>0.40400000000000003</v>
      </c>
      <c r="C66" s="5">
        <v>0.106</v>
      </c>
      <c r="D66" s="1">
        <f>(B66-C66)</f>
        <v>0.29800000000000004</v>
      </c>
      <c r="E66" s="9">
        <f>(6.5111*D66*D66)+(13.582*D66)-(0.4371)</f>
        <v>4.1885477244000011</v>
      </c>
    </row>
    <row r="67" spans="1:5" x14ac:dyDescent="0.3">
      <c r="A67" s="7" t="s">
        <v>48</v>
      </c>
      <c r="B67" s="2">
        <v>0.316</v>
      </c>
      <c r="C67" s="5">
        <v>0.106</v>
      </c>
      <c r="D67" s="1">
        <f>(B67-C67)</f>
        <v>0.21000000000000002</v>
      </c>
      <c r="E67" s="9">
        <f>(6.5111*D67*D67)+(13.582*D67)-(0.4371)</f>
        <v>2.7022595100000002</v>
      </c>
    </row>
    <row r="68" spans="1:5" x14ac:dyDescent="0.3">
      <c r="A68" s="7" t="s">
        <v>49</v>
      </c>
      <c r="B68" s="2">
        <v>0.29799999999999999</v>
      </c>
      <c r="C68" s="5">
        <v>0.106</v>
      </c>
      <c r="D68" s="1">
        <f>(B68-C68)</f>
        <v>0.192</v>
      </c>
      <c r="E68" s="9">
        <f>(6.5111*D68*D68)+(13.582*D68)-(0.4371)</f>
        <v>2.4106691904000002</v>
      </c>
    </row>
    <row r="69" spans="1:5" x14ac:dyDescent="0.3">
      <c r="A69" s="7" t="s">
        <v>50</v>
      </c>
      <c r="B69" s="2">
        <v>0.27</v>
      </c>
      <c r="C69" s="5">
        <v>0.106</v>
      </c>
      <c r="D69" s="1">
        <f>(B69-C69)</f>
        <v>0.16400000000000003</v>
      </c>
      <c r="E69" s="9">
        <f>(6.5111*D69*D69)+(13.582*D69)-(0.4371)</f>
        <v>1.9654705456000006</v>
      </c>
    </row>
    <row r="70" spans="1:5" x14ac:dyDescent="0.3">
      <c r="A70" s="7" t="s">
        <v>51</v>
      </c>
      <c r="B70" s="2">
        <v>0.28700000000000003</v>
      </c>
      <c r="C70" s="5">
        <v>0.106</v>
      </c>
      <c r="D70" s="1">
        <f>(B70-C70)</f>
        <v>0.18100000000000005</v>
      </c>
      <c r="E70" s="9">
        <f>(6.5111*D70*D70)+(13.582*D70)-(0.4371)</f>
        <v>2.2345521471000009</v>
      </c>
    </row>
    <row r="71" spans="1:5" x14ac:dyDescent="0.3">
      <c r="A71" s="7" t="s">
        <v>52</v>
      </c>
      <c r="B71" s="2">
        <v>0.21299999999999999</v>
      </c>
      <c r="C71" s="5">
        <v>0.106</v>
      </c>
      <c r="D71" s="1">
        <f>(B71-C71)</f>
        <v>0.107</v>
      </c>
      <c r="E71" s="9">
        <f>(6.5111*D71*D71)+(13.582*D71)-(0.4371)</f>
        <v>1.0907195838999999</v>
      </c>
    </row>
    <row r="72" spans="1:5" x14ac:dyDescent="0.3">
      <c r="A72" s="7" t="s">
        <v>53</v>
      </c>
      <c r="B72" s="2">
        <v>0.28400000000000003</v>
      </c>
      <c r="C72" s="5">
        <v>0.106</v>
      </c>
      <c r="D72" s="1">
        <f>(B72-C72)</f>
        <v>0.17800000000000005</v>
      </c>
      <c r="E72" s="9">
        <f>(6.5111*D72*D72)+(13.582*D72)-(0.4371)</f>
        <v>2.1867936924000011</v>
      </c>
    </row>
    <row r="73" spans="1:5" x14ac:dyDescent="0.3">
      <c r="A73" s="7" t="s">
        <v>54</v>
      </c>
      <c r="B73" s="2">
        <v>0.39700000000000002</v>
      </c>
      <c r="C73" s="5">
        <v>0.106</v>
      </c>
      <c r="D73" s="1">
        <f>(B73-C73)</f>
        <v>0.29100000000000004</v>
      </c>
      <c r="E73" s="9">
        <f>(6.5111*D73*D73)+(13.582*D73)-(0.4371)</f>
        <v>4.0666284591000013</v>
      </c>
    </row>
    <row r="74" spans="1:5" x14ac:dyDescent="0.3">
      <c r="A74" s="7" t="s">
        <v>55</v>
      </c>
      <c r="B74" s="2">
        <v>0.37</v>
      </c>
      <c r="C74" s="5">
        <v>0.106</v>
      </c>
      <c r="D74" s="1">
        <f>(B74-C74)</f>
        <v>0.26400000000000001</v>
      </c>
      <c r="E74" s="9">
        <f>(6.5111*D74*D74)+(13.582*D74)-(0.4371)</f>
        <v>3.6023456256000008</v>
      </c>
    </row>
    <row r="75" spans="1:5" x14ac:dyDescent="0.3">
      <c r="A75" s="7" t="s">
        <v>56</v>
      </c>
      <c r="B75" s="2">
        <v>0.41400000000000003</v>
      </c>
      <c r="C75" s="5">
        <v>0.106</v>
      </c>
      <c r="D75" s="1">
        <f>(B75-C75)</f>
        <v>0.30800000000000005</v>
      </c>
      <c r="E75" s="9">
        <f>(6.5111*D75*D75)+(13.582*D75)-(0.4371)</f>
        <v>4.3638249904000013</v>
      </c>
    </row>
    <row r="76" spans="1:5" x14ac:dyDescent="0.3">
      <c r="A76" s="7" t="s">
        <v>57</v>
      </c>
      <c r="B76" s="2">
        <v>0.25800000000000001</v>
      </c>
      <c r="C76" s="5">
        <v>0.106</v>
      </c>
      <c r="D76" s="1">
        <f>(B76-C76)</f>
        <v>0.15200000000000002</v>
      </c>
      <c r="E76" s="9">
        <f>(6.5111*D76*D76)+(13.582*D76)-(0.4371)</f>
        <v>1.7777964544000007</v>
      </c>
    </row>
    <row r="77" spans="1:5" x14ac:dyDescent="0.3">
      <c r="A77" s="7" t="s">
        <v>58</v>
      </c>
      <c r="B77" s="2">
        <v>0.24</v>
      </c>
      <c r="C77" s="5">
        <v>0.106</v>
      </c>
      <c r="D77" s="1">
        <f>(B77-C77)</f>
        <v>0.13400000000000001</v>
      </c>
      <c r="E77" s="9">
        <f>(6.5111*D77*D77)+(13.582*D77)-(0.4371)</f>
        <v>1.4998013116000002</v>
      </c>
    </row>
    <row r="78" spans="1:5" x14ac:dyDescent="0.3">
      <c r="A78" s="7" t="s">
        <v>59</v>
      </c>
      <c r="B78" s="2">
        <v>0.28400000000000003</v>
      </c>
      <c r="C78" s="5">
        <v>0.106</v>
      </c>
      <c r="D78" s="1">
        <f>(B78-C78)</f>
        <v>0.17800000000000005</v>
      </c>
      <c r="E78" s="9">
        <f>(6.5111*D78*D78)+(13.582*D78)-(0.4371)</f>
        <v>2.1867936924000011</v>
      </c>
    </row>
    <row r="79" spans="1:5" x14ac:dyDescent="0.3">
      <c r="A79" s="7" t="s">
        <v>60</v>
      </c>
      <c r="B79" s="2">
        <v>0.113</v>
      </c>
      <c r="C79" s="5">
        <v>0.106</v>
      </c>
      <c r="D79" s="1">
        <f>(B79-C79)</f>
        <v>7.0000000000000062E-3</v>
      </c>
      <c r="E79" s="9">
        <f>(6.5111*D79*D79)+(13.582*D79)-(0.4371)</f>
        <v>-0.3417069560999999</v>
      </c>
    </row>
    <row r="80" spans="1:5" x14ac:dyDescent="0.3">
      <c r="A80" s="7" t="s">
        <v>61</v>
      </c>
      <c r="B80" s="2">
        <v>0.36599999999999999</v>
      </c>
      <c r="C80" s="5">
        <v>0.106</v>
      </c>
      <c r="D80" s="1">
        <f>(B80-C80)</f>
        <v>0.26</v>
      </c>
      <c r="E80" s="9">
        <f>(6.5111*D80*D80)+(13.582*D80)-(0.4371)</f>
        <v>3.5343703600000005</v>
      </c>
    </row>
    <row r="81" spans="1:5" x14ac:dyDescent="0.3">
      <c r="A81" s="7" t="s">
        <v>62</v>
      </c>
      <c r="B81" s="2">
        <v>0.44400000000000001</v>
      </c>
      <c r="C81" s="5">
        <v>0.106</v>
      </c>
      <c r="D81" s="1">
        <f>(B81-C81)</f>
        <v>0.33800000000000002</v>
      </c>
      <c r="E81" s="9">
        <f>(6.5111*D81*D81)+(13.582*D81)-(0.4371)</f>
        <v>4.8974701084000003</v>
      </c>
    </row>
    <row r="82" spans="1:5" x14ac:dyDescent="0.3">
      <c r="A82" s="7" t="s">
        <v>63</v>
      </c>
      <c r="B82" s="2">
        <v>0.48399999999999999</v>
      </c>
      <c r="C82" s="5">
        <v>0.106</v>
      </c>
      <c r="D82" s="1">
        <f>(B82-C82)</f>
        <v>0.378</v>
      </c>
      <c r="E82" s="9">
        <f>(6.5111*D82*D82)+(13.582*D82)-(0.4371)</f>
        <v>5.6272280124000007</v>
      </c>
    </row>
    <row r="83" spans="1:5" x14ac:dyDescent="0.3">
      <c r="A83" s="7" t="s">
        <v>64</v>
      </c>
      <c r="B83" s="2">
        <v>0.38200000000000001</v>
      </c>
      <c r="C83" s="5">
        <v>0.106</v>
      </c>
      <c r="D83" s="1">
        <f>(B83-C83)</f>
        <v>0.27600000000000002</v>
      </c>
      <c r="E83" s="9">
        <f>(6.5111*D83*D83)+(13.582*D83)-(0.4371)</f>
        <v>3.8075215536000009</v>
      </c>
    </row>
    <row r="84" spans="1:5" x14ac:dyDescent="0.3">
      <c r="A84" s="7" t="s">
        <v>65</v>
      </c>
      <c r="B84" s="2">
        <v>0.35499999999999998</v>
      </c>
      <c r="C84" s="5">
        <v>0.106</v>
      </c>
      <c r="D84" s="1">
        <f>(B84-C84)</f>
        <v>0.249</v>
      </c>
      <c r="E84" s="9">
        <f>(6.5111*D84*D84)+(13.582*D84)-(0.4371)</f>
        <v>3.3485127111000001</v>
      </c>
    </row>
    <row r="85" spans="1:5" x14ac:dyDescent="0.3">
      <c r="A85" s="7" t="s">
        <v>66</v>
      </c>
      <c r="B85" s="2">
        <v>0.29499999999999998</v>
      </c>
      <c r="C85" s="5">
        <v>0.106</v>
      </c>
      <c r="D85" s="1">
        <f>(B85-C85)</f>
        <v>0.189</v>
      </c>
      <c r="E85" s="9">
        <f>(6.5111*D85*D85)+(13.582*D85)-(0.4371)</f>
        <v>2.3624810031000001</v>
      </c>
    </row>
    <row r="86" spans="1:5" x14ac:dyDescent="0.3">
      <c r="A86" s="7" t="s">
        <v>67</v>
      </c>
      <c r="B86" s="2">
        <v>0.26600000000000001</v>
      </c>
      <c r="C86" s="5">
        <v>0.106</v>
      </c>
      <c r="D86" s="1">
        <f>(B86-C86)</f>
        <v>0.16000000000000003</v>
      </c>
      <c r="E86" s="9">
        <f>(6.5111*D86*D86)+(13.582*D86)-(0.4371)</f>
        <v>1.9027041600000003</v>
      </c>
    </row>
    <row r="87" spans="1:5" x14ac:dyDescent="0.3">
      <c r="A87" s="7" t="s">
        <v>68</v>
      </c>
      <c r="B87" s="2">
        <v>0.2</v>
      </c>
      <c r="C87" s="5">
        <v>0.106</v>
      </c>
      <c r="D87" s="1">
        <f>(B87-C87)</f>
        <v>9.4000000000000014E-2</v>
      </c>
      <c r="E87" s="9">
        <f>(6.5111*D87*D87)+(13.582*D87)-(0.4371)</f>
        <v>0.8971400796000002</v>
      </c>
    </row>
    <row r="88" spans="1:5" x14ac:dyDescent="0.3">
      <c r="A88" s="7" t="s">
        <v>69</v>
      </c>
      <c r="B88" s="2">
        <v>0.27100000000000002</v>
      </c>
      <c r="C88" s="5">
        <v>0.106</v>
      </c>
      <c r="D88" s="1">
        <f>(B88-C88)</f>
        <v>0.16500000000000004</v>
      </c>
      <c r="E88" s="9">
        <f>(6.5111*D88*D88)+(13.582*D88)-(0.4371)</f>
        <v>1.9811946975000008</v>
      </c>
    </row>
    <row r="89" spans="1:5" x14ac:dyDescent="0.3">
      <c r="A89" s="7" t="s">
        <v>70</v>
      </c>
      <c r="B89" s="2">
        <v>0.46700000000000003</v>
      </c>
      <c r="C89" s="5">
        <v>0.106</v>
      </c>
      <c r="D89" s="1">
        <f>(B89-C89)</f>
        <v>0.36100000000000004</v>
      </c>
      <c r="E89" s="9">
        <f>(6.5111*D89*D89)+(13.582*D89)-(0.4371)</f>
        <v>5.314535063100001</v>
      </c>
    </row>
    <row r="90" spans="1:5" x14ac:dyDescent="0.3">
      <c r="A90" s="7" t="s">
        <v>71</v>
      </c>
      <c r="B90" s="2">
        <v>0.39400000000000002</v>
      </c>
      <c r="C90" s="5">
        <v>0.106</v>
      </c>
      <c r="D90" s="1">
        <f>(B90-C90)</f>
        <v>0.28800000000000003</v>
      </c>
      <c r="E90" s="9">
        <f>(6.5111*D90*D90)+(13.582*D90)-(0.4371)</f>
        <v>4.0145726784000013</v>
      </c>
    </row>
    <row r="91" spans="1:5" x14ac:dyDescent="0.3">
      <c r="A91" s="7" t="s">
        <v>72</v>
      </c>
      <c r="B91" s="2">
        <v>0.40900000000000003</v>
      </c>
      <c r="C91" s="5">
        <v>0.106</v>
      </c>
      <c r="D91" s="1">
        <f>(B91-C91)</f>
        <v>0.30300000000000005</v>
      </c>
      <c r="E91" s="9">
        <f>(6.5111*D91*D91)+(13.582*D91)-(0.4371)</f>
        <v>4.2760235799000004</v>
      </c>
    </row>
    <row r="92" spans="1:5" x14ac:dyDescent="0.3">
      <c r="A92" s="7" t="s">
        <v>73</v>
      </c>
      <c r="B92" s="2">
        <v>0.314</v>
      </c>
      <c r="C92" s="5">
        <v>0.106</v>
      </c>
      <c r="D92" s="1">
        <f>(B92-C92)</f>
        <v>0.20800000000000002</v>
      </c>
      <c r="E92" s="9">
        <f>(6.5111*D92*D92)+(13.582*D92)-(0.4371)</f>
        <v>2.6696522304000005</v>
      </c>
    </row>
    <row r="93" spans="1:5" x14ac:dyDescent="0.3">
      <c r="A93" s="7" t="s">
        <v>74</v>
      </c>
      <c r="B93" s="2">
        <v>0.28899999999999998</v>
      </c>
      <c r="C93" s="5">
        <v>0.106</v>
      </c>
      <c r="D93" s="1">
        <f>(B93-C93)</f>
        <v>0.183</v>
      </c>
      <c r="E93" s="9">
        <f>(6.5111*D93*D93)+(13.582*D93)-(0.4371)</f>
        <v>2.2664562279</v>
      </c>
    </row>
    <row r="94" spans="1:5" x14ac:dyDescent="0.3">
      <c r="A94" s="7" t="s">
        <v>75</v>
      </c>
      <c r="B94" s="2">
        <v>0.3</v>
      </c>
      <c r="C94" s="5">
        <v>0.106</v>
      </c>
      <c r="D94" s="1">
        <f>(B94-C94)</f>
        <v>0.19400000000000001</v>
      </c>
      <c r="E94" s="9">
        <f>(6.5111*D94*D94)+(13.582*D94)-(0.4371)</f>
        <v>2.4428597596000001</v>
      </c>
    </row>
    <row r="95" spans="1:5" x14ac:dyDescent="0.3">
      <c r="A95" s="7" t="s">
        <v>76</v>
      </c>
      <c r="B95" s="2">
        <v>0.245</v>
      </c>
      <c r="C95" s="5">
        <v>0.106</v>
      </c>
      <c r="D95" s="1">
        <f>(B95-C95)</f>
        <v>0.13900000000000001</v>
      </c>
      <c r="E95" s="9">
        <f>(6.5111*D95*D95)+(13.582*D95)-(0.4371)</f>
        <v>1.5765989631000004</v>
      </c>
    </row>
    <row r="96" spans="1:5" x14ac:dyDescent="0.3">
      <c r="A96" s="7" t="s">
        <v>77</v>
      </c>
      <c r="B96" s="2">
        <v>0.32900000000000001</v>
      </c>
      <c r="C96" s="5">
        <v>0.106</v>
      </c>
      <c r="D96" s="1">
        <f>(B96-C96)</f>
        <v>0.22300000000000003</v>
      </c>
      <c r="E96" s="9">
        <f>(6.5111*D96*D96)+(13.582*D96)-(0.4371)</f>
        <v>2.9154764919000007</v>
      </c>
    </row>
    <row r="97" spans="1:5" x14ac:dyDescent="0.3">
      <c r="A97" s="7" t="s">
        <v>78</v>
      </c>
      <c r="B97" s="2">
        <v>0.45600000000000002</v>
      </c>
      <c r="C97" s="5">
        <v>0.106</v>
      </c>
      <c r="D97" s="1">
        <f>(B97-C97)</f>
        <v>0.35000000000000003</v>
      </c>
      <c r="E97" s="9">
        <f>(6.5111*D97*D97)+(13.582*D97)-(0.4371)</f>
        <v>5.1142097500000014</v>
      </c>
    </row>
    <row r="98" spans="1:5" x14ac:dyDescent="0.3">
      <c r="A98" s="7" t="s">
        <v>79</v>
      </c>
      <c r="B98" s="2">
        <v>0.40900000000000003</v>
      </c>
      <c r="C98" s="5">
        <v>0.106</v>
      </c>
      <c r="D98" s="1">
        <f>(B98-C98)</f>
        <v>0.30300000000000005</v>
      </c>
      <c r="E98" s="9">
        <f>(6.5111*D98*D98)+(13.582*D98)-(0.4371)</f>
        <v>4.2760235799000004</v>
      </c>
    </row>
    <row r="99" spans="1:5" x14ac:dyDescent="0.3">
      <c r="A99" s="7" t="s">
        <v>80</v>
      </c>
      <c r="B99" s="2">
        <v>0.29899999999999999</v>
      </c>
      <c r="C99" s="5">
        <v>0.106</v>
      </c>
      <c r="D99" s="1">
        <f>(B99-C99)</f>
        <v>0.193</v>
      </c>
      <c r="E99" s="9">
        <f>(6.5111*D99*D99)+(13.582*D99)-(0.4371)</f>
        <v>2.4267579639000001</v>
      </c>
    </row>
    <row r="100" spans="1:5" x14ac:dyDescent="0.3">
      <c r="A100" s="7" t="s">
        <v>81</v>
      </c>
      <c r="B100" s="2">
        <v>0.27400000000000002</v>
      </c>
      <c r="C100" s="5">
        <v>0.106</v>
      </c>
      <c r="D100" s="1">
        <f>(B100-C100)</f>
        <v>0.16800000000000004</v>
      </c>
      <c r="E100" s="9">
        <f>(6.5111*D100*D100)+(13.582*D100)-(0.4371)</f>
        <v>2.0284452864000007</v>
      </c>
    </row>
    <row r="101" spans="1:5" x14ac:dyDescent="0.3">
      <c r="A101" s="7" t="s">
        <v>82</v>
      </c>
      <c r="B101" s="2">
        <v>0.29499999999999998</v>
      </c>
      <c r="C101" s="5">
        <v>0.106</v>
      </c>
      <c r="D101" s="1">
        <f>(B101-C101)</f>
        <v>0.189</v>
      </c>
      <c r="E101" s="9">
        <f>(6.5111*D101*D101)+(13.582*D101)-(0.4371)</f>
        <v>2.3624810031000001</v>
      </c>
    </row>
    <row r="102" spans="1:5" x14ac:dyDescent="0.3">
      <c r="A102" s="7" t="s">
        <v>83</v>
      </c>
      <c r="B102" s="2">
        <v>0.317</v>
      </c>
      <c r="C102" s="5">
        <v>0.106</v>
      </c>
      <c r="D102" s="1">
        <f>(B102-C102)</f>
        <v>0.21100000000000002</v>
      </c>
      <c r="E102" s="9">
        <f>(6.5111*D102*D102)+(13.582*D102)-(0.4371)</f>
        <v>2.7185826831000002</v>
      </c>
    </row>
    <row r="103" spans="1:5" x14ac:dyDescent="0.3">
      <c r="A103" s="7" t="s">
        <v>84</v>
      </c>
      <c r="B103" s="2">
        <v>0.28000000000000003</v>
      </c>
      <c r="C103" s="5">
        <v>0.106</v>
      </c>
      <c r="D103" s="1">
        <f>(B103-C103)</f>
        <v>0.17400000000000004</v>
      </c>
      <c r="E103" s="9">
        <f>(6.5111*D103*D103)+(13.582*D103)-(0.4371)</f>
        <v>2.1232980636000005</v>
      </c>
    </row>
    <row r="104" spans="1:5" x14ac:dyDescent="0.3">
      <c r="A104" s="7" t="s">
        <v>85</v>
      </c>
      <c r="B104" s="2">
        <v>0.29199999999999998</v>
      </c>
      <c r="C104" s="5">
        <v>0.106</v>
      </c>
      <c r="D104" s="1">
        <f>(B104-C104)</f>
        <v>0.186</v>
      </c>
      <c r="E104" s="9">
        <f>(6.5111*D104*D104)+(13.582*D104)-(0.4371)</f>
        <v>2.3144100156</v>
      </c>
    </row>
    <row r="105" spans="1:5" x14ac:dyDescent="0.3">
      <c r="A105" s="7" t="s">
        <v>86</v>
      </c>
      <c r="B105" s="2">
        <v>0.44400000000000001</v>
      </c>
      <c r="C105" s="5">
        <v>0.106</v>
      </c>
      <c r="D105" s="1">
        <f>(B105-C105)</f>
        <v>0.33800000000000002</v>
      </c>
      <c r="E105" s="9">
        <f>(6.5111*D105*D105)+(13.582*D105)-(0.4371)</f>
        <v>4.8974701084000003</v>
      </c>
    </row>
    <row r="106" spans="1:5" x14ac:dyDescent="0.3">
      <c r="A106" s="7" t="s">
        <v>87</v>
      </c>
      <c r="B106" s="2">
        <v>0.41699999999999998</v>
      </c>
      <c r="C106" s="5">
        <v>0.106</v>
      </c>
      <c r="D106" s="1">
        <f>(B106-C106)</f>
        <v>0.311</v>
      </c>
      <c r="E106" s="9">
        <f>(6.5111*D106*D106)+(13.582*D106)-(0.4371)</f>
        <v>4.4166621031000002</v>
      </c>
    </row>
    <row r="107" spans="1:5" x14ac:dyDescent="0.3">
      <c r="A107" s="7" t="s">
        <v>88</v>
      </c>
      <c r="B107" s="2">
        <v>0.35100000000000003</v>
      </c>
      <c r="C107" s="5">
        <v>0.106</v>
      </c>
      <c r="D107" s="1">
        <f>(B107-C107)</f>
        <v>0.24500000000000005</v>
      </c>
      <c r="E107" s="9">
        <f>(6.5111*D107*D107)+(13.582*D107)-(0.4371)</f>
        <v>3.281318777500001</v>
      </c>
    </row>
    <row r="108" spans="1:5" x14ac:dyDescent="0.3">
      <c r="A108" s="7" t="s">
        <v>89</v>
      </c>
      <c r="B108" s="2">
        <v>0.29399999999999998</v>
      </c>
      <c r="C108" s="5">
        <v>0.106</v>
      </c>
      <c r="D108" s="1">
        <f>(B108-C108)</f>
        <v>0.188</v>
      </c>
      <c r="E108" s="9">
        <f>(6.5111*D108*D108)+(13.582*D108)-(0.4371)</f>
        <v>2.3464443184000001</v>
      </c>
    </row>
    <row r="109" spans="1:5" x14ac:dyDescent="0.3">
      <c r="A109" s="7" t="s">
        <v>90</v>
      </c>
      <c r="B109" s="2">
        <v>0.35799999999999998</v>
      </c>
      <c r="C109" s="5">
        <v>0.106</v>
      </c>
      <c r="D109" s="1">
        <f>(B109-C109)</f>
        <v>0.252</v>
      </c>
      <c r="E109" s="9">
        <f>(6.5111*D109*D109)+(13.582*D109)-(0.4371)</f>
        <v>3.3990448944000002</v>
      </c>
    </row>
    <row r="110" spans="1:5" x14ac:dyDescent="0.3">
      <c r="A110" s="7" t="s">
        <v>91</v>
      </c>
      <c r="B110" s="2">
        <v>0.25800000000000001</v>
      </c>
      <c r="C110" s="5">
        <v>0.106</v>
      </c>
      <c r="D110" s="1">
        <f>(B110-C110)</f>
        <v>0.15200000000000002</v>
      </c>
      <c r="E110" s="9">
        <f>(6.5111*D110*D110)+(13.582*D110)-(0.4371)</f>
        <v>1.7777964544000007</v>
      </c>
    </row>
    <row r="111" spans="1:5" x14ac:dyDescent="0.3">
      <c r="A111" s="7" t="s">
        <v>92</v>
      </c>
      <c r="B111" s="2">
        <v>0.25600000000000001</v>
      </c>
      <c r="C111" s="5">
        <v>0.106</v>
      </c>
      <c r="D111" s="1">
        <f>(B111-C111)</f>
        <v>0.15000000000000002</v>
      </c>
      <c r="E111" s="9">
        <f>(6.5111*D111*D111)+(13.582*D111)-(0.4371)</f>
        <v>1.7466997500000003</v>
      </c>
    </row>
    <row r="112" spans="1:5" x14ac:dyDescent="0.3">
      <c r="A112" s="7" t="s">
        <v>93</v>
      </c>
      <c r="B112" s="2">
        <v>0.38300000000000001</v>
      </c>
      <c r="C112" s="5">
        <v>0.106</v>
      </c>
      <c r="D112" s="1">
        <f>(B112-C112)</f>
        <v>0.27700000000000002</v>
      </c>
      <c r="E112" s="9">
        <f>(6.5111*D112*D112)+(13.582*D112)-(0.4371)</f>
        <v>3.8247041919000004</v>
      </c>
    </row>
    <row r="113" spans="1:5" x14ac:dyDescent="0.3">
      <c r="A113" s="7" t="s">
        <v>94</v>
      </c>
      <c r="B113" s="2">
        <v>0.45</v>
      </c>
      <c r="C113" s="5">
        <v>0.106</v>
      </c>
      <c r="D113" s="1">
        <f>(B113-C113)</f>
        <v>0.34400000000000003</v>
      </c>
      <c r="E113" s="9">
        <f>(6.5111*D113*D113)+(13.582*D113)-(0.4371)</f>
        <v>5.0056055296000004</v>
      </c>
    </row>
    <row r="114" spans="1:5" x14ac:dyDescent="0.3">
      <c r="A114" s="7" t="s">
        <v>95</v>
      </c>
      <c r="B114" s="2">
        <v>0.495</v>
      </c>
      <c r="C114" s="5">
        <v>0.106</v>
      </c>
      <c r="D114" s="1">
        <f>(B114-C114)</f>
        <v>0.38900000000000001</v>
      </c>
      <c r="E114" s="9">
        <f>(6.5111*D114*D114)+(13.582*D114)-(0.4371)</f>
        <v>5.8315641631000004</v>
      </c>
    </row>
    <row r="115" spans="1:5" x14ac:dyDescent="0.3">
      <c r="A115" s="7" t="s">
        <v>96</v>
      </c>
      <c r="B115" s="2">
        <v>0.372</v>
      </c>
      <c r="C115" s="5">
        <v>0.106</v>
      </c>
      <c r="D115" s="1">
        <f>(B115-C115)</f>
        <v>0.26600000000000001</v>
      </c>
      <c r="E115" s="9">
        <f>(6.5111*D115*D115)+(13.582*D115)-(0.4371)</f>
        <v>3.6364113916000003</v>
      </c>
    </row>
    <row r="116" spans="1:5" x14ac:dyDescent="0.3">
      <c r="A116" s="7" t="s">
        <v>97</v>
      </c>
      <c r="B116" s="2">
        <v>0.29599999999999999</v>
      </c>
      <c r="C116" s="5">
        <v>0.106</v>
      </c>
      <c r="D116" s="1">
        <f>(B116-C116)</f>
        <v>0.19</v>
      </c>
      <c r="E116" s="9">
        <f>(6.5111*D116*D116)+(13.582*D116)-(0.4371)</f>
        <v>2.3785307100000002</v>
      </c>
    </row>
    <row r="117" spans="1:5" x14ac:dyDescent="0.3">
      <c r="A117" s="7" t="s">
        <v>98</v>
      </c>
      <c r="B117" s="2">
        <v>0.27300000000000002</v>
      </c>
      <c r="C117" s="5">
        <v>0.106</v>
      </c>
      <c r="D117" s="1">
        <f>(B117-C117)</f>
        <v>0.16700000000000004</v>
      </c>
      <c r="E117" s="9">
        <f>(6.5111*D117*D117)+(13.582*D117)-(0.4371)</f>
        <v>2.0126820679000006</v>
      </c>
    </row>
    <row r="118" spans="1:5" x14ac:dyDescent="0.3">
      <c r="A118" s="7" t="s">
        <v>99</v>
      </c>
      <c r="B118" s="2">
        <v>0.29199999999999998</v>
      </c>
      <c r="C118" s="5">
        <v>0.106</v>
      </c>
      <c r="D118" s="1">
        <f>(B118-C118)</f>
        <v>0.186</v>
      </c>
      <c r="E118" s="9">
        <f>(6.5111*D118*D118)+(13.582*D118)-(0.4371)</f>
        <v>2.3144100156</v>
      </c>
    </row>
    <row r="119" spans="1:5" x14ac:dyDescent="0.3">
      <c r="A119" s="7" t="s">
        <v>100</v>
      </c>
      <c r="B119" s="2">
        <v>0.379</v>
      </c>
      <c r="C119" s="5">
        <v>0.106</v>
      </c>
      <c r="D119" s="1">
        <f>(B119-C119)</f>
        <v>0.27300000000000002</v>
      </c>
      <c r="E119" s="9">
        <f>(6.5111*D119*D119)+(13.582*D119)-(0.4371)</f>
        <v>3.7560517719000011</v>
      </c>
    </row>
    <row r="120" spans="1:5" x14ac:dyDescent="0.3">
      <c r="A120" s="7" t="s">
        <v>101</v>
      </c>
      <c r="B120" s="2">
        <v>0.377</v>
      </c>
      <c r="C120" s="5">
        <v>0.106</v>
      </c>
      <c r="D120" s="1">
        <f>(B120-C120)</f>
        <v>0.27100000000000002</v>
      </c>
      <c r="E120" s="9">
        <f>(6.5111*D120*D120)+(13.582*D120)-(0.4371)</f>
        <v>3.7218036951000002</v>
      </c>
    </row>
    <row r="121" spans="1:5" x14ac:dyDescent="0.3">
      <c r="A121" s="7" t="s">
        <v>102</v>
      </c>
      <c r="B121" s="2">
        <v>0.60299999999999998</v>
      </c>
      <c r="C121" s="5">
        <v>0.106</v>
      </c>
      <c r="D121" s="1">
        <f>(B121-C121)</f>
        <v>0.497</v>
      </c>
      <c r="E121" s="9">
        <f>(6.5111*D121*D121)+(13.582*D121)-(0.4371)</f>
        <v>7.9214542998999997</v>
      </c>
    </row>
    <row r="122" spans="1:5" x14ac:dyDescent="0.3">
      <c r="A122" s="7" t="s">
        <v>103</v>
      </c>
      <c r="B122" s="2">
        <v>0.42099999999999999</v>
      </c>
      <c r="C122" s="5">
        <v>0.106</v>
      </c>
      <c r="D122" s="1">
        <f>(B122-C122)</f>
        <v>0.315</v>
      </c>
      <c r="E122" s="9">
        <f>(6.5111*D122*D122)+(13.582*D122)-(0.4371)</f>
        <v>4.4872938975000007</v>
      </c>
    </row>
    <row r="123" spans="1:5" x14ac:dyDescent="0.3">
      <c r="A123" s="7" t="s">
        <v>104</v>
      </c>
      <c r="B123" s="2">
        <v>0.39300000000000002</v>
      </c>
      <c r="C123" s="5">
        <v>0.106</v>
      </c>
      <c r="D123" s="1">
        <f>(B123-C123)</f>
        <v>0.28700000000000003</v>
      </c>
      <c r="E123" s="9">
        <f>(6.5111*D123*D123)+(13.582*D123)-(0.4371)</f>
        <v>3.9972467959000006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21</vt:i4>
      </vt:variant>
    </vt:vector>
  </HeadingPairs>
  <TitlesOfParts>
    <vt:vector size="21" baseType="lpstr">
      <vt:lpstr>FSH-1.plate</vt:lpstr>
      <vt:lpstr>FSH-2.plate</vt:lpstr>
      <vt:lpstr>FSH-3.plate</vt:lpstr>
      <vt:lpstr>FSH-4.plate</vt:lpstr>
      <vt:lpstr>IGF1-1.plate</vt:lpstr>
      <vt:lpstr>IGF1-2.plate</vt:lpstr>
      <vt:lpstr>IGF1-3.plate</vt:lpstr>
      <vt:lpstr>IGF1-4.plate</vt:lpstr>
      <vt:lpstr>INS-1.plate</vt:lpstr>
      <vt:lpstr>INS-2.plate</vt:lpstr>
      <vt:lpstr>INS-3.plate</vt:lpstr>
      <vt:lpstr>INS-4.plate</vt:lpstr>
      <vt:lpstr>LEPTİN-1.plate</vt:lpstr>
      <vt:lpstr>LEPTİN-2.plate</vt:lpstr>
      <vt:lpstr>LEPTİN-3.plate</vt:lpstr>
      <vt:lpstr>LEPTİN-4.plate</vt:lpstr>
      <vt:lpstr>ESTROGEN-1.plate</vt:lpstr>
      <vt:lpstr>ESTROGEN-2.plate</vt:lpstr>
      <vt:lpstr>ESTROGEN-3.plate</vt:lpstr>
      <vt:lpstr>ESTROGEN-4.plate</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2022-10-12T11:58:42Z</dcterms:created>
  <dcterms:modified xsi:type="dcterms:W3CDTF">2022-10-15T11:02:02Z</dcterms:modified>
</cp:coreProperties>
</file>