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D:\Google Drive\2022\Hizmet alımları\webe yüklenenler\Mustafa Eser\01.07.2022\"/>
    </mc:Choice>
  </mc:AlternateContent>
  <xr:revisionPtr revIDLastSave="0" documentId="13_ncr:1_{934D5983-D981-422C-AD83-7F93D1216973}" xr6:coauthVersionLast="47" xr6:coauthVersionMax="47" xr10:uidLastSave="{00000000-0000-0000-0000-000000000000}"/>
  <bookViews>
    <workbookView xWindow="-120" yWindow="-120" windowWidth="29040" windowHeight="15840" activeTab="5" xr2:uid="{00000000-000D-0000-FFFF-FFFF00000000}"/>
  </bookViews>
  <sheets>
    <sheet name="ACTH" sheetId="1" r:id="rId1"/>
    <sheet name="IL-6" sheetId="2" r:id="rId2"/>
    <sheet name="IL-1BETA" sheetId="3" r:id="rId3"/>
    <sheet name="TNF-ALFA" sheetId="4" r:id="rId4"/>
    <sheet name="CRP" sheetId="5" r:id="rId5"/>
    <sheet name="Materyal-meto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3" i="4" l="1"/>
  <c r="E33" i="4" s="1"/>
  <c r="D34" i="4"/>
  <c r="E34" i="4" s="1"/>
  <c r="D35" i="4"/>
  <c r="E35" i="4" s="1"/>
  <c r="D36" i="4"/>
  <c r="E36" i="4" s="1"/>
  <c r="D37" i="4"/>
  <c r="E37" i="4" s="1"/>
  <c r="D38" i="4"/>
  <c r="E38" i="4" s="1"/>
  <c r="D39" i="4"/>
  <c r="E39" i="4" s="1"/>
  <c r="D40" i="4"/>
  <c r="E40" i="4" s="1"/>
  <c r="D41" i="4"/>
  <c r="E41" i="4" s="1"/>
  <c r="D42" i="4"/>
  <c r="E42" i="4" s="1"/>
  <c r="D43" i="4"/>
  <c r="E43" i="4" s="1"/>
  <c r="D44" i="4"/>
  <c r="E44" i="4" s="1"/>
  <c r="D45" i="4"/>
  <c r="E45" i="4" s="1"/>
  <c r="D46" i="4"/>
  <c r="E46" i="4" s="1"/>
  <c r="D47" i="4"/>
  <c r="E47" i="4" s="1"/>
  <c r="D48" i="4"/>
  <c r="E48" i="4" s="1"/>
  <c r="D49" i="4"/>
  <c r="E49" i="4" s="1"/>
  <c r="D50" i="4"/>
  <c r="E50" i="4" s="1"/>
  <c r="D51" i="4"/>
  <c r="E51" i="4" s="1"/>
  <c r="D52" i="4"/>
  <c r="E52" i="4" s="1"/>
  <c r="D53" i="4"/>
  <c r="E53" i="4" s="1"/>
  <c r="D54" i="4"/>
  <c r="E54" i="4" s="1"/>
  <c r="D55" i="4"/>
  <c r="E55" i="4" s="1"/>
  <c r="D56" i="4"/>
  <c r="E56" i="4" s="1"/>
  <c r="D57" i="4"/>
  <c r="E57" i="4" s="1"/>
  <c r="D58" i="4"/>
  <c r="E58" i="4" s="1"/>
  <c r="D59" i="4"/>
  <c r="E59" i="4" s="1"/>
  <c r="D60" i="4"/>
  <c r="E60" i="4" s="1"/>
  <c r="D61" i="4"/>
  <c r="E61" i="4" s="1"/>
  <c r="D62" i="4"/>
  <c r="E62" i="4" s="1"/>
  <c r="D63" i="4"/>
  <c r="E63" i="4" s="1"/>
  <c r="D64" i="4"/>
  <c r="E64" i="4" s="1"/>
  <c r="D65" i="4"/>
  <c r="E65" i="4" s="1"/>
  <c r="D66" i="4"/>
  <c r="E66" i="4" s="1"/>
  <c r="D67" i="4"/>
  <c r="E67" i="4" s="1"/>
  <c r="D68" i="4"/>
  <c r="E68" i="4" s="1"/>
  <c r="D69" i="4"/>
  <c r="E69" i="4" s="1"/>
  <c r="D70" i="4"/>
  <c r="E70" i="4" s="1"/>
  <c r="D71" i="4"/>
  <c r="E71" i="4" s="1"/>
  <c r="D32" i="4"/>
  <c r="E32" i="4" s="1"/>
  <c r="C23" i="4"/>
  <c r="E23" i="4" s="1"/>
  <c r="C22" i="4"/>
  <c r="E22" i="4" s="1"/>
  <c r="C21" i="4"/>
  <c r="E21" i="4" s="1"/>
  <c r="C20" i="4"/>
  <c r="E20" i="4" s="1"/>
  <c r="C19" i="4"/>
  <c r="E19" i="4" s="1"/>
  <c r="C18" i="4"/>
  <c r="E18" i="4" s="1"/>
  <c r="D35" i="3"/>
  <c r="E35" i="3" s="1"/>
  <c r="D36" i="3"/>
  <c r="E36" i="3" s="1"/>
  <c r="D37" i="3"/>
  <c r="E37" i="3" s="1"/>
  <c r="D38" i="3"/>
  <c r="E38" i="3" s="1"/>
  <c r="D39" i="3"/>
  <c r="E39" i="3" s="1"/>
  <c r="D40" i="3"/>
  <c r="E40" i="3" s="1"/>
  <c r="D41" i="3"/>
  <c r="E41" i="3" s="1"/>
  <c r="D42" i="3"/>
  <c r="E42" i="3" s="1"/>
  <c r="D43" i="3"/>
  <c r="E43" i="3" s="1"/>
  <c r="D44" i="3"/>
  <c r="E44" i="3" s="1"/>
  <c r="D45" i="3"/>
  <c r="E45" i="3" s="1"/>
  <c r="D46" i="3"/>
  <c r="E46" i="3" s="1"/>
  <c r="D47" i="3"/>
  <c r="E47" i="3" s="1"/>
  <c r="D48" i="3"/>
  <c r="E48" i="3" s="1"/>
  <c r="D49" i="3"/>
  <c r="E49" i="3" s="1"/>
  <c r="D50" i="3"/>
  <c r="E50" i="3" s="1"/>
  <c r="D51" i="3"/>
  <c r="E51" i="3" s="1"/>
  <c r="D52" i="3"/>
  <c r="E52" i="3" s="1"/>
  <c r="D53" i="3"/>
  <c r="E53" i="3" s="1"/>
  <c r="D54" i="3"/>
  <c r="E54" i="3" s="1"/>
  <c r="D55" i="3"/>
  <c r="E55" i="3" s="1"/>
  <c r="D56" i="3"/>
  <c r="E56" i="3" s="1"/>
  <c r="D57" i="3"/>
  <c r="E57" i="3" s="1"/>
  <c r="D58" i="3"/>
  <c r="E58" i="3" s="1"/>
  <c r="D59" i="3"/>
  <c r="E59" i="3" s="1"/>
  <c r="D60" i="3"/>
  <c r="E60" i="3" s="1"/>
  <c r="D61" i="3"/>
  <c r="E61" i="3" s="1"/>
  <c r="D62" i="3"/>
  <c r="E62" i="3" s="1"/>
  <c r="D63" i="3"/>
  <c r="E63" i="3" s="1"/>
  <c r="D64" i="3"/>
  <c r="E64" i="3" s="1"/>
  <c r="D65" i="3"/>
  <c r="E65" i="3" s="1"/>
  <c r="D66" i="3"/>
  <c r="E66" i="3" s="1"/>
  <c r="D67" i="3"/>
  <c r="E67" i="3" s="1"/>
  <c r="D68" i="3"/>
  <c r="E68" i="3" s="1"/>
  <c r="D69" i="3"/>
  <c r="E69" i="3" s="1"/>
  <c r="D70" i="3"/>
  <c r="E70" i="3" s="1"/>
  <c r="D71" i="3"/>
  <c r="E71" i="3" s="1"/>
  <c r="D72" i="3"/>
  <c r="E72" i="3" s="1"/>
  <c r="D73" i="3"/>
  <c r="E73" i="3" s="1"/>
  <c r="D34" i="3"/>
  <c r="E34" i="3" s="1"/>
  <c r="E18" i="3"/>
  <c r="C23" i="3"/>
  <c r="E23" i="3" s="1"/>
  <c r="C22" i="3"/>
  <c r="E22" i="3" s="1"/>
  <c r="C21" i="3"/>
  <c r="E21" i="3" s="1"/>
  <c r="C20" i="3"/>
  <c r="E20" i="3" s="1"/>
  <c r="C19" i="3"/>
  <c r="E19" i="3" s="1"/>
  <c r="C18" i="3"/>
  <c r="D34" i="2"/>
  <c r="E34" i="2" s="1"/>
  <c r="D35" i="2"/>
  <c r="E35" i="2" s="1"/>
  <c r="D36" i="2"/>
  <c r="E36" i="2" s="1"/>
  <c r="D37" i="2"/>
  <c r="E37" i="2" s="1"/>
  <c r="D38" i="2"/>
  <c r="E38" i="2" s="1"/>
  <c r="D39" i="2"/>
  <c r="E39" i="2" s="1"/>
  <c r="D40" i="2"/>
  <c r="E40" i="2" s="1"/>
  <c r="D41" i="2"/>
  <c r="E41" i="2" s="1"/>
  <c r="D42" i="2"/>
  <c r="E42" i="2" s="1"/>
  <c r="D43" i="2"/>
  <c r="E43" i="2" s="1"/>
  <c r="D44" i="2"/>
  <c r="E44" i="2" s="1"/>
  <c r="D45" i="2"/>
  <c r="E45" i="2" s="1"/>
  <c r="D46" i="2"/>
  <c r="E46" i="2" s="1"/>
  <c r="D47" i="2"/>
  <c r="E47" i="2" s="1"/>
  <c r="D48" i="2"/>
  <c r="E48" i="2" s="1"/>
  <c r="D49" i="2"/>
  <c r="E49" i="2" s="1"/>
  <c r="D50" i="2"/>
  <c r="E50" i="2" s="1"/>
  <c r="D51" i="2"/>
  <c r="E51" i="2" s="1"/>
  <c r="D52" i="2"/>
  <c r="E52" i="2" s="1"/>
  <c r="D53" i="2"/>
  <c r="E53" i="2" s="1"/>
  <c r="D54" i="2"/>
  <c r="E54" i="2" s="1"/>
  <c r="D55" i="2"/>
  <c r="E55" i="2" s="1"/>
  <c r="D56" i="2"/>
  <c r="E56" i="2" s="1"/>
  <c r="D57" i="2"/>
  <c r="E57" i="2" s="1"/>
  <c r="D58" i="2"/>
  <c r="E58" i="2" s="1"/>
  <c r="D59" i="2"/>
  <c r="E59" i="2" s="1"/>
  <c r="D60" i="2"/>
  <c r="E60" i="2" s="1"/>
  <c r="D61" i="2"/>
  <c r="E61" i="2" s="1"/>
  <c r="D62" i="2"/>
  <c r="E62" i="2" s="1"/>
  <c r="D63" i="2"/>
  <c r="E63" i="2" s="1"/>
  <c r="D64" i="2"/>
  <c r="E64" i="2" s="1"/>
  <c r="D65" i="2"/>
  <c r="E65" i="2" s="1"/>
  <c r="D66" i="2"/>
  <c r="E66" i="2" s="1"/>
  <c r="D67" i="2"/>
  <c r="E67" i="2" s="1"/>
  <c r="D68" i="2"/>
  <c r="E68" i="2" s="1"/>
  <c r="D69" i="2"/>
  <c r="E69" i="2" s="1"/>
  <c r="D70" i="2"/>
  <c r="E70" i="2" s="1"/>
  <c r="D71" i="2"/>
  <c r="E71" i="2" s="1"/>
  <c r="D72" i="2"/>
  <c r="E72" i="2" s="1"/>
  <c r="D33" i="2"/>
  <c r="E33" i="2" s="1"/>
  <c r="C23" i="2"/>
  <c r="E23" i="2" s="1"/>
  <c r="C22" i="2"/>
  <c r="E22" i="2" s="1"/>
  <c r="C21" i="2"/>
  <c r="E21" i="2" s="1"/>
  <c r="C20" i="2"/>
  <c r="E20" i="2" s="1"/>
  <c r="C19" i="2"/>
  <c r="E19" i="2" s="1"/>
  <c r="C18" i="2"/>
  <c r="E18" i="2"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32" i="1"/>
  <c r="E32" i="1" s="1"/>
  <c r="E21" i="1"/>
  <c r="E17" i="1"/>
  <c r="C23" i="1"/>
  <c r="E23" i="1" s="1"/>
  <c r="C22" i="1"/>
  <c r="E22" i="1" s="1"/>
  <c r="C21" i="1"/>
  <c r="C20" i="1"/>
  <c r="E20" i="1" s="1"/>
  <c r="C19" i="1"/>
  <c r="E19" i="1" s="1"/>
  <c r="C18" i="1"/>
  <c r="E18" i="1" s="1"/>
  <c r="C17" i="1"/>
</calcChain>
</file>

<file path=xl/sharedStrings.xml><?xml version="1.0" encoding="utf-8"?>
<sst xmlns="http://schemas.openxmlformats.org/spreadsheetml/2006/main" count="330" uniqueCount="107">
  <si>
    <t xml:space="preserve"> </t>
  </si>
  <si>
    <t>abs</t>
  </si>
  <si>
    <t>abs-blank</t>
  </si>
  <si>
    <t>expected</t>
  </si>
  <si>
    <t>result</t>
  </si>
  <si>
    <t>std1</t>
  </si>
  <si>
    <t>std2</t>
  </si>
  <si>
    <t>std3</t>
  </si>
  <si>
    <t>std4</t>
  </si>
  <si>
    <t>std5</t>
  </si>
  <si>
    <t>std6</t>
  </si>
  <si>
    <t>blank</t>
  </si>
  <si>
    <t>Numune</t>
  </si>
  <si>
    <t>absorbans</t>
  </si>
  <si>
    <t>result(ng/ml)</t>
  </si>
  <si>
    <t>concentration (ng/L)</t>
  </si>
  <si>
    <t>C-KONTROL-1</t>
  </si>
  <si>
    <t>C-KONTROL-2</t>
  </si>
  <si>
    <t>C-KONTROL-3</t>
  </si>
  <si>
    <t>C-KONTROL-4</t>
  </si>
  <si>
    <t>DM-KONTROL-1</t>
  </si>
  <si>
    <t>DM-KONTROL-2</t>
  </si>
  <si>
    <t>DM-KONTROL-3</t>
  </si>
  <si>
    <t>DM-KONTROL-4</t>
  </si>
  <si>
    <t>DM-KONTROL-5</t>
  </si>
  <si>
    <t>DM-KONTROL-9</t>
  </si>
  <si>
    <t>LİN-75-1</t>
  </si>
  <si>
    <t>LİN-75-2</t>
  </si>
  <si>
    <t>LİN-75-3</t>
  </si>
  <si>
    <t>LİN-75-4</t>
  </si>
  <si>
    <t>LİN-75-9</t>
  </si>
  <si>
    <t>LİN-75-10</t>
  </si>
  <si>
    <t>LİN-150-2</t>
  </si>
  <si>
    <t>LİN-150-3</t>
  </si>
  <si>
    <t>LİN-150-4</t>
  </si>
  <si>
    <t>LİN-150-5</t>
  </si>
  <si>
    <t>LİN-150-6</t>
  </si>
  <si>
    <t>LİN-150-7</t>
  </si>
  <si>
    <t>Ü-KÖHS-2</t>
  </si>
  <si>
    <t>Ü-KÖHS-3</t>
  </si>
  <si>
    <t>Ü-KÖHS-4</t>
  </si>
  <si>
    <t>Ü-KÖHS-5</t>
  </si>
  <si>
    <t>Ü-KÖHS-6</t>
  </si>
  <si>
    <t>Ü-KÖHS-7</t>
  </si>
  <si>
    <t>Ü-1A-1</t>
  </si>
  <si>
    <t>Ü-1A-2</t>
  </si>
  <si>
    <t>Ü-1A-4</t>
  </si>
  <si>
    <t>Ü-1A-5</t>
  </si>
  <si>
    <t>Ü-1A-6</t>
  </si>
  <si>
    <t>Ü-1A-7</t>
  </si>
  <si>
    <t>Ü-1B-1</t>
  </si>
  <si>
    <t>Ü-1B-2</t>
  </si>
  <si>
    <t>Ü-1B-3</t>
  </si>
  <si>
    <t>Ü-1B-4</t>
  </si>
  <si>
    <t>Ü-1B-5</t>
  </si>
  <si>
    <t>Ü-1B-7</t>
  </si>
  <si>
    <t>result(ng/L)</t>
  </si>
  <si>
    <t>concentration (ng/ml)</t>
  </si>
  <si>
    <t>Numune Adı</t>
  </si>
  <si>
    <t>CRP (mg/L)</t>
  </si>
  <si>
    <t>TNF-ALFA</t>
  </si>
  <si>
    <t>Rat</t>
  </si>
  <si>
    <t>BT</t>
  </si>
  <si>
    <t>E0764Ra</t>
  </si>
  <si>
    <t>ELİSA</t>
  </si>
  <si>
    <t>Mıcroplate reader: BIO-TEK EL X 800-Aotu strıp washer:BIO TEK EL X 50</t>
  </si>
  <si>
    <t>Interleukin-1 beta</t>
  </si>
  <si>
    <t>E0119Ra</t>
  </si>
  <si>
    <t>KİT ADI</t>
  </si>
  <si>
    <t>TÜR</t>
  </si>
  <si>
    <t>MARKA</t>
  </si>
  <si>
    <t>CAT. NO</t>
  </si>
  <si>
    <t>Yöntem</t>
  </si>
  <si>
    <t>Kullanılan Cihaz</t>
  </si>
  <si>
    <t>Interleukin-6</t>
  </si>
  <si>
    <t>E0135Ra</t>
  </si>
  <si>
    <t>Adrenocorticotropic hormone(ACTH)</t>
  </si>
  <si>
    <t>EA0017Ra</t>
  </si>
  <si>
    <t>TNF-Alfa Assay Principle</t>
  </si>
  <si>
    <t>This kit is an Enzyme-Linked Immunosorbent Assay (ELISA). The plate has been pre-coated with Rat TNFA antibody. TNFA present in the sample is added and binds to antibodies coated on the wells.</t>
  </si>
  <si>
    <t>And then biotinylated Rat TNFA Antibody is added and binds to TNFA in the sample. Then Streptavidin-HRP is added and binds to the Biotinylated TNFA antibody.</t>
  </si>
  <si>
    <t>After incubation unbound Streptavidin-HRP is washed away during a washing step. Substrate solution is then added and color develops in proportion to the amount of Rat TNFA.</t>
  </si>
  <si>
    <t xml:space="preserve"> The reaction is terminated by addition of acidic stop solution and absorbance is measured at 450 nm. </t>
  </si>
  <si>
    <t>IL-1BETA Assay Principle</t>
  </si>
  <si>
    <t>This kit is an Enzyme-Linked Immunosorbent Assay (ELISA). The plate has been pre-coated with Rat IL-1B antibody. IL-1B present in the sample is added and binds to antibodies coated on the wells.</t>
  </si>
  <si>
    <t>And then biotinylated Rat IL-1B Antibody is added and binds to IL-1B in the sample. Then Streptavidin-HRP is added and binds to the Biotinylated IL-1B antibody.</t>
  </si>
  <si>
    <t>After incubation unbound Streptavidin-HRP is washed away during a washing step. Substrate solution is then added and color develops in proportion to the amount of Rat IL-1B.</t>
  </si>
  <si>
    <t xml:space="preserve">This kit is an enzyme -linked ımmunosorbent assay.(elisa).COR standards or samples are added to the wells pre-coated with a monoclonal antibody.  </t>
  </si>
  <si>
    <t>Then biotin-conjugated target antigen are added to the wells. The antigens in the standards or sample compete with the biotin-conjugated antigen to the bind to the capture antibody and incubate.</t>
  </si>
  <si>
    <t>Unbound antigen is washed away during a washing step.An avidin-HRP is then added and then incubate.Unbound avidin hrp is washed away during a washing step.TMB Subsrate is then added and color develops.</t>
  </si>
  <si>
    <t>The reaction is stopped by addition of acidic stop solution and color changes into yellow that can be measured at 450 nm. The intensity of the color developed in inversely proportional to the concentration of ACTH in the sample.</t>
  </si>
  <si>
    <t>The concentratıon of ACTH in the sample is then determined by comparing the O.D of the samples to the standard curve.</t>
  </si>
  <si>
    <t xml:space="preserve"> ACTH Assay Principle</t>
  </si>
  <si>
    <t>IL-6 Assay Principle</t>
  </si>
  <si>
    <t>This kit is an Enzyme-Linked Immunosorbent Assay (ELISA). The plate has been pre-coated with Rat IL-6 antibody. IL-6 present in the sample is added and binds to antibodies coated on the wells.</t>
  </si>
  <si>
    <t>And then biotinylated Rat IL-6 Antibody is added and binds to IL-6 in the sample. Then Streptavidin-HRP is added and binds to the Biotinylated IL-6 antibody.</t>
  </si>
  <si>
    <t>After incubation unbound Streptavidin-HRP is washed away during a washing step. Substrate solution is then added and color develops in proportion to the amount of Rat IL-6.</t>
  </si>
  <si>
    <t>Immunoturbidimetric assay</t>
  </si>
  <si>
    <t xml:space="preserve">Anti-CRP antibodies react with antigen in the sample to form an ntigen/antibody complex. Following agglutination, this is measured turbidimetrically. </t>
  </si>
  <si>
    <t>Addition of PEG allows the reaction to progress rapidly to the end point,increases sensitivity, and reduces the risk of samples containing excess antigen producing false negative results.</t>
  </si>
  <si>
    <r>
      <rPr>
        <b/>
        <sz val="11"/>
        <color theme="1"/>
        <rFont val="Calibri"/>
        <family val="2"/>
        <charset val="162"/>
        <scheme val="minor"/>
      </rPr>
      <t>CRP (C-Reactive Protein)</t>
    </r>
    <r>
      <rPr>
        <sz val="11"/>
        <color theme="1"/>
        <rFont val="Calibri"/>
        <family val="2"/>
        <charset val="162"/>
        <scheme val="minor"/>
      </rPr>
      <t xml:space="preserve">           mg/L</t>
    </r>
  </si>
  <si>
    <t>CRP: C- Reactive Protein</t>
  </si>
  <si>
    <t>Universal</t>
  </si>
  <si>
    <t>Otto Scientific</t>
  </si>
  <si>
    <t>OttoBC138</t>
  </si>
  <si>
    <t>Kolorimetrik</t>
  </si>
  <si>
    <t>MINDRAY-BS400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</si>
</sst>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b/>
      <sz val="11"/>
      <color rgb="FF000000"/>
      <name val="Times New Roman"/>
      <family val="1"/>
      <charset val="162"/>
    </font>
    <font>
      <sz val="12"/>
      <color theme="1"/>
      <name val="Times New Roman"/>
      <family val="1"/>
      <charset val="162"/>
    </font>
  </fonts>
  <fills count="10">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39994506668294322"/>
        <bgColor indexed="64"/>
      </patternFill>
    </fill>
  </fills>
  <borders count="3">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s>
  <cellStyleXfs count="1">
    <xf numFmtId="0" fontId="0" fillId="0" borderId="0"/>
  </cellStyleXfs>
  <cellXfs count="24">
    <xf numFmtId="0" fontId="0" fillId="0" borderId="0" xfId="0"/>
    <xf numFmtId="0" fontId="0" fillId="0" borderId="0" xfId="0" applyAlignment="1">
      <alignment horizontal="center"/>
    </xf>
    <xf numFmtId="0" fontId="0" fillId="0" borderId="1" xfId="0"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1" fillId="4" borderId="1" xfId="0" applyFont="1" applyFill="1" applyBorder="1" applyAlignment="1">
      <alignment horizontal="center"/>
    </xf>
    <xf numFmtId="0" fontId="2" fillId="5" borderId="1" xfId="0" applyFont="1" applyFill="1" applyBorder="1" applyAlignment="1">
      <alignment horizontal="center"/>
    </xf>
    <xf numFmtId="2" fontId="2" fillId="4" borderId="1" xfId="0" applyNumberFormat="1" applyFont="1" applyFill="1" applyBorder="1" applyAlignment="1">
      <alignment horizontal="center"/>
    </xf>
    <xf numFmtId="0" fontId="2" fillId="6" borderId="1" xfId="0" applyFont="1" applyFill="1" applyBorder="1" applyAlignment="1">
      <alignment horizontal="center"/>
    </xf>
    <xf numFmtId="0" fontId="0" fillId="6" borderId="1" xfId="0" applyFill="1" applyBorder="1" applyAlignment="1">
      <alignment horizontal="center"/>
    </xf>
    <xf numFmtId="0" fontId="2" fillId="7" borderId="1" xfId="0" applyFont="1" applyFill="1" applyBorder="1" applyAlignment="1">
      <alignment horizontal="center"/>
    </xf>
    <xf numFmtId="0" fontId="2" fillId="4" borderId="1" xfId="0" applyFont="1" applyFill="1" applyBorder="1" applyAlignment="1">
      <alignment horizontal="center"/>
    </xf>
    <xf numFmtId="0" fontId="2" fillId="0" borderId="0" xfId="0" applyFont="1"/>
    <xf numFmtId="0" fontId="0" fillId="0" borderId="0" xfId="0"/>
    <xf numFmtId="0" fontId="0" fillId="0" borderId="0" xfId="0"/>
    <xf numFmtId="0" fontId="0" fillId="0" borderId="0" xfId="0"/>
    <xf numFmtId="0" fontId="2" fillId="8" borderId="1" xfId="0" applyFont="1" applyFill="1" applyBorder="1" applyAlignment="1">
      <alignment horizontal="center"/>
    </xf>
    <xf numFmtId="0" fontId="2" fillId="8" borderId="2" xfId="0" applyFont="1" applyFill="1" applyBorder="1" applyAlignment="1">
      <alignment horizontal="center"/>
    </xf>
    <xf numFmtId="0" fontId="2" fillId="9" borderId="2" xfId="0" applyFont="1" applyFill="1" applyBorder="1" applyAlignment="1">
      <alignment horizontal="center"/>
    </xf>
    <xf numFmtId="0" fontId="2" fillId="2" borderId="2" xfId="0" applyFont="1" applyFill="1" applyBorder="1" applyAlignment="1">
      <alignment horizontal="center"/>
    </xf>
    <xf numFmtId="0" fontId="1" fillId="4" borderId="2" xfId="0" applyFont="1" applyFill="1" applyBorder="1" applyAlignment="1">
      <alignment horizontal="center"/>
    </xf>
    <xf numFmtId="0" fontId="3" fillId="0" borderId="0" xfId="0" applyFont="1" applyAlignment="1">
      <alignment vertical="center"/>
    </xf>
    <xf numFmtId="0" fontId="4"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ACTH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4.0451224846894188E-2"/>
                  <c:y val="-0.4066283902012248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ACTH!$C$17:$C$22</c:f>
              <c:numCache>
                <c:formatCode>General</c:formatCode>
                <c:ptCount val="6"/>
                <c:pt idx="0">
                  <c:v>0.15300000000000002</c:v>
                </c:pt>
                <c:pt idx="1">
                  <c:v>0.60299999999999998</c:v>
                </c:pt>
                <c:pt idx="2">
                  <c:v>0.94299999999999995</c:v>
                </c:pt>
                <c:pt idx="3">
                  <c:v>1.21</c:v>
                </c:pt>
                <c:pt idx="4">
                  <c:v>1.466</c:v>
                </c:pt>
                <c:pt idx="5">
                  <c:v>1.821</c:v>
                </c:pt>
              </c:numCache>
            </c:numRef>
          </c:xVal>
          <c:yVal>
            <c:numRef>
              <c:f>ACTH!$D$17:$D$22</c:f>
              <c:numCache>
                <c:formatCode>General</c:formatCode>
                <c:ptCount val="6"/>
                <c:pt idx="0">
                  <c:v>96</c:v>
                </c:pt>
                <c:pt idx="1">
                  <c:v>48</c:v>
                </c:pt>
                <c:pt idx="2">
                  <c:v>24</c:v>
                </c:pt>
                <c:pt idx="3">
                  <c:v>12</c:v>
                </c:pt>
                <c:pt idx="4">
                  <c:v>6</c:v>
                </c:pt>
                <c:pt idx="5">
                  <c:v>3</c:v>
                </c:pt>
              </c:numCache>
            </c:numRef>
          </c:yVal>
          <c:smooth val="0"/>
          <c:extLst>
            <c:ext xmlns:c16="http://schemas.microsoft.com/office/drawing/2014/chart" uri="{C3380CC4-5D6E-409C-BE32-E72D297353CC}">
              <c16:uniqueId val="{00000000-2149-4EA9-8548-9DC70604B9C8}"/>
            </c:ext>
          </c:extLst>
        </c:ser>
        <c:dLbls>
          <c:showLegendKey val="0"/>
          <c:showVal val="0"/>
          <c:showCatName val="0"/>
          <c:showSerName val="0"/>
          <c:showPercent val="0"/>
          <c:showBubbleSize val="0"/>
        </c:dLbls>
        <c:axId val="399356768"/>
        <c:axId val="399357096"/>
      </c:scatterChart>
      <c:valAx>
        <c:axId val="399356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99357096"/>
        <c:crosses val="autoZero"/>
        <c:crossBetween val="midCat"/>
      </c:valAx>
      <c:valAx>
        <c:axId val="399357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993567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IL-6</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'IL-6'!$C$18:$C$23</c:f>
              <c:numCache>
                <c:formatCode>General</c:formatCode>
                <c:ptCount val="6"/>
                <c:pt idx="0">
                  <c:v>2.831</c:v>
                </c:pt>
                <c:pt idx="1">
                  <c:v>1.829</c:v>
                </c:pt>
                <c:pt idx="2">
                  <c:v>1.1779999999999999</c:v>
                </c:pt>
                <c:pt idx="3">
                  <c:v>0.71600000000000008</c:v>
                </c:pt>
                <c:pt idx="4">
                  <c:v>0.36600000000000005</c:v>
                </c:pt>
                <c:pt idx="5">
                  <c:v>0</c:v>
                </c:pt>
              </c:numCache>
            </c:numRef>
          </c:xVal>
          <c:yVal>
            <c:numRef>
              <c:f>'IL-6'!$D$18:$D$23</c:f>
              <c:numCache>
                <c:formatCode>General</c:formatCode>
                <c:ptCount val="6"/>
                <c:pt idx="0">
                  <c:v>24</c:v>
                </c:pt>
                <c:pt idx="1">
                  <c:v>12</c:v>
                </c:pt>
                <c:pt idx="2">
                  <c:v>6</c:v>
                </c:pt>
                <c:pt idx="3">
                  <c:v>3</c:v>
                </c:pt>
                <c:pt idx="4">
                  <c:v>1.5</c:v>
                </c:pt>
                <c:pt idx="5">
                  <c:v>0</c:v>
                </c:pt>
              </c:numCache>
            </c:numRef>
          </c:yVal>
          <c:smooth val="0"/>
          <c:extLst>
            <c:ext xmlns:c16="http://schemas.microsoft.com/office/drawing/2014/chart" uri="{C3380CC4-5D6E-409C-BE32-E72D297353CC}">
              <c16:uniqueId val="{00000000-99BB-4E12-BBA4-70C2A4F0328B}"/>
            </c:ext>
          </c:extLst>
        </c:ser>
        <c:dLbls>
          <c:showLegendKey val="0"/>
          <c:showVal val="0"/>
          <c:showCatName val="0"/>
          <c:showSerName val="0"/>
          <c:showPercent val="0"/>
          <c:showBubbleSize val="0"/>
        </c:dLbls>
        <c:axId val="398446696"/>
        <c:axId val="398447024"/>
      </c:scatterChart>
      <c:valAx>
        <c:axId val="398446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98447024"/>
        <c:crosses val="autoZero"/>
        <c:crossBetween val="midCat"/>
      </c:valAx>
      <c:valAx>
        <c:axId val="39844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984466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IL-1BETA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9564698162729658"/>
                  <c:y val="0.1801388888888888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'IL-1BETA'!$C$18:$C$23</c:f>
              <c:numCache>
                <c:formatCode>General</c:formatCode>
                <c:ptCount val="6"/>
                <c:pt idx="0">
                  <c:v>2.6159999999999997</c:v>
                </c:pt>
                <c:pt idx="1">
                  <c:v>1.589</c:v>
                </c:pt>
                <c:pt idx="2">
                  <c:v>1.0210000000000001</c:v>
                </c:pt>
                <c:pt idx="3">
                  <c:v>0.58100000000000007</c:v>
                </c:pt>
                <c:pt idx="4">
                  <c:v>0.30100000000000005</c:v>
                </c:pt>
                <c:pt idx="5">
                  <c:v>0</c:v>
                </c:pt>
              </c:numCache>
            </c:numRef>
          </c:xVal>
          <c:yVal>
            <c:numRef>
              <c:f>'IL-1BETA'!$D$18:$D$23</c:f>
              <c:numCache>
                <c:formatCode>General</c:formatCode>
                <c:ptCount val="6"/>
                <c:pt idx="0">
                  <c:v>40</c:v>
                </c:pt>
                <c:pt idx="1">
                  <c:v>20</c:v>
                </c:pt>
                <c:pt idx="2">
                  <c:v>10</c:v>
                </c:pt>
                <c:pt idx="3">
                  <c:v>5</c:v>
                </c:pt>
                <c:pt idx="4">
                  <c:v>2.5</c:v>
                </c:pt>
                <c:pt idx="5">
                  <c:v>0</c:v>
                </c:pt>
              </c:numCache>
            </c:numRef>
          </c:yVal>
          <c:smooth val="0"/>
          <c:extLst>
            <c:ext xmlns:c16="http://schemas.microsoft.com/office/drawing/2014/chart" uri="{C3380CC4-5D6E-409C-BE32-E72D297353CC}">
              <c16:uniqueId val="{00000000-47BE-4772-AF62-91FCD2EFA677}"/>
            </c:ext>
          </c:extLst>
        </c:ser>
        <c:dLbls>
          <c:showLegendKey val="0"/>
          <c:showVal val="0"/>
          <c:showCatName val="0"/>
          <c:showSerName val="0"/>
          <c:showPercent val="0"/>
          <c:showBubbleSize val="0"/>
        </c:dLbls>
        <c:axId val="396963768"/>
        <c:axId val="396960488"/>
      </c:scatterChart>
      <c:valAx>
        <c:axId val="396963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96960488"/>
        <c:crosses val="autoZero"/>
        <c:crossBetween val="midCat"/>
      </c:valAx>
      <c:valAx>
        <c:axId val="396960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969637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TNF-ALFA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1348512685914259"/>
                  <c:y val="8.75462962962963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'TNF-ALFA'!$C$18:$C$23</c:f>
              <c:numCache>
                <c:formatCode>General</c:formatCode>
                <c:ptCount val="6"/>
                <c:pt idx="0">
                  <c:v>2.516</c:v>
                </c:pt>
                <c:pt idx="1">
                  <c:v>1.496</c:v>
                </c:pt>
                <c:pt idx="2">
                  <c:v>0.84599999999999997</c:v>
                </c:pt>
                <c:pt idx="3">
                  <c:v>0.48399999999999999</c:v>
                </c:pt>
                <c:pt idx="4">
                  <c:v>0.22</c:v>
                </c:pt>
                <c:pt idx="5">
                  <c:v>0</c:v>
                </c:pt>
              </c:numCache>
            </c:numRef>
          </c:xVal>
          <c:yVal>
            <c:numRef>
              <c:f>'TNF-ALFA'!$D$18:$D$23</c:f>
              <c:numCache>
                <c:formatCode>General</c:formatCode>
                <c:ptCount val="6"/>
                <c:pt idx="0">
                  <c:v>640</c:v>
                </c:pt>
                <c:pt idx="1">
                  <c:v>320</c:v>
                </c:pt>
                <c:pt idx="2">
                  <c:v>160</c:v>
                </c:pt>
                <c:pt idx="3">
                  <c:v>80</c:v>
                </c:pt>
                <c:pt idx="4">
                  <c:v>40</c:v>
                </c:pt>
                <c:pt idx="5">
                  <c:v>0</c:v>
                </c:pt>
              </c:numCache>
            </c:numRef>
          </c:yVal>
          <c:smooth val="0"/>
          <c:extLst>
            <c:ext xmlns:c16="http://schemas.microsoft.com/office/drawing/2014/chart" uri="{C3380CC4-5D6E-409C-BE32-E72D297353CC}">
              <c16:uniqueId val="{00000000-F49E-4BB4-86C3-CC65F2FD8B2B}"/>
            </c:ext>
          </c:extLst>
        </c:ser>
        <c:dLbls>
          <c:showLegendKey val="0"/>
          <c:showVal val="0"/>
          <c:showCatName val="0"/>
          <c:showSerName val="0"/>
          <c:showPercent val="0"/>
          <c:showBubbleSize val="0"/>
        </c:dLbls>
        <c:axId val="500333504"/>
        <c:axId val="500331864"/>
      </c:scatterChart>
      <c:valAx>
        <c:axId val="500333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00331864"/>
        <c:crosses val="autoZero"/>
        <c:crossBetween val="midCat"/>
      </c:valAx>
      <c:valAx>
        <c:axId val="500331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00333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259080</xdr:colOff>
      <xdr:row>8</xdr:row>
      <xdr:rowOff>15240</xdr:rowOff>
    </xdr:from>
    <xdr:to>
      <xdr:col>14</xdr:col>
      <xdr:colOff>563880</xdr:colOff>
      <xdr:row>23</xdr:row>
      <xdr:rowOff>15240</xdr:rowOff>
    </xdr:to>
    <xdr:graphicFrame macro="">
      <xdr:nvGraphicFramePr>
        <xdr:cNvPr id="2" name="Grafik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243840</xdr:colOff>
      <xdr:row>11</xdr:row>
      <xdr:rowOff>22860</xdr:rowOff>
    </xdr:from>
    <xdr:to>
      <xdr:col>13</xdr:col>
      <xdr:colOff>548640</xdr:colOff>
      <xdr:row>26</xdr:row>
      <xdr:rowOff>22860</xdr:rowOff>
    </xdr:to>
    <xdr:graphicFrame macro="">
      <xdr:nvGraphicFramePr>
        <xdr:cNvPr id="2" name="Grafik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259080</xdr:colOff>
      <xdr:row>12</xdr:row>
      <xdr:rowOff>7620</xdr:rowOff>
    </xdr:from>
    <xdr:to>
      <xdr:col>14</xdr:col>
      <xdr:colOff>563880</xdr:colOff>
      <xdr:row>27</xdr:row>
      <xdr:rowOff>7620</xdr:rowOff>
    </xdr:to>
    <xdr:graphicFrame macro="">
      <xdr:nvGraphicFramePr>
        <xdr:cNvPr id="2" name="Grafik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220980</xdr:colOff>
      <xdr:row>8</xdr:row>
      <xdr:rowOff>38100</xdr:rowOff>
    </xdr:from>
    <xdr:to>
      <xdr:col>14</xdr:col>
      <xdr:colOff>525780</xdr:colOff>
      <xdr:row>23</xdr:row>
      <xdr:rowOff>38100</xdr:rowOff>
    </xdr:to>
    <xdr:graphicFrame macro="">
      <xdr:nvGraphicFramePr>
        <xdr:cNvPr id="2" name="Grafik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7</xdr:row>
      <xdr:rowOff>2441</xdr:rowOff>
    </xdr:from>
    <xdr:to>
      <xdr:col>5</xdr:col>
      <xdr:colOff>822960</xdr:colOff>
      <xdr:row>52</xdr:row>
      <xdr:rowOff>179665</xdr:rowOff>
    </xdr:to>
    <xdr:pic>
      <xdr:nvPicPr>
        <xdr:cNvPr id="2" name="Resim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366421"/>
          <a:ext cx="7604760" cy="8406824"/>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71"/>
  <sheetViews>
    <sheetView workbookViewId="0">
      <selection activeCell="I3" sqref="I3"/>
    </sheetView>
  </sheetViews>
  <sheetFormatPr defaultRowHeight="15" x14ac:dyDescent="0.25"/>
  <cols>
    <col min="1" max="1" width="19.140625" customWidth="1"/>
    <col min="2" max="2" width="11.7109375" customWidth="1"/>
    <col min="3" max="3" width="11" customWidth="1"/>
    <col min="4" max="4" width="11.7109375" customWidth="1"/>
    <col min="5" max="5" width="14.5703125" customWidth="1"/>
  </cols>
  <sheetData>
    <row r="2" spans="1:6" x14ac:dyDescent="0.25">
      <c r="A2" s="6">
        <v>0.20100000000000001</v>
      </c>
      <c r="B2" s="4">
        <v>1.41</v>
      </c>
      <c r="C2" s="4">
        <v>1.123</v>
      </c>
      <c r="D2" s="4">
        <v>1.325</v>
      </c>
      <c r="E2" s="4">
        <v>1.1970000000000001</v>
      </c>
      <c r="F2" s="4">
        <v>1.359</v>
      </c>
    </row>
    <row r="3" spans="1:6" x14ac:dyDescent="0.25">
      <c r="A3" s="6">
        <v>0.65100000000000002</v>
      </c>
      <c r="B3" s="4">
        <v>1.071</v>
      </c>
      <c r="C3" s="4">
        <v>1.2690000000000001</v>
      </c>
      <c r="D3" s="4">
        <v>1.2610000000000001</v>
      </c>
      <c r="E3" s="4">
        <v>1.0429999999999999</v>
      </c>
      <c r="F3" s="4">
        <v>1.1480000000000001</v>
      </c>
    </row>
    <row r="4" spans="1:6" x14ac:dyDescent="0.25">
      <c r="A4" s="6">
        <v>0.99099999999999999</v>
      </c>
      <c r="B4" s="4">
        <v>1.113</v>
      </c>
      <c r="C4" s="4">
        <v>1.23</v>
      </c>
      <c r="D4" s="4">
        <v>1.4730000000000001</v>
      </c>
      <c r="E4" s="4">
        <v>1.212</v>
      </c>
      <c r="F4" s="4">
        <v>1.1240000000000001</v>
      </c>
    </row>
    <row r="5" spans="1:6" x14ac:dyDescent="0.25">
      <c r="A5" s="6">
        <v>1.258</v>
      </c>
      <c r="B5" s="4">
        <v>1.329</v>
      </c>
      <c r="C5" s="4">
        <v>0.74</v>
      </c>
      <c r="D5" s="4">
        <v>1.3380000000000001</v>
      </c>
      <c r="E5" s="4">
        <v>1.1739999999999999</v>
      </c>
      <c r="F5" s="4">
        <v>1.2730000000000001</v>
      </c>
    </row>
    <row r="6" spans="1:6" x14ac:dyDescent="0.25">
      <c r="A6" s="6">
        <v>1.514</v>
      </c>
      <c r="B6" s="4">
        <v>1.0549999999999999</v>
      </c>
      <c r="C6" s="4">
        <v>1.0569999999999999</v>
      </c>
      <c r="D6" s="4">
        <v>1.3940000000000001</v>
      </c>
      <c r="E6" s="4">
        <v>1.2190000000000001</v>
      </c>
      <c r="F6" s="4">
        <v>1.238</v>
      </c>
    </row>
    <row r="7" spans="1:6" x14ac:dyDescent="0.25">
      <c r="A7" s="6">
        <v>1.869</v>
      </c>
      <c r="B7" s="4">
        <v>1.5310000000000001</v>
      </c>
      <c r="C7" s="4">
        <v>1.091</v>
      </c>
      <c r="D7" s="4">
        <v>1.091</v>
      </c>
      <c r="E7" s="4">
        <v>1.216</v>
      </c>
      <c r="F7" s="4">
        <v>1.1460000000000001</v>
      </c>
    </row>
    <row r="8" spans="1:6" x14ac:dyDescent="0.25">
      <c r="A8" s="8">
        <v>4.8000000000000001E-2</v>
      </c>
      <c r="B8" s="4">
        <v>1.3760000000000001</v>
      </c>
      <c r="C8" s="4">
        <v>0.98399999999999999</v>
      </c>
      <c r="D8" s="4">
        <v>1.238</v>
      </c>
      <c r="E8" s="4">
        <v>1.288</v>
      </c>
      <c r="F8" s="4">
        <v>1.1040000000000001</v>
      </c>
    </row>
    <row r="9" spans="1:6" x14ac:dyDescent="0.25">
      <c r="A9" s="2">
        <v>4.9000000000000002E-2</v>
      </c>
      <c r="B9" s="4">
        <v>0.89</v>
      </c>
      <c r="C9" s="4">
        <v>1.5640000000000001</v>
      </c>
      <c r="D9" s="4">
        <v>1.0840000000000001</v>
      </c>
      <c r="E9" s="4">
        <v>1.0249999999999999</v>
      </c>
      <c r="F9" s="4">
        <v>1.212</v>
      </c>
    </row>
    <row r="12" spans="1:6" x14ac:dyDescent="0.25">
      <c r="A12" t="s">
        <v>0</v>
      </c>
    </row>
    <row r="16" spans="1:6" x14ac:dyDescent="0.25">
      <c r="A16" t="s">
        <v>0</v>
      </c>
      <c r="B16" s="5" t="s">
        <v>1</v>
      </c>
      <c r="C16" s="5" t="s">
        <v>2</v>
      </c>
      <c r="D16" s="5" t="s">
        <v>3</v>
      </c>
      <c r="E16" s="5" t="s">
        <v>4</v>
      </c>
    </row>
    <row r="17" spans="1:14" x14ac:dyDescent="0.25">
      <c r="A17" t="s">
        <v>5</v>
      </c>
      <c r="B17" s="6">
        <v>0.20100000000000001</v>
      </c>
      <c r="C17" s="2">
        <f>B17-B23</f>
        <v>0.15300000000000002</v>
      </c>
      <c r="D17" s="2">
        <v>96</v>
      </c>
      <c r="E17" s="7">
        <f>(39.796*C17*C17)-(133.55*C17)+(114.99)</f>
        <v>95.488434563999988</v>
      </c>
    </row>
    <row r="18" spans="1:14" x14ac:dyDescent="0.25">
      <c r="A18" t="s">
        <v>6</v>
      </c>
      <c r="B18" s="6">
        <v>0.65100000000000002</v>
      </c>
      <c r="C18" s="2">
        <f>B18-B23</f>
        <v>0.60299999999999998</v>
      </c>
      <c r="D18" s="2">
        <v>48</v>
      </c>
      <c r="E18" s="7">
        <f t="shared" ref="E18:E23" si="0">(39.796*C18*C18)-(133.55*C18)+(114.99)</f>
        <v>48.929533763999984</v>
      </c>
    </row>
    <row r="19" spans="1:14" x14ac:dyDescent="0.25">
      <c r="A19" t="s">
        <v>7</v>
      </c>
      <c r="B19" s="6">
        <v>0.99099999999999999</v>
      </c>
      <c r="C19" s="2">
        <f>B19-B23</f>
        <v>0.94299999999999995</v>
      </c>
      <c r="D19" s="2">
        <v>24</v>
      </c>
      <c r="E19" s="7">
        <f t="shared" si="0"/>
        <v>24.44090320399998</v>
      </c>
    </row>
    <row r="20" spans="1:14" x14ac:dyDescent="0.25">
      <c r="A20" t="s">
        <v>8</v>
      </c>
      <c r="B20" s="6">
        <v>1.258</v>
      </c>
      <c r="C20" s="2">
        <f>B20-B23</f>
        <v>1.21</v>
      </c>
      <c r="D20" s="2">
        <v>12</v>
      </c>
      <c r="E20" s="7">
        <f t="shared" si="0"/>
        <v>11.659823599999967</v>
      </c>
    </row>
    <row r="21" spans="1:14" x14ac:dyDescent="0.25">
      <c r="A21" t="s">
        <v>9</v>
      </c>
      <c r="B21" s="6">
        <v>1.514</v>
      </c>
      <c r="C21" s="2">
        <f>B21-B23</f>
        <v>1.466</v>
      </c>
      <c r="D21" s="2">
        <v>6</v>
      </c>
      <c r="E21" s="7">
        <f t="shared" si="0"/>
        <v>4.7335121759999907</v>
      </c>
    </row>
    <row r="22" spans="1:14" x14ac:dyDescent="0.25">
      <c r="A22" t="s">
        <v>10</v>
      </c>
      <c r="B22" s="6">
        <v>1.869</v>
      </c>
      <c r="C22" s="2">
        <f>B22-B23</f>
        <v>1.821</v>
      </c>
      <c r="D22" s="2">
        <v>3</v>
      </c>
      <c r="E22" s="7">
        <f t="shared" si="0"/>
        <v>3.7606176359999637</v>
      </c>
    </row>
    <row r="23" spans="1:14" x14ac:dyDescent="0.25">
      <c r="A23" t="s">
        <v>11</v>
      </c>
      <c r="B23" s="8">
        <v>4.8000000000000001E-2</v>
      </c>
      <c r="C23" s="2">
        <f>B23-B23</f>
        <v>0</v>
      </c>
      <c r="D23" s="2">
        <v>0</v>
      </c>
      <c r="E23" s="7">
        <f t="shared" si="0"/>
        <v>114.99</v>
      </c>
    </row>
    <row r="24" spans="1:14" x14ac:dyDescent="0.25">
      <c r="J24" s="12"/>
      <c r="K24" s="12" t="s">
        <v>15</v>
      </c>
      <c r="L24" s="12"/>
      <c r="M24" s="12"/>
      <c r="N24" s="12"/>
    </row>
    <row r="31" spans="1:14" x14ac:dyDescent="0.25">
      <c r="A31" s="10" t="s">
        <v>12</v>
      </c>
      <c r="B31" s="4" t="s">
        <v>13</v>
      </c>
      <c r="C31" s="9" t="s">
        <v>11</v>
      </c>
      <c r="D31" s="2" t="s">
        <v>2</v>
      </c>
      <c r="E31" s="11" t="s">
        <v>56</v>
      </c>
    </row>
    <row r="32" spans="1:14" x14ac:dyDescent="0.25">
      <c r="A32" s="10" t="s">
        <v>16</v>
      </c>
      <c r="B32" s="4">
        <v>1.41</v>
      </c>
      <c r="C32" s="8">
        <v>4.8000000000000001E-2</v>
      </c>
      <c r="D32" s="2">
        <f t="shared" ref="D32:D71" si="1">(B32-C32)</f>
        <v>1.3619999999999999</v>
      </c>
      <c r="E32" s="7">
        <f t="shared" ref="E32:E71" si="2">(39.796*D32*D32)-(133.55*D32)+(114.99)</f>
        <v>6.9182310239999936</v>
      </c>
    </row>
    <row r="33" spans="1:5" x14ac:dyDescent="0.25">
      <c r="A33" s="10" t="s">
        <v>17</v>
      </c>
      <c r="B33" s="4">
        <v>1.071</v>
      </c>
      <c r="C33" s="8">
        <v>4.8000000000000001E-2</v>
      </c>
      <c r="D33" s="2">
        <f t="shared" si="1"/>
        <v>1.0229999999999999</v>
      </c>
      <c r="E33" s="7">
        <f t="shared" si="2"/>
        <v>20.016018083999995</v>
      </c>
    </row>
    <row r="34" spans="1:5" x14ac:dyDescent="0.25">
      <c r="A34" s="10" t="s">
        <v>18</v>
      </c>
      <c r="B34" s="4">
        <v>1.113</v>
      </c>
      <c r="C34" s="8">
        <v>4.8000000000000001E-2</v>
      </c>
      <c r="D34" s="2">
        <f t="shared" si="1"/>
        <v>1.0649999999999999</v>
      </c>
      <c r="E34" s="7">
        <f t="shared" si="2"/>
        <v>17.896868099999992</v>
      </c>
    </row>
    <row r="35" spans="1:5" x14ac:dyDescent="0.25">
      <c r="A35" s="10" t="s">
        <v>19</v>
      </c>
      <c r="B35" s="4">
        <v>1.329</v>
      </c>
      <c r="C35" s="8">
        <v>4.8000000000000001E-2</v>
      </c>
      <c r="D35" s="2">
        <f t="shared" si="1"/>
        <v>1.2809999999999999</v>
      </c>
      <c r="E35" s="7">
        <f t="shared" si="2"/>
        <v>9.2161339559999789</v>
      </c>
    </row>
    <row r="36" spans="1:5" x14ac:dyDescent="0.25">
      <c r="A36" s="10" t="s">
        <v>20</v>
      </c>
      <c r="B36" s="4">
        <v>1.0549999999999999</v>
      </c>
      <c r="C36" s="8">
        <v>4.8000000000000001E-2</v>
      </c>
      <c r="D36" s="2">
        <f t="shared" si="1"/>
        <v>1.0069999999999999</v>
      </c>
      <c r="E36" s="7">
        <f t="shared" si="2"/>
        <v>20.860244003999995</v>
      </c>
    </row>
    <row r="37" spans="1:5" x14ac:dyDescent="0.25">
      <c r="A37" s="10" t="s">
        <v>21</v>
      </c>
      <c r="B37" s="4">
        <v>1.5310000000000001</v>
      </c>
      <c r="C37" s="8">
        <v>4.8000000000000001E-2</v>
      </c>
      <c r="D37" s="2">
        <f t="shared" si="1"/>
        <v>1.4830000000000001</v>
      </c>
      <c r="E37" s="7">
        <f t="shared" si="2"/>
        <v>4.4582550439999693</v>
      </c>
    </row>
    <row r="38" spans="1:5" x14ac:dyDescent="0.25">
      <c r="A38" s="10" t="s">
        <v>22</v>
      </c>
      <c r="B38" s="4">
        <v>1.3760000000000001</v>
      </c>
      <c r="C38" s="8">
        <v>4.8000000000000001E-2</v>
      </c>
      <c r="D38" s="2">
        <f t="shared" si="1"/>
        <v>1.3280000000000001</v>
      </c>
      <c r="E38" s="7">
        <f t="shared" si="2"/>
        <v>7.8191888639999689</v>
      </c>
    </row>
    <row r="39" spans="1:5" x14ac:dyDescent="0.25">
      <c r="A39" s="10" t="s">
        <v>23</v>
      </c>
      <c r="B39" s="4">
        <v>0.89</v>
      </c>
      <c r="C39" s="8">
        <v>4.8000000000000001E-2</v>
      </c>
      <c r="D39" s="2">
        <f t="shared" si="1"/>
        <v>0.84199999999999997</v>
      </c>
      <c r="E39" s="7">
        <f t="shared" si="2"/>
        <v>30.754831343999996</v>
      </c>
    </row>
    <row r="40" spans="1:5" x14ac:dyDescent="0.25">
      <c r="A40" s="10" t="s">
        <v>24</v>
      </c>
      <c r="B40" s="4">
        <v>1.123</v>
      </c>
      <c r="C40" s="8">
        <v>4.8000000000000001E-2</v>
      </c>
      <c r="D40" s="2">
        <f t="shared" si="1"/>
        <v>1.075</v>
      </c>
      <c r="E40" s="7">
        <f t="shared" si="2"/>
        <v>17.41300249999999</v>
      </c>
    </row>
    <row r="41" spans="1:5" x14ac:dyDescent="0.25">
      <c r="A41" s="10" t="s">
        <v>25</v>
      </c>
      <c r="B41" s="4">
        <v>1.2690000000000001</v>
      </c>
      <c r="C41" s="8">
        <v>4.8000000000000001E-2</v>
      </c>
      <c r="D41" s="2">
        <f t="shared" si="1"/>
        <v>1.2210000000000001</v>
      </c>
      <c r="E41" s="7">
        <f t="shared" si="2"/>
        <v>11.254958435999967</v>
      </c>
    </row>
    <row r="42" spans="1:5" x14ac:dyDescent="0.25">
      <c r="A42" s="10" t="s">
        <v>26</v>
      </c>
      <c r="B42" s="4">
        <v>1.23</v>
      </c>
      <c r="C42" s="8">
        <v>4.8000000000000001E-2</v>
      </c>
      <c r="D42" s="2">
        <f t="shared" si="1"/>
        <v>1.1819999999999999</v>
      </c>
      <c r="E42" s="7">
        <f t="shared" si="2"/>
        <v>12.733846703999987</v>
      </c>
    </row>
    <row r="43" spans="1:5" x14ac:dyDescent="0.25">
      <c r="A43" s="10" t="s">
        <v>27</v>
      </c>
      <c r="B43" s="4">
        <v>0.74</v>
      </c>
      <c r="C43" s="8">
        <v>4.8000000000000001E-2</v>
      </c>
      <c r="D43" s="2">
        <f t="shared" si="1"/>
        <v>0.69199999999999995</v>
      </c>
      <c r="E43" s="7">
        <f t="shared" si="2"/>
        <v>41.630271743999984</v>
      </c>
    </row>
    <row r="44" spans="1:5" x14ac:dyDescent="0.25">
      <c r="A44" s="10" t="s">
        <v>28</v>
      </c>
      <c r="B44" s="4">
        <v>1.0569999999999999</v>
      </c>
      <c r="C44" s="8">
        <v>4.8000000000000001E-2</v>
      </c>
      <c r="D44" s="2">
        <f t="shared" si="1"/>
        <v>1.0089999999999999</v>
      </c>
      <c r="E44" s="7">
        <f t="shared" si="2"/>
        <v>20.753601475999986</v>
      </c>
    </row>
    <row r="45" spans="1:5" x14ac:dyDescent="0.25">
      <c r="A45" s="10" t="s">
        <v>29</v>
      </c>
      <c r="B45" s="4">
        <v>1.091</v>
      </c>
      <c r="C45" s="8">
        <v>4.8000000000000001E-2</v>
      </c>
      <c r="D45" s="2">
        <f t="shared" si="1"/>
        <v>1.0429999999999999</v>
      </c>
      <c r="E45" s="7">
        <f t="shared" si="2"/>
        <v>18.989388803999972</v>
      </c>
    </row>
    <row r="46" spans="1:5" x14ac:dyDescent="0.25">
      <c r="A46" s="10" t="s">
        <v>30</v>
      </c>
      <c r="B46" s="4">
        <v>0.98399999999999999</v>
      </c>
      <c r="C46" s="8">
        <v>4.8000000000000001E-2</v>
      </c>
      <c r="D46" s="2">
        <f t="shared" si="1"/>
        <v>0.93599999999999994</v>
      </c>
      <c r="E46" s="7">
        <f t="shared" si="2"/>
        <v>24.852316415999979</v>
      </c>
    </row>
    <row r="47" spans="1:5" x14ac:dyDescent="0.25">
      <c r="A47" s="10" t="s">
        <v>31</v>
      </c>
      <c r="B47" s="4">
        <v>1.5640000000000001</v>
      </c>
      <c r="C47" s="8">
        <v>4.8000000000000001E-2</v>
      </c>
      <c r="D47" s="2">
        <f t="shared" si="1"/>
        <v>1.516</v>
      </c>
      <c r="E47" s="7">
        <f t="shared" si="2"/>
        <v>3.9895957759999874</v>
      </c>
    </row>
    <row r="48" spans="1:5" x14ac:dyDescent="0.25">
      <c r="A48" s="10" t="s">
        <v>32</v>
      </c>
      <c r="B48" s="4">
        <v>1.325</v>
      </c>
      <c r="C48" s="8">
        <v>4.8000000000000001E-2</v>
      </c>
      <c r="D48" s="2">
        <f t="shared" si="1"/>
        <v>1.2769999999999999</v>
      </c>
      <c r="E48" s="7">
        <f t="shared" si="2"/>
        <v>9.3431412839999837</v>
      </c>
    </row>
    <row r="49" spans="1:5" x14ac:dyDescent="0.25">
      <c r="A49" s="10" t="s">
        <v>33</v>
      </c>
      <c r="B49" s="4">
        <v>1.2610000000000001</v>
      </c>
      <c r="C49" s="8">
        <v>4.8000000000000001E-2</v>
      </c>
      <c r="D49" s="2">
        <f t="shared" si="1"/>
        <v>1.2130000000000001</v>
      </c>
      <c r="E49" s="7">
        <f t="shared" si="2"/>
        <v>11.548450723999977</v>
      </c>
    </row>
    <row r="50" spans="1:5" x14ac:dyDescent="0.25">
      <c r="A50" s="10" t="s">
        <v>34</v>
      </c>
      <c r="B50" s="4">
        <v>1.4730000000000001</v>
      </c>
      <c r="C50" s="8">
        <v>4.8000000000000001E-2</v>
      </c>
      <c r="D50" s="2">
        <f t="shared" si="1"/>
        <v>1.425</v>
      </c>
      <c r="E50" s="7">
        <f t="shared" si="2"/>
        <v>5.4920024999999697</v>
      </c>
    </row>
    <row r="51" spans="1:5" x14ac:dyDescent="0.25">
      <c r="A51" s="10" t="s">
        <v>35</v>
      </c>
      <c r="B51" s="4">
        <v>1.3380000000000001</v>
      </c>
      <c r="C51" s="8">
        <v>4.8000000000000001E-2</v>
      </c>
      <c r="D51" s="2">
        <f t="shared" si="1"/>
        <v>1.29</v>
      </c>
      <c r="E51" s="7">
        <f t="shared" si="2"/>
        <v>8.9350235999999796</v>
      </c>
    </row>
    <row r="52" spans="1:5" x14ac:dyDescent="0.25">
      <c r="A52" s="10" t="s">
        <v>36</v>
      </c>
      <c r="B52" s="4">
        <v>1.3940000000000001</v>
      </c>
      <c r="C52" s="8">
        <v>4.8000000000000001E-2</v>
      </c>
      <c r="D52" s="2">
        <f t="shared" si="1"/>
        <v>1.3460000000000001</v>
      </c>
      <c r="E52" s="7">
        <f t="shared" si="2"/>
        <v>7.3307499359999753</v>
      </c>
    </row>
    <row r="53" spans="1:5" x14ac:dyDescent="0.25">
      <c r="A53" s="10" t="s">
        <v>37</v>
      </c>
      <c r="B53" s="4">
        <v>1.091</v>
      </c>
      <c r="C53" s="8">
        <v>4.8000000000000001E-2</v>
      </c>
      <c r="D53" s="2">
        <f t="shared" si="1"/>
        <v>1.0429999999999999</v>
      </c>
      <c r="E53" s="7">
        <f t="shared" si="2"/>
        <v>18.989388803999972</v>
      </c>
    </row>
    <row r="54" spans="1:5" x14ac:dyDescent="0.25">
      <c r="A54" s="10" t="s">
        <v>38</v>
      </c>
      <c r="B54" s="4">
        <v>1.238</v>
      </c>
      <c r="C54" s="8">
        <v>4.8000000000000001E-2</v>
      </c>
      <c r="D54" s="2">
        <f t="shared" si="1"/>
        <v>1.19</v>
      </c>
      <c r="E54" s="7">
        <f t="shared" si="2"/>
        <v>12.420615600000005</v>
      </c>
    </row>
    <row r="55" spans="1:5" x14ac:dyDescent="0.25">
      <c r="A55" s="10" t="s">
        <v>39</v>
      </c>
      <c r="B55" s="4">
        <v>1.0840000000000001</v>
      </c>
      <c r="C55" s="8">
        <v>4.8000000000000001E-2</v>
      </c>
      <c r="D55" s="2">
        <f t="shared" si="1"/>
        <v>1.036</v>
      </c>
      <c r="E55" s="7">
        <f t="shared" si="2"/>
        <v>19.345087615999972</v>
      </c>
    </row>
    <row r="56" spans="1:5" x14ac:dyDescent="0.25">
      <c r="A56" s="10" t="s">
        <v>40</v>
      </c>
      <c r="B56" s="4">
        <v>1.1970000000000001</v>
      </c>
      <c r="C56" s="8">
        <v>4.8000000000000001E-2</v>
      </c>
      <c r="D56" s="2">
        <f t="shared" si="1"/>
        <v>1.149</v>
      </c>
      <c r="E56" s="7">
        <f t="shared" si="2"/>
        <v>14.07976899599997</v>
      </c>
    </row>
    <row r="57" spans="1:5" x14ac:dyDescent="0.25">
      <c r="A57" s="10" t="s">
        <v>41</v>
      </c>
      <c r="B57" s="4">
        <v>1.0429999999999999</v>
      </c>
      <c r="C57" s="8">
        <v>4.8000000000000001E-2</v>
      </c>
      <c r="D57" s="2">
        <f t="shared" si="1"/>
        <v>0.99499999999999988</v>
      </c>
      <c r="E57" s="7">
        <f t="shared" si="2"/>
        <v>21.506784899999985</v>
      </c>
    </row>
    <row r="58" spans="1:5" x14ac:dyDescent="0.25">
      <c r="A58" s="10" t="s">
        <v>42</v>
      </c>
      <c r="B58" s="4">
        <v>1.212</v>
      </c>
      <c r="C58" s="8">
        <v>4.8000000000000001E-2</v>
      </c>
      <c r="D58" s="2">
        <f t="shared" si="1"/>
        <v>1.1639999999999999</v>
      </c>
      <c r="E58" s="7">
        <f t="shared" si="2"/>
        <v>13.457241215999986</v>
      </c>
    </row>
    <row r="59" spans="1:5" x14ac:dyDescent="0.25">
      <c r="A59" s="10" t="s">
        <v>43</v>
      </c>
      <c r="B59" s="4">
        <v>1.1739999999999999</v>
      </c>
      <c r="C59" s="8">
        <v>4.8000000000000001E-2</v>
      </c>
      <c r="D59" s="2">
        <f t="shared" si="1"/>
        <v>1.1259999999999999</v>
      </c>
      <c r="E59" s="7">
        <f t="shared" si="2"/>
        <v>15.069093295999991</v>
      </c>
    </row>
    <row r="60" spans="1:5" x14ac:dyDescent="0.25">
      <c r="A60" s="10" t="s">
        <v>44</v>
      </c>
      <c r="B60" s="4">
        <v>1.2190000000000001</v>
      </c>
      <c r="C60" s="8">
        <v>4.8000000000000001E-2</v>
      </c>
      <c r="D60" s="2">
        <f t="shared" si="1"/>
        <v>1.171</v>
      </c>
      <c r="E60" s="7">
        <f t="shared" si="2"/>
        <v>13.17285683599998</v>
      </c>
    </row>
    <row r="61" spans="1:5" x14ac:dyDescent="0.25">
      <c r="A61" s="10" t="s">
        <v>45</v>
      </c>
      <c r="B61" s="4">
        <v>1.216</v>
      </c>
      <c r="C61" s="8">
        <v>4.8000000000000001E-2</v>
      </c>
      <c r="D61" s="2">
        <f t="shared" si="1"/>
        <v>1.1679999999999999</v>
      </c>
      <c r="E61" s="7">
        <f t="shared" si="2"/>
        <v>13.294258303999982</v>
      </c>
    </row>
    <row r="62" spans="1:5" x14ac:dyDescent="0.25">
      <c r="A62" s="10" t="s">
        <v>46</v>
      </c>
      <c r="B62" s="4">
        <v>1.288</v>
      </c>
      <c r="C62" s="8">
        <v>4.8000000000000001E-2</v>
      </c>
      <c r="D62" s="2">
        <f t="shared" si="1"/>
        <v>1.24</v>
      </c>
      <c r="E62" s="7">
        <f t="shared" si="2"/>
        <v>10.578329599999989</v>
      </c>
    </row>
    <row r="63" spans="1:5" x14ac:dyDescent="0.25">
      <c r="A63" s="10" t="s">
        <v>47</v>
      </c>
      <c r="B63" s="4">
        <v>1.0249999999999999</v>
      </c>
      <c r="C63" s="8">
        <v>4.8000000000000001E-2</v>
      </c>
      <c r="D63" s="2">
        <f t="shared" si="1"/>
        <v>0.97699999999999987</v>
      </c>
      <c r="E63" s="7">
        <f t="shared" si="2"/>
        <v>22.498086083999979</v>
      </c>
    </row>
    <row r="64" spans="1:5" x14ac:dyDescent="0.25">
      <c r="A64" s="10" t="s">
        <v>48</v>
      </c>
      <c r="B64" s="4">
        <v>1.359</v>
      </c>
      <c r="C64" s="8">
        <v>4.8000000000000001E-2</v>
      </c>
      <c r="D64" s="2">
        <f t="shared" si="1"/>
        <v>1.3109999999999999</v>
      </c>
      <c r="E64" s="7">
        <f t="shared" si="2"/>
        <v>8.3041709159999755</v>
      </c>
    </row>
    <row r="65" spans="1:5" x14ac:dyDescent="0.25">
      <c r="A65" s="10" t="s">
        <v>49</v>
      </c>
      <c r="B65" s="4">
        <v>1.1480000000000001</v>
      </c>
      <c r="C65" s="8">
        <v>4.8000000000000001E-2</v>
      </c>
      <c r="D65" s="2">
        <f t="shared" si="1"/>
        <v>1.1000000000000001</v>
      </c>
      <c r="E65" s="7">
        <f t="shared" si="2"/>
        <v>16.238159999999979</v>
      </c>
    </row>
    <row r="66" spans="1:5" x14ac:dyDescent="0.25">
      <c r="A66" s="10" t="s">
        <v>50</v>
      </c>
      <c r="B66" s="4">
        <v>1.1240000000000001</v>
      </c>
      <c r="C66" s="8">
        <v>4.8000000000000001E-2</v>
      </c>
      <c r="D66" s="2">
        <f t="shared" si="1"/>
        <v>1.0760000000000001</v>
      </c>
      <c r="E66" s="7">
        <f t="shared" si="2"/>
        <v>17.365053695999976</v>
      </c>
    </row>
    <row r="67" spans="1:5" x14ac:dyDescent="0.25">
      <c r="A67" s="10" t="s">
        <v>51</v>
      </c>
      <c r="B67" s="4">
        <v>1.2730000000000001</v>
      </c>
      <c r="C67" s="8">
        <v>4.8000000000000001E-2</v>
      </c>
      <c r="D67" s="2">
        <f t="shared" si="1"/>
        <v>1.2250000000000001</v>
      </c>
      <c r="E67" s="7">
        <f t="shared" si="2"/>
        <v>11.110122499999974</v>
      </c>
    </row>
    <row r="68" spans="1:5" x14ac:dyDescent="0.25">
      <c r="A68" s="10" t="s">
        <v>52</v>
      </c>
      <c r="B68" s="4">
        <v>1.238</v>
      </c>
      <c r="C68" s="8">
        <v>4.8000000000000001E-2</v>
      </c>
      <c r="D68" s="2">
        <f t="shared" si="1"/>
        <v>1.19</v>
      </c>
      <c r="E68" s="7">
        <f t="shared" si="2"/>
        <v>12.420615600000005</v>
      </c>
    </row>
    <row r="69" spans="1:5" x14ac:dyDescent="0.25">
      <c r="A69" s="10" t="s">
        <v>53</v>
      </c>
      <c r="B69" s="4">
        <v>1.1460000000000001</v>
      </c>
      <c r="C69" s="8">
        <v>4.8000000000000001E-2</v>
      </c>
      <c r="D69" s="2">
        <f t="shared" si="1"/>
        <v>1.0980000000000001</v>
      </c>
      <c r="E69" s="7">
        <f t="shared" si="2"/>
        <v>16.330316783999976</v>
      </c>
    </row>
    <row r="70" spans="1:5" x14ac:dyDescent="0.25">
      <c r="A70" s="10" t="s">
        <v>54</v>
      </c>
      <c r="B70" s="4">
        <v>1.1040000000000001</v>
      </c>
      <c r="C70" s="8">
        <v>4.8000000000000001E-2</v>
      </c>
      <c r="D70" s="2">
        <f t="shared" si="1"/>
        <v>1.056</v>
      </c>
      <c r="E70" s="7">
        <f t="shared" si="2"/>
        <v>18.339152255999991</v>
      </c>
    </row>
    <row r="71" spans="1:5" x14ac:dyDescent="0.25">
      <c r="A71" s="10" t="s">
        <v>55</v>
      </c>
      <c r="B71" s="4">
        <v>1.212</v>
      </c>
      <c r="C71" s="8">
        <v>4.8000000000000001E-2</v>
      </c>
      <c r="D71" s="2">
        <f t="shared" si="1"/>
        <v>1.1639999999999999</v>
      </c>
      <c r="E71" s="7">
        <f t="shared" si="2"/>
        <v>13.457241215999986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72"/>
  <sheetViews>
    <sheetView workbookViewId="0">
      <selection activeCell="B30" sqref="B30"/>
    </sheetView>
  </sheetViews>
  <sheetFormatPr defaultRowHeight="15" x14ac:dyDescent="0.25"/>
  <cols>
    <col min="1" max="1" width="19.7109375" customWidth="1"/>
    <col min="2" max="2" width="11.5703125" customWidth="1"/>
    <col min="3" max="4" width="11.28515625" customWidth="1"/>
    <col min="5" max="5" width="15.5703125" customWidth="1"/>
  </cols>
  <sheetData>
    <row r="2" spans="1:6" x14ac:dyDescent="0.25">
      <c r="A2" s="6">
        <v>2.9420000000000002</v>
      </c>
      <c r="B2" s="4">
        <v>1.472</v>
      </c>
      <c r="C2" s="4">
        <v>1.3620000000000001</v>
      </c>
      <c r="D2" s="4">
        <v>1.9730000000000001</v>
      </c>
      <c r="E2" s="4">
        <v>1.948</v>
      </c>
      <c r="F2" s="4">
        <v>1.786</v>
      </c>
    </row>
    <row r="3" spans="1:6" x14ac:dyDescent="0.25">
      <c r="A3" s="6">
        <v>1.94</v>
      </c>
      <c r="B3" s="4">
        <v>1.17</v>
      </c>
      <c r="C3" s="4">
        <v>1.2070000000000001</v>
      </c>
      <c r="D3" s="4">
        <v>1.6340000000000001</v>
      </c>
      <c r="E3" s="4">
        <v>1.9140000000000001</v>
      </c>
      <c r="F3" s="4">
        <v>1.74</v>
      </c>
    </row>
    <row r="4" spans="1:6" x14ac:dyDescent="0.25">
      <c r="A4" s="6">
        <v>1.2889999999999999</v>
      </c>
      <c r="B4" s="4">
        <v>1.194</v>
      </c>
      <c r="C4" s="4">
        <v>1.2790000000000001</v>
      </c>
      <c r="D4" s="4">
        <v>1.6300000000000001</v>
      </c>
      <c r="E4" s="4">
        <v>1.7270000000000001</v>
      </c>
      <c r="F4" s="4">
        <v>2.1040000000000001</v>
      </c>
    </row>
    <row r="5" spans="1:6" x14ac:dyDescent="0.25">
      <c r="A5" s="6">
        <v>0.82700000000000007</v>
      </c>
      <c r="B5" s="4">
        <v>1.091</v>
      </c>
      <c r="C5" s="4">
        <v>1.175</v>
      </c>
      <c r="D5" s="4">
        <v>1.577</v>
      </c>
      <c r="E5" s="4">
        <v>1.7949999999999999</v>
      </c>
      <c r="F5" s="4">
        <v>1.752</v>
      </c>
    </row>
    <row r="6" spans="1:6" x14ac:dyDescent="0.25">
      <c r="A6" s="6">
        <v>0.47700000000000004</v>
      </c>
      <c r="B6" s="4">
        <v>1.107</v>
      </c>
      <c r="C6" s="4">
        <v>1.1500000000000001</v>
      </c>
      <c r="D6" s="4">
        <v>1.419</v>
      </c>
      <c r="E6" s="4">
        <v>1.6400000000000001</v>
      </c>
      <c r="F6" s="4">
        <v>1.516</v>
      </c>
    </row>
    <row r="7" spans="1:6" x14ac:dyDescent="0.25">
      <c r="A7" s="8">
        <v>0.111</v>
      </c>
      <c r="B7" s="4">
        <v>1.131</v>
      </c>
      <c r="C7" s="4">
        <v>1.119</v>
      </c>
      <c r="D7" s="4">
        <v>1.262</v>
      </c>
      <c r="E7" s="4">
        <v>1.589</v>
      </c>
      <c r="F7" s="4">
        <v>1.5780000000000001</v>
      </c>
    </row>
    <row r="8" spans="1:6" x14ac:dyDescent="0.25">
      <c r="A8" s="2">
        <v>0.108</v>
      </c>
      <c r="B8" s="4">
        <v>1.081</v>
      </c>
      <c r="C8" s="4">
        <v>1.3620000000000001</v>
      </c>
      <c r="D8" s="4">
        <v>1.431</v>
      </c>
      <c r="E8" s="4">
        <v>1.653</v>
      </c>
      <c r="F8" s="4">
        <v>1.399</v>
      </c>
    </row>
    <row r="9" spans="1:6" x14ac:dyDescent="0.25">
      <c r="A9" s="2">
        <v>0.122</v>
      </c>
      <c r="B9" s="4">
        <v>1.3740000000000001</v>
      </c>
      <c r="C9" s="4">
        <v>1.367</v>
      </c>
      <c r="D9" s="4">
        <v>1.32</v>
      </c>
      <c r="E9" s="4">
        <v>1.655</v>
      </c>
      <c r="F9" s="4">
        <v>1.6830000000000001</v>
      </c>
    </row>
    <row r="17" spans="1:12" x14ac:dyDescent="0.25">
      <c r="A17" s="13"/>
      <c r="B17" s="5" t="s">
        <v>1</v>
      </c>
      <c r="C17" s="5" t="s">
        <v>2</v>
      </c>
      <c r="D17" s="5" t="s">
        <v>3</v>
      </c>
      <c r="E17" s="5" t="s">
        <v>4</v>
      </c>
    </row>
    <row r="18" spans="1:12" x14ac:dyDescent="0.25">
      <c r="A18" s="13" t="s">
        <v>5</v>
      </c>
      <c r="B18" s="6">
        <v>2.9420000000000002</v>
      </c>
      <c r="C18" s="2">
        <f>B18-B23</f>
        <v>2.831</v>
      </c>
      <c r="D18" s="2">
        <v>24</v>
      </c>
      <c r="E18" s="7">
        <f>(2.0008*C18*C18)+(2.8068*C18)+(0.0463)</f>
        <v>24.027884448799998</v>
      </c>
    </row>
    <row r="19" spans="1:12" x14ac:dyDescent="0.25">
      <c r="A19" s="13" t="s">
        <v>6</v>
      </c>
      <c r="B19" s="6">
        <v>1.94</v>
      </c>
      <c r="C19" s="2">
        <f>B19-B23</f>
        <v>1.829</v>
      </c>
      <c r="D19" s="2">
        <v>12</v>
      </c>
      <c r="E19" s="7">
        <f t="shared" ref="E19:E23" si="0">(2.0008*C19*C19)+(2.8068*C19)+(0.0463)</f>
        <v>11.8730953928</v>
      </c>
    </row>
    <row r="20" spans="1:12" x14ac:dyDescent="0.25">
      <c r="A20" s="13" t="s">
        <v>7</v>
      </c>
      <c r="B20" s="6">
        <v>1.2889999999999999</v>
      </c>
      <c r="C20" s="2">
        <f>B20-B23</f>
        <v>1.1779999999999999</v>
      </c>
      <c r="D20" s="2">
        <v>6</v>
      </c>
      <c r="E20" s="7">
        <f t="shared" si="0"/>
        <v>6.1291885471999992</v>
      </c>
    </row>
    <row r="21" spans="1:12" x14ac:dyDescent="0.25">
      <c r="A21" s="13" t="s">
        <v>8</v>
      </c>
      <c r="B21" s="6">
        <v>0.82700000000000007</v>
      </c>
      <c r="C21" s="2">
        <f>B21-B23</f>
        <v>0.71600000000000008</v>
      </c>
      <c r="D21" s="2">
        <v>3</v>
      </c>
      <c r="E21" s="7">
        <f t="shared" si="0"/>
        <v>3.0816909248000006</v>
      </c>
    </row>
    <row r="22" spans="1:12" x14ac:dyDescent="0.25">
      <c r="A22" s="13" t="s">
        <v>9</v>
      </c>
      <c r="B22" s="6">
        <v>0.47700000000000004</v>
      </c>
      <c r="C22" s="2">
        <f>B22-B23</f>
        <v>0.36600000000000005</v>
      </c>
      <c r="D22" s="2">
        <v>1.5</v>
      </c>
      <c r="E22" s="7">
        <f t="shared" si="0"/>
        <v>1.3416079648000003</v>
      </c>
    </row>
    <row r="23" spans="1:12" x14ac:dyDescent="0.25">
      <c r="A23" s="13" t="s">
        <v>11</v>
      </c>
      <c r="B23" s="8">
        <v>0.111</v>
      </c>
      <c r="C23" s="2">
        <f>B23-B23</f>
        <v>0</v>
      </c>
      <c r="D23" s="2">
        <v>0</v>
      </c>
      <c r="E23" s="7">
        <f t="shared" si="0"/>
        <v>4.6300000000000001E-2</v>
      </c>
    </row>
    <row r="27" spans="1:12" x14ac:dyDescent="0.25">
      <c r="H27" s="12"/>
      <c r="J27" s="12" t="s">
        <v>15</v>
      </c>
      <c r="K27" s="12"/>
      <c r="L27" s="12"/>
    </row>
    <row r="32" spans="1:12" x14ac:dyDescent="0.25">
      <c r="A32" s="10" t="s">
        <v>12</v>
      </c>
      <c r="B32" s="4" t="s">
        <v>13</v>
      </c>
      <c r="C32" s="9" t="s">
        <v>11</v>
      </c>
      <c r="D32" s="2" t="s">
        <v>2</v>
      </c>
      <c r="E32" s="11" t="s">
        <v>56</v>
      </c>
    </row>
    <row r="33" spans="1:5" x14ac:dyDescent="0.25">
      <c r="A33" s="10" t="s">
        <v>16</v>
      </c>
      <c r="B33" s="4">
        <v>1.472</v>
      </c>
      <c r="C33" s="8">
        <v>0.111</v>
      </c>
      <c r="D33" s="2">
        <f t="shared" ref="D33:D72" si="1">(B33-C33)</f>
        <v>1.361</v>
      </c>
      <c r="E33" s="7">
        <f t="shared" ref="E33:E72" si="2">(2.0008*D33*D33)+(2.8068*D33)+(0.0463)</f>
        <v>7.5724786567999987</v>
      </c>
    </row>
    <row r="34" spans="1:5" x14ac:dyDescent="0.25">
      <c r="A34" s="10" t="s">
        <v>17</v>
      </c>
      <c r="B34" s="4">
        <v>1.17</v>
      </c>
      <c r="C34" s="8">
        <v>0.111</v>
      </c>
      <c r="D34" s="2">
        <f t="shared" si="1"/>
        <v>1.0589999999999999</v>
      </c>
      <c r="E34" s="7">
        <f t="shared" si="2"/>
        <v>5.2625603847999995</v>
      </c>
    </row>
    <row r="35" spans="1:5" x14ac:dyDescent="0.25">
      <c r="A35" s="10" t="s">
        <v>18</v>
      </c>
      <c r="B35" s="4">
        <v>1.194</v>
      </c>
      <c r="C35" s="8">
        <v>0.111</v>
      </c>
      <c r="D35" s="2">
        <f t="shared" si="1"/>
        <v>1.083</v>
      </c>
      <c r="E35" s="7">
        <f t="shared" si="2"/>
        <v>5.4327807111999986</v>
      </c>
    </row>
    <row r="36" spans="1:5" x14ac:dyDescent="0.25">
      <c r="A36" s="10" t="s">
        <v>19</v>
      </c>
      <c r="B36" s="4">
        <v>1.091</v>
      </c>
      <c r="C36" s="8">
        <v>0.111</v>
      </c>
      <c r="D36" s="2">
        <f t="shared" si="1"/>
        <v>0.98</v>
      </c>
      <c r="E36" s="7">
        <f t="shared" si="2"/>
        <v>4.7185323199999996</v>
      </c>
    </row>
    <row r="37" spans="1:5" x14ac:dyDescent="0.25">
      <c r="A37" s="10" t="s">
        <v>20</v>
      </c>
      <c r="B37" s="4">
        <v>1.107</v>
      </c>
      <c r="C37" s="8">
        <v>0.111</v>
      </c>
      <c r="D37" s="2">
        <f t="shared" si="1"/>
        <v>0.996</v>
      </c>
      <c r="E37" s="7">
        <f t="shared" si="2"/>
        <v>4.8266984127999999</v>
      </c>
    </row>
    <row r="38" spans="1:5" x14ac:dyDescent="0.25">
      <c r="A38" s="10" t="s">
        <v>21</v>
      </c>
      <c r="B38" s="4">
        <v>1.131</v>
      </c>
      <c r="C38" s="8">
        <v>0.111</v>
      </c>
      <c r="D38" s="2">
        <f t="shared" si="1"/>
        <v>1.02</v>
      </c>
      <c r="E38" s="7">
        <f t="shared" si="2"/>
        <v>4.9908683199999997</v>
      </c>
    </row>
    <row r="39" spans="1:5" x14ac:dyDescent="0.25">
      <c r="A39" s="10" t="s">
        <v>22</v>
      </c>
      <c r="B39" s="4">
        <v>1.081</v>
      </c>
      <c r="C39" s="8">
        <v>0.111</v>
      </c>
      <c r="D39" s="2">
        <f t="shared" si="1"/>
        <v>0.97</v>
      </c>
      <c r="E39" s="7">
        <f t="shared" si="2"/>
        <v>4.6514487199999994</v>
      </c>
    </row>
    <row r="40" spans="1:5" x14ac:dyDescent="0.25">
      <c r="A40" s="10" t="s">
        <v>23</v>
      </c>
      <c r="B40" s="4">
        <v>1.3740000000000001</v>
      </c>
      <c r="C40" s="8">
        <v>0.111</v>
      </c>
      <c r="D40" s="2">
        <f t="shared" si="1"/>
        <v>1.2630000000000001</v>
      </c>
      <c r="E40" s="7">
        <f t="shared" si="2"/>
        <v>6.7829025352000007</v>
      </c>
    </row>
    <row r="41" spans="1:5" x14ac:dyDescent="0.25">
      <c r="A41" s="10" t="s">
        <v>24</v>
      </c>
      <c r="B41" s="4">
        <v>1.3620000000000001</v>
      </c>
      <c r="C41" s="8">
        <v>0.111</v>
      </c>
      <c r="D41" s="2">
        <f t="shared" si="1"/>
        <v>1.2510000000000001</v>
      </c>
      <c r="E41" s="7">
        <f t="shared" si="2"/>
        <v>6.6888608007999997</v>
      </c>
    </row>
    <row r="42" spans="1:5" x14ac:dyDescent="0.25">
      <c r="A42" s="10" t="s">
        <v>25</v>
      </c>
      <c r="B42" s="4">
        <v>1.2070000000000001</v>
      </c>
      <c r="C42" s="8">
        <v>0.111</v>
      </c>
      <c r="D42" s="2">
        <f t="shared" si="1"/>
        <v>1.0960000000000001</v>
      </c>
      <c r="E42" s="7">
        <f t="shared" si="2"/>
        <v>5.5259457728000001</v>
      </c>
    </row>
    <row r="43" spans="1:5" x14ac:dyDescent="0.25">
      <c r="A43" s="10" t="s">
        <v>26</v>
      </c>
      <c r="B43" s="4">
        <v>1.2790000000000001</v>
      </c>
      <c r="C43" s="8">
        <v>0.111</v>
      </c>
      <c r="D43" s="2">
        <f t="shared" si="1"/>
        <v>1.1680000000000001</v>
      </c>
      <c r="E43" s="7">
        <f t="shared" si="2"/>
        <v>6.0541817792000003</v>
      </c>
    </row>
    <row r="44" spans="1:5" x14ac:dyDescent="0.25">
      <c r="A44" s="10" t="s">
        <v>27</v>
      </c>
      <c r="B44" s="4">
        <v>1.175</v>
      </c>
      <c r="C44" s="8">
        <v>0.111</v>
      </c>
      <c r="D44" s="2">
        <f t="shared" si="1"/>
        <v>1.0640000000000001</v>
      </c>
      <c r="E44" s="7">
        <f t="shared" si="2"/>
        <v>5.2978328768000003</v>
      </c>
    </row>
    <row r="45" spans="1:5" x14ac:dyDescent="0.25">
      <c r="A45" s="10" t="s">
        <v>28</v>
      </c>
      <c r="B45" s="4">
        <v>1.1500000000000001</v>
      </c>
      <c r="C45" s="8">
        <v>0.111</v>
      </c>
      <c r="D45" s="2">
        <f t="shared" si="1"/>
        <v>1.0390000000000001</v>
      </c>
      <c r="E45" s="7">
        <f t="shared" si="2"/>
        <v>5.1224708168000008</v>
      </c>
    </row>
    <row r="46" spans="1:5" x14ac:dyDescent="0.25">
      <c r="A46" s="10" t="s">
        <v>29</v>
      </c>
      <c r="B46" s="4">
        <v>1.119</v>
      </c>
      <c r="C46" s="8">
        <v>0.111</v>
      </c>
      <c r="D46" s="2">
        <f t="shared" si="1"/>
        <v>1.008</v>
      </c>
      <c r="E46" s="7">
        <f t="shared" si="2"/>
        <v>4.9084952511999997</v>
      </c>
    </row>
    <row r="47" spans="1:5" x14ac:dyDescent="0.25">
      <c r="A47" s="10" t="s">
        <v>30</v>
      </c>
      <c r="B47" s="4">
        <v>1.3620000000000001</v>
      </c>
      <c r="C47" s="8">
        <v>0.111</v>
      </c>
      <c r="D47" s="2">
        <f t="shared" si="1"/>
        <v>1.2510000000000001</v>
      </c>
      <c r="E47" s="7">
        <f t="shared" si="2"/>
        <v>6.6888608007999997</v>
      </c>
    </row>
    <row r="48" spans="1:5" x14ac:dyDescent="0.25">
      <c r="A48" s="10" t="s">
        <v>31</v>
      </c>
      <c r="B48" s="4">
        <v>1.367</v>
      </c>
      <c r="C48" s="8">
        <v>0.111</v>
      </c>
      <c r="D48" s="2">
        <f t="shared" si="1"/>
        <v>1.256</v>
      </c>
      <c r="E48" s="7">
        <f t="shared" si="2"/>
        <v>6.7279748287999999</v>
      </c>
    </row>
    <row r="49" spans="1:5" x14ac:dyDescent="0.25">
      <c r="A49" s="10" t="s">
        <v>32</v>
      </c>
      <c r="B49" s="4">
        <v>1.9730000000000001</v>
      </c>
      <c r="C49" s="8">
        <v>0.111</v>
      </c>
      <c r="D49" s="2">
        <f t="shared" si="1"/>
        <v>1.8620000000000001</v>
      </c>
      <c r="E49" s="7">
        <f t="shared" si="2"/>
        <v>12.209423235200001</v>
      </c>
    </row>
    <row r="50" spans="1:5" x14ac:dyDescent="0.25">
      <c r="A50" s="10" t="s">
        <v>33</v>
      </c>
      <c r="B50" s="4">
        <v>1.6340000000000001</v>
      </c>
      <c r="C50" s="8">
        <v>0.111</v>
      </c>
      <c r="D50" s="2">
        <f t="shared" si="1"/>
        <v>1.5230000000000001</v>
      </c>
      <c r="E50" s="7">
        <f t="shared" si="2"/>
        <v>8.961970023200001</v>
      </c>
    </row>
    <row r="51" spans="1:5" x14ac:dyDescent="0.25">
      <c r="A51" s="10" t="s">
        <v>34</v>
      </c>
      <c r="B51" s="4">
        <v>1.6300000000000001</v>
      </c>
      <c r="C51" s="8">
        <v>0.111</v>
      </c>
      <c r="D51" s="2">
        <f t="shared" si="1"/>
        <v>1.5190000000000001</v>
      </c>
      <c r="E51" s="7">
        <f t="shared" si="2"/>
        <v>8.9263970888000017</v>
      </c>
    </row>
    <row r="52" spans="1:5" x14ac:dyDescent="0.25">
      <c r="A52" s="10" t="s">
        <v>35</v>
      </c>
      <c r="B52" s="4">
        <v>1.577</v>
      </c>
      <c r="C52" s="8">
        <v>0.111</v>
      </c>
      <c r="D52" s="2">
        <f t="shared" si="1"/>
        <v>1.466</v>
      </c>
      <c r="E52" s="7">
        <f t="shared" si="2"/>
        <v>8.4611001247999997</v>
      </c>
    </row>
    <row r="53" spans="1:5" x14ac:dyDescent="0.25">
      <c r="A53" s="10" t="s">
        <v>36</v>
      </c>
      <c r="B53" s="4">
        <v>1.419</v>
      </c>
      <c r="C53" s="8">
        <v>0.111</v>
      </c>
      <c r="D53" s="2">
        <f t="shared" si="1"/>
        <v>1.3080000000000001</v>
      </c>
      <c r="E53" s="7">
        <f t="shared" si="2"/>
        <v>7.1406910911999999</v>
      </c>
    </row>
    <row r="54" spans="1:5" x14ac:dyDescent="0.25">
      <c r="A54" s="10" t="s">
        <v>37</v>
      </c>
      <c r="B54" s="4">
        <v>1.262</v>
      </c>
      <c r="C54" s="8">
        <v>0.111</v>
      </c>
      <c r="D54" s="2">
        <f t="shared" si="1"/>
        <v>1.151</v>
      </c>
      <c r="E54" s="7">
        <f t="shared" si="2"/>
        <v>5.9275886407999989</v>
      </c>
    </row>
    <row r="55" spans="1:5" x14ac:dyDescent="0.25">
      <c r="A55" s="10" t="s">
        <v>38</v>
      </c>
      <c r="B55" s="4">
        <v>1.431</v>
      </c>
      <c r="C55" s="8">
        <v>0.111</v>
      </c>
      <c r="D55" s="2">
        <f t="shared" si="1"/>
        <v>1.32</v>
      </c>
      <c r="E55" s="7">
        <f t="shared" si="2"/>
        <v>7.2374699199999997</v>
      </c>
    </row>
    <row r="56" spans="1:5" x14ac:dyDescent="0.25">
      <c r="A56" s="10" t="s">
        <v>39</v>
      </c>
      <c r="B56" s="4">
        <v>1.32</v>
      </c>
      <c r="C56" s="8">
        <v>0.111</v>
      </c>
      <c r="D56" s="2">
        <f t="shared" si="1"/>
        <v>1.2090000000000001</v>
      </c>
      <c r="E56" s="7">
        <f t="shared" si="2"/>
        <v>6.3642525448000002</v>
      </c>
    </row>
    <row r="57" spans="1:5" x14ac:dyDescent="0.25">
      <c r="A57" s="10" t="s">
        <v>40</v>
      </c>
      <c r="B57" s="4">
        <v>1.948</v>
      </c>
      <c r="C57" s="8">
        <v>0.111</v>
      </c>
      <c r="D57" s="2">
        <f t="shared" si="1"/>
        <v>1.837</v>
      </c>
      <c r="E57" s="7">
        <f t="shared" si="2"/>
        <v>11.9542292552</v>
      </c>
    </row>
    <row r="58" spans="1:5" x14ac:dyDescent="0.25">
      <c r="A58" s="10" t="s">
        <v>41</v>
      </c>
      <c r="B58" s="4">
        <v>1.9140000000000001</v>
      </c>
      <c r="C58" s="8">
        <v>0.111</v>
      </c>
      <c r="D58" s="2">
        <f t="shared" si="1"/>
        <v>1.8030000000000002</v>
      </c>
      <c r="E58" s="7">
        <f t="shared" si="2"/>
        <v>11.611179047200002</v>
      </c>
    </row>
    <row r="59" spans="1:5" x14ac:dyDescent="0.25">
      <c r="A59" s="10" t="s">
        <v>42</v>
      </c>
      <c r="B59" s="4">
        <v>1.7270000000000001</v>
      </c>
      <c r="C59" s="8">
        <v>0.111</v>
      </c>
      <c r="D59" s="2">
        <f t="shared" si="1"/>
        <v>1.6160000000000001</v>
      </c>
      <c r="E59" s="7">
        <f t="shared" si="2"/>
        <v>9.8070899648000012</v>
      </c>
    </row>
    <row r="60" spans="1:5" x14ac:dyDescent="0.25">
      <c r="A60" s="10" t="s">
        <v>43</v>
      </c>
      <c r="B60" s="4">
        <v>1.7949999999999999</v>
      </c>
      <c r="C60" s="8">
        <v>0.111</v>
      </c>
      <c r="D60" s="2">
        <f t="shared" si="1"/>
        <v>1.6839999999999999</v>
      </c>
      <c r="E60" s="7">
        <f t="shared" si="2"/>
        <v>10.4469318848</v>
      </c>
    </row>
    <row r="61" spans="1:5" x14ac:dyDescent="0.25">
      <c r="A61" s="10" t="s">
        <v>44</v>
      </c>
      <c r="B61" s="4">
        <v>1.6400000000000001</v>
      </c>
      <c r="C61" s="8">
        <v>0.111</v>
      </c>
      <c r="D61" s="2">
        <f t="shared" si="1"/>
        <v>1.5290000000000001</v>
      </c>
      <c r="E61" s="7">
        <f t="shared" si="2"/>
        <v>9.0154494728000003</v>
      </c>
    </row>
    <row r="62" spans="1:5" x14ac:dyDescent="0.25">
      <c r="A62" s="10" t="s">
        <v>45</v>
      </c>
      <c r="B62" s="4">
        <v>1.589</v>
      </c>
      <c r="C62" s="8">
        <v>0.111</v>
      </c>
      <c r="D62" s="2">
        <f t="shared" si="1"/>
        <v>1.478</v>
      </c>
      <c r="E62" s="7">
        <f t="shared" si="2"/>
        <v>8.5654659871999996</v>
      </c>
    </row>
    <row r="63" spans="1:5" x14ac:dyDescent="0.25">
      <c r="A63" s="10" t="s">
        <v>46</v>
      </c>
      <c r="B63" s="4">
        <v>1.653</v>
      </c>
      <c r="C63" s="8">
        <v>0.111</v>
      </c>
      <c r="D63" s="2">
        <f t="shared" si="1"/>
        <v>1.542</v>
      </c>
      <c r="E63" s="7">
        <f t="shared" si="2"/>
        <v>9.131815811200001</v>
      </c>
    </row>
    <row r="64" spans="1:5" x14ac:dyDescent="0.25">
      <c r="A64" s="10" t="s">
        <v>47</v>
      </c>
      <c r="B64" s="4">
        <v>1.655</v>
      </c>
      <c r="C64" s="8">
        <v>0.111</v>
      </c>
      <c r="D64" s="2">
        <f t="shared" si="1"/>
        <v>1.544</v>
      </c>
      <c r="E64" s="7">
        <f t="shared" si="2"/>
        <v>9.1497783488</v>
      </c>
    </row>
    <row r="65" spans="1:5" x14ac:dyDescent="0.25">
      <c r="A65" s="10" t="s">
        <v>48</v>
      </c>
      <c r="B65" s="4">
        <v>1.786</v>
      </c>
      <c r="C65" s="8">
        <v>0.111</v>
      </c>
      <c r="D65" s="2">
        <f t="shared" si="1"/>
        <v>1.675</v>
      </c>
      <c r="E65" s="7">
        <f t="shared" si="2"/>
        <v>10.3611845</v>
      </c>
    </row>
    <row r="66" spans="1:5" x14ac:dyDescent="0.25">
      <c r="A66" s="10" t="s">
        <v>49</v>
      </c>
      <c r="B66" s="4">
        <v>1.74</v>
      </c>
      <c r="C66" s="8">
        <v>0.111</v>
      </c>
      <c r="D66" s="2">
        <f t="shared" si="1"/>
        <v>1.629</v>
      </c>
      <c r="E66" s="7">
        <f t="shared" si="2"/>
        <v>9.9279821128000005</v>
      </c>
    </row>
    <row r="67" spans="1:5" x14ac:dyDescent="0.25">
      <c r="A67" s="10" t="s">
        <v>50</v>
      </c>
      <c r="B67" s="4">
        <v>2.1040000000000001</v>
      </c>
      <c r="C67" s="8">
        <v>0.111</v>
      </c>
      <c r="D67" s="2">
        <f t="shared" si="1"/>
        <v>1.9930000000000001</v>
      </c>
      <c r="E67" s="7">
        <f t="shared" si="2"/>
        <v>13.5875280392</v>
      </c>
    </row>
    <row r="68" spans="1:5" x14ac:dyDescent="0.25">
      <c r="A68" s="10" t="s">
        <v>51</v>
      </c>
      <c r="B68" s="4">
        <v>1.752</v>
      </c>
      <c r="C68" s="8">
        <v>0.111</v>
      </c>
      <c r="D68" s="2">
        <f t="shared" si="1"/>
        <v>1.641</v>
      </c>
      <c r="E68" s="7">
        <f t="shared" si="2"/>
        <v>10.040175104800001</v>
      </c>
    </row>
    <row r="69" spans="1:5" x14ac:dyDescent="0.25">
      <c r="A69" s="10" t="s">
        <v>52</v>
      </c>
      <c r="B69" s="4">
        <v>1.516</v>
      </c>
      <c r="C69" s="8">
        <v>0.111</v>
      </c>
      <c r="D69" s="2">
        <f t="shared" si="1"/>
        <v>1.405</v>
      </c>
      <c r="E69" s="7">
        <f t="shared" si="2"/>
        <v>7.9394832199999996</v>
      </c>
    </row>
    <row r="70" spans="1:5" x14ac:dyDescent="0.25">
      <c r="A70" s="10" t="s">
        <v>53</v>
      </c>
      <c r="B70" s="4">
        <v>1.5780000000000001</v>
      </c>
      <c r="C70" s="8">
        <v>0.111</v>
      </c>
      <c r="D70" s="2">
        <f t="shared" si="1"/>
        <v>1.4670000000000001</v>
      </c>
      <c r="E70" s="7">
        <f t="shared" si="2"/>
        <v>8.4697752712000014</v>
      </c>
    </row>
    <row r="71" spans="1:5" x14ac:dyDescent="0.25">
      <c r="A71" s="10" t="s">
        <v>54</v>
      </c>
      <c r="B71" s="4">
        <v>1.399</v>
      </c>
      <c r="C71" s="8">
        <v>0.111</v>
      </c>
      <c r="D71" s="2">
        <f t="shared" si="1"/>
        <v>1.288</v>
      </c>
      <c r="E71" s="7">
        <f t="shared" si="2"/>
        <v>6.9806735552000001</v>
      </c>
    </row>
    <row r="72" spans="1:5" x14ac:dyDescent="0.25">
      <c r="A72" s="10" t="s">
        <v>55</v>
      </c>
      <c r="B72" s="4">
        <v>1.6830000000000001</v>
      </c>
      <c r="C72" s="8">
        <v>0.111</v>
      </c>
      <c r="D72" s="2">
        <f t="shared" si="1"/>
        <v>1.5720000000000001</v>
      </c>
      <c r="E72" s="7">
        <f t="shared" si="2"/>
        <v>9.402934547200001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M73"/>
  <sheetViews>
    <sheetView topLeftCell="A2" workbookViewId="0">
      <selection activeCell="C30" sqref="C29:C30"/>
    </sheetView>
  </sheetViews>
  <sheetFormatPr defaultRowHeight="15" x14ac:dyDescent="0.25"/>
  <cols>
    <col min="1" max="1" width="20.28515625" customWidth="1"/>
    <col min="2" max="2" width="11.5703125" customWidth="1"/>
    <col min="3" max="3" width="11.28515625" customWidth="1"/>
    <col min="4" max="4" width="12" customWidth="1"/>
    <col min="5" max="5" width="17" customWidth="1"/>
  </cols>
  <sheetData>
    <row r="2" spans="1:6" x14ac:dyDescent="0.25">
      <c r="A2" s="6">
        <v>2.7149999999999999</v>
      </c>
      <c r="B2" s="4">
        <v>1.024</v>
      </c>
      <c r="C2" s="4">
        <v>1.284</v>
      </c>
      <c r="D2" s="4">
        <v>1.3940000000000001</v>
      </c>
      <c r="E2" s="4">
        <v>1.01</v>
      </c>
      <c r="F2" s="4">
        <v>0.82200000000000006</v>
      </c>
    </row>
    <row r="3" spans="1:6" x14ac:dyDescent="0.25">
      <c r="A3" s="6">
        <v>1.6879999999999999</v>
      </c>
      <c r="B3" s="4">
        <v>1.004</v>
      </c>
      <c r="C3" s="4">
        <v>1.2150000000000001</v>
      </c>
      <c r="D3" s="4">
        <v>1.248</v>
      </c>
      <c r="E3" s="4">
        <v>1.0509999999999999</v>
      </c>
      <c r="F3" s="4">
        <v>1.075</v>
      </c>
    </row>
    <row r="4" spans="1:6" x14ac:dyDescent="0.25">
      <c r="A4" s="6">
        <v>1.1200000000000001</v>
      </c>
      <c r="B4" s="4">
        <v>1.0489999999999999</v>
      </c>
      <c r="C4" s="4">
        <v>1.2530000000000001</v>
      </c>
      <c r="D4" s="4">
        <v>1.2170000000000001</v>
      </c>
      <c r="E4" s="4">
        <v>1.026</v>
      </c>
      <c r="F4" s="4">
        <v>0.98599999999999999</v>
      </c>
    </row>
    <row r="5" spans="1:6" x14ac:dyDescent="0.25">
      <c r="A5" s="6">
        <v>0.68</v>
      </c>
      <c r="B5" s="4">
        <v>0.89100000000000001</v>
      </c>
      <c r="C5" s="4">
        <v>1.3380000000000001</v>
      </c>
      <c r="D5" s="4">
        <v>1.1839999999999999</v>
      </c>
      <c r="E5" s="4">
        <v>1.294</v>
      </c>
      <c r="F5" s="4">
        <v>0.876</v>
      </c>
    </row>
    <row r="6" spans="1:6" x14ac:dyDescent="0.25">
      <c r="A6" s="6">
        <v>0.4</v>
      </c>
      <c r="B6" s="4">
        <v>0.95100000000000007</v>
      </c>
      <c r="C6" s="4">
        <v>1.2989999999999999</v>
      </c>
      <c r="D6" s="4">
        <v>1.411</v>
      </c>
      <c r="E6" s="4">
        <v>1.2570000000000001</v>
      </c>
      <c r="F6" s="4">
        <v>1.21</v>
      </c>
    </row>
    <row r="7" spans="1:6" x14ac:dyDescent="0.25">
      <c r="A7" s="8">
        <v>9.9000000000000005E-2</v>
      </c>
      <c r="B7" s="4">
        <v>0.90700000000000003</v>
      </c>
      <c r="C7" s="4">
        <v>1.198</v>
      </c>
      <c r="D7" s="4">
        <v>1.3860000000000001</v>
      </c>
      <c r="E7" s="4">
        <v>1.0469999999999999</v>
      </c>
      <c r="F7" s="4">
        <v>1.0629999999999999</v>
      </c>
    </row>
    <row r="8" spans="1:6" x14ac:dyDescent="0.25">
      <c r="A8" s="2">
        <v>0.1</v>
      </c>
      <c r="B8" s="4">
        <v>0.81800000000000006</v>
      </c>
      <c r="C8" s="4">
        <v>1.2390000000000001</v>
      </c>
      <c r="D8" s="4">
        <v>1.508</v>
      </c>
      <c r="E8" s="4">
        <v>1.0030000000000001</v>
      </c>
      <c r="F8" s="4">
        <v>0.90500000000000003</v>
      </c>
    </row>
    <row r="9" spans="1:6" x14ac:dyDescent="0.25">
      <c r="A9" s="2">
        <v>9.9000000000000005E-2</v>
      </c>
      <c r="B9" s="4">
        <v>1.0780000000000001</v>
      </c>
      <c r="C9" s="4">
        <v>1.327</v>
      </c>
      <c r="D9" s="4">
        <v>1.4810000000000001</v>
      </c>
      <c r="E9" s="4">
        <v>0.89300000000000002</v>
      </c>
      <c r="F9" s="4">
        <v>0.99099999999999999</v>
      </c>
    </row>
    <row r="17" spans="1:13" x14ac:dyDescent="0.25">
      <c r="A17" s="14"/>
      <c r="B17" s="5" t="s">
        <v>1</v>
      </c>
      <c r="C17" s="5" t="s">
        <v>2</v>
      </c>
      <c r="D17" s="5" t="s">
        <v>3</v>
      </c>
      <c r="E17" s="5" t="s">
        <v>4</v>
      </c>
    </row>
    <row r="18" spans="1:13" x14ac:dyDescent="0.25">
      <c r="A18" s="14" t="s">
        <v>5</v>
      </c>
      <c r="B18" s="6">
        <v>2.7149999999999999</v>
      </c>
      <c r="C18" s="2">
        <f>B18-B23</f>
        <v>2.6159999999999997</v>
      </c>
      <c r="D18" s="2">
        <v>40</v>
      </c>
      <c r="E18" s="7">
        <f>(3.0699*C18*C18)+(7.3658*C18)-(0.1274)</f>
        <v>40.150258374399989</v>
      </c>
    </row>
    <row r="19" spans="1:13" x14ac:dyDescent="0.25">
      <c r="A19" s="14" t="s">
        <v>6</v>
      </c>
      <c r="B19" s="6">
        <v>1.6879999999999999</v>
      </c>
      <c r="C19" s="2">
        <f>B19-B23</f>
        <v>1.589</v>
      </c>
      <c r="D19" s="2">
        <v>20</v>
      </c>
      <c r="E19" s="7">
        <f t="shared" ref="E19:E23" si="0">(3.0699*C19*C19)+(7.3658*C19)-(0.1274)</f>
        <v>19.328111177899999</v>
      </c>
    </row>
    <row r="20" spans="1:13" x14ac:dyDescent="0.25">
      <c r="A20" s="14" t="s">
        <v>7</v>
      </c>
      <c r="B20" s="6">
        <v>1.1200000000000001</v>
      </c>
      <c r="C20" s="2">
        <f>B20-B23</f>
        <v>1.0210000000000001</v>
      </c>
      <c r="D20" s="2">
        <v>10</v>
      </c>
      <c r="E20" s="7">
        <f t="shared" si="0"/>
        <v>10.593271425900001</v>
      </c>
    </row>
    <row r="21" spans="1:13" x14ac:dyDescent="0.25">
      <c r="A21" s="14" t="s">
        <v>8</v>
      </c>
      <c r="B21" s="6">
        <v>0.68</v>
      </c>
      <c r="C21" s="2">
        <f>B21-B23</f>
        <v>0.58100000000000007</v>
      </c>
      <c r="D21" s="2">
        <v>5</v>
      </c>
      <c r="E21" s="7">
        <f t="shared" si="0"/>
        <v>5.188408313900001</v>
      </c>
    </row>
    <row r="22" spans="1:13" x14ac:dyDescent="0.25">
      <c r="A22" s="14" t="s">
        <v>9</v>
      </c>
      <c r="B22" s="6">
        <v>0.4</v>
      </c>
      <c r="C22" s="2">
        <f>B22-B23</f>
        <v>0.30100000000000005</v>
      </c>
      <c r="D22" s="2">
        <v>2.5</v>
      </c>
      <c r="E22" s="7">
        <f t="shared" si="0"/>
        <v>2.3678418099000003</v>
      </c>
    </row>
    <row r="23" spans="1:13" x14ac:dyDescent="0.25">
      <c r="A23" s="14" t="s">
        <v>11</v>
      </c>
      <c r="B23" s="8">
        <v>9.9000000000000005E-2</v>
      </c>
      <c r="C23" s="2">
        <f>B23-B23</f>
        <v>0</v>
      </c>
      <c r="D23" s="2">
        <v>0</v>
      </c>
      <c r="E23" s="7">
        <f t="shared" si="0"/>
        <v>-0.12740000000000001</v>
      </c>
    </row>
    <row r="28" spans="1:13" x14ac:dyDescent="0.25">
      <c r="I28" s="14"/>
      <c r="K28" s="12" t="s">
        <v>57</v>
      </c>
      <c r="L28" s="12"/>
      <c r="M28" s="12"/>
    </row>
    <row r="33" spans="1:5" x14ac:dyDescent="0.25">
      <c r="A33" s="10" t="s">
        <v>12</v>
      </c>
      <c r="B33" s="4" t="s">
        <v>13</v>
      </c>
      <c r="C33" s="9" t="s">
        <v>11</v>
      </c>
      <c r="D33" s="2" t="s">
        <v>2</v>
      </c>
      <c r="E33" s="11" t="s">
        <v>14</v>
      </c>
    </row>
    <row r="34" spans="1:5" x14ac:dyDescent="0.25">
      <c r="A34" s="10" t="s">
        <v>16</v>
      </c>
      <c r="B34" s="4">
        <v>1.024</v>
      </c>
      <c r="C34" s="8">
        <v>9.9000000000000005E-2</v>
      </c>
      <c r="D34" s="1">
        <f t="shared" ref="D34:D73" si="1">(B34-C34)</f>
        <v>0.92500000000000004</v>
      </c>
      <c r="E34" s="7">
        <f t="shared" ref="E34:E73" si="2">(3.0699*D34*D34)+(7.3658*D34)-(0.1274)</f>
        <v>9.3126481875000007</v>
      </c>
    </row>
    <row r="35" spans="1:5" x14ac:dyDescent="0.25">
      <c r="A35" s="10" t="s">
        <v>17</v>
      </c>
      <c r="B35" s="4">
        <v>1.004</v>
      </c>
      <c r="C35" s="8">
        <v>9.9000000000000005E-2</v>
      </c>
      <c r="D35" s="1">
        <f t="shared" si="1"/>
        <v>0.90500000000000003</v>
      </c>
      <c r="E35" s="7">
        <f t="shared" si="2"/>
        <v>9.0529738475000006</v>
      </c>
    </row>
    <row r="36" spans="1:5" x14ac:dyDescent="0.25">
      <c r="A36" s="10" t="s">
        <v>18</v>
      </c>
      <c r="B36" s="4">
        <v>1.0489999999999999</v>
      </c>
      <c r="C36" s="8">
        <v>9.9000000000000005E-2</v>
      </c>
      <c r="D36" s="1">
        <f t="shared" si="1"/>
        <v>0.95</v>
      </c>
      <c r="E36" s="7">
        <f t="shared" si="2"/>
        <v>9.6406947499999998</v>
      </c>
    </row>
    <row r="37" spans="1:5" x14ac:dyDescent="0.25">
      <c r="A37" s="10" t="s">
        <v>19</v>
      </c>
      <c r="B37" s="4">
        <v>0.89100000000000001</v>
      </c>
      <c r="C37" s="8">
        <v>9.9000000000000005E-2</v>
      </c>
      <c r="D37" s="1">
        <f t="shared" si="1"/>
        <v>0.79200000000000004</v>
      </c>
      <c r="E37" s="7">
        <f t="shared" si="2"/>
        <v>7.6319513536000008</v>
      </c>
    </row>
    <row r="38" spans="1:5" x14ac:dyDescent="0.25">
      <c r="A38" s="10" t="s">
        <v>20</v>
      </c>
      <c r="B38" s="4">
        <v>0.95100000000000007</v>
      </c>
      <c r="C38" s="8">
        <v>9.9000000000000005E-2</v>
      </c>
      <c r="D38" s="1">
        <f t="shared" si="1"/>
        <v>0.85200000000000009</v>
      </c>
      <c r="E38" s="7">
        <f t="shared" si="2"/>
        <v>8.3767142896000024</v>
      </c>
    </row>
    <row r="39" spans="1:5" x14ac:dyDescent="0.25">
      <c r="A39" s="10" t="s">
        <v>21</v>
      </c>
      <c r="B39" s="4">
        <v>0.90700000000000003</v>
      </c>
      <c r="C39" s="8">
        <v>9.9000000000000005E-2</v>
      </c>
      <c r="D39" s="1">
        <f t="shared" si="1"/>
        <v>0.80800000000000005</v>
      </c>
      <c r="E39" s="7">
        <f t="shared" si="2"/>
        <v>7.8283935936000013</v>
      </c>
    </row>
    <row r="40" spans="1:5" x14ac:dyDescent="0.25">
      <c r="A40" s="10" t="s">
        <v>22</v>
      </c>
      <c r="B40" s="4">
        <v>0.81800000000000006</v>
      </c>
      <c r="C40" s="8">
        <v>9.9000000000000005E-2</v>
      </c>
      <c r="D40" s="1">
        <f t="shared" si="1"/>
        <v>0.71900000000000008</v>
      </c>
      <c r="E40" s="7">
        <f t="shared" si="2"/>
        <v>6.7556287739000016</v>
      </c>
    </row>
    <row r="41" spans="1:5" x14ac:dyDescent="0.25">
      <c r="A41" s="10" t="s">
        <v>23</v>
      </c>
      <c r="B41" s="4">
        <v>1.0780000000000001</v>
      </c>
      <c r="C41" s="8">
        <v>9.9000000000000005E-2</v>
      </c>
      <c r="D41" s="1">
        <f t="shared" si="1"/>
        <v>0.97900000000000009</v>
      </c>
      <c r="E41" s="7">
        <f t="shared" si="2"/>
        <v>10.026036225900002</v>
      </c>
    </row>
    <row r="42" spans="1:5" x14ac:dyDescent="0.25">
      <c r="A42" s="10" t="s">
        <v>24</v>
      </c>
      <c r="B42" s="4">
        <v>1.284</v>
      </c>
      <c r="C42" s="8">
        <v>9.9000000000000005E-2</v>
      </c>
      <c r="D42" s="1">
        <f t="shared" si="1"/>
        <v>1.1850000000000001</v>
      </c>
      <c r="E42" s="7">
        <f t="shared" si="2"/>
        <v>12.911903327500001</v>
      </c>
    </row>
    <row r="43" spans="1:5" x14ac:dyDescent="0.25">
      <c r="A43" s="10" t="s">
        <v>25</v>
      </c>
      <c r="B43" s="4">
        <v>1.2150000000000001</v>
      </c>
      <c r="C43" s="8">
        <v>9.9000000000000005E-2</v>
      </c>
      <c r="D43" s="1">
        <f t="shared" si="1"/>
        <v>1.1160000000000001</v>
      </c>
      <c r="E43" s="7">
        <f t="shared" si="2"/>
        <v>11.916258174400003</v>
      </c>
    </row>
    <row r="44" spans="1:5" x14ac:dyDescent="0.25">
      <c r="A44" s="10" t="s">
        <v>26</v>
      </c>
      <c r="B44" s="4">
        <v>1.2530000000000001</v>
      </c>
      <c r="C44" s="8">
        <v>9.9000000000000005E-2</v>
      </c>
      <c r="D44" s="1">
        <f t="shared" si="1"/>
        <v>1.1540000000000001</v>
      </c>
      <c r="E44" s="7">
        <f t="shared" si="2"/>
        <v>12.460968148400001</v>
      </c>
    </row>
    <row r="45" spans="1:5" x14ac:dyDescent="0.25">
      <c r="A45" s="10" t="s">
        <v>27</v>
      </c>
      <c r="B45" s="4">
        <v>1.3380000000000001</v>
      </c>
      <c r="C45" s="8">
        <v>9.9000000000000005E-2</v>
      </c>
      <c r="D45" s="1">
        <f t="shared" si="1"/>
        <v>1.2390000000000001</v>
      </c>
      <c r="E45" s="7">
        <f t="shared" si="2"/>
        <v>13.711494157900002</v>
      </c>
    </row>
    <row r="46" spans="1:5" x14ac:dyDescent="0.25">
      <c r="A46" s="10" t="s">
        <v>28</v>
      </c>
      <c r="B46" s="4">
        <v>1.2989999999999999</v>
      </c>
      <c r="C46" s="8">
        <v>9.9000000000000005E-2</v>
      </c>
      <c r="D46" s="1">
        <f t="shared" si="1"/>
        <v>1.2</v>
      </c>
      <c r="E46" s="7">
        <f t="shared" si="2"/>
        <v>13.132216</v>
      </c>
    </row>
    <row r="47" spans="1:5" x14ac:dyDescent="0.25">
      <c r="A47" s="10" t="s">
        <v>29</v>
      </c>
      <c r="B47" s="4">
        <v>1.198</v>
      </c>
      <c r="C47" s="8">
        <v>9.9000000000000005E-2</v>
      </c>
      <c r="D47" s="1">
        <f t="shared" si="1"/>
        <v>1.099</v>
      </c>
      <c r="E47" s="7">
        <f t="shared" si="2"/>
        <v>11.6754424899</v>
      </c>
    </row>
    <row r="48" spans="1:5" x14ac:dyDescent="0.25">
      <c r="A48" s="10" t="s">
        <v>30</v>
      </c>
      <c r="B48" s="4">
        <v>1.2390000000000001</v>
      </c>
      <c r="C48" s="8">
        <v>9.9000000000000005E-2</v>
      </c>
      <c r="D48" s="1">
        <f t="shared" si="1"/>
        <v>1.1400000000000001</v>
      </c>
      <c r="E48" s="7">
        <f t="shared" si="2"/>
        <v>12.259254040000004</v>
      </c>
    </row>
    <row r="49" spans="1:5" x14ac:dyDescent="0.25">
      <c r="A49" s="10" t="s">
        <v>31</v>
      </c>
      <c r="B49" s="4">
        <v>1.327</v>
      </c>
      <c r="C49" s="8">
        <v>9.9000000000000005E-2</v>
      </c>
      <c r="D49" s="1">
        <f t="shared" si="1"/>
        <v>1.228</v>
      </c>
      <c r="E49" s="7">
        <f t="shared" si="2"/>
        <v>13.547162481600001</v>
      </c>
    </row>
    <row r="50" spans="1:5" x14ac:dyDescent="0.25">
      <c r="A50" s="10" t="s">
        <v>32</v>
      </c>
      <c r="B50" s="4">
        <v>1.3940000000000001</v>
      </c>
      <c r="C50" s="8">
        <v>9.9000000000000005E-2</v>
      </c>
      <c r="D50" s="1">
        <f t="shared" si="1"/>
        <v>1.2950000000000002</v>
      </c>
      <c r="E50" s="7">
        <f t="shared" si="2"/>
        <v>14.559610047500003</v>
      </c>
    </row>
    <row r="51" spans="1:5" x14ac:dyDescent="0.25">
      <c r="A51" s="10" t="s">
        <v>33</v>
      </c>
      <c r="B51" s="4">
        <v>1.248</v>
      </c>
      <c r="C51" s="8">
        <v>9.9000000000000005E-2</v>
      </c>
      <c r="D51" s="1">
        <f t="shared" si="1"/>
        <v>1.149</v>
      </c>
      <c r="E51" s="7">
        <f t="shared" si="2"/>
        <v>12.3887892499</v>
      </c>
    </row>
    <row r="52" spans="1:5" x14ac:dyDescent="0.25">
      <c r="A52" s="10" t="s">
        <v>34</v>
      </c>
      <c r="B52" s="4">
        <v>1.2170000000000001</v>
      </c>
      <c r="C52" s="8">
        <v>9.9000000000000005E-2</v>
      </c>
      <c r="D52" s="1">
        <f t="shared" si="1"/>
        <v>1.1180000000000001</v>
      </c>
      <c r="E52" s="7">
        <f t="shared" si="2"/>
        <v>11.944706087600002</v>
      </c>
    </row>
    <row r="53" spans="1:5" x14ac:dyDescent="0.25">
      <c r="A53" s="10" t="s">
        <v>35</v>
      </c>
      <c r="B53" s="4">
        <v>1.1839999999999999</v>
      </c>
      <c r="C53" s="8">
        <v>9.9000000000000005E-2</v>
      </c>
      <c r="D53" s="1">
        <f t="shared" si="1"/>
        <v>1.085</v>
      </c>
      <c r="E53" s="7">
        <f t="shared" si="2"/>
        <v>11.4784560275</v>
      </c>
    </row>
    <row r="54" spans="1:5" x14ac:dyDescent="0.25">
      <c r="A54" s="10" t="s">
        <v>36</v>
      </c>
      <c r="B54" s="4">
        <v>1.411</v>
      </c>
      <c r="C54" s="8">
        <v>9.9000000000000005E-2</v>
      </c>
      <c r="D54" s="1">
        <f t="shared" si="1"/>
        <v>1.3120000000000001</v>
      </c>
      <c r="E54" s="7">
        <f t="shared" si="2"/>
        <v>14.820883545600003</v>
      </c>
    </row>
    <row r="55" spans="1:5" x14ac:dyDescent="0.25">
      <c r="A55" s="10" t="s">
        <v>37</v>
      </c>
      <c r="B55" s="4">
        <v>1.3860000000000001</v>
      </c>
      <c r="C55" s="8">
        <v>9.9000000000000005E-2</v>
      </c>
      <c r="D55" s="1">
        <f t="shared" si="1"/>
        <v>1.2870000000000001</v>
      </c>
      <c r="E55" s="7">
        <f t="shared" si="2"/>
        <v>14.437271793100001</v>
      </c>
    </row>
    <row r="56" spans="1:5" x14ac:dyDescent="0.25">
      <c r="A56" s="10" t="s">
        <v>38</v>
      </c>
      <c r="B56" s="4">
        <v>1.508</v>
      </c>
      <c r="C56" s="8">
        <v>9.9000000000000005E-2</v>
      </c>
      <c r="D56" s="1">
        <f t="shared" si="1"/>
        <v>1.409</v>
      </c>
      <c r="E56" s="7">
        <f t="shared" si="2"/>
        <v>16.345626341900001</v>
      </c>
    </row>
    <row r="57" spans="1:5" x14ac:dyDescent="0.25">
      <c r="A57" s="10" t="s">
        <v>39</v>
      </c>
      <c r="B57" s="4">
        <v>1.4810000000000001</v>
      </c>
      <c r="C57" s="8">
        <v>9.9000000000000005E-2</v>
      </c>
      <c r="D57" s="1">
        <f t="shared" si="1"/>
        <v>1.3820000000000001</v>
      </c>
      <c r="E57" s="7">
        <f t="shared" si="2"/>
        <v>15.915411287600003</v>
      </c>
    </row>
    <row r="58" spans="1:5" x14ac:dyDescent="0.25">
      <c r="A58" s="10" t="s">
        <v>40</v>
      </c>
      <c r="B58" s="4">
        <v>1.01</v>
      </c>
      <c r="C58" s="8">
        <v>9.9000000000000005E-2</v>
      </c>
      <c r="D58" s="1">
        <f t="shared" si="1"/>
        <v>0.91100000000000003</v>
      </c>
      <c r="E58" s="7">
        <f t="shared" si="2"/>
        <v>9.1306182779000018</v>
      </c>
    </row>
    <row r="59" spans="1:5" x14ac:dyDescent="0.25">
      <c r="A59" s="10" t="s">
        <v>41</v>
      </c>
      <c r="B59" s="4">
        <v>1.0509999999999999</v>
      </c>
      <c r="C59" s="8">
        <v>9.9000000000000005E-2</v>
      </c>
      <c r="D59" s="1">
        <f t="shared" si="1"/>
        <v>0.95199999999999996</v>
      </c>
      <c r="E59" s="7">
        <f t="shared" si="2"/>
        <v>9.6671042495999995</v>
      </c>
    </row>
    <row r="60" spans="1:5" x14ac:dyDescent="0.25">
      <c r="A60" s="10" t="s">
        <v>42</v>
      </c>
      <c r="B60" s="4">
        <v>1.026</v>
      </c>
      <c r="C60" s="8">
        <v>9.9000000000000005E-2</v>
      </c>
      <c r="D60" s="1">
        <f t="shared" si="1"/>
        <v>0.92700000000000005</v>
      </c>
      <c r="E60" s="7">
        <f t="shared" si="2"/>
        <v>9.3387506971000018</v>
      </c>
    </row>
    <row r="61" spans="1:5" x14ac:dyDescent="0.25">
      <c r="A61" s="10" t="s">
        <v>43</v>
      </c>
      <c r="B61" s="4">
        <v>1.294</v>
      </c>
      <c r="C61" s="8">
        <v>9.9000000000000005E-2</v>
      </c>
      <c r="D61" s="1">
        <f t="shared" si="1"/>
        <v>1.1950000000000001</v>
      </c>
      <c r="E61" s="7">
        <f t="shared" si="2"/>
        <v>13.058624947500002</v>
      </c>
    </row>
    <row r="62" spans="1:5" x14ac:dyDescent="0.25">
      <c r="A62" s="10" t="s">
        <v>44</v>
      </c>
      <c r="B62" s="4">
        <v>1.2570000000000001</v>
      </c>
      <c r="C62" s="8">
        <v>9.9000000000000005E-2</v>
      </c>
      <c r="D62" s="1">
        <f t="shared" si="1"/>
        <v>1.1580000000000001</v>
      </c>
      <c r="E62" s="7">
        <f t="shared" si="2"/>
        <v>12.518821783600002</v>
      </c>
    </row>
    <row r="63" spans="1:5" x14ac:dyDescent="0.25">
      <c r="A63" s="10" t="s">
        <v>45</v>
      </c>
      <c r="B63" s="4">
        <v>1.0469999999999999</v>
      </c>
      <c r="C63" s="8">
        <v>9.9000000000000005E-2</v>
      </c>
      <c r="D63" s="1">
        <f t="shared" si="1"/>
        <v>0.94799999999999995</v>
      </c>
      <c r="E63" s="7">
        <f t="shared" si="2"/>
        <v>9.6143098095999999</v>
      </c>
    </row>
    <row r="64" spans="1:5" x14ac:dyDescent="0.25">
      <c r="A64" s="10" t="s">
        <v>46</v>
      </c>
      <c r="B64" s="4">
        <v>1.0030000000000001</v>
      </c>
      <c r="C64" s="8">
        <v>9.9000000000000005E-2</v>
      </c>
      <c r="D64" s="1">
        <f t="shared" si="1"/>
        <v>0.90400000000000014</v>
      </c>
      <c r="E64" s="7">
        <f t="shared" si="2"/>
        <v>9.0400545984000029</v>
      </c>
    </row>
    <row r="65" spans="1:5" x14ac:dyDescent="0.25">
      <c r="A65" s="10" t="s">
        <v>47</v>
      </c>
      <c r="B65" s="4">
        <v>0.89300000000000002</v>
      </c>
      <c r="C65" s="8">
        <v>9.9000000000000005E-2</v>
      </c>
      <c r="D65" s="1">
        <f t="shared" si="1"/>
        <v>0.79400000000000004</v>
      </c>
      <c r="E65" s="7">
        <f t="shared" si="2"/>
        <v>7.6564206764000016</v>
      </c>
    </row>
    <row r="66" spans="1:5" x14ac:dyDescent="0.25">
      <c r="A66" s="10" t="s">
        <v>48</v>
      </c>
      <c r="B66" s="4">
        <v>0.82200000000000006</v>
      </c>
      <c r="C66" s="8">
        <v>9.9000000000000005E-2</v>
      </c>
      <c r="D66" s="1">
        <f t="shared" si="1"/>
        <v>0.72300000000000009</v>
      </c>
      <c r="E66" s="7">
        <f t="shared" si="2"/>
        <v>6.8027991571000017</v>
      </c>
    </row>
    <row r="67" spans="1:5" x14ac:dyDescent="0.25">
      <c r="A67" s="10" t="s">
        <v>49</v>
      </c>
      <c r="B67" s="4">
        <v>1.075</v>
      </c>
      <c r="C67" s="8">
        <v>9.9000000000000005E-2</v>
      </c>
      <c r="D67" s="1">
        <f t="shared" si="1"/>
        <v>0.97599999999999998</v>
      </c>
      <c r="E67" s="7">
        <f t="shared" si="2"/>
        <v>9.9859338623999996</v>
      </c>
    </row>
    <row r="68" spans="1:5" x14ac:dyDescent="0.25">
      <c r="A68" s="10" t="s">
        <v>50</v>
      </c>
      <c r="B68" s="4">
        <v>0.98599999999999999</v>
      </c>
      <c r="C68" s="8">
        <v>9.9000000000000005E-2</v>
      </c>
      <c r="D68" s="1">
        <f t="shared" si="1"/>
        <v>0.88700000000000001</v>
      </c>
      <c r="E68" s="7">
        <f t="shared" si="2"/>
        <v>8.8213667530999995</v>
      </c>
    </row>
    <row r="69" spans="1:5" x14ac:dyDescent="0.25">
      <c r="A69" s="10" t="s">
        <v>51</v>
      </c>
      <c r="B69" s="4">
        <v>0.876</v>
      </c>
      <c r="C69" s="8">
        <v>9.9000000000000005E-2</v>
      </c>
      <c r="D69" s="1">
        <f t="shared" si="1"/>
        <v>0.77700000000000002</v>
      </c>
      <c r="E69" s="7">
        <f t="shared" si="2"/>
        <v>7.4492142571000013</v>
      </c>
    </row>
    <row r="70" spans="1:5" x14ac:dyDescent="0.25">
      <c r="A70" s="10" t="s">
        <v>52</v>
      </c>
      <c r="B70" s="4">
        <v>1.21</v>
      </c>
      <c r="C70" s="8">
        <v>9.9000000000000005E-2</v>
      </c>
      <c r="D70" s="1">
        <f t="shared" si="1"/>
        <v>1.111</v>
      </c>
      <c r="E70" s="7">
        <f t="shared" si="2"/>
        <v>11.8452458379</v>
      </c>
    </row>
    <row r="71" spans="1:5" x14ac:dyDescent="0.25">
      <c r="A71" s="10" t="s">
        <v>53</v>
      </c>
      <c r="B71" s="4">
        <v>1.0629999999999999</v>
      </c>
      <c r="C71" s="8">
        <v>9.9000000000000005E-2</v>
      </c>
      <c r="D71" s="1">
        <f t="shared" si="1"/>
        <v>0.96399999999999997</v>
      </c>
      <c r="E71" s="7">
        <f t="shared" si="2"/>
        <v>9.8260769903999989</v>
      </c>
    </row>
    <row r="72" spans="1:5" x14ac:dyDescent="0.25">
      <c r="A72" s="10" t="s">
        <v>54</v>
      </c>
      <c r="B72" s="4">
        <v>0.90500000000000003</v>
      </c>
      <c r="C72" s="8">
        <v>9.9000000000000005E-2</v>
      </c>
      <c r="D72" s="1">
        <f t="shared" si="1"/>
        <v>0.80600000000000005</v>
      </c>
      <c r="E72" s="7">
        <f t="shared" si="2"/>
        <v>7.8037523564000013</v>
      </c>
    </row>
    <row r="73" spans="1:5" x14ac:dyDescent="0.25">
      <c r="A73" s="10" t="s">
        <v>55</v>
      </c>
      <c r="B73" s="4">
        <v>0.99099999999999999</v>
      </c>
      <c r="C73" s="8">
        <v>9.9000000000000005E-2</v>
      </c>
      <c r="D73" s="1">
        <f t="shared" si="1"/>
        <v>0.89200000000000002</v>
      </c>
      <c r="E73" s="7">
        <f t="shared" si="2"/>
        <v>8.8855025136000005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M71"/>
  <sheetViews>
    <sheetView workbookViewId="0">
      <selection activeCell="I4" sqref="I4"/>
    </sheetView>
  </sheetViews>
  <sheetFormatPr defaultRowHeight="15" x14ac:dyDescent="0.25"/>
  <cols>
    <col min="1" max="1" width="21" customWidth="1"/>
    <col min="2" max="2" width="13" customWidth="1"/>
    <col min="3" max="3" width="11" customWidth="1"/>
    <col min="4" max="4" width="12" customWidth="1"/>
    <col min="5" max="5" width="18.28515625" customWidth="1"/>
  </cols>
  <sheetData>
    <row r="2" spans="1:6" x14ac:dyDescent="0.25">
      <c r="A2" s="6">
        <v>2.613</v>
      </c>
      <c r="B2" s="4">
        <v>0.47800000000000004</v>
      </c>
      <c r="C2" s="4">
        <v>0.47700000000000004</v>
      </c>
      <c r="D2" s="4">
        <v>0.51600000000000001</v>
      </c>
      <c r="E2" s="4">
        <v>0.39</v>
      </c>
      <c r="F2" s="4">
        <v>0.40500000000000003</v>
      </c>
    </row>
    <row r="3" spans="1:6" x14ac:dyDescent="0.25">
      <c r="A3" s="6">
        <v>1.593</v>
      </c>
      <c r="B3" s="4">
        <v>0.40100000000000002</v>
      </c>
      <c r="C3" s="4">
        <v>0.38</v>
      </c>
      <c r="D3" s="4">
        <v>0.42399999999999999</v>
      </c>
      <c r="E3" s="4">
        <v>0.41500000000000004</v>
      </c>
      <c r="F3" s="4">
        <v>0.57500000000000007</v>
      </c>
    </row>
    <row r="4" spans="1:6" x14ac:dyDescent="0.25">
      <c r="A4" s="6">
        <v>0.94299999999999995</v>
      </c>
      <c r="B4" s="4">
        <v>0.433</v>
      </c>
      <c r="C4" s="4">
        <v>0.42899999999999999</v>
      </c>
      <c r="D4" s="4">
        <v>0.48899999999999999</v>
      </c>
      <c r="E4" s="4">
        <v>0.53800000000000003</v>
      </c>
      <c r="F4" s="4">
        <v>0.69800000000000006</v>
      </c>
    </row>
    <row r="5" spans="1:6" x14ac:dyDescent="0.25">
      <c r="A5" s="6">
        <v>0.58099999999999996</v>
      </c>
      <c r="B5" s="4">
        <v>0.46</v>
      </c>
      <c r="C5" s="4">
        <v>0.438</v>
      </c>
      <c r="D5" s="4">
        <v>0.56400000000000006</v>
      </c>
      <c r="E5" s="4">
        <v>0.66600000000000004</v>
      </c>
      <c r="F5" s="4">
        <v>0.66200000000000003</v>
      </c>
    </row>
    <row r="6" spans="1:6" x14ac:dyDescent="0.25">
      <c r="A6" s="6">
        <v>0.317</v>
      </c>
      <c r="B6" s="4">
        <v>0.47600000000000003</v>
      </c>
      <c r="C6" s="4">
        <v>0.44</v>
      </c>
      <c r="D6" s="4">
        <v>0.61699999999999999</v>
      </c>
      <c r="E6" s="4">
        <v>0.46100000000000002</v>
      </c>
      <c r="F6" s="4">
        <v>0.41799999999999998</v>
      </c>
    </row>
    <row r="7" spans="1:6" x14ac:dyDescent="0.25">
      <c r="A7" s="8">
        <v>9.7000000000000003E-2</v>
      </c>
      <c r="B7" s="4">
        <v>0.47500000000000003</v>
      </c>
      <c r="C7" s="4">
        <v>0.435</v>
      </c>
      <c r="D7" s="4">
        <v>0.57400000000000007</v>
      </c>
      <c r="E7" s="4">
        <v>0.51400000000000001</v>
      </c>
      <c r="F7" s="4">
        <v>0.434</v>
      </c>
    </row>
    <row r="8" spans="1:6" x14ac:dyDescent="0.25">
      <c r="A8" s="2">
        <v>0.10100000000000001</v>
      </c>
      <c r="B8" s="4">
        <v>0.45300000000000001</v>
      </c>
      <c r="C8" s="4">
        <v>0.42499999999999999</v>
      </c>
      <c r="D8" s="4">
        <v>0.65900000000000003</v>
      </c>
      <c r="E8" s="4">
        <v>0.48</v>
      </c>
      <c r="F8" s="4">
        <v>0.40400000000000003</v>
      </c>
    </row>
    <row r="9" spans="1:6" x14ac:dyDescent="0.25">
      <c r="A9" s="2">
        <v>8.7000000000000008E-2</v>
      </c>
      <c r="B9" s="4">
        <v>0.57699999999999996</v>
      </c>
      <c r="C9" s="4">
        <v>0.50600000000000001</v>
      </c>
      <c r="D9" s="4">
        <v>0.629</v>
      </c>
      <c r="E9" s="4">
        <v>0.39</v>
      </c>
      <c r="F9" s="4">
        <v>0.379</v>
      </c>
    </row>
    <row r="17" spans="1:13" x14ac:dyDescent="0.25">
      <c r="A17" s="15"/>
      <c r="B17" s="5" t="s">
        <v>1</v>
      </c>
      <c r="C17" s="5" t="s">
        <v>2</v>
      </c>
      <c r="D17" s="5" t="s">
        <v>3</v>
      </c>
      <c r="E17" s="5" t="s">
        <v>4</v>
      </c>
    </row>
    <row r="18" spans="1:13" x14ac:dyDescent="0.25">
      <c r="A18" s="15" t="s">
        <v>5</v>
      </c>
      <c r="B18" s="6">
        <v>2.613</v>
      </c>
      <c r="C18" s="2">
        <f>B18-B23</f>
        <v>2.516</v>
      </c>
      <c r="D18" s="2">
        <v>640</v>
      </c>
      <c r="E18" s="7">
        <f>(40.284*C18*C18)+(152.75*C18)+(0.8332)</f>
        <v>640.16023270400001</v>
      </c>
    </row>
    <row r="19" spans="1:13" x14ac:dyDescent="0.25">
      <c r="A19" s="15" t="s">
        <v>6</v>
      </c>
      <c r="B19" s="6">
        <v>1.593</v>
      </c>
      <c r="C19" s="2">
        <f>B19-B23</f>
        <v>1.496</v>
      </c>
      <c r="D19" s="2">
        <v>320</v>
      </c>
      <c r="E19" s="7">
        <f t="shared" ref="E19:E23" si="0">(40.284*C19*C19)+(152.75*C19)+(0.8332)</f>
        <v>319.50343654399995</v>
      </c>
    </row>
    <row r="20" spans="1:13" x14ac:dyDescent="0.25">
      <c r="A20" s="15" t="s">
        <v>7</v>
      </c>
      <c r="B20" s="6">
        <v>0.94299999999999995</v>
      </c>
      <c r="C20" s="2">
        <f>B20-B23</f>
        <v>0.84599999999999997</v>
      </c>
      <c r="D20" s="2">
        <v>160</v>
      </c>
      <c r="E20" s="7">
        <f t="shared" si="0"/>
        <v>158.891603344</v>
      </c>
    </row>
    <row r="21" spans="1:13" x14ac:dyDescent="0.25">
      <c r="A21" s="15" t="s">
        <v>8</v>
      </c>
      <c r="B21" s="6">
        <v>0.58099999999999996</v>
      </c>
      <c r="C21" s="2">
        <f>B21-B23</f>
        <v>0.48399999999999999</v>
      </c>
      <c r="D21" s="2">
        <v>80</v>
      </c>
      <c r="E21" s="7">
        <f t="shared" si="0"/>
        <v>84.200968704000005</v>
      </c>
    </row>
    <row r="22" spans="1:13" x14ac:dyDescent="0.25">
      <c r="A22" s="15" t="s">
        <v>9</v>
      </c>
      <c r="B22" s="6">
        <v>0.317</v>
      </c>
      <c r="C22" s="2">
        <f>B22-B23</f>
        <v>0.22</v>
      </c>
      <c r="D22" s="2">
        <v>40</v>
      </c>
      <c r="E22" s="7">
        <f t="shared" si="0"/>
        <v>36.387945599999995</v>
      </c>
    </row>
    <row r="23" spans="1:13" x14ac:dyDescent="0.25">
      <c r="A23" s="15" t="s">
        <v>11</v>
      </c>
      <c r="B23" s="8">
        <v>9.7000000000000003E-2</v>
      </c>
      <c r="C23" s="2">
        <f>B23-B23</f>
        <v>0</v>
      </c>
      <c r="D23" s="2">
        <v>0</v>
      </c>
      <c r="E23" s="7">
        <f t="shared" si="0"/>
        <v>0.83320000000000005</v>
      </c>
    </row>
    <row r="24" spans="1:13" x14ac:dyDescent="0.25">
      <c r="J24" s="15"/>
      <c r="K24" s="12" t="s">
        <v>15</v>
      </c>
      <c r="L24" s="12"/>
      <c r="M24" s="12"/>
    </row>
    <row r="31" spans="1:13" x14ac:dyDescent="0.25">
      <c r="A31" s="10" t="s">
        <v>12</v>
      </c>
      <c r="B31" s="4" t="s">
        <v>13</v>
      </c>
      <c r="C31" s="9" t="s">
        <v>11</v>
      </c>
      <c r="D31" s="2" t="s">
        <v>2</v>
      </c>
      <c r="E31" s="11" t="s">
        <v>56</v>
      </c>
    </row>
    <row r="32" spans="1:13" x14ac:dyDescent="0.25">
      <c r="A32" s="10" t="s">
        <v>16</v>
      </c>
      <c r="B32" s="4">
        <v>0.47800000000000004</v>
      </c>
      <c r="C32" s="8">
        <v>9.7000000000000003E-2</v>
      </c>
      <c r="D32" s="2">
        <f t="shared" ref="D32:D71" si="1">(B32-C32)</f>
        <v>0.38100000000000001</v>
      </c>
      <c r="E32" s="7">
        <f t="shared" ref="E32:E71" si="2">(40.284*D32*D32)+(152.75*D32)+(0.8332)</f>
        <v>64.878615723999999</v>
      </c>
    </row>
    <row r="33" spans="1:5" x14ac:dyDescent="0.25">
      <c r="A33" s="10" t="s">
        <v>17</v>
      </c>
      <c r="B33" s="4">
        <v>0.40100000000000002</v>
      </c>
      <c r="C33" s="8">
        <v>9.7000000000000003E-2</v>
      </c>
      <c r="D33" s="2">
        <f t="shared" si="1"/>
        <v>0.30400000000000005</v>
      </c>
      <c r="E33" s="7">
        <f t="shared" si="2"/>
        <v>50.992086144000005</v>
      </c>
    </row>
    <row r="34" spans="1:5" x14ac:dyDescent="0.25">
      <c r="A34" s="10" t="s">
        <v>18</v>
      </c>
      <c r="B34" s="4">
        <v>0.433</v>
      </c>
      <c r="C34" s="8">
        <v>9.7000000000000003E-2</v>
      </c>
      <c r="D34" s="2">
        <f t="shared" si="1"/>
        <v>0.33599999999999997</v>
      </c>
      <c r="E34" s="7">
        <f t="shared" si="2"/>
        <v>56.705102463999992</v>
      </c>
    </row>
    <row r="35" spans="1:5" x14ac:dyDescent="0.25">
      <c r="A35" s="10" t="s">
        <v>19</v>
      </c>
      <c r="B35" s="4">
        <v>0.46</v>
      </c>
      <c r="C35" s="8">
        <v>9.7000000000000003E-2</v>
      </c>
      <c r="D35" s="2">
        <f t="shared" si="1"/>
        <v>0.36299999999999999</v>
      </c>
      <c r="E35" s="7">
        <f t="shared" si="2"/>
        <v>61.589632395999999</v>
      </c>
    </row>
    <row r="36" spans="1:5" x14ac:dyDescent="0.25">
      <c r="A36" s="10" t="s">
        <v>20</v>
      </c>
      <c r="B36" s="4">
        <v>0.47600000000000003</v>
      </c>
      <c r="C36" s="8">
        <v>9.7000000000000003E-2</v>
      </c>
      <c r="D36" s="2">
        <f t="shared" si="1"/>
        <v>0.379</v>
      </c>
      <c r="E36" s="7">
        <f t="shared" si="2"/>
        <v>64.511884043999999</v>
      </c>
    </row>
    <row r="37" spans="1:5" x14ac:dyDescent="0.25">
      <c r="A37" s="10" t="s">
        <v>21</v>
      </c>
      <c r="B37" s="4">
        <v>0.47500000000000003</v>
      </c>
      <c r="C37" s="8">
        <v>9.7000000000000003E-2</v>
      </c>
      <c r="D37" s="2">
        <f t="shared" si="1"/>
        <v>0.378</v>
      </c>
      <c r="E37" s="7">
        <f t="shared" si="2"/>
        <v>64.328639056</v>
      </c>
    </row>
    <row r="38" spans="1:5" x14ac:dyDescent="0.25">
      <c r="A38" s="10" t="s">
        <v>22</v>
      </c>
      <c r="B38" s="4">
        <v>0.45300000000000001</v>
      </c>
      <c r="C38" s="8">
        <v>9.7000000000000003E-2</v>
      </c>
      <c r="D38" s="2">
        <f t="shared" si="1"/>
        <v>0.35599999999999998</v>
      </c>
      <c r="E38" s="7">
        <f t="shared" si="2"/>
        <v>60.317633023999996</v>
      </c>
    </row>
    <row r="39" spans="1:5" x14ac:dyDescent="0.25">
      <c r="A39" s="10" t="s">
        <v>23</v>
      </c>
      <c r="B39" s="4">
        <v>0.57699999999999996</v>
      </c>
      <c r="C39" s="8">
        <v>9.7000000000000003E-2</v>
      </c>
      <c r="D39" s="2">
        <f t="shared" si="1"/>
        <v>0.48</v>
      </c>
      <c r="E39" s="7">
        <f t="shared" si="2"/>
        <v>83.434633599999998</v>
      </c>
    </row>
    <row r="40" spans="1:5" x14ac:dyDescent="0.25">
      <c r="A40" s="10" t="s">
        <v>24</v>
      </c>
      <c r="B40" s="4">
        <v>0.47700000000000004</v>
      </c>
      <c r="C40" s="8">
        <v>9.7000000000000003E-2</v>
      </c>
      <c r="D40" s="2">
        <f t="shared" si="1"/>
        <v>0.38</v>
      </c>
      <c r="E40" s="7">
        <f t="shared" si="2"/>
        <v>64.695209599999998</v>
      </c>
    </row>
    <row r="41" spans="1:5" x14ac:dyDescent="0.25">
      <c r="A41" s="10" t="s">
        <v>25</v>
      </c>
      <c r="B41" s="4">
        <v>0.38</v>
      </c>
      <c r="C41" s="8">
        <v>9.7000000000000003E-2</v>
      </c>
      <c r="D41" s="2">
        <f t="shared" si="1"/>
        <v>0.28300000000000003</v>
      </c>
      <c r="E41" s="7">
        <f t="shared" si="2"/>
        <v>47.287755275999999</v>
      </c>
    </row>
    <row r="42" spans="1:5" x14ac:dyDescent="0.25">
      <c r="A42" s="10" t="s">
        <v>26</v>
      </c>
      <c r="B42" s="4">
        <v>0.42899999999999999</v>
      </c>
      <c r="C42" s="8">
        <v>9.7000000000000003E-2</v>
      </c>
      <c r="D42" s="2">
        <f t="shared" si="1"/>
        <v>0.33199999999999996</v>
      </c>
      <c r="E42" s="7">
        <f t="shared" si="2"/>
        <v>55.986463615999988</v>
      </c>
    </row>
    <row r="43" spans="1:5" x14ac:dyDescent="0.25">
      <c r="A43" s="10" t="s">
        <v>27</v>
      </c>
      <c r="B43" s="4">
        <v>0.438</v>
      </c>
      <c r="C43" s="8">
        <v>9.7000000000000003E-2</v>
      </c>
      <c r="D43" s="2">
        <f t="shared" si="1"/>
        <v>0.34099999999999997</v>
      </c>
      <c r="E43" s="7">
        <f t="shared" si="2"/>
        <v>57.605213803999987</v>
      </c>
    </row>
    <row r="44" spans="1:5" x14ac:dyDescent="0.25">
      <c r="A44" s="10" t="s">
        <v>28</v>
      </c>
      <c r="B44" s="4">
        <v>0.44</v>
      </c>
      <c r="C44" s="8">
        <v>9.7000000000000003E-2</v>
      </c>
      <c r="D44" s="2">
        <f t="shared" si="1"/>
        <v>0.34299999999999997</v>
      </c>
      <c r="E44" s="7">
        <f t="shared" si="2"/>
        <v>57.965822315999993</v>
      </c>
    </row>
    <row r="45" spans="1:5" x14ac:dyDescent="0.25">
      <c r="A45" s="10" t="s">
        <v>29</v>
      </c>
      <c r="B45" s="4">
        <v>0.435</v>
      </c>
      <c r="C45" s="8">
        <v>9.7000000000000003E-2</v>
      </c>
      <c r="D45" s="2">
        <f t="shared" si="1"/>
        <v>0.33799999999999997</v>
      </c>
      <c r="E45" s="7">
        <f t="shared" si="2"/>
        <v>57.064905295999992</v>
      </c>
    </row>
    <row r="46" spans="1:5" x14ac:dyDescent="0.25">
      <c r="A46" s="10" t="s">
        <v>30</v>
      </c>
      <c r="B46" s="4">
        <v>0.42499999999999999</v>
      </c>
      <c r="C46" s="8">
        <v>9.7000000000000003E-2</v>
      </c>
      <c r="D46" s="2">
        <f t="shared" si="1"/>
        <v>0.32799999999999996</v>
      </c>
      <c r="E46" s="7">
        <f t="shared" si="2"/>
        <v>55.269113855999997</v>
      </c>
    </row>
    <row r="47" spans="1:5" x14ac:dyDescent="0.25">
      <c r="A47" s="10" t="s">
        <v>31</v>
      </c>
      <c r="B47" s="4">
        <v>0.50600000000000001</v>
      </c>
      <c r="C47" s="8">
        <v>9.7000000000000003E-2</v>
      </c>
      <c r="D47" s="2">
        <f t="shared" si="1"/>
        <v>0.40900000000000003</v>
      </c>
      <c r="E47" s="7">
        <f t="shared" si="2"/>
        <v>70.046697804000019</v>
      </c>
    </row>
    <row r="48" spans="1:5" x14ac:dyDescent="0.25">
      <c r="A48" s="10" t="s">
        <v>32</v>
      </c>
      <c r="B48" s="4">
        <v>0.51600000000000001</v>
      </c>
      <c r="C48" s="8">
        <v>9.7000000000000003E-2</v>
      </c>
      <c r="D48" s="2">
        <f t="shared" si="1"/>
        <v>0.41900000000000004</v>
      </c>
      <c r="E48" s="7">
        <f t="shared" si="2"/>
        <v>71.907749324000008</v>
      </c>
    </row>
    <row r="49" spans="1:5" x14ac:dyDescent="0.25">
      <c r="A49" s="10" t="s">
        <v>33</v>
      </c>
      <c r="B49" s="4">
        <v>0.42399999999999999</v>
      </c>
      <c r="C49" s="8">
        <v>9.7000000000000003E-2</v>
      </c>
      <c r="D49" s="2">
        <f t="shared" si="1"/>
        <v>0.32699999999999996</v>
      </c>
      <c r="E49" s="7">
        <f t="shared" si="2"/>
        <v>55.089977835999989</v>
      </c>
    </row>
    <row r="50" spans="1:5" x14ac:dyDescent="0.25">
      <c r="A50" s="10" t="s">
        <v>34</v>
      </c>
      <c r="B50" s="4">
        <v>0.48899999999999999</v>
      </c>
      <c r="C50" s="8">
        <v>9.7000000000000003E-2</v>
      </c>
      <c r="D50" s="2">
        <f t="shared" si="1"/>
        <v>0.39200000000000002</v>
      </c>
      <c r="E50" s="7">
        <f t="shared" si="2"/>
        <v>66.901400576</v>
      </c>
    </row>
    <row r="51" spans="1:5" x14ac:dyDescent="0.25">
      <c r="A51" s="10" t="s">
        <v>35</v>
      </c>
      <c r="B51" s="4">
        <v>0.56400000000000006</v>
      </c>
      <c r="C51" s="8">
        <v>9.7000000000000003E-2</v>
      </c>
      <c r="D51" s="2">
        <f t="shared" si="1"/>
        <v>0.46700000000000008</v>
      </c>
      <c r="E51" s="7">
        <f t="shared" si="2"/>
        <v>80.952947276000017</v>
      </c>
    </row>
    <row r="52" spans="1:5" x14ac:dyDescent="0.25">
      <c r="A52" s="10" t="s">
        <v>36</v>
      </c>
      <c r="B52" s="4">
        <v>0.61699999999999999</v>
      </c>
      <c r="C52" s="8">
        <v>9.7000000000000003E-2</v>
      </c>
      <c r="D52" s="2">
        <f t="shared" si="1"/>
        <v>0.52</v>
      </c>
      <c r="E52" s="7">
        <f t="shared" si="2"/>
        <v>91.155993600000016</v>
      </c>
    </row>
    <row r="53" spans="1:5" x14ac:dyDescent="0.25">
      <c r="A53" s="10" t="s">
        <v>37</v>
      </c>
      <c r="B53" s="4">
        <v>0.57400000000000007</v>
      </c>
      <c r="C53" s="8">
        <v>9.7000000000000003E-2</v>
      </c>
      <c r="D53" s="2">
        <f t="shared" si="1"/>
        <v>0.47700000000000009</v>
      </c>
      <c r="E53" s="7">
        <f t="shared" si="2"/>
        <v>82.860728236000028</v>
      </c>
    </row>
    <row r="54" spans="1:5" x14ac:dyDescent="0.25">
      <c r="A54" s="10" t="s">
        <v>38</v>
      </c>
      <c r="B54" s="4">
        <v>0.65900000000000003</v>
      </c>
      <c r="C54" s="8">
        <v>9.7000000000000003E-2</v>
      </c>
      <c r="D54" s="2">
        <f t="shared" si="1"/>
        <v>0.56200000000000006</v>
      </c>
      <c r="E54" s="7">
        <f t="shared" si="2"/>
        <v>99.402159696000027</v>
      </c>
    </row>
    <row r="55" spans="1:5" x14ac:dyDescent="0.25">
      <c r="A55" s="10" t="s">
        <v>39</v>
      </c>
      <c r="B55" s="4">
        <v>0.629</v>
      </c>
      <c r="C55" s="8">
        <v>9.7000000000000003E-2</v>
      </c>
      <c r="D55" s="2">
        <f t="shared" si="1"/>
        <v>0.53200000000000003</v>
      </c>
      <c r="E55" s="7">
        <f t="shared" si="2"/>
        <v>93.497538816000016</v>
      </c>
    </row>
    <row r="56" spans="1:5" x14ac:dyDescent="0.25">
      <c r="A56" s="10" t="s">
        <v>40</v>
      </c>
      <c r="B56" s="4">
        <v>0.39</v>
      </c>
      <c r="C56" s="8">
        <v>9.7000000000000003E-2</v>
      </c>
      <c r="D56" s="2">
        <f t="shared" si="1"/>
        <v>0.29300000000000004</v>
      </c>
      <c r="E56" s="7">
        <f t="shared" si="2"/>
        <v>49.047291116000004</v>
      </c>
    </row>
    <row r="57" spans="1:5" x14ac:dyDescent="0.25">
      <c r="A57" s="10" t="s">
        <v>41</v>
      </c>
      <c r="B57" s="4">
        <v>0.41500000000000004</v>
      </c>
      <c r="C57" s="8">
        <v>9.7000000000000003E-2</v>
      </c>
      <c r="D57" s="2">
        <f t="shared" si="1"/>
        <v>0.31800000000000006</v>
      </c>
      <c r="E57" s="7">
        <f t="shared" si="2"/>
        <v>53.481379216000008</v>
      </c>
    </row>
    <row r="58" spans="1:5" x14ac:dyDescent="0.25">
      <c r="A58" s="10" t="s">
        <v>42</v>
      </c>
      <c r="B58" s="4">
        <v>0.53800000000000003</v>
      </c>
      <c r="C58" s="8">
        <v>9.7000000000000003E-2</v>
      </c>
      <c r="D58" s="2">
        <f t="shared" si="1"/>
        <v>0.44100000000000006</v>
      </c>
      <c r="E58" s="7">
        <f t="shared" si="2"/>
        <v>76.030422604000009</v>
      </c>
    </row>
    <row r="59" spans="1:5" x14ac:dyDescent="0.25">
      <c r="A59" s="10" t="s">
        <v>43</v>
      </c>
      <c r="B59" s="4">
        <v>0.66600000000000004</v>
      </c>
      <c r="C59" s="8">
        <v>9.7000000000000003E-2</v>
      </c>
      <c r="D59" s="2">
        <f t="shared" si="1"/>
        <v>0.56900000000000006</v>
      </c>
      <c r="E59" s="7">
        <f t="shared" si="2"/>
        <v>100.79033812400002</v>
      </c>
    </row>
    <row r="60" spans="1:5" x14ac:dyDescent="0.25">
      <c r="A60" s="10" t="s">
        <v>44</v>
      </c>
      <c r="B60" s="4">
        <v>0.46100000000000002</v>
      </c>
      <c r="C60" s="8">
        <v>9.7000000000000003E-2</v>
      </c>
      <c r="D60" s="2">
        <f t="shared" si="1"/>
        <v>0.36399999999999999</v>
      </c>
      <c r="E60" s="7">
        <f t="shared" si="2"/>
        <v>61.771668863999999</v>
      </c>
    </row>
    <row r="61" spans="1:5" x14ac:dyDescent="0.25">
      <c r="A61" s="10" t="s">
        <v>45</v>
      </c>
      <c r="B61" s="4">
        <v>0.51400000000000001</v>
      </c>
      <c r="C61" s="8">
        <v>9.7000000000000003E-2</v>
      </c>
      <c r="D61" s="2">
        <f t="shared" si="1"/>
        <v>0.41700000000000004</v>
      </c>
      <c r="E61" s="7">
        <f t="shared" si="2"/>
        <v>71.534894476000019</v>
      </c>
    </row>
    <row r="62" spans="1:5" x14ac:dyDescent="0.25">
      <c r="A62" s="10" t="s">
        <v>46</v>
      </c>
      <c r="B62" s="4">
        <v>0.48</v>
      </c>
      <c r="C62" s="8">
        <v>9.7000000000000003E-2</v>
      </c>
      <c r="D62" s="2">
        <f t="shared" si="1"/>
        <v>0.38300000000000001</v>
      </c>
      <c r="E62" s="7">
        <f t="shared" si="2"/>
        <v>65.245669676000006</v>
      </c>
    </row>
    <row r="63" spans="1:5" x14ac:dyDescent="0.25">
      <c r="A63" s="10" t="s">
        <v>47</v>
      </c>
      <c r="B63" s="4">
        <v>0.39</v>
      </c>
      <c r="C63" s="8">
        <v>9.7000000000000003E-2</v>
      </c>
      <c r="D63" s="2">
        <f t="shared" si="1"/>
        <v>0.29300000000000004</v>
      </c>
      <c r="E63" s="7">
        <f t="shared" si="2"/>
        <v>49.047291116000004</v>
      </c>
    </row>
    <row r="64" spans="1:5" x14ac:dyDescent="0.25">
      <c r="A64" s="10" t="s">
        <v>48</v>
      </c>
      <c r="B64" s="4">
        <v>0.40500000000000003</v>
      </c>
      <c r="C64" s="8">
        <v>9.7000000000000003E-2</v>
      </c>
      <c r="D64" s="2">
        <f t="shared" si="1"/>
        <v>0.30800000000000005</v>
      </c>
      <c r="E64" s="7">
        <f t="shared" si="2"/>
        <v>51.70170137600001</v>
      </c>
    </row>
    <row r="65" spans="1:5" x14ac:dyDescent="0.25">
      <c r="A65" s="10" t="s">
        <v>49</v>
      </c>
      <c r="B65" s="4">
        <v>0.57500000000000007</v>
      </c>
      <c r="C65" s="8">
        <v>9.7000000000000003E-2</v>
      </c>
      <c r="D65" s="2">
        <f t="shared" si="1"/>
        <v>0.47800000000000009</v>
      </c>
      <c r="E65" s="7">
        <f t="shared" si="2"/>
        <v>83.051949456000017</v>
      </c>
    </row>
    <row r="66" spans="1:5" x14ac:dyDescent="0.25">
      <c r="A66" s="10" t="s">
        <v>50</v>
      </c>
      <c r="B66" s="4">
        <v>0.69800000000000006</v>
      </c>
      <c r="C66" s="8">
        <v>9.7000000000000003E-2</v>
      </c>
      <c r="D66" s="2">
        <f t="shared" si="1"/>
        <v>0.60100000000000009</v>
      </c>
      <c r="E66" s="7">
        <f t="shared" si="2"/>
        <v>107.18657108400002</v>
      </c>
    </row>
    <row r="67" spans="1:5" x14ac:dyDescent="0.25">
      <c r="A67" s="10" t="s">
        <v>51</v>
      </c>
      <c r="B67" s="4">
        <v>0.66200000000000003</v>
      </c>
      <c r="C67" s="8">
        <v>9.7000000000000003E-2</v>
      </c>
      <c r="D67" s="2">
        <f t="shared" si="1"/>
        <v>0.56500000000000006</v>
      </c>
      <c r="E67" s="7">
        <f t="shared" si="2"/>
        <v>99.99660990000001</v>
      </c>
    </row>
    <row r="68" spans="1:5" x14ac:dyDescent="0.25">
      <c r="A68" s="10" t="s">
        <v>52</v>
      </c>
      <c r="B68" s="4">
        <v>0.41799999999999998</v>
      </c>
      <c r="C68" s="8">
        <v>9.7000000000000003E-2</v>
      </c>
      <c r="D68" s="2">
        <f t="shared" si="1"/>
        <v>0.32099999999999995</v>
      </c>
      <c r="E68" s="7">
        <f t="shared" si="2"/>
        <v>54.016853643999987</v>
      </c>
    </row>
    <row r="69" spans="1:5" x14ac:dyDescent="0.25">
      <c r="A69" s="10" t="s">
        <v>53</v>
      </c>
      <c r="B69" s="4">
        <v>0.434</v>
      </c>
      <c r="C69" s="8">
        <v>9.7000000000000003E-2</v>
      </c>
      <c r="D69" s="2">
        <f t="shared" si="1"/>
        <v>0.33699999999999997</v>
      </c>
      <c r="E69" s="7">
        <f t="shared" si="2"/>
        <v>56.884963595999992</v>
      </c>
    </row>
    <row r="70" spans="1:5" x14ac:dyDescent="0.25">
      <c r="A70" s="10" t="s">
        <v>54</v>
      </c>
      <c r="B70" s="4">
        <v>0.40400000000000003</v>
      </c>
      <c r="C70" s="8">
        <v>9.7000000000000003E-2</v>
      </c>
      <c r="D70" s="2">
        <f t="shared" si="1"/>
        <v>0.30700000000000005</v>
      </c>
      <c r="E70" s="7">
        <f t="shared" si="2"/>
        <v>51.524176716000007</v>
      </c>
    </row>
    <row r="71" spans="1:5" x14ac:dyDescent="0.25">
      <c r="A71" s="10" t="s">
        <v>55</v>
      </c>
      <c r="B71" s="4">
        <v>0.379</v>
      </c>
      <c r="C71" s="8">
        <v>9.7000000000000003E-2</v>
      </c>
      <c r="D71" s="2">
        <f t="shared" si="1"/>
        <v>0.28200000000000003</v>
      </c>
      <c r="E71" s="7">
        <f t="shared" si="2"/>
        <v>47.112244816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1"/>
  <sheetViews>
    <sheetView topLeftCell="A16" workbookViewId="0">
      <selection activeCell="L21" sqref="L20:L21"/>
    </sheetView>
  </sheetViews>
  <sheetFormatPr defaultRowHeight="15" x14ac:dyDescent="0.25"/>
  <cols>
    <col min="1" max="1" width="17.42578125" customWidth="1"/>
    <col min="2" max="2" width="15.42578125" customWidth="1"/>
  </cols>
  <sheetData>
    <row r="1" spans="1:2" x14ac:dyDescent="0.25">
      <c r="A1" s="5" t="s">
        <v>58</v>
      </c>
      <c r="B1" s="5" t="s">
        <v>59</v>
      </c>
    </row>
    <row r="2" spans="1:2" x14ac:dyDescent="0.25">
      <c r="A2" s="16" t="s">
        <v>16</v>
      </c>
      <c r="B2" s="3">
        <v>0.18</v>
      </c>
    </row>
    <row r="3" spans="1:2" x14ac:dyDescent="0.25">
      <c r="A3" s="16" t="s">
        <v>17</v>
      </c>
      <c r="B3" s="3">
        <v>0.28000000000000003</v>
      </c>
    </row>
    <row r="4" spans="1:2" x14ac:dyDescent="0.25">
      <c r="A4" s="16" t="s">
        <v>18</v>
      </c>
      <c r="B4" s="3">
        <v>0.22</v>
      </c>
    </row>
    <row r="5" spans="1:2" x14ac:dyDescent="0.25">
      <c r="A5" s="16" t="s">
        <v>19</v>
      </c>
      <c r="B5" s="3">
        <v>0.22</v>
      </c>
    </row>
    <row r="6" spans="1:2" x14ac:dyDescent="0.25">
      <c r="A6" s="16" t="s">
        <v>20</v>
      </c>
      <c r="B6" s="3">
        <v>0.14000000000000001</v>
      </c>
    </row>
    <row r="7" spans="1:2" x14ac:dyDescent="0.25">
      <c r="A7" s="16" t="s">
        <v>21</v>
      </c>
      <c r="B7" s="3">
        <v>0.18</v>
      </c>
    </row>
    <row r="8" spans="1:2" x14ac:dyDescent="0.25">
      <c r="A8" s="16" t="s">
        <v>22</v>
      </c>
      <c r="B8" s="3">
        <v>0.16</v>
      </c>
    </row>
    <row r="9" spans="1:2" x14ac:dyDescent="0.25">
      <c r="A9" s="16" t="s">
        <v>23</v>
      </c>
      <c r="B9" s="3">
        <v>0.12</v>
      </c>
    </row>
    <row r="10" spans="1:2" x14ac:dyDescent="0.25">
      <c r="A10" s="16" t="s">
        <v>24</v>
      </c>
      <c r="B10" s="3">
        <v>0.26</v>
      </c>
    </row>
    <row r="11" spans="1:2" x14ac:dyDescent="0.25">
      <c r="A11" s="16" t="s">
        <v>25</v>
      </c>
      <c r="B11" s="3">
        <v>0.32</v>
      </c>
    </row>
    <row r="12" spans="1:2" x14ac:dyDescent="0.25">
      <c r="A12" s="16" t="s">
        <v>26</v>
      </c>
      <c r="B12" s="3">
        <v>0.31</v>
      </c>
    </row>
    <row r="13" spans="1:2" x14ac:dyDescent="0.25">
      <c r="A13" s="16" t="s">
        <v>27</v>
      </c>
      <c r="B13" s="3">
        <v>0.28000000000000003</v>
      </c>
    </row>
    <row r="14" spans="1:2" x14ac:dyDescent="0.25">
      <c r="A14" s="16" t="s">
        <v>28</v>
      </c>
      <c r="B14" s="3">
        <v>0.15</v>
      </c>
    </row>
    <row r="15" spans="1:2" x14ac:dyDescent="0.25">
      <c r="A15" s="16" t="s">
        <v>29</v>
      </c>
      <c r="B15" s="3">
        <v>0.1</v>
      </c>
    </row>
    <row r="16" spans="1:2" x14ac:dyDescent="0.25">
      <c r="A16" s="16" t="s">
        <v>30</v>
      </c>
      <c r="B16" s="3">
        <v>0.3</v>
      </c>
    </row>
    <row r="17" spans="1:2" x14ac:dyDescent="0.25">
      <c r="A17" s="16" t="s">
        <v>31</v>
      </c>
      <c r="B17" s="3">
        <v>0.53</v>
      </c>
    </row>
    <row r="18" spans="1:2" x14ac:dyDescent="0.25">
      <c r="A18" s="16" t="s">
        <v>32</v>
      </c>
      <c r="B18" s="3">
        <v>0.14000000000000001</v>
      </c>
    </row>
    <row r="19" spans="1:2" x14ac:dyDescent="0.25">
      <c r="A19" s="16" t="s">
        <v>33</v>
      </c>
      <c r="B19" s="3">
        <v>0.28000000000000003</v>
      </c>
    </row>
    <row r="20" spans="1:2" x14ac:dyDescent="0.25">
      <c r="A20" s="16" t="s">
        <v>34</v>
      </c>
      <c r="B20" s="3">
        <v>0.3</v>
      </c>
    </row>
    <row r="21" spans="1:2" x14ac:dyDescent="0.25">
      <c r="A21" s="16" t="s">
        <v>35</v>
      </c>
      <c r="B21" s="3">
        <v>0.15</v>
      </c>
    </row>
    <row r="22" spans="1:2" x14ac:dyDescent="0.25">
      <c r="A22" s="16" t="s">
        <v>36</v>
      </c>
      <c r="B22" s="3">
        <v>0.27</v>
      </c>
    </row>
    <row r="23" spans="1:2" x14ac:dyDescent="0.25">
      <c r="A23" s="16" t="s">
        <v>37</v>
      </c>
      <c r="B23" s="3">
        <v>0.2</v>
      </c>
    </row>
    <row r="24" spans="1:2" x14ac:dyDescent="0.25">
      <c r="A24" s="16" t="s">
        <v>38</v>
      </c>
      <c r="B24" s="3">
        <v>0.17</v>
      </c>
    </row>
    <row r="25" spans="1:2" x14ac:dyDescent="0.25">
      <c r="A25" s="16" t="s">
        <v>39</v>
      </c>
      <c r="B25" s="3">
        <v>0.21</v>
      </c>
    </row>
    <row r="26" spans="1:2" x14ac:dyDescent="0.25">
      <c r="A26" s="16" t="s">
        <v>40</v>
      </c>
      <c r="B26" s="3">
        <v>0.2</v>
      </c>
    </row>
    <row r="27" spans="1:2" x14ac:dyDescent="0.25">
      <c r="A27" s="16" t="s">
        <v>41</v>
      </c>
      <c r="B27" s="3">
        <v>7.0000000000000007E-2</v>
      </c>
    </row>
    <row r="28" spans="1:2" x14ac:dyDescent="0.25">
      <c r="A28" s="16" t="s">
        <v>42</v>
      </c>
      <c r="B28" s="3">
        <v>0.02</v>
      </c>
    </row>
    <row r="29" spans="1:2" x14ac:dyDescent="0.25">
      <c r="A29" s="16" t="s">
        <v>43</v>
      </c>
      <c r="B29" s="3">
        <v>0.14000000000000001</v>
      </c>
    </row>
    <row r="30" spans="1:2" x14ac:dyDescent="0.25">
      <c r="A30" s="16" t="s">
        <v>44</v>
      </c>
      <c r="B30" s="3">
        <v>0.15</v>
      </c>
    </row>
    <row r="31" spans="1:2" x14ac:dyDescent="0.25">
      <c r="A31" s="16" t="s">
        <v>45</v>
      </c>
      <c r="B31" s="3">
        <v>0.11</v>
      </c>
    </row>
    <row r="32" spans="1:2" x14ac:dyDescent="0.25">
      <c r="A32" s="16" t="s">
        <v>46</v>
      </c>
      <c r="B32" s="3">
        <v>0.13</v>
      </c>
    </row>
    <row r="33" spans="1:2" x14ac:dyDescent="0.25">
      <c r="A33" s="16" t="s">
        <v>47</v>
      </c>
      <c r="B33" s="3">
        <v>0.11</v>
      </c>
    </row>
    <row r="34" spans="1:2" x14ac:dyDescent="0.25">
      <c r="A34" s="16" t="s">
        <v>48</v>
      </c>
      <c r="B34" s="3">
        <v>0.17</v>
      </c>
    </row>
    <row r="35" spans="1:2" x14ac:dyDescent="0.25">
      <c r="A35" s="16" t="s">
        <v>49</v>
      </c>
      <c r="B35" s="3">
        <v>0.14000000000000001</v>
      </c>
    </row>
    <row r="36" spans="1:2" x14ac:dyDescent="0.25">
      <c r="A36" s="16" t="s">
        <v>50</v>
      </c>
      <c r="B36" s="3">
        <v>0.03</v>
      </c>
    </row>
    <row r="37" spans="1:2" x14ac:dyDescent="0.25">
      <c r="A37" s="16" t="s">
        <v>51</v>
      </c>
      <c r="B37" s="3">
        <v>0.1</v>
      </c>
    </row>
    <row r="38" spans="1:2" x14ac:dyDescent="0.25">
      <c r="A38" s="16" t="s">
        <v>52</v>
      </c>
      <c r="B38" s="3">
        <v>0.22</v>
      </c>
    </row>
    <row r="39" spans="1:2" x14ac:dyDescent="0.25">
      <c r="A39" s="16" t="s">
        <v>53</v>
      </c>
      <c r="B39" s="3">
        <v>0.19</v>
      </c>
    </row>
    <row r="40" spans="1:2" x14ac:dyDescent="0.25">
      <c r="A40" s="16" t="s">
        <v>54</v>
      </c>
      <c r="B40" s="3">
        <v>0.2</v>
      </c>
    </row>
    <row r="41" spans="1:2" x14ac:dyDescent="0.25">
      <c r="A41" s="16" t="s">
        <v>55</v>
      </c>
      <c r="B41" s="3">
        <v>0.03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83"/>
  <sheetViews>
    <sheetView tabSelected="1" workbookViewId="0">
      <selection activeCell="F13" sqref="F13"/>
    </sheetView>
  </sheetViews>
  <sheetFormatPr defaultRowHeight="15" x14ac:dyDescent="0.25"/>
  <cols>
    <col min="1" max="1" width="38.42578125" customWidth="1"/>
    <col min="2" max="2" width="14.140625" customWidth="1"/>
    <col min="3" max="3" width="15.42578125" customWidth="1"/>
    <col min="4" max="4" width="16" customWidth="1"/>
    <col min="5" max="5" width="14.85546875" customWidth="1"/>
    <col min="6" max="6" width="79.7109375" customWidth="1"/>
  </cols>
  <sheetData>
    <row r="1" spans="1:6" ht="16.5" thickTop="1" thickBot="1" x14ac:dyDescent="0.3">
      <c r="A1" s="20" t="s">
        <v>68</v>
      </c>
      <c r="B1" s="20" t="s">
        <v>69</v>
      </c>
      <c r="C1" s="20" t="s">
        <v>70</v>
      </c>
      <c r="D1" s="20" t="s">
        <v>71</v>
      </c>
      <c r="E1" s="20" t="s">
        <v>72</v>
      </c>
      <c r="F1" s="20" t="s">
        <v>73</v>
      </c>
    </row>
    <row r="2" spans="1:6" ht="16.5" thickTop="1" thickBot="1" x14ac:dyDescent="0.3">
      <c r="A2" s="17" t="s">
        <v>60</v>
      </c>
      <c r="B2" s="18" t="s">
        <v>61</v>
      </c>
      <c r="C2" s="19" t="s">
        <v>62</v>
      </c>
      <c r="D2" s="19" t="s">
        <v>63</v>
      </c>
      <c r="E2" s="19" t="s">
        <v>64</v>
      </c>
      <c r="F2" s="19" t="s">
        <v>65</v>
      </c>
    </row>
    <row r="3" spans="1:6" ht="16.5" thickTop="1" thickBot="1" x14ac:dyDescent="0.3">
      <c r="A3" s="17" t="s">
        <v>66</v>
      </c>
      <c r="B3" s="18" t="s">
        <v>61</v>
      </c>
      <c r="C3" s="19" t="s">
        <v>62</v>
      </c>
      <c r="D3" s="19" t="s">
        <v>67</v>
      </c>
      <c r="E3" s="19" t="s">
        <v>64</v>
      </c>
      <c r="F3" s="19" t="s">
        <v>65</v>
      </c>
    </row>
    <row r="4" spans="1:6" ht="16.5" thickTop="1" thickBot="1" x14ac:dyDescent="0.3">
      <c r="A4" s="17" t="s">
        <v>74</v>
      </c>
      <c r="B4" s="18" t="s">
        <v>61</v>
      </c>
      <c r="C4" s="19" t="s">
        <v>62</v>
      </c>
      <c r="D4" s="19" t="s">
        <v>75</v>
      </c>
      <c r="E4" s="19" t="s">
        <v>64</v>
      </c>
      <c r="F4" s="19" t="s">
        <v>65</v>
      </c>
    </row>
    <row r="5" spans="1:6" ht="16.5" thickTop="1" thickBot="1" x14ac:dyDescent="0.3">
      <c r="A5" s="17" t="s">
        <v>76</v>
      </c>
      <c r="B5" s="18" t="s">
        <v>61</v>
      </c>
      <c r="C5" s="19" t="s">
        <v>62</v>
      </c>
      <c r="D5" s="19" t="s">
        <v>77</v>
      </c>
      <c r="E5" s="19" t="s">
        <v>64</v>
      </c>
      <c r="F5" s="19" t="s">
        <v>65</v>
      </c>
    </row>
    <row r="6" spans="1:6" ht="16.5" thickTop="1" thickBot="1" x14ac:dyDescent="0.3">
      <c r="A6" s="17" t="s">
        <v>101</v>
      </c>
      <c r="B6" s="18" t="s">
        <v>102</v>
      </c>
      <c r="C6" s="19" t="s">
        <v>103</v>
      </c>
      <c r="D6" s="19" t="s">
        <v>104</v>
      </c>
      <c r="E6" s="19" t="s">
        <v>105</v>
      </c>
      <c r="F6" s="19" t="s">
        <v>106</v>
      </c>
    </row>
    <row r="7" spans="1:6" ht="15.75" thickTop="1" x14ac:dyDescent="0.25"/>
    <row r="55" spans="1:6" x14ac:dyDescent="0.25">
      <c r="A55" s="21" t="s">
        <v>78</v>
      </c>
      <c r="B55" s="15"/>
      <c r="C55" s="15"/>
      <c r="D55" s="15"/>
      <c r="E55" s="15"/>
      <c r="F55" s="15"/>
    </row>
    <row r="56" spans="1:6" x14ac:dyDescent="0.25">
      <c r="A56" s="15" t="s">
        <v>79</v>
      </c>
      <c r="B56" s="15"/>
      <c r="C56" s="15"/>
      <c r="D56" s="15"/>
      <c r="E56" s="15"/>
      <c r="F56" s="15"/>
    </row>
    <row r="57" spans="1:6" x14ac:dyDescent="0.25">
      <c r="A57" s="15" t="s">
        <v>80</v>
      </c>
      <c r="B57" s="15"/>
      <c r="C57" s="15"/>
      <c r="D57" s="15"/>
      <c r="E57" s="15"/>
      <c r="F57" s="15"/>
    </row>
    <row r="58" spans="1:6" x14ac:dyDescent="0.25">
      <c r="A58" s="15" t="s">
        <v>81</v>
      </c>
      <c r="B58" s="15"/>
      <c r="C58" s="15"/>
      <c r="D58" s="15"/>
      <c r="E58" s="15"/>
      <c r="F58" s="15"/>
    </row>
    <row r="59" spans="1:6" x14ac:dyDescent="0.25">
      <c r="A59" s="15" t="s">
        <v>82</v>
      </c>
      <c r="B59" s="15"/>
      <c r="C59" s="15"/>
      <c r="D59" s="15"/>
      <c r="E59" s="15"/>
      <c r="F59" s="15"/>
    </row>
    <row r="60" spans="1:6" x14ac:dyDescent="0.25">
      <c r="A60" s="15"/>
      <c r="B60" s="15"/>
      <c r="C60" s="15"/>
      <c r="D60" s="15"/>
      <c r="E60" s="15"/>
      <c r="F60" s="15"/>
    </row>
    <row r="61" spans="1:6" x14ac:dyDescent="0.25">
      <c r="A61" s="12" t="s">
        <v>83</v>
      </c>
      <c r="B61" s="15"/>
      <c r="C61" s="15"/>
      <c r="D61" s="15"/>
      <c r="E61" s="15"/>
      <c r="F61" s="15"/>
    </row>
    <row r="62" spans="1:6" x14ac:dyDescent="0.25">
      <c r="A62" s="15" t="s">
        <v>84</v>
      </c>
      <c r="B62" s="15"/>
      <c r="C62" s="15"/>
      <c r="D62" s="15"/>
      <c r="E62" s="15"/>
      <c r="F62" s="15"/>
    </row>
    <row r="63" spans="1:6" x14ac:dyDescent="0.25">
      <c r="A63" s="15" t="s">
        <v>85</v>
      </c>
      <c r="B63" s="15"/>
      <c r="C63" s="15"/>
      <c r="D63" s="15"/>
      <c r="E63" s="15"/>
      <c r="F63" s="15"/>
    </row>
    <row r="64" spans="1:6" x14ac:dyDescent="0.25">
      <c r="A64" s="15" t="s">
        <v>86</v>
      </c>
      <c r="B64" s="15"/>
      <c r="C64" s="15"/>
      <c r="D64" s="15"/>
      <c r="E64" s="15"/>
      <c r="F64" s="15"/>
    </row>
    <row r="65" spans="1:7" x14ac:dyDescent="0.25">
      <c r="A65" s="15" t="s">
        <v>82</v>
      </c>
      <c r="B65" s="15"/>
      <c r="C65" s="15"/>
      <c r="D65" s="15"/>
      <c r="E65" s="15"/>
      <c r="F65" s="15"/>
    </row>
    <row r="67" spans="1:7" x14ac:dyDescent="0.25">
      <c r="A67" s="12" t="s">
        <v>92</v>
      </c>
      <c r="B67" s="15"/>
      <c r="C67" s="15"/>
      <c r="D67" s="15"/>
      <c r="E67" s="15"/>
      <c r="F67" s="15"/>
    </row>
    <row r="68" spans="1:7" x14ac:dyDescent="0.25">
      <c r="A68" s="15" t="s">
        <v>87</v>
      </c>
      <c r="B68" s="15"/>
      <c r="C68" s="15"/>
      <c r="D68" s="15"/>
      <c r="E68" s="15"/>
      <c r="F68" s="15"/>
    </row>
    <row r="69" spans="1:7" x14ac:dyDescent="0.25">
      <c r="A69" s="15" t="s">
        <v>88</v>
      </c>
      <c r="B69" s="15"/>
      <c r="C69" s="15"/>
      <c r="D69" s="15"/>
      <c r="E69" s="15"/>
      <c r="F69" s="15"/>
    </row>
    <row r="70" spans="1:7" x14ac:dyDescent="0.25">
      <c r="A70" s="15" t="s">
        <v>89</v>
      </c>
      <c r="B70" s="15"/>
      <c r="C70" s="15"/>
      <c r="D70" s="15"/>
      <c r="E70" s="15"/>
      <c r="F70" s="15"/>
    </row>
    <row r="71" spans="1:7" x14ac:dyDescent="0.25">
      <c r="A71" s="15" t="s">
        <v>90</v>
      </c>
      <c r="B71" s="15"/>
      <c r="C71" s="15"/>
      <c r="D71" s="15"/>
      <c r="E71" s="15"/>
      <c r="F71" s="15"/>
    </row>
    <row r="72" spans="1:7" x14ac:dyDescent="0.25">
      <c r="A72" s="15" t="s">
        <v>91</v>
      </c>
      <c r="B72" s="15"/>
      <c r="C72" s="15"/>
      <c r="D72" s="15"/>
      <c r="E72" s="15"/>
      <c r="F72" s="15"/>
    </row>
    <row r="74" spans="1:7" x14ac:dyDescent="0.25">
      <c r="A74" s="12" t="s">
        <v>93</v>
      </c>
      <c r="B74" s="15"/>
      <c r="C74" s="15"/>
      <c r="D74" s="15"/>
      <c r="E74" s="15"/>
      <c r="F74" s="15"/>
    </row>
    <row r="75" spans="1:7" x14ac:dyDescent="0.25">
      <c r="A75" s="15" t="s">
        <v>94</v>
      </c>
      <c r="B75" s="15"/>
      <c r="C75" s="15"/>
      <c r="D75" s="15"/>
      <c r="E75" s="15"/>
      <c r="F75" s="15"/>
    </row>
    <row r="76" spans="1:7" x14ac:dyDescent="0.25">
      <c r="A76" s="15" t="s">
        <v>95</v>
      </c>
      <c r="B76" s="15"/>
      <c r="C76" s="15"/>
      <c r="D76" s="15"/>
      <c r="E76" s="15"/>
      <c r="F76" s="15"/>
    </row>
    <row r="77" spans="1:7" x14ac:dyDescent="0.25">
      <c r="A77" s="15" t="s">
        <v>96</v>
      </c>
      <c r="B77" s="15"/>
      <c r="C77" s="15"/>
      <c r="D77" s="15"/>
      <c r="E77" s="15"/>
      <c r="F77" s="15"/>
    </row>
    <row r="78" spans="1:7" x14ac:dyDescent="0.25">
      <c r="A78" s="15" t="s">
        <v>82</v>
      </c>
      <c r="B78" s="15"/>
      <c r="C78" s="15"/>
      <c r="D78" s="15"/>
      <c r="E78" s="15"/>
      <c r="F78" s="15"/>
    </row>
    <row r="80" spans="1:7" ht="15.75" x14ac:dyDescent="0.25">
      <c r="A80" s="23" t="s">
        <v>100</v>
      </c>
      <c r="B80" s="23"/>
      <c r="C80" s="23"/>
      <c r="D80" s="23"/>
      <c r="E80" s="23"/>
      <c r="F80" s="23"/>
      <c r="G80" s="22"/>
    </row>
    <row r="81" spans="1:7" ht="15.75" x14ac:dyDescent="0.25">
      <c r="A81" s="23" t="s">
        <v>97</v>
      </c>
      <c r="B81" s="23"/>
      <c r="C81" s="23"/>
      <c r="D81" s="23"/>
      <c r="E81" s="23"/>
      <c r="F81" s="23"/>
      <c r="G81" s="22"/>
    </row>
    <row r="82" spans="1:7" x14ac:dyDescent="0.25">
      <c r="A82" s="23" t="s">
        <v>98</v>
      </c>
      <c r="B82" s="23"/>
      <c r="C82" s="23"/>
      <c r="D82" s="23"/>
      <c r="E82" s="23"/>
      <c r="F82" s="23"/>
      <c r="G82" s="15"/>
    </row>
    <row r="83" spans="1:7" x14ac:dyDescent="0.25">
      <c r="A83" s="23" t="s">
        <v>99</v>
      </c>
      <c r="B83" s="23"/>
      <c r="C83" s="23"/>
      <c r="D83" s="23"/>
      <c r="E83" s="23"/>
      <c r="F83" s="23"/>
      <c r="G83" s="1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6</vt:i4>
      </vt:variant>
    </vt:vector>
  </HeadingPairs>
  <TitlesOfParts>
    <vt:vector size="6" baseType="lpstr">
      <vt:lpstr>ACTH</vt:lpstr>
      <vt:lpstr>IL-6</vt:lpstr>
      <vt:lpstr>IL-1BETA</vt:lpstr>
      <vt:lpstr>TNF-ALFA</vt:lpstr>
      <vt:lpstr>CRP</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2022-06-30T12:07:49Z</dcterms:created>
  <dcterms:modified xsi:type="dcterms:W3CDTF">2022-07-01T12:22:04Z</dcterms:modified>
</cp:coreProperties>
</file>