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527"/>
  <workbookPr/>
  <mc:AlternateContent xmlns:mc="http://schemas.openxmlformats.org/markup-compatibility/2006">
    <mc:Choice Requires="x15">
      <x15ac:absPath xmlns:x15ac="http://schemas.microsoft.com/office/spreadsheetml/2010/11/ac" url="G:\Drive'ım\2021\Hizmet alımları\webe yüklenenler\Ayhan Çetinkaya\01.12.2021\"/>
    </mc:Choice>
  </mc:AlternateContent>
  <xr:revisionPtr revIDLastSave="0" documentId="8_{54BAF597-8187-407D-952C-45B9831EEA6A}" xr6:coauthVersionLast="47" xr6:coauthVersionMax="47" xr10:uidLastSave="{00000000-0000-0000-0000-000000000000}"/>
  <bookViews>
    <workbookView xWindow="-110" yWindow="-110" windowWidth="21820" windowHeight="14020" activeTab="3" xr2:uid="{00000000-000D-0000-FFFF-FFFF00000000}"/>
  </bookViews>
  <sheets>
    <sheet name="Thiol-Tas-Tos-Osi" sheetId="2" r:id="rId1"/>
    <sheet name="il-1beta" sheetId="4" r:id="rId2"/>
    <sheet name="cortisol" sheetId="5" r:id="rId3"/>
    <sheet name="Materyal-metod" sheetId="3"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3" i="2" l="1"/>
  <c r="G4" i="2"/>
  <c r="G5" i="2"/>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2" i="2" l="1"/>
  <c r="E53" i="5" l="1"/>
  <c r="E54" i="5"/>
  <c r="D33" i="5"/>
  <c r="E33" i="5" s="1"/>
  <c r="D34" i="5"/>
  <c r="E34" i="5" s="1"/>
  <c r="D35" i="5"/>
  <c r="E35" i="5" s="1"/>
  <c r="D36" i="5"/>
  <c r="E36" i="5" s="1"/>
  <c r="D37" i="5"/>
  <c r="E37" i="5" s="1"/>
  <c r="D38" i="5"/>
  <c r="E38" i="5" s="1"/>
  <c r="D39" i="5"/>
  <c r="E39" i="5" s="1"/>
  <c r="D40" i="5"/>
  <c r="E40" i="5" s="1"/>
  <c r="D41" i="5"/>
  <c r="E41" i="5" s="1"/>
  <c r="D42" i="5"/>
  <c r="E42" i="5" s="1"/>
  <c r="D43" i="5"/>
  <c r="E43" i="5" s="1"/>
  <c r="D44" i="5"/>
  <c r="E44" i="5" s="1"/>
  <c r="D45" i="5"/>
  <c r="E45" i="5" s="1"/>
  <c r="D46" i="5"/>
  <c r="E46" i="5" s="1"/>
  <c r="D47" i="5"/>
  <c r="E47" i="5" s="1"/>
  <c r="D48" i="5"/>
  <c r="E48" i="5" s="1"/>
  <c r="D49" i="5"/>
  <c r="E49" i="5" s="1"/>
  <c r="D50" i="5"/>
  <c r="E50" i="5" s="1"/>
  <c r="D51" i="5"/>
  <c r="E51" i="5" s="1"/>
  <c r="D52" i="5"/>
  <c r="E52" i="5" s="1"/>
  <c r="D53" i="5"/>
  <c r="D54" i="5"/>
  <c r="D55" i="5"/>
  <c r="E55" i="5" s="1"/>
  <c r="D56" i="5"/>
  <c r="E56" i="5" s="1"/>
  <c r="D57" i="5"/>
  <c r="E57" i="5" s="1"/>
  <c r="D58" i="5"/>
  <c r="E58" i="5" s="1"/>
  <c r="D59" i="5"/>
  <c r="E59" i="5" s="1"/>
  <c r="D60" i="5"/>
  <c r="E60" i="5" s="1"/>
  <c r="D61" i="5"/>
  <c r="E61" i="5" s="1"/>
  <c r="D62" i="5"/>
  <c r="E62" i="5" s="1"/>
  <c r="D63" i="5"/>
  <c r="E63" i="5" s="1"/>
  <c r="D64" i="5"/>
  <c r="E64" i="5" s="1"/>
  <c r="D65" i="5"/>
  <c r="E65" i="5" s="1"/>
  <c r="D66" i="5"/>
  <c r="E66" i="5" s="1"/>
  <c r="D67" i="5"/>
  <c r="E67" i="5" s="1"/>
  <c r="D68" i="5"/>
  <c r="E68" i="5" s="1"/>
  <c r="D32" i="5"/>
  <c r="E32" i="5" s="1"/>
  <c r="C23" i="5"/>
  <c r="E23" i="5" s="1"/>
  <c r="C22" i="5"/>
  <c r="E22" i="5" s="1"/>
  <c r="C21" i="5"/>
  <c r="E21" i="5" s="1"/>
  <c r="C20" i="5"/>
  <c r="E20" i="5" s="1"/>
  <c r="C19" i="5"/>
  <c r="E19" i="5" s="1"/>
  <c r="C18" i="5"/>
  <c r="E18" i="5" s="1"/>
  <c r="C17" i="5"/>
  <c r="E17" i="5" s="1"/>
  <c r="E57" i="4"/>
  <c r="D36" i="4"/>
  <c r="E36" i="4" s="1"/>
  <c r="D37" i="4"/>
  <c r="E37" i="4" s="1"/>
  <c r="D38" i="4"/>
  <c r="E38" i="4" s="1"/>
  <c r="D39" i="4"/>
  <c r="E39" i="4" s="1"/>
  <c r="D40" i="4"/>
  <c r="E40" i="4" s="1"/>
  <c r="D41" i="4"/>
  <c r="E41" i="4" s="1"/>
  <c r="D42" i="4"/>
  <c r="E42" i="4" s="1"/>
  <c r="D43" i="4"/>
  <c r="E43" i="4" s="1"/>
  <c r="D44" i="4"/>
  <c r="E44" i="4" s="1"/>
  <c r="D45" i="4"/>
  <c r="E45" i="4" s="1"/>
  <c r="D46" i="4"/>
  <c r="E46" i="4" s="1"/>
  <c r="D47" i="4"/>
  <c r="E47" i="4" s="1"/>
  <c r="D48" i="4"/>
  <c r="E48" i="4" s="1"/>
  <c r="D49" i="4"/>
  <c r="E49" i="4" s="1"/>
  <c r="D50" i="4"/>
  <c r="E50" i="4" s="1"/>
  <c r="D51" i="4"/>
  <c r="E51" i="4" s="1"/>
  <c r="D52" i="4"/>
  <c r="E52" i="4" s="1"/>
  <c r="D53" i="4"/>
  <c r="E53" i="4" s="1"/>
  <c r="D54" i="4"/>
  <c r="E54" i="4" s="1"/>
  <c r="D55" i="4"/>
  <c r="E55" i="4" s="1"/>
  <c r="D56" i="4"/>
  <c r="E56" i="4" s="1"/>
  <c r="D57" i="4"/>
  <c r="D58" i="4"/>
  <c r="E58" i="4" s="1"/>
  <c r="D59" i="4"/>
  <c r="E59" i="4" s="1"/>
  <c r="D60" i="4"/>
  <c r="E60" i="4" s="1"/>
  <c r="D61" i="4"/>
  <c r="E61" i="4" s="1"/>
  <c r="D62" i="4"/>
  <c r="E62" i="4" s="1"/>
  <c r="D63" i="4"/>
  <c r="E63" i="4" s="1"/>
  <c r="D64" i="4"/>
  <c r="E64" i="4" s="1"/>
  <c r="D65" i="4"/>
  <c r="E65" i="4" s="1"/>
  <c r="D66" i="4"/>
  <c r="E66" i="4" s="1"/>
  <c r="D67" i="4"/>
  <c r="E67" i="4" s="1"/>
  <c r="D68" i="4"/>
  <c r="E68" i="4" s="1"/>
  <c r="D69" i="4"/>
  <c r="E69" i="4" s="1"/>
  <c r="D70" i="4"/>
  <c r="E70" i="4" s="1"/>
  <c r="D71" i="4"/>
  <c r="E71" i="4" s="1"/>
  <c r="D35" i="4"/>
  <c r="E35" i="4" s="1"/>
  <c r="D2" i="2"/>
  <c r="D3" i="2"/>
  <c r="D4" i="2"/>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C23" i="4"/>
  <c r="E23" i="4" s="1"/>
  <c r="C22" i="4"/>
  <c r="E22" i="4" s="1"/>
  <c r="C21" i="4"/>
  <c r="E21" i="4" s="1"/>
  <c r="C20" i="4"/>
  <c r="E20" i="4" s="1"/>
  <c r="C19" i="4"/>
  <c r="E19" i="4" s="1"/>
  <c r="C18" i="4"/>
  <c r="E18" i="4" s="1"/>
  <c r="C17" i="4"/>
  <c r="E17" i="4" s="1"/>
  <c r="C16" i="4"/>
  <c r="E16" i="4" s="1"/>
</calcChain>
</file>

<file path=xl/sharedStrings.xml><?xml version="1.0" encoding="utf-8"?>
<sst xmlns="http://schemas.openxmlformats.org/spreadsheetml/2006/main" count="213" uniqueCount="106">
  <si>
    <t>std1</t>
  </si>
  <si>
    <t>std2</t>
  </si>
  <si>
    <t>std3</t>
  </si>
  <si>
    <t>std4</t>
  </si>
  <si>
    <t>std5</t>
  </si>
  <si>
    <t>std6</t>
  </si>
  <si>
    <t>std7</t>
  </si>
  <si>
    <t>blank</t>
  </si>
  <si>
    <t>abs</t>
  </si>
  <si>
    <t>expected</t>
  </si>
  <si>
    <t>result</t>
  </si>
  <si>
    <t>concentratıon (ng/ml)</t>
  </si>
  <si>
    <t>Numune</t>
  </si>
  <si>
    <t>absorbans</t>
  </si>
  <si>
    <t>TTL(µmol/L)</t>
  </si>
  <si>
    <t>NTL(µmol/L)</t>
  </si>
  <si>
    <t>Disülfit</t>
  </si>
  <si>
    <t>Numune Adı</t>
  </si>
  <si>
    <t>KİT ADI</t>
  </si>
  <si>
    <t>TÜR</t>
  </si>
  <si>
    <t>MARKA</t>
  </si>
  <si>
    <t>CAT. NO</t>
  </si>
  <si>
    <t>Yöntem</t>
  </si>
  <si>
    <t>Universal</t>
  </si>
  <si>
    <t>REL ASSAY</t>
  </si>
  <si>
    <t>Kolorimetrik</t>
  </si>
  <si>
    <t>TTL(Total Thıol)</t>
  </si>
  <si>
    <t>NTL(Natıve Thıol)</t>
  </si>
  <si>
    <t>ELABSCIENCE</t>
  </si>
  <si>
    <t>ELİSA</t>
  </si>
  <si>
    <t>RL0185</t>
  </si>
  <si>
    <t>NOT</t>
  </si>
  <si>
    <t>hemolizli</t>
  </si>
  <si>
    <r>
      <rPr>
        <b/>
        <sz val="12"/>
        <color theme="1"/>
        <rFont val="Times New Roman"/>
        <family val="1"/>
        <charset val="162"/>
      </rPr>
      <t xml:space="preserve">Thiol/Disulfide Homeostasis  </t>
    </r>
    <r>
      <rPr>
        <sz val="12"/>
        <color theme="1"/>
        <rFont val="Times New Roman"/>
        <family val="1"/>
        <charset val="162"/>
      </rPr>
      <t xml:space="preserve">  (µmol/L)</t>
    </r>
  </si>
  <si>
    <t xml:space="preserve">Tests were measured using a novel automatic and spectrophotometric method developed by Erel and Neselioglu* </t>
  </si>
  <si>
    <t>which is avaliable commercially (Rel Assay Diagnostics, Turkey) In this method, dynamic and reducible disulfide bonds</t>
  </si>
  <si>
    <t xml:space="preserve">in the samples were reduced to free functional thiol groups by using sodium borohydride. In order to prevent the reduction </t>
  </si>
  <si>
    <t xml:space="preserve">of unused reduced sodium borohydride to dithionite-2 nitrobenzoic (DTNB), NaBH4 was removed with formaldehyde. Native thiol (NT) and total thiol (TT) </t>
  </si>
  <si>
    <t>levels were determined after reaction with DTNB and their levels were measured ultimately. Half of the difference of the result obtained</t>
  </si>
  <si>
    <t>by the subtraction of native thiol amount from total thiol content indicated the disulfide (DS) level.</t>
  </si>
  <si>
    <t>(Relassay, Turkey)</t>
  </si>
  <si>
    <t>1(1)</t>
  </si>
  <si>
    <t>1(2)</t>
  </si>
  <si>
    <t>1(3)</t>
  </si>
  <si>
    <t>1(4)</t>
  </si>
  <si>
    <t>1(5)</t>
  </si>
  <si>
    <t>2(1)</t>
  </si>
  <si>
    <t>2(2)</t>
  </si>
  <si>
    <t>2(3)</t>
  </si>
  <si>
    <t>3(1)</t>
  </si>
  <si>
    <t>3(2)</t>
  </si>
  <si>
    <t>3(3)</t>
  </si>
  <si>
    <t>3(6)</t>
  </si>
  <si>
    <t>4(1)</t>
  </si>
  <si>
    <t>4(2)</t>
  </si>
  <si>
    <t>4(3)</t>
  </si>
  <si>
    <t>4(4)</t>
  </si>
  <si>
    <t>4(5)</t>
  </si>
  <si>
    <t>5(1)</t>
  </si>
  <si>
    <t>5(2)</t>
  </si>
  <si>
    <t>5(3)</t>
  </si>
  <si>
    <t>5(4)</t>
  </si>
  <si>
    <t>5(5)</t>
  </si>
  <si>
    <t>5(6)</t>
  </si>
  <si>
    <t>6(1)</t>
  </si>
  <si>
    <t>6(2)</t>
  </si>
  <si>
    <t>6(3)</t>
  </si>
  <si>
    <t>6(4)</t>
  </si>
  <si>
    <t>6(5)</t>
  </si>
  <si>
    <t>6(6)</t>
  </si>
  <si>
    <t>6(7)</t>
  </si>
  <si>
    <t>7(1)</t>
  </si>
  <si>
    <t>7(2)</t>
  </si>
  <si>
    <t>7(3)</t>
  </si>
  <si>
    <t>7(4)</t>
  </si>
  <si>
    <t>7(5)</t>
  </si>
  <si>
    <t>7(6)</t>
  </si>
  <si>
    <t>7(7)</t>
  </si>
  <si>
    <t>abs-blank</t>
  </si>
  <si>
    <t>concentratıon (pg/ml)</t>
  </si>
  <si>
    <t>Kullanılan Cihaz</t>
  </si>
  <si>
    <t>Mıcroplate reader: BIO-TEK EL X 800-Aotu strıp washer:BIO TEK EL X 50</t>
  </si>
  <si>
    <t>MINDRAY BS-400</t>
  </si>
  <si>
    <t>Cortisol</t>
  </si>
  <si>
    <t>Interleukin 1 Beta</t>
  </si>
  <si>
    <t>Human</t>
  </si>
  <si>
    <t>BT</t>
  </si>
  <si>
    <t>Yüksek hemolizli</t>
  </si>
  <si>
    <t>E-EL-H0149</t>
  </si>
  <si>
    <t>EA0010Ge</t>
  </si>
  <si>
    <t xml:space="preserve"> IL-1BETA Assay Principle</t>
  </si>
  <si>
    <t>This ELISA kit uses the Sandwich-ELISA principle. The micro ELISA plate provided in this kit has been pre-coated with an antibody specific to Human IL-1β.</t>
  </si>
  <si>
    <t xml:space="preserve">Samples (or Standards) are added to the micro ELISA plate wells and combined with the specific antibody. </t>
  </si>
  <si>
    <t>Then a biotinylated detection antibody specific for Human IL-1β and Avidin--Horseradish Peroxidase (HRP) conjugate are added successively to each micro plate well and incubated. Free components are washed away. The substrate solution is added to each well.</t>
  </si>
  <si>
    <t>Only those wells that contain Human IL-1β, biotinylated detection antibody and Avidin-HRP conjugate will appear blue in color. The enzyme-substrate reaction is terminated by the addition of stop solution and the color turns yellow.</t>
  </si>
  <si>
    <t>The optical density (OD) is measured spectrophotometrically at a wavelength of 450 nm ± 2 nm. The OD value is proportional to the concentration of Human IL-1β.</t>
  </si>
  <si>
    <t>You can calculate the concentration of Human IL-1β in the samples by comparing the OD of the samples to the standard curve.</t>
  </si>
  <si>
    <t>General Cortisol Assay Principle</t>
  </si>
  <si>
    <t xml:space="preserve">This kit is an enzyme -linked ımmunosorbent assay.(elisa).COR standards or samples are added to the wells pre-coated with a monoclonal antibody.  </t>
  </si>
  <si>
    <t>Then biotin-conjugated target antigen are added to the wells. The antigens in the standards or sample compete with the biotin-conjugated antigen to the bind to the capture antibody and incubate.</t>
  </si>
  <si>
    <t>Unbound antigen is washed away during a washing step.An avidin-HRP is then added and then incubate.Unbound avidin hrp is washed away during a washing step.TMB Subsrate is then added and color develops.</t>
  </si>
  <si>
    <t>The reaction is stopped by addition of acidic stop solution and color changes into yellow that can be measured at 450 nm. The intensity of the color developed in inversely proportional to the concentration of COR in the sample.</t>
  </si>
  <si>
    <t>The concentratıon of COR in the sample is then determined by comparing the O.D of the samples to the standard curve.</t>
  </si>
  <si>
    <t>TAS(mmol/L)</t>
  </si>
  <si>
    <t>TOS (µmol/L)</t>
  </si>
  <si>
    <t>OSI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</si>
</sst>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5" x14ac:knownFonts="1">
    <font>
      <sz val="11"/>
      <color theme="1"/>
      <name val="Calibri"/>
      <family val="2"/>
      <charset val="162"/>
      <scheme val="minor"/>
    </font>
    <font>
      <b/>
      <sz val="11"/>
      <color theme="0"/>
      <name val="Calibri"/>
      <family val="2"/>
      <charset val="162"/>
      <scheme val="minor"/>
    </font>
    <font>
      <b/>
      <sz val="11"/>
      <color theme="1"/>
      <name val="Calibri"/>
      <family val="2"/>
      <charset val="162"/>
      <scheme val="minor"/>
    </font>
    <font>
      <sz val="12"/>
      <color theme="1"/>
      <name val="Times New Roman"/>
      <family val="1"/>
      <charset val="162"/>
    </font>
    <font>
      <b/>
      <sz val="12"/>
      <color theme="1"/>
      <name val="Times New Roman"/>
      <family val="1"/>
      <charset val="162"/>
    </font>
  </fonts>
  <fills count="10">
    <fill>
      <patternFill patternType="none"/>
    </fill>
    <fill>
      <patternFill patternType="gray125"/>
    </fill>
    <fill>
      <patternFill patternType="solid">
        <fgColor theme="9" tint="0.59999389629810485"/>
        <bgColor indexed="64"/>
      </patternFill>
    </fill>
    <fill>
      <patternFill patternType="solid">
        <fgColor rgb="FFFFC000"/>
        <bgColor indexed="64"/>
      </patternFill>
    </fill>
    <fill>
      <patternFill patternType="solid">
        <fgColor rgb="FFFFFF00"/>
        <bgColor indexed="64"/>
      </patternFill>
    </fill>
    <fill>
      <patternFill patternType="solid">
        <fgColor rgb="FFFF0000"/>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theme="9" tint="0.39994506668294322"/>
        <bgColor indexed="64"/>
      </patternFill>
    </fill>
    <fill>
      <patternFill patternType="solid">
        <fgColor theme="9" tint="-0.249977111117893"/>
        <bgColor indexed="64"/>
      </patternFill>
    </fill>
  </fills>
  <borders count="3">
    <border>
      <left/>
      <right/>
      <top/>
      <bottom/>
      <diagonal/>
    </border>
    <border>
      <left style="thin">
        <color auto="1"/>
      </left>
      <right style="thin">
        <color auto="1"/>
      </right>
      <top style="thin">
        <color auto="1"/>
      </top>
      <bottom style="thin">
        <color auto="1"/>
      </bottom>
      <diagonal/>
    </border>
    <border>
      <left style="thick">
        <color auto="1"/>
      </left>
      <right style="thick">
        <color auto="1"/>
      </right>
      <top style="thick">
        <color auto="1"/>
      </top>
      <bottom style="thick">
        <color auto="1"/>
      </bottom>
      <diagonal/>
    </border>
  </borders>
  <cellStyleXfs count="1">
    <xf numFmtId="0" fontId="0" fillId="0" borderId="0"/>
  </cellStyleXfs>
  <cellXfs count="25">
    <xf numFmtId="0" fontId="0" fillId="0" borderId="0" xfId="0"/>
    <xf numFmtId="0" fontId="0" fillId="0" borderId="1" xfId="0" applyBorder="1" applyAlignment="1">
      <alignment horizontal="center"/>
    </xf>
    <xf numFmtId="0" fontId="0" fillId="2" borderId="1" xfId="0" applyFill="1" applyBorder="1" applyAlignment="1">
      <alignment horizontal="center"/>
    </xf>
    <xf numFmtId="0" fontId="0" fillId="3" borderId="1" xfId="0" applyFill="1" applyBorder="1" applyAlignment="1">
      <alignment horizontal="center"/>
    </xf>
    <xf numFmtId="0" fontId="2" fillId="4" borderId="1" xfId="0" applyFont="1" applyFill="1" applyBorder="1" applyAlignment="1">
      <alignment horizontal="center"/>
    </xf>
    <xf numFmtId="0" fontId="2" fillId="3" borderId="1" xfId="0" applyFont="1" applyFill="1" applyBorder="1" applyAlignment="1">
      <alignment horizontal="center"/>
    </xf>
    <xf numFmtId="0" fontId="2" fillId="0" borderId="0" xfId="0" applyFont="1"/>
    <xf numFmtId="164" fontId="2" fillId="5" borderId="1" xfId="0" applyNumberFormat="1" applyFont="1" applyFill="1" applyBorder="1" applyAlignment="1">
      <alignment horizontal="center"/>
    </xf>
    <xf numFmtId="0" fontId="0" fillId="6" borderId="1" xfId="0" applyFill="1" applyBorder="1" applyAlignment="1">
      <alignment horizontal="center"/>
    </xf>
    <xf numFmtId="0" fontId="1" fillId="5" borderId="2" xfId="0" applyFont="1" applyFill="1" applyBorder="1" applyAlignment="1">
      <alignment horizontal="center"/>
    </xf>
    <xf numFmtId="0" fontId="2" fillId="8" borderId="2" xfId="0" applyFont="1" applyFill="1" applyBorder="1" applyAlignment="1">
      <alignment horizontal="center"/>
    </xf>
    <xf numFmtId="0" fontId="2" fillId="6" borderId="2" xfId="0" applyFont="1" applyFill="1" applyBorder="1" applyAlignment="1">
      <alignment horizontal="center"/>
    </xf>
    <xf numFmtId="0" fontId="2" fillId="5" borderId="1" xfId="0" applyFont="1" applyFill="1" applyBorder="1" applyAlignment="1">
      <alignment horizontal="center"/>
    </xf>
    <xf numFmtId="0" fontId="3" fillId="0" borderId="0" xfId="0" applyFont="1"/>
    <xf numFmtId="16" fontId="2" fillId="7" borderId="1" xfId="0" applyNumberFormat="1" applyFont="1" applyFill="1" applyBorder="1" applyAlignment="1">
      <alignment horizontal="center"/>
    </xf>
    <xf numFmtId="16" fontId="0" fillId="0" borderId="0" xfId="0" applyNumberFormat="1"/>
    <xf numFmtId="0" fontId="1" fillId="5" borderId="1" xfId="0" applyFont="1" applyFill="1" applyBorder="1" applyAlignment="1">
      <alignment horizontal="center"/>
    </xf>
    <xf numFmtId="0" fontId="0" fillId="0" borderId="0" xfId="0"/>
    <xf numFmtId="0" fontId="2" fillId="9" borderId="1" xfId="0" applyFont="1" applyFill="1" applyBorder="1" applyAlignment="1">
      <alignment horizontal="center"/>
    </xf>
    <xf numFmtId="16" fontId="2" fillId="9" borderId="1" xfId="0" applyNumberFormat="1" applyFont="1" applyFill="1" applyBorder="1" applyAlignment="1">
      <alignment horizontal="center"/>
    </xf>
    <xf numFmtId="0" fontId="0" fillId="0" borderId="0" xfId="0"/>
    <xf numFmtId="0" fontId="2" fillId="7" borderId="2" xfId="0" applyFont="1" applyFill="1" applyBorder="1" applyAlignment="1">
      <alignment horizontal="center"/>
    </xf>
    <xf numFmtId="0" fontId="0" fillId="0" borderId="0" xfId="0"/>
    <xf numFmtId="0" fontId="2" fillId="0" borderId="0" xfId="0" applyFont="1"/>
    <xf numFmtId="164" fontId="0" fillId="6" borderId="1" xfId="0" applyNumberForma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r-T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IL-1BETA</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tr-TR"/>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1"/>
            <c:trendlineLbl>
              <c:layout>
                <c:manualLayout>
                  <c:x val="-0.32673490813648293"/>
                  <c:y val="0.1504323417906095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trendlineLbl>
          </c:trendline>
          <c:xVal>
            <c:numRef>
              <c:f>'il-1beta'!$C$16:$C$23</c:f>
              <c:numCache>
                <c:formatCode>General</c:formatCode>
                <c:ptCount val="8"/>
                <c:pt idx="0">
                  <c:v>2.5060000000000002</c:v>
                </c:pt>
                <c:pt idx="1">
                  <c:v>1.6340000000000001</c:v>
                </c:pt>
                <c:pt idx="2">
                  <c:v>1.0750000000000002</c:v>
                </c:pt>
                <c:pt idx="3">
                  <c:v>0.61299999999999999</c:v>
                </c:pt>
                <c:pt idx="4">
                  <c:v>0.34800000000000003</c:v>
                </c:pt>
                <c:pt idx="5">
                  <c:v>0.21700000000000003</c:v>
                </c:pt>
                <c:pt idx="6">
                  <c:v>9.7000000000000003E-2</c:v>
                </c:pt>
                <c:pt idx="7">
                  <c:v>0</c:v>
                </c:pt>
              </c:numCache>
            </c:numRef>
          </c:xVal>
          <c:yVal>
            <c:numRef>
              <c:f>'il-1beta'!$D$16:$D$23</c:f>
              <c:numCache>
                <c:formatCode>General</c:formatCode>
                <c:ptCount val="8"/>
                <c:pt idx="0">
                  <c:v>500</c:v>
                </c:pt>
                <c:pt idx="1">
                  <c:v>250</c:v>
                </c:pt>
                <c:pt idx="2">
                  <c:v>125</c:v>
                </c:pt>
                <c:pt idx="3">
                  <c:v>62.5</c:v>
                </c:pt>
                <c:pt idx="4">
                  <c:v>31.25</c:v>
                </c:pt>
                <c:pt idx="5">
                  <c:v>15.63</c:v>
                </c:pt>
                <c:pt idx="6">
                  <c:v>7.81</c:v>
                </c:pt>
                <c:pt idx="7">
                  <c:v>0</c:v>
                </c:pt>
              </c:numCache>
            </c:numRef>
          </c:yVal>
          <c:smooth val="0"/>
          <c:extLst>
            <c:ext xmlns:c16="http://schemas.microsoft.com/office/drawing/2014/chart" uri="{C3380CC4-5D6E-409C-BE32-E72D297353CC}">
              <c16:uniqueId val="{00000000-4912-4259-958D-9EA7F3C339B4}"/>
            </c:ext>
          </c:extLst>
        </c:ser>
        <c:dLbls>
          <c:showLegendKey val="0"/>
          <c:showVal val="0"/>
          <c:showCatName val="0"/>
          <c:showSerName val="0"/>
          <c:showPercent val="0"/>
          <c:showBubbleSize val="0"/>
        </c:dLbls>
        <c:axId val="331801080"/>
        <c:axId val="331799440"/>
      </c:scatterChart>
      <c:valAx>
        <c:axId val="33180108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331799440"/>
        <c:crosses val="autoZero"/>
        <c:crossBetween val="midCat"/>
      </c:valAx>
      <c:valAx>
        <c:axId val="3317994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33180108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r-T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r-T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CO</a:t>
            </a:r>
            <a:r>
              <a:rPr lang="tr-TR" b="1"/>
              <a:t>R</a:t>
            </a:r>
            <a:r>
              <a:rPr lang="en-US" b="1"/>
              <a:t>TİSOL</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tr-TR"/>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1"/>
            <c:trendlineLbl>
              <c:layout>
                <c:manualLayout>
                  <c:x val="-0.33026924759405074"/>
                  <c:y val="0.15699074074074074"/>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trendlineLbl>
          </c:trendline>
          <c:xVal>
            <c:numRef>
              <c:f>cortisol!$C$17:$C$23</c:f>
              <c:numCache>
                <c:formatCode>General</c:formatCode>
                <c:ptCount val="7"/>
                <c:pt idx="0">
                  <c:v>2.3860000000000001</c:v>
                </c:pt>
                <c:pt idx="1">
                  <c:v>1.3660000000000001</c:v>
                </c:pt>
                <c:pt idx="2">
                  <c:v>0.92200000000000004</c:v>
                </c:pt>
                <c:pt idx="3">
                  <c:v>0.43099999999999999</c:v>
                </c:pt>
                <c:pt idx="4">
                  <c:v>0.21799999999999997</c:v>
                </c:pt>
                <c:pt idx="5">
                  <c:v>9.7000000000000017E-2</c:v>
                </c:pt>
                <c:pt idx="6">
                  <c:v>0</c:v>
                </c:pt>
              </c:numCache>
            </c:numRef>
          </c:xVal>
          <c:yVal>
            <c:numRef>
              <c:f>cortisol!$D$17:$D$23</c:f>
              <c:numCache>
                <c:formatCode>General</c:formatCode>
                <c:ptCount val="7"/>
                <c:pt idx="0">
                  <c:v>320</c:v>
                </c:pt>
                <c:pt idx="1">
                  <c:v>160</c:v>
                </c:pt>
                <c:pt idx="2">
                  <c:v>80</c:v>
                </c:pt>
                <c:pt idx="3">
                  <c:v>40</c:v>
                </c:pt>
                <c:pt idx="4">
                  <c:v>20</c:v>
                </c:pt>
                <c:pt idx="5">
                  <c:v>10</c:v>
                </c:pt>
                <c:pt idx="6">
                  <c:v>0</c:v>
                </c:pt>
              </c:numCache>
            </c:numRef>
          </c:yVal>
          <c:smooth val="0"/>
          <c:extLst>
            <c:ext xmlns:c16="http://schemas.microsoft.com/office/drawing/2014/chart" uri="{C3380CC4-5D6E-409C-BE32-E72D297353CC}">
              <c16:uniqueId val="{00000000-C7AD-4D08-A8BB-73E2AF9A8578}"/>
            </c:ext>
          </c:extLst>
        </c:ser>
        <c:dLbls>
          <c:showLegendKey val="0"/>
          <c:showVal val="0"/>
          <c:showCatName val="0"/>
          <c:showSerName val="0"/>
          <c:showPercent val="0"/>
          <c:showBubbleSize val="0"/>
        </c:dLbls>
        <c:axId val="522622304"/>
        <c:axId val="522613776"/>
      </c:scatterChart>
      <c:valAx>
        <c:axId val="52262230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522613776"/>
        <c:crosses val="autoZero"/>
        <c:crossBetween val="midCat"/>
      </c:valAx>
      <c:valAx>
        <c:axId val="5226137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52262230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r-T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jpeg"/><Relationship Id="rId4"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twoCellAnchor>
    <xdr:from>
      <xdr:col>6</xdr:col>
      <xdr:colOff>441960</xdr:colOff>
      <xdr:row>11</xdr:row>
      <xdr:rowOff>7620</xdr:rowOff>
    </xdr:from>
    <xdr:to>
      <xdr:col>14</xdr:col>
      <xdr:colOff>137160</xdr:colOff>
      <xdr:row>26</xdr:row>
      <xdr:rowOff>7620</xdr:rowOff>
    </xdr:to>
    <xdr:graphicFrame macro="">
      <xdr:nvGraphicFramePr>
        <xdr:cNvPr id="2" name="Grafik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411480</xdr:colOff>
      <xdr:row>7</xdr:row>
      <xdr:rowOff>7620</xdr:rowOff>
    </xdr:from>
    <xdr:to>
      <xdr:col>15</xdr:col>
      <xdr:colOff>106680</xdr:colOff>
      <xdr:row>22</xdr:row>
      <xdr:rowOff>7620</xdr:rowOff>
    </xdr:to>
    <xdr:graphicFrame macro="">
      <xdr:nvGraphicFramePr>
        <xdr:cNvPr id="2" name="Grafik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121920</xdr:colOff>
      <xdr:row>5</xdr:row>
      <xdr:rowOff>179434</xdr:rowOff>
    </xdr:from>
    <xdr:to>
      <xdr:col>3</xdr:col>
      <xdr:colOff>441960</xdr:colOff>
      <xdr:row>17</xdr:row>
      <xdr:rowOff>34587</xdr:rowOff>
    </xdr:to>
    <xdr:pic>
      <xdr:nvPicPr>
        <xdr:cNvPr id="5" name="Resim 4">
          <a:extLst>
            <a:ext uri="{FF2B5EF4-FFF2-40B4-BE49-F238E27FC236}">
              <a16:creationId xmlns:a16="http://schemas.microsoft.com/office/drawing/2014/main" id="{00000000-0008-0000-0300-000005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1920" y="1170034"/>
          <a:ext cx="5052060" cy="2057333"/>
        </a:xfrm>
        <a:prstGeom prst="rect">
          <a:avLst/>
        </a:prstGeom>
      </xdr:spPr>
    </xdr:pic>
    <xdr:clientData/>
  </xdr:twoCellAnchor>
  <xdr:twoCellAnchor editAs="oneCell">
    <xdr:from>
      <xdr:col>0</xdr:col>
      <xdr:colOff>106680</xdr:colOff>
      <xdr:row>17</xdr:row>
      <xdr:rowOff>26938</xdr:rowOff>
    </xdr:from>
    <xdr:to>
      <xdr:col>3</xdr:col>
      <xdr:colOff>479577</xdr:colOff>
      <xdr:row>43</xdr:row>
      <xdr:rowOff>152399</xdr:rowOff>
    </xdr:to>
    <xdr:pic>
      <xdr:nvPicPr>
        <xdr:cNvPr id="6" name="Resim 5">
          <a:extLst>
            <a:ext uri="{FF2B5EF4-FFF2-40B4-BE49-F238E27FC236}">
              <a16:creationId xmlns:a16="http://schemas.microsoft.com/office/drawing/2014/main" id="{00000000-0008-0000-0300-000006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06680" y="3219718"/>
          <a:ext cx="5104917" cy="4880341"/>
        </a:xfrm>
        <a:prstGeom prst="rect">
          <a:avLst/>
        </a:prstGeom>
      </xdr:spPr>
    </xdr:pic>
    <xdr:clientData/>
  </xdr:twoCellAnchor>
  <xdr:twoCellAnchor editAs="oneCell">
    <xdr:from>
      <xdr:col>3</xdr:col>
      <xdr:colOff>514350</xdr:colOff>
      <xdr:row>5</xdr:row>
      <xdr:rowOff>148590</xdr:rowOff>
    </xdr:from>
    <xdr:to>
      <xdr:col>5</xdr:col>
      <xdr:colOff>3273995</xdr:colOff>
      <xdr:row>24</xdr:row>
      <xdr:rowOff>182813</xdr:rowOff>
    </xdr:to>
    <xdr:pic>
      <xdr:nvPicPr>
        <xdr:cNvPr id="7" name="Resim 6">
          <a:extLst>
            <a:ext uri="{FF2B5EF4-FFF2-40B4-BE49-F238E27FC236}">
              <a16:creationId xmlns:a16="http://schemas.microsoft.com/office/drawing/2014/main" id="{00000000-0008-0000-0300-000007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5334000" y="1132840"/>
          <a:ext cx="5547295" cy="3539423"/>
        </a:xfrm>
        <a:prstGeom prst="rect">
          <a:avLst/>
        </a:prstGeom>
      </xdr:spPr>
    </xdr:pic>
    <xdr:clientData/>
  </xdr:twoCellAnchor>
  <xdr:twoCellAnchor editAs="oneCell">
    <xdr:from>
      <xdr:col>3</xdr:col>
      <xdr:colOff>546100</xdr:colOff>
      <xdr:row>25</xdr:row>
      <xdr:rowOff>50800</xdr:rowOff>
    </xdr:from>
    <xdr:to>
      <xdr:col>6</xdr:col>
      <xdr:colOff>136990</xdr:colOff>
      <xdr:row>44</xdr:row>
      <xdr:rowOff>3810</xdr:rowOff>
    </xdr:to>
    <xdr:pic>
      <xdr:nvPicPr>
        <xdr:cNvPr id="8" name="Resim 7">
          <a:extLst>
            <a:ext uri="{FF2B5EF4-FFF2-40B4-BE49-F238E27FC236}">
              <a16:creationId xmlns:a16="http://schemas.microsoft.com/office/drawing/2014/main" id="{00000000-0008-0000-0300-00000800000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5365750" y="4724400"/>
          <a:ext cx="6804490" cy="3451860"/>
        </a:xfrm>
        <a:prstGeom prst="rect">
          <a:avLst/>
        </a:prstGeom>
      </xdr:spPr>
    </xdr:pic>
    <xdr:clientData/>
  </xdr:twoCellAnchor>
</xdr:wsDr>
</file>

<file path=xl/theme/theme1.xml><?xml version="1.0" encoding="utf-8"?>
<a:theme xmlns:a="http://schemas.openxmlformats.org/drawingml/2006/main" name="Office Teması">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46"/>
  <sheetViews>
    <sheetView topLeftCell="A13" workbookViewId="0">
      <selection activeCell="A2" sqref="A2:A38"/>
    </sheetView>
  </sheetViews>
  <sheetFormatPr defaultRowHeight="14.5" x14ac:dyDescent="0.35"/>
  <cols>
    <col min="1" max="1" width="22.08984375" customWidth="1"/>
    <col min="2" max="2" width="14" customWidth="1"/>
    <col min="3" max="3" width="14.36328125" customWidth="1"/>
    <col min="4" max="4" width="12.54296875" customWidth="1"/>
    <col min="5" max="5" width="14.08984375" customWidth="1"/>
    <col min="6" max="6" width="14.36328125" customWidth="1"/>
    <col min="7" max="7" width="11.453125" customWidth="1"/>
    <col min="8" max="8" width="16" customWidth="1"/>
  </cols>
  <sheetData>
    <row r="1" spans="1:12" x14ac:dyDescent="0.35">
      <c r="A1" s="16" t="s">
        <v>17</v>
      </c>
      <c r="B1" s="16" t="s">
        <v>14</v>
      </c>
      <c r="C1" s="16" t="s">
        <v>15</v>
      </c>
      <c r="D1" s="16" t="s">
        <v>16</v>
      </c>
      <c r="E1" s="16" t="s">
        <v>103</v>
      </c>
      <c r="F1" s="16" t="s">
        <v>104</v>
      </c>
      <c r="G1" s="16" t="s">
        <v>105</v>
      </c>
      <c r="H1" s="16" t="s">
        <v>31</v>
      </c>
    </row>
    <row r="2" spans="1:12" x14ac:dyDescent="0.35">
      <c r="A2" s="14" t="s">
        <v>41</v>
      </c>
      <c r="B2" s="8">
        <v>889</v>
      </c>
      <c r="C2" s="8">
        <v>197</v>
      </c>
      <c r="D2" s="8">
        <f t="shared" ref="D2:D38" si="0">(B2-C2)/2</f>
        <v>346</v>
      </c>
      <c r="E2" s="8">
        <v>1.07</v>
      </c>
      <c r="F2" s="8">
        <v>1.75</v>
      </c>
      <c r="G2" s="24">
        <f t="shared" ref="G2:G38" si="1">(F2/(E2*1000))*100</f>
        <v>0.1635514018691589</v>
      </c>
      <c r="H2" s="3"/>
    </row>
    <row r="3" spans="1:12" x14ac:dyDescent="0.35">
      <c r="A3" s="14" t="s">
        <v>42</v>
      </c>
      <c r="B3" s="8">
        <v>879</v>
      </c>
      <c r="C3" s="8">
        <v>191</v>
      </c>
      <c r="D3" s="8">
        <f t="shared" si="0"/>
        <v>344</v>
      </c>
      <c r="E3" s="8">
        <v>1.18</v>
      </c>
      <c r="F3" s="8">
        <v>1.08</v>
      </c>
      <c r="G3" s="24">
        <f t="shared" si="1"/>
        <v>9.152542372881356E-2</v>
      </c>
      <c r="H3" s="3"/>
    </row>
    <row r="4" spans="1:12" x14ac:dyDescent="0.35">
      <c r="A4" s="14" t="s">
        <v>43</v>
      </c>
      <c r="B4" s="8">
        <v>827</v>
      </c>
      <c r="C4" s="8">
        <v>180</v>
      </c>
      <c r="D4" s="8">
        <f t="shared" si="0"/>
        <v>323.5</v>
      </c>
      <c r="E4" s="8">
        <v>1.01</v>
      </c>
      <c r="F4" s="8">
        <v>1.75</v>
      </c>
      <c r="G4" s="24">
        <f t="shared" si="1"/>
        <v>0.17326732673267328</v>
      </c>
      <c r="H4" s="3"/>
    </row>
    <row r="5" spans="1:12" x14ac:dyDescent="0.35">
      <c r="A5" s="14" t="s">
        <v>44</v>
      </c>
      <c r="B5" s="8">
        <v>849</v>
      </c>
      <c r="C5" s="8">
        <v>226</v>
      </c>
      <c r="D5" s="8">
        <f t="shared" si="0"/>
        <v>311.5</v>
      </c>
      <c r="E5" s="8">
        <v>1.04</v>
      </c>
      <c r="F5" s="8">
        <v>0.92</v>
      </c>
      <c r="G5" s="24">
        <f t="shared" si="1"/>
        <v>8.8461538461538466E-2</v>
      </c>
      <c r="H5" s="3"/>
    </row>
    <row r="6" spans="1:12" x14ac:dyDescent="0.35">
      <c r="A6" s="14" t="s">
        <v>45</v>
      </c>
      <c r="B6" s="8">
        <v>877</v>
      </c>
      <c r="C6" s="8">
        <v>237</v>
      </c>
      <c r="D6" s="8">
        <f t="shared" si="0"/>
        <v>320</v>
      </c>
      <c r="E6" s="8">
        <v>0.96</v>
      </c>
      <c r="F6" s="8">
        <v>1.64</v>
      </c>
      <c r="G6" s="24">
        <f t="shared" si="1"/>
        <v>0.17083333333333331</v>
      </c>
      <c r="H6" s="3"/>
    </row>
    <row r="7" spans="1:12" x14ac:dyDescent="0.35">
      <c r="A7" s="14" t="s">
        <v>46</v>
      </c>
      <c r="B7" s="8">
        <v>866</v>
      </c>
      <c r="C7" s="8">
        <v>139</v>
      </c>
      <c r="D7" s="8">
        <f t="shared" si="0"/>
        <v>363.5</v>
      </c>
      <c r="E7" s="8">
        <v>1.04</v>
      </c>
      <c r="F7" s="8">
        <v>1.21</v>
      </c>
      <c r="G7" s="24">
        <f t="shared" si="1"/>
        <v>0.11634615384615384</v>
      </c>
      <c r="H7" s="3"/>
    </row>
    <row r="8" spans="1:12" x14ac:dyDescent="0.35">
      <c r="A8" s="14" t="s">
        <v>47</v>
      </c>
      <c r="B8" s="8">
        <v>877</v>
      </c>
      <c r="C8" s="8">
        <v>155</v>
      </c>
      <c r="D8" s="8">
        <f t="shared" si="0"/>
        <v>361</v>
      </c>
      <c r="E8" s="8">
        <v>0.96</v>
      </c>
      <c r="F8" s="8">
        <v>1.59</v>
      </c>
      <c r="G8" s="24">
        <f t="shared" si="1"/>
        <v>0.16562500000000002</v>
      </c>
      <c r="H8" s="3"/>
    </row>
    <row r="9" spans="1:12" x14ac:dyDescent="0.35">
      <c r="A9" s="14" t="s">
        <v>48</v>
      </c>
      <c r="B9" s="8">
        <v>852</v>
      </c>
      <c r="C9" s="8">
        <v>278</v>
      </c>
      <c r="D9" s="8">
        <f t="shared" si="0"/>
        <v>287</v>
      </c>
      <c r="E9" s="8">
        <v>1.42</v>
      </c>
      <c r="F9" s="8">
        <v>3.51</v>
      </c>
      <c r="G9" s="24">
        <f t="shared" si="1"/>
        <v>0.2471830985915493</v>
      </c>
      <c r="H9" s="3" t="s">
        <v>32</v>
      </c>
    </row>
    <row r="10" spans="1:12" x14ac:dyDescent="0.35">
      <c r="A10" s="14" t="s">
        <v>49</v>
      </c>
      <c r="B10" s="8">
        <v>849</v>
      </c>
      <c r="C10" s="8">
        <v>238</v>
      </c>
      <c r="D10" s="8">
        <f t="shared" si="0"/>
        <v>305.5</v>
      </c>
      <c r="E10" s="8">
        <v>0.9</v>
      </c>
      <c r="F10" s="8">
        <v>2.2400000000000002</v>
      </c>
      <c r="G10" s="24">
        <f t="shared" si="1"/>
        <v>0.24888888888888891</v>
      </c>
      <c r="H10" s="3" t="s">
        <v>32</v>
      </c>
      <c r="L10" s="15"/>
    </row>
    <row r="11" spans="1:12" x14ac:dyDescent="0.35">
      <c r="A11" s="14" t="s">
        <v>50</v>
      </c>
      <c r="B11" s="8">
        <v>808</v>
      </c>
      <c r="C11" s="8">
        <v>138</v>
      </c>
      <c r="D11" s="8">
        <f t="shared" si="0"/>
        <v>335</v>
      </c>
      <c r="E11" s="8">
        <v>0.96</v>
      </c>
      <c r="F11" s="8">
        <v>1.19</v>
      </c>
      <c r="G11" s="24">
        <f t="shared" si="1"/>
        <v>0.12395833333333332</v>
      </c>
      <c r="H11" s="3"/>
      <c r="L11" s="15"/>
    </row>
    <row r="12" spans="1:12" x14ac:dyDescent="0.35">
      <c r="A12" s="14" t="s">
        <v>51</v>
      </c>
      <c r="B12" s="8">
        <v>840</v>
      </c>
      <c r="C12" s="8">
        <v>191</v>
      </c>
      <c r="D12" s="8">
        <f t="shared" si="0"/>
        <v>324.5</v>
      </c>
      <c r="E12" s="8">
        <v>1.1299999999999999</v>
      </c>
      <c r="F12" s="8">
        <v>1.37</v>
      </c>
      <c r="G12" s="24">
        <f t="shared" si="1"/>
        <v>0.12123893805309736</v>
      </c>
      <c r="H12" s="3" t="s">
        <v>32</v>
      </c>
      <c r="L12" s="15"/>
    </row>
    <row r="13" spans="1:12" x14ac:dyDescent="0.35">
      <c r="A13" s="14" t="s">
        <v>52</v>
      </c>
      <c r="B13" s="8">
        <v>863</v>
      </c>
      <c r="C13" s="8">
        <v>208</v>
      </c>
      <c r="D13" s="8">
        <f t="shared" si="0"/>
        <v>327.5</v>
      </c>
      <c r="E13" s="8">
        <v>0.83</v>
      </c>
      <c r="F13" s="8">
        <v>1.69</v>
      </c>
      <c r="G13" s="24">
        <f t="shared" si="1"/>
        <v>0.20361445783132529</v>
      </c>
      <c r="H13" s="3"/>
      <c r="L13" s="15"/>
    </row>
    <row r="14" spans="1:12" x14ac:dyDescent="0.35">
      <c r="A14" s="14" t="s">
        <v>53</v>
      </c>
      <c r="B14" s="8">
        <v>811</v>
      </c>
      <c r="C14" s="8">
        <v>267</v>
      </c>
      <c r="D14" s="8">
        <f t="shared" si="0"/>
        <v>272</v>
      </c>
      <c r="E14" s="8">
        <v>0.98</v>
      </c>
      <c r="F14" s="8">
        <v>2.75</v>
      </c>
      <c r="G14" s="24">
        <f t="shared" si="1"/>
        <v>0.28061224489795916</v>
      </c>
      <c r="H14" s="3"/>
      <c r="L14" s="15"/>
    </row>
    <row r="15" spans="1:12" x14ac:dyDescent="0.35">
      <c r="A15" s="14" t="s">
        <v>54</v>
      </c>
      <c r="B15" s="8">
        <v>763</v>
      </c>
      <c r="C15" s="8">
        <v>304</v>
      </c>
      <c r="D15" s="8">
        <f t="shared" si="0"/>
        <v>229.5</v>
      </c>
      <c r="E15" s="8">
        <v>1.1000000000000001</v>
      </c>
      <c r="F15" s="8">
        <v>2.2999999999999998</v>
      </c>
      <c r="G15" s="24">
        <f t="shared" si="1"/>
        <v>0.20909090909090908</v>
      </c>
      <c r="H15" s="3" t="s">
        <v>32</v>
      </c>
      <c r="L15" s="15"/>
    </row>
    <row r="16" spans="1:12" x14ac:dyDescent="0.35">
      <c r="A16" s="14" t="s">
        <v>55</v>
      </c>
      <c r="B16" s="8">
        <v>614</v>
      </c>
      <c r="C16" s="8">
        <v>136</v>
      </c>
      <c r="D16" s="8">
        <f t="shared" si="0"/>
        <v>239</v>
      </c>
      <c r="E16" s="8">
        <v>0.87</v>
      </c>
      <c r="F16" s="8">
        <v>17.600000000000001</v>
      </c>
      <c r="G16" s="24">
        <f t="shared" si="1"/>
        <v>2.0229885057471266</v>
      </c>
      <c r="H16" s="3" t="s">
        <v>87</v>
      </c>
      <c r="L16" s="15"/>
    </row>
    <row r="17" spans="1:12" x14ac:dyDescent="0.35">
      <c r="A17" s="14" t="s">
        <v>56</v>
      </c>
      <c r="B17" s="8">
        <v>844</v>
      </c>
      <c r="C17" s="8">
        <v>199</v>
      </c>
      <c r="D17" s="8">
        <f t="shared" si="0"/>
        <v>322.5</v>
      </c>
      <c r="E17" s="8">
        <v>0.89</v>
      </c>
      <c r="F17" s="8">
        <v>2.84</v>
      </c>
      <c r="G17" s="24">
        <f t="shared" si="1"/>
        <v>0.31910112359550558</v>
      </c>
      <c r="H17" s="3"/>
      <c r="L17" s="15"/>
    </row>
    <row r="18" spans="1:12" x14ac:dyDescent="0.35">
      <c r="A18" s="14" t="s">
        <v>57</v>
      </c>
      <c r="B18" s="8">
        <v>808</v>
      </c>
      <c r="C18" s="8">
        <v>145</v>
      </c>
      <c r="D18" s="8">
        <f t="shared" si="0"/>
        <v>331.5</v>
      </c>
      <c r="E18" s="8">
        <v>1.03</v>
      </c>
      <c r="F18" s="8">
        <v>1.1599999999999999</v>
      </c>
      <c r="G18" s="24">
        <f t="shared" si="1"/>
        <v>0.11262135922330097</v>
      </c>
      <c r="H18" s="3" t="s">
        <v>32</v>
      </c>
      <c r="L18" s="15"/>
    </row>
    <row r="19" spans="1:12" x14ac:dyDescent="0.35">
      <c r="A19" s="14" t="s">
        <v>58</v>
      </c>
      <c r="B19" s="8">
        <v>807</v>
      </c>
      <c r="C19" s="8">
        <v>272</v>
      </c>
      <c r="D19" s="8">
        <f t="shared" si="0"/>
        <v>267.5</v>
      </c>
      <c r="E19" s="8">
        <v>0.98</v>
      </c>
      <c r="F19" s="8">
        <v>2.09</v>
      </c>
      <c r="G19" s="24">
        <f t="shared" si="1"/>
        <v>0.21326530612244898</v>
      </c>
      <c r="H19" s="3"/>
      <c r="L19" s="15"/>
    </row>
    <row r="20" spans="1:12" x14ac:dyDescent="0.35">
      <c r="A20" s="14" t="s">
        <v>59</v>
      </c>
      <c r="B20" s="8">
        <v>841</v>
      </c>
      <c r="C20" s="8">
        <v>269</v>
      </c>
      <c r="D20" s="8">
        <f t="shared" si="0"/>
        <v>286</v>
      </c>
      <c r="E20" s="8">
        <v>1.05</v>
      </c>
      <c r="F20" s="8">
        <v>1.57</v>
      </c>
      <c r="G20" s="24">
        <f t="shared" si="1"/>
        <v>0.14952380952380953</v>
      </c>
      <c r="H20" s="3"/>
      <c r="L20" s="15"/>
    </row>
    <row r="21" spans="1:12" x14ac:dyDescent="0.35">
      <c r="A21" s="14" t="s">
        <v>60</v>
      </c>
      <c r="B21" s="8">
        <v>852</v>
      </c>
      <c r="C21" s="8">
        <v>167</v>
      </c>
      <c r="D21" s="8">
        <f t="shared" si="0"/>
        <v>342.5</v>
      </c>
      <c r="E21" s="8">
        <v>0.9</v>
      </c>
      <c r="F21" s="8">
        <v>1.47</v>
      </c>
      <c r="G21" s="24">
        <f t="shared" si="1"/>
        <v>0.16333333333333333</v>
      </c>
      <c r="H21" s="3"/>
      <c r="L21" s="15"/>
    </row>
    <row r="22" spans="1:12" x14ac:dyDescent="0.35">
      <c r="A22" s="14" t="s">
        <v>61</v>
      </c>
      <c r="B22" s="8">
        <v>850</v>
      </c>
      <c r="C22" s="8">
        <v>274</v>
      </c>
      <c r="D22" s="8">
        <f t="shared" si="0"/>
        <v>288</v>
      </c>
      <c r="E22" s="8">
        <v>0.98</v>
      </c>
      <c r="F22" s="8">
        <v>2.83</v>
      </c>
      <c r="G22" s="24">
        <f t="shared" si="1"/>
        <v>0.28877551020408165</v>
      </c>
      <c r="H22" s="3"/>
      <c r="L22" s="15"/>
    </row>
    <row r="23" spans="1:12" x14ac:dyDescent="0.35">
      <c r="A23" s="14" t="s">
        <v>62</v>
      </c>
      <c r="B23" s="8">
        <v>839</v>
      </c>
      <c r="C23" s="8">
        <v>223</v>
      </c>
      <c r="D23" s="8">
        <f t="shared" si="0"/>
        <v>308</v>
      </c>
      <c r="E23" s="8">
        <v>0.96</v>
      </c>
      <c r="F23" s="8">
        <v>1.3</v>
      </c>
      <c r="G23" s="24">
        <f t="shared" si="1"/>
        <v>0.13541666666666669</v>
      </c>
      <c r="H23" s="3"/>
      <c r="L23" s="15"/>
    </row>
    <row r="24" spans="1:12" x14ac:dyDescent="0.35">
      <c r="A24" s="14" t="s">
        <v>63</v>
      </c>
      <c r="B24" s="8">
        <v>834</v>
      </c>
      <c r="C24" s="8">
        <v>289</v>
      </c>
      <c r="D24" s="8">
        <f t="shared" si="0"/>
        <v>272.5</v>
      </c>
      <c r="E24" s="8">
        <v>0.92</v>
      </c>
      <c r="F24" s="8">
        <v>2.92</v>
      </c>
      <c r="G24" s="24">
        <f t="shared" si="1"/>
        <v>0.31739130434782609</v>
      </c>
      <c r="H24" s="3"/>
      <c r="L24" s="15"/>
    </row>
    <row r="25" spans="1:12" x14ac:dyDescent="0.35">
      <c r="A25" s="14" t="s">
        <v>64</v>
      </c>
      <c r="B25" s="8">
        <v>816</v>
      </c>
      <c r="C25" s="8">
        <v>231</v>
      </c>
      <c r="D25" s="8">
        <f t="shared" si="0"/>
        <v>292.5</v>
      </c>
      <c r="E25" s="8">
        <v>1</v>
      </c>
      <c r="F25" s="8">
        <v>1.9</v>
      </c>
      <c r="G25" s="24">
        <f t="shared" si="1"/>
        <v>0.19</v>
      </c>
      <c r="H25" s="3"/>
      <c r="L25" s="15"/>
    </row>
    <row r="26" spans="1:12" x14ac:dyDescent="0.35">
      <c r="A26" s="14" t="s">
        <v>65</v>
      </c>
      <c r="B26" s="8">
        <v>861</v>
      </c>
      <c r="C26" s="8">
        <v>96</v>
      </c>
      <c r="D26" s="8">
        <f t="shared" si="0"/>
        <v>382.5</v>
      </c>
      <c r="E26" s="8">
        <v>0.93</v>
      </c>
      <c r="F26" s="8">
        <v>2.04</v>
      </c>
      <c r="G26" s="24">
        <f t="shared" si="1"/>
        <v>0.21935483870967742</v>
      </c>
      <c r="H26" s="3"/>
      <c r="L26" s="15"/>
    </row>
    <row r="27" spans="1:12" x14ac:dyDescent="0.35">
      <c r="A27" s="14" t="s">
        <v>66</v>
      </c>
      <c r="B27" s="8">
        <v>818</v>
      </c>
      <c r="C27" s="8">
        <v>202</v>
      </c>
      <c r="D27" s="8">
        <f t="shared" si="0"/>
        <v>308</v>
      </c>
      <c r="E27" s="8">
        <v>0.84</v>
      </c>
      <c r="F27" s="8">
        <v>3.32</v>
      </c>
      <c r="G27" s="24">
        <f t="shared" si="1"/>
        <v>0.39523809523809522</v>
      </c>
      <c r="H27" s="3"/>
      <c r="L27" s="15"/>
    </row>
    <row r="28" spans="1:12" x14ac:dyDescent="0.35">
      <c r="A28" s="14" t="s">
        <v>67</v>
      </c>
      <c r="B28" s="8">
        <v>759</v>
      </c>
      <c r="C28" s="8">
        <v>287</v>
      </c>
      <c r="D28" s="8">
        <f t="shared" si="0"/>
        <v>236</v>
      </c>
      <c r="E28" s="8">
        <v>0.95</v>
      </c>
      <c r="F28" s="8">
        <v>5.76</v>
      </c>
      <c r="G28" s="24">
        <f t="shared" si="1"/>
        <v>0.60631578947368414</v>
      </c>
      <c r="H28" s="3" t="s">
        <v>32</v>
      </c>
      <c r="L28" s="15"/>
    </row>
    <row r="29" spans="1:12" x14ac:dyDescent="0.35">
      <c r="A29" s="14" t="s">
        <v>68</v>
      </c>
      <c r="B29" s="8">
        <v>814</v>
      </c>
      <c r="C29" s="8">
        <v>243</v>
      </c>
      <c r="D29" s="8">
        <f t="shared" si="0"/>
        <v>285.5</v>
      </c>
      <c r="E29" s="8">
        <v>1.1100000000000001</v>
      </c>
      <c r="F29" s="8">
        <v>4.7300000000000004</v>
      </c>
      <c r="G29" s="24">
        <f t="shared" si="1"/>
        <v>0.42612612612612616</v>
      </c>
      <c r="H29" s="3" t="s">
        <v>32</v>
      </c>
      <c r="L29" s="15"/>
    </row>
    <row r="30" spans="1:12" x14ac:dyDescent="0.35">
      <c r="A30" s="14" t="s">
        <v>69</v>
      </c>
      <c r="B30" s="8">
        <v>837</v>
      </c>
      <c r="C30" s="8">
        <v>139</v>
      </c>
      <c r="D30" s="8">
        <f t="shared" si="0"/>
        <v>349</v>
      </c>
      <c r="E30" s="8">
        <v>0.94</v>
      </c>
      <c r="F30" s="8">
        <v>2.57</v>
      </c>
      <c r="G30" s="24">
        <f t="shared" si="1"/>
        <v>0.27340425531914891</v>
      </c>
      <c r="H30" s="3"/>
      <c r="L30" s="15"/>
    </row>
    <row r="31" spans="1:12" x14ac:dyDescent="0.35">
      <c r="A31" s="14" t="s">
        <v>70</v>
      </c>
      <c r="B31" s="8">
        <v>871</v>
      </c>
      <c r="C31" s="8">
        <v>108</v>
      </c>
      <c r="D31" s="8">
        <f t="shared" si="0"/>
        <v>381.5</v>
      </c>
      <c r="E31" s="8">
        <v>1.07</v>
      </c>
      <c r="F31" s="8">
        <v>3.33</v>
      </c>
      <c r="G31" s="24">
        <f t="shared" si="1"/>
        <v>0.31121495327102805</v>
      </c>
      <c r="H31" s="3"/>
      <c r="L31" s="15"/>
    </row>
    <row r="32" spans="1:12" x14ac:dyDescent="0.35">
      <c r="A32" s="14" t="s">
        <v>71</v>
      </c>
      <c r="B32" s="8">
        <v>830</v>
      </c>
      <c r="C32" s="8">
        <v>240</v>
      </c>
      <c r="D32" s="8">
        <f t="shared" si="0"/>
        <v>295</v>
      </c>
      <c r="E32" s="8">
        <v>1.02</v>
      </c>
      <c r="F32" s="8">
        <v>1.8</v>
      </c>
      <c r="G32" s="24">
        <f t="shared" si="1"/>
        <v>0.17647058823529413</v>
      </c>
      <c r="H32" s="3"/>
      <c r="L32" s="15"/>
    </row>
    <row r="33" spans="1:12" x14ac:dyDescent="0.35">
      <c r="A33" s="14" t="s">
        <v>72</v>
      </c>
      <c r="B33" s="8">
        <v>818</v>
      </c>
      <c r="C33" s="8">
        <v>217</v>
      </c>
      <c r="D33" s="8">
        <f t="shared" si="0"/>
        <v>300.5</v>
      </c>
      <c r="E33" s="8">
        <v>1.02</v>
      </c>
      <c r="F33" s="8">
        <v>1.46</v>
      </c>
      <c r="G33" s="24">
        <f t="shared" si="1"/>
        <v>0.14313725490196078</v>
      </c>
      <c r="H33" s="3"/>
      <c r="L33" s="15"/>
    </row>
    <row r="34" spans="1:12" x14ac:dyDescent="0.35">
      <c r="A34" s="14" t="s">
        <v>73</v>
      </c>
      <c r="B34" s="8">
        <v>856</v>
      </c>
      <c r="C34" s="8">
        <v>269</v>
      </c>
      <c r="D34" s="8">
        <f t="shared" si="0"/>
        <v>293.5</v>
      </c>
      <c r="E34" s="8">
        <v>0.92</v>
      </c>
      <c r="F34" s="8">
        <v>1.75</v>
      </c>
      <c r="G34" s="24">
        <f t="shared" si="1"/>
        <v>0.19021739130434784</v>
      </c>
      <c r="H34" s="3"/>
      <c r="L34" s="15"/>
    </row>
    <row r="35" spans="1:12" x14ac:dyDescent="0.35">
      <c r="A35" s="14" t="s">
        <v>74</v>
      </c>
      <c r="B35" s="8">
        <v>874</v>
      </c>
      <c r="C35" s="8">
        <v>233</v>
      </c>
      <c r="D35" s="8">
        <f t="shared" si="0"/>
        <v>320.5</v>
      </c>
      <c r="E35" s="8">
        <v>0.47</v>
      </c>
      <c r="F35" s="8">
        <v>1.08</v>
      </c>
      <c r="G35" s="24">
        <f t="shared" si="1"/>
        <v>0.22978723404255322</v>
      </c>
      <c r="H35" s="3"/>
      <c r="L35" s="15"/>
    </row>
    <row r="36" spans="1:12" x14ac:dyDescent="0.35">
      <c r="A36" s="14" t="s">
        <v>75</v>
      </c>
      <c r="B36" s="8">
        <v>833</v>
      </c>
      <c r="C36" s="8">
        <v>181</v>
      </c>
      <c r="D36" s="8">
        <f t="shared" si="0"/>
        <v>326</v>
      </c>
      <c r="E36" s="8">
        <v>1.1499999999999999</v>
      </c>
      <c r="F36" s="8">
        <v>1.32</v>
      </c>
      <c r="G36" s="24">
        <f t="shared" si="1"/>
        <v>0.11478260869565218</v>
      </c>
      <c r="H36" s="3"/>
      <c r="L36" s="15"/>
    </row>
    <row r="37" spans="1:12" x14ac:dyDescent="0.35">
      <c r="A37" s="14" t="s">
        <v>76</v>
      </c>
      <c r="B37" s="8">
        <v>836</v>
      </c>
      <c r="C37" s="8">
        <v>143</v>
      </c>
      <c r="D37" s="8">
        <f t="shared" si="0"/>
        <v>346.5</v>
      </c>
      <c r="E37" s="8">
        <v>1</v>
      </c>
      <c r="F37" s="8">
        <v>1.47</v>
      </c>
      <c r="G37" s="24">
        <f t="shared" si="1"/>
        <v>0.14699999999999999</v>
      </c>
      <c r="H37" s="3"/>
      <c r="L37" s="15"/>
    </row>
    <row r="38" spans="1:12" x14ac:dyDescent="0.35">
      <c r="A38" s="14" t="s">
        <v>77</v>
      </c>
      <c r="B38" s="8">
        <v>843</v>
      </c>
      <c r="C38" s="8">
        <v>137</v>
      </c>
      <c r="D38" s="8">
        <f t="shared" si="0"/>
        <v>353</v>
      </c>
      <c r="E38" s="8">
        <v>0.98</v>
      </c>
      <c r="F38" s="8">
        <v>1.01</v>
      </c>
      <c r="G38" s="24">
        <f t="shared" si="1"/>
        <v>0.10306122448979591</v>
      </c>
      <c r="H38" s="3"/>
      <c r="L38" s="15"/>
    </row>
    <row r="39" spans="1:12" x14ac:dyDescent="0.35">
      <c r="L39" s="15"/>
    </row>
    <row r="40" spans="1:12" x14ac:dyDescent="0.35">
      <c r="L40" s="15"/>
    </row>
    <row r="41" spans="1:12" x14ac:dyDescent="0.35">
      <c r="L41" s="15"/>
    </row>
    <row r="42" spans="1:12" x14ac:dyDescent="0.35">
      <c r="L42" s="15"/>
    </row>
    <row r="43" spans="1:12" x14ac:dyDescent="0.35">
      <c r="L43" s="15"/>
    </row>
    <row r="44" spans="1:12" x14ac:dyDescent="0.35">
      <c r="L44" s="15"/>
    </row>
    <row r="45" spans="1:12" x14ac:dyDescent="0.35">
      <c r="L45" s="15"/>
    </row>
    <row r="46" spans="1:12" x14ac:dyDescent="0.35">
      <c r="L46" s="15"/>
    </row>
  </sheetData>
  <pageMargins left="0.7" right="0.7" top="0.75" bottom="0.75" header="0.3" footer="0.3"/>
  <pageSetup paperSize="9" orientation="portrait" horizontalDpi="360" verticalDpi="36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L71"/>
  <sheetViews>
    <sheetView workbookViewId="0">
      <selection activeCell="G6" sqref="G6"/>
    </sheetView>
  </sheetViews>
  <sheetFormatPr defaultRowHeight="14.5" x14ac:dyDescent="0.35"/>
  <cols>
    <col min="1" max="1" width="11.36328125" customWidth="1"/>
    <col min="2" max="2" width="10.08984375" customWidth="1"/>
    <col min="3" max="3" width="10.54296875" customWidth="1"/>
    <col min="4" max="4" width="11.453125" customWidth="1"/>
    <col min="5" max="5" width="10.36328125" customWidth="1"/>
  </cols>
  <sheetData>
    <row r="2" spans="1:6" x14ac:dyDescent="0.35">
      <c r="A2" s="4">
        <v>2.5590000000000002</v>
      </c>
      <c r="B2" s="2">
        <v>0.16400000000000001</v>
      </c>
      <c r="C2" s="2">
        <v>0.156</v>
      </c>
      <c r="D2" s="2">
        <v>0.16600000000000001</v>
      </c>
      <c r="E2" s="2">
        <v>0.17199999999999999</v>
      </c>
      <c r="F2" s="2">
        <v>0.17199999999999999</v>
      </c>
    </row>
    <row r="3" spans="1:6" x14ac:dyDescent="0.35">
      <c r="A3" s="4">
        <v>1.6870000000000001</v>
      </c>
      <c r="B3" s="2">
        <v>0.159</v>
      </c>
      <c r="C3" s="2">
        <v>0.17599999999999999</v>
      </c>
      <c r="D3" s="2">
        <v>0.16400000000000001</v>
      </c>
      <c r="E3" s="2">
        <v>0.17199999999999999</v>
      </c>
      <c r="F3" s="2">
        <v>0.16200000000000001</v>
      </c>
    </row>
    <row r="4" spans="1:6" x14ac:dyDescent="0.35">
      <c r="A4" s="4">
        <v>1.1280000000000001</v>
      </c>
      <c r="B4" s="2">
        <v>0.155</v>
      </c>
      <c r="C4" s="2">
        <v>0.184</v>
      </c>
      <c r="D4" s="2">
        <v>0.2</v>
      </c>
      <c r="E4" s="2">
        <v>0.16800000000000001</v>
      </c>
      <c r="F4" s="2">
        <v>0.106</v>
      </c>
    </row>
    <row r="5" spans="1:6" x14ac:dyDescent="0.35">
      <c r="A5" s="4">
        <v>0.66600000000000004</v>
      </c>
      <c r="B5" s="2">
        <v>0.155</v>
      </c>
      <c r="C5" s="2">
        <v>0.156</v>
      </c>
      <c r="D5" s="2">
        <v>0.315</v>
      </c>
      <c r="E5" s="2">
        <v>0.16300000000000001</v>
      </c>
      <c r="F5" s="2">
        <v>0.16500000000000001</v>
      </c>
    </row>
    <row r="6" spans="1:6" x14ac:dyDescent="0.35">
      <c r="A6" s="4">
        <v>0.40100000000000002</v>
      </c>
      <c r="B6" s="2">
        <v>0.16300000000000001</v>
      </c>
      <c r="C6" s="2">
        <v>0.188</v>
      </c>
      <c r="D6" s="2">
        <v>0.54</v>
      </c>
      <c r="E6" s="2">
        <v>0.16900000000000001</v>
      </c>
      <c r="F6" s="2">
        <v>0.17499999999999999</v>
      </c>
    </row>
    <row r="7" spans="1:6" x14ac:dyDescent="0.35">
      <c r="A7" s="4">
        <v>0.27</v>
      </c>
      <c r="B7" s="2">
        <v>0.161</v>
      </c>
      <c r="C7" s="2">
        <v>0.16700000000000001</v>
      </c>
      <c r="D7" s="2">
        <v>0.16300000000000001</v>
      </c>
      <c r="E7" s="2">
        <v>0.106</v>
      </c>
    </row>
    <row r="8" spans="1:6" x14ac:dyDescent="0.35">
      <c r="A8" s="4">
        <v>0.15</v>
      </c>
      <c r="B8" s="2">
        <v>0.157</v>
      </c>
      <c r="C8" s="2">
        <v>0.16500000000000001</v>
      </c>
      <c r="D8" s="2">
        <v>0.161</v>
      </c>
      <c r="E8" s="2">
        <v>0.16900000000000001</v>
      </c>
    </row>
    <row r="9" spans="1:6" x14ac:dyDescent="0.35">
      <c r="A9" s="5">
        <v>5.2999999999999999E-2</v>
      </c>
      <c r="B9" s="2">
        <v>0.17199999999999999</v>
      </c>
      <c r="C9" s="2">
        <v>0.107</v>
      </c>
      <c r="D9" s="2">
        <v>0.222</v>
      </c>
      <c r="E9" s="2">
        <v>0.161</v>
      </c>
    </row>
    <row r="15" spans="1:6" x14ac:dyDescent="0.35">
      <c r="A15" s="17"/>
      <c r="B15" s="16" t="s">
        <v>8</v>
      </c>
      <c r="C15" s="16" t="s">
        <v>78</v>
      </c>
      <c r="D15" s="16" t="s">
        <v>9</v>
      </c>
      <c r="E15" s="16" t="s">
        <v>10</v>
      </c>
    </row>
    <row r="16" spans="1:6" x14ac:dyDescent="0.35">
      <c r="A16" s="17" t="s">
        <v>0</v>
      </c>
      <c r="B16" s="4">
        <v>2.5590000000000002</v>
      </c>
      <c r="C16" s="1">
        <f>B16-B23</f>
        <v>2.5060000000000002</v>
      </c>
      <c r="D16" s="1">
        <v>500</v>
      </c>
      <c r="E16" s="7">
        <f>(55.262*C16*C16)+(60.629*C16)+(1.2083)</f>
        <v>500.19192343200007</v>
      </c>
    </row>
    <row r="17" spans="1:12" x14ac:dyDescent="0.35">
      <c r="A17" s="17" t="s">
        <v>1</v>
      </c>
      <c r="B17" s="4">
        <v>1.6870000000000001</v>
      </c>
      <c r="C17" s="1">
        <f>B17-B23</f>
        <v>1.6340000000000001</v>
      </c>
      <c r="D17" s="1">
        <v>250</v>
      </c>
      <c r="E17" s="7">
        <f t="shared" ref="E17:E23" si="0">(55.262*C17*C17)+(60.629*C17)+(1.2083)</f>
        <v>247.82319447200001</v>
      </c>
    </row>
    <row r="18" spans="1:12" x14ac:dyDescent="0.35">
      <c r="A18" s="17" t="s">
        <v>2</v>
      </c>
      <c r="B18" s="4">
        <v>1.1280000000000001</v>
      </c>
      <c r="C18" s="1">
        <f>B18-B23</f>
        <v>1.0750000000000002</v>
      </c>
      <c r="D18" s="1">
        <v>125</v>
      </c>
      <c r="E18" s="7">
        <f t="shared" si="0"/>
        <v>130.24662375000005</v>
      </c>
    </row>
    <row r="19" spans="1:12" x14ac:dyDescent="0.35">
      <c r="A19" s="17" t="s">
        <v>3</v>
      </c>
      <c r="B19" s="4">
        <v>0.66600000000000004</v>
      </c>
      <c r="C19" s="1">
        <f>B19-B23</f>
        <v>0.61299999999999999</v>
      </c>
      <c r="D19" s="1">
        <v>62.5</v>
      </c>
      <c r="E19" s="7">
        <f t="shared" si="0"/>
        <v>59.139623477999997</v>
      </c>
    </row>
    <row r="20" spans="1:12" x14ac:dyDescent="0.35">
      <c r="A20" s="17" t="s">
        <v>4</v>
      </c>
      <c r="B20" s="4">
        <v>0.40100000000000002</v>
      </c>
      <c r="C20" s="1">
        <f>B20-B23</f>
        <v>0.34800000000000003</v>
      </c>
      <c r="D20" s="1">
        <v>31.25</v>
      </c>
      <c r="E20" s="7">
        <f t="shared" si="0"/>
        <v>28.999641248000003</v>
      </c>
    </row>
    <row r="21" spans="1:12" x14ac:dyDescent="0.35">
      <c r="A21" s="17" t="s">
        <v>5</v>
      </c>
      <c r="B21" s="4">
        <v>0.27</v>
      </c>
      <c r="C21" s="1">
        <f>B21-B23</f>
        <v>0.21700000000000003</v>
      </c>
      <c r="D21" s="1">
        <v>15.63</v>
      </c>
      <c r="E21" s="7">
        <f t="shared" si="0"/>
        <v>16.967025318000001</v>
      </c>
    </row>
    <row r="22" spans="1:12" x14ac:dyDescent="0.35">
      <c r="A22" s="17" t="s">
        <v>6</v>
      </c>
      <c r="B22" s="4">
        <v>0.15</v>
      </c>
      <c r="C22" s="1">
        <f>B22-B23</f>
        <v>9.7000000000000003E-2</v>
      </c>
      <c r="D22" s="1">
        <v>7.81</v>
      </c>
      <c r="E22" s="7">
        <f t="shared" si="0"/>
        <v>7.6092731580000006</v>
      </c>
    </row>
    <row r="23" spans="1:12" x14ac:dyDescent="0.35">
      <c r="A23" s="17" t="s">
        <v>7</v>
      </c>
      <c r="B23" s="5">
        <v>5.2999999999999999E-2</v>
      </c>
      <c r="C23" s="1">
        <f>B23-B23</f>
        <v>0</v>
      </c>
      <c r="D23" s="1">
        <v>0</v>
      </c>
      <c r="E23" s="7">
        <f t="shared" si="0"/>
        <v>1.2082999999999999</v>
      </c>
    </row>
    <row r="27" spans="1:12" x14ac:dyDescent="0.35">
      <c r="H27" s="6"/>
      <c r="J27" s="6" t="s">
        <v>79</v>
      </c>
      <c r="K27" s="6"/>
      <c r="L27" s="6"/>
    </row>
    <row r="34" spans="1:5" x14ac:dyDescent="0.35">
      <c r="A34" s="18" t="s">
        <v>12</v>
      </c>
      <c r="B34" s="2" t="s">
        <v>13</v>
      </c>
      <c r="C34" s="3" t="s">
        <v>7</v>
      </c>
      <c r="D34" s="1" t="s">
        <v>78</v>
      </c>
      <c r="E34" s="12" t="s">
        <v>10</v>
      </c>
    </row>
    <row r="35" spans="1:5" x14ac:dyDescent="0.35">
      <c r="A35" s="19" t="s">
        <v>41</v>
      </c>
      <c r="B35" s="2">
        <v>0.16400000000000001</v>
      </c>
      <c r="C35" s="5">
        <v>5.2999999999999999E-2</v>
      </c>
      <c r="D35" s="1">
        <f t="shared" ref="D35:D71" si="1">(B35-C35)</f>
        <v>0.11100000000000002</v>
      </c>
      <c r="E35" s="7">
        <f t="shared" ref="E35:E71" si="2">(55.262*D35*D35)+(60.629*D35)+(1.2083)</f>
        <v>8.6190021020000014</v>
      </c>
    </row>
    <row r="36" spans="1:5" x14ac:dyDescent="0.35">
      <c r="A36" s="19" t="s">
        <v>42</v>
      </c>
      <c r="B36" s="2">
        <v>0.159</v>
      </c>
      <c r="C36" s="5">
        <v>5.2999999999999999E-2</v>
      </c>
      <c r="D36" s="1">
        <f t="shared" si="1"/>
        <v>0.10600000000000001</v>
      </c>
      <c r="E36" s="7">
        <f t="shared" si="2"/>
        <v>8.2558978320000005</v>
      </c>
    </row>
    <row r="37" spans="1:5" x14ac:dyDescent="0.35">
      <c r="A37" s="19" t="s">
        <v>43</v>
      </c>
      <c r="B37" s="2">
        <v>0.155</v>
      </c>
      <c r="C37" s="5">
        <v>5.2999999999999999E-2</v>
      </c>
      <c r="D37" s="1">
        <f t="shared" si="1"/>
        <v>0.10200000000000001</v>
      </c>
      <c r="E37" s="7">
        <f t="shared" si="2"/>
        <v>7.967403848</v>
      </c>
    </row>
    <row r="38" spans="1:5" x14ac:dyDescent="0.35">
      <c r="A38" s="19" t="s">
        <v>44</v>
      </c>
      <c r="B38" s="2">
        <v>0.155</v>
      </c>
      <c r="C38" s="5">
        <v>5.2999999999999999E-2</v>
      </c>
      <c r="D38" s="1">
        <f t="shared" si="1"/>
        <v>0.10200000000000001</v>
      </c>
      <c r="E38" s="7">
        <f t="shared" si="2"/>
        <v>7.967403848</v>
      </c>
    </row>
    <row r="39" spans="1:5" x14ac:dyDescent="0.35">
      <c r="A39" s="19" t="s">
        <v>45</v>
      </c>
      <c r="B39" s="2">
        <v>0.16300000000000001</v>
      </c>
      <c r="C39" s="5">
        <v>5.2999999999999999E-2</v>
      </c>
      <c r="D39" s="1">
        <f t="shared" si="1"/>
        <v>0.11000000000000001</v>
      </c>
      <c r="E39" s="7">
        <f t="shared" si="2"/>
        <v>8.546160200000001</v>
      </c>
    </row>
    <row r="40" spans="1:5" x14ac:dyDescent="0.35">
      <c r="A40" s="19" t="s">
        <v>46</v>
      </c>
      <c r="B40" s="2">
        <v>0.161</v>
      </c>
      <c r="C40" s="5">
        <v>5.2999999999999999E-2</v>
      </c>
      <c r="D40" s="1">
        <f t="shared" si="1"/>
        <v>0.10800000000000001</v>
      </c>
      <c r="E40" s="7">
        <f t="shared" si="2"/>
        <v>8.4008079680000005</v>
      </c>
    </row>
    <row r="41" spans="1:5" x14ac:dyDescent="0.35">
      <c r="A41" s="19" t="s">
        <v>47</v>
      </c>
      <c r="B41" s="2">
        <v>0.157</v>
      </c>
      <c r="C41" s="5">
        <v>5.2999999999999999E-2</v>
      </c>
      <c r="D41" s="1">
        <f t="shared" si="1"/>
        <v>0.10400000000000001</v>
      </c>
      <c r="E41" s="7">
        <f t="shared" si="2"/>
        <v>8.1114297920000009</v>
      </c>
    </row>
    <row r="42" spans="1:5" x14ac:dyDescent="0.35">
      <c r="A42" s="19" t="s">
        <v>48</v>
      </c>
      <c r="B42" s="2">
        <v>0.17199999999999999</v>
      </c>
      <c r="C42" s="5">
        <v>5.2999999999999999E-2</v>
      </c>
      <c r="D42" s="1">
        <f t="shared" si="1"/>
        <v>0.11899999999999999</v>
      </c>
      <c r="E42" s="7">
        <f t="shared" si="2"/>
        <v>9.2057161819999997</v>
      </c>
    </row>
    <row r="43" spans="1:5" x14ac:dyDescent="0.35">
      <c r="A43" s="19" t="s">
        <v>49</v>
      </c>
      <c r="B43" s="2">
        <v>0.156</v>
      </c>
      <c r="C43" s="5">
        <v>5.2999999999999999E-2</v>
      </c>
      <c r="D43" s="1">
        <f t="shared" si="1"/>
        <v>0.10300000000000001</v>
      </c>
      <c r="E43" s="7">
        <f t="shared" si="2"/>
        <v>8.0393615580000013</v>
      </c>
    </row>
    <row r="44" spans="1:5" x14ac:dyDescent="0.35">
      <c r="A44" s="19" t="s">
        <v>50</v>
      </c>
      <c r="B44" s="2">
        <v>0.17599999999999999</v>
      </c>
      <c r="C44" s="5">
        <v>5.2999999999999999E-2</v>
      </c>
      <c r="D44" s="1">
        <f t="shared" si="1"/>
        <v>0.123</v>
      </c>
      <c r="E44" s="7">
        <f t="shared" si="2"/>
        <v>9.5017257979999989</v>
      </c>
    </row>
    <row r="45" spans="1:5" x14ac:dyDescent="0.35">
      <c r="A45" s="19" t="s">
        <v>51</v>
      </c>
      <c r="B45" s="2">
        <v>0.184</v>
      </c>
      <c r="C45" s="5">
        <v>5.2999999999999999E-2</v>
      </c>
      <c r="D45" s="1">
        <f t="shared" si="1"/>
        <v>0.13100000000000001</v>
      </c>
      <c r="E45" s="7">
        <f t="shared" si="2"/>
        <v>10.099050181999999</v>
      </c>
    </row>
    <row r="46" spans="1:5" x14ac:dyDescent="0.35">
      <c r="A46" s="19" t="s">
        <v>52</v>
      </c>
      <c r="B46" s="2">
        <v>0.156</v>
      </c>
      <c r="C46" s="5">
        <v>5.2999999999999999E-2</v>
      </c>
      <c r="D46" s="1">
        <f t="shared" si="1"/>
        <v>0.10300000000000001</v>
      </c>
      <c r="E46" s="7">
        <f t="shared" si="2"/>
        <v>8.0393615580000013</v>
      </c>
    </row>
    <row r="47" spans="1:5" x14ac:dyDescent="0.35">
      <c r="A47" s="19" t="s">
        <v>53</v>
      </c>
      <c r="B47" s="2">
        <v>0.188</v>
      </c>
      <c r="C47" s="5">
        <v>5.2999999999999999E-2</v>
      </c>
      <c r="D47" s="1">
        <f t="shared" si="1"/>
        <v>0.13500000000000001</v>
      </c>
      <c r="E47" s="7">
        <f t="shared" si="2"/>
        <v>10.40036495</v>
      </c>
    </row>
    <row r="48" spans="1:5" x14ac:dyDescent="0.35">
      <c r="A48" s="19" t="s">
        <v>54</v>
      </c>
      <c r="B48" s="2">
        <v>0.16700000000000001</v>
      </c>
      <c r="C48" s="5">
        <v>5.2999999999999999E-2</v>
      </c>
      <c r="D48" s="1">
        <f t="shared" si="1"/>
        <v>0.11400000000000002</v>
      </c>
      <c r="E48" s="7">
        <f t="shared" si="2"/>
        <v>8.8381909520000015</v>
      </c>
    </row>
    <row r="49" spans="1:5" x14ac:dyDescent="0.35">
      <c r="A49" s="19" t="s">
        <v>55</v>
      </c>
      <c r="B49" s="2">
        <v>0.16500000000000001</v>
      </c>
      <c r="C49" s="5">
        <v>5.2999999999999999E-2</v>
      </c>
      <c r="D49" s="1">
        <f t="shared" si="1"/>
        <v>0.11200000000000002</v>
      </c>
      <c r="E49" s="7">
        <f t="shared" si="2"/>
        <v>8.6919545280000001</v>
      </c>
    </row>
    <row r="50" spans="1:5" x14ac:dyDescent="0.35">
      <c r="A50" s="19" t="s">
        <v>56</v>
      </c>
      <c r="B50" s="2">
        <v>0.107</v>
      </c>
      <c r="C50" s="5">
        <v>5.2999999999999999E-2</v>
      </c>
      <c r="D50" s="1">
        <f t="shared" si="1"/>
        <v>5.3999999999999999E-2</v>
      </c>
      <c r="E50" s="7">
        <f t="shared" si="2"/>
        <v>4.6434099919999996</v>
      </c>
    </row>
    <row r="51" spans="1:5" x14ac:dyDescent="0.35">
      <c r="A51" s="19" t="s">
        <v>57</v>
      </c>
      <c r="B51" s="2">
        <v>0.16600000000000001</v>
      </c>
      <c r="C51" s="5">
        <v>5.2999999999999999E-2</v>
      </c>
      <c r="D51" s="1">
        <f t="shared" si="1"/>
        <v>0.11300000000000002</v>
      </c>
      <c r="E51" s="7">
        <f t="shared" si="2"/>
        <v>8.7650174780000008</v>
      </c>
    </row>
    <row r="52" spans="1:5" x14ac:dyDescent="0.35">
      <c r="A52" s="19" t="s">
        <v>58</v>
      </c>
      <c r="B52" s="2">
        <v>0.16400000000000001</v>
      </c>
      <c r="C52" s="5">
        <v>5.2999999999999999E-2</v>
      </c>
      <c r="D52" s="1">
        <f t="shared" si="1"/>
        <v>0.11100000000000002</v>
      </c>
      <c r="E52" s="7">
        <f t="shared" si="2"/>
        <v>8.6190021020000014</v>
      </c>
    </row>
    <row r="53" spans="1:5" x14ac:dyDescent="0.35">
      <c r="A53" s="19" t="s">
        <v>59</v>
      </c>
      <c r="B53" s="2">
        <v>0.2</v>
      </c>
      <c r="C53" s="5">
        <v>5.2999999999999999E-2</v>
      </c>
      <c r="D53" s="1">
        <f t="shared" si="1"/>
        <v>0.14700000000000002</v>
      </c>
      <c r="E53" s="7">
        <f t="shared" si="2"/>
        <v>11.314919558000001</v>
      </c>
    </row>
    <row r="54" spans="1:5" x14ac:dyDescent="0.35">
      <c r="A54" s="19" t="s">
        <v>60</v>
      </c>
      <c r="B54" s="2">
        <v>0.315</v>
      </c>
      <c r="C54" s="5">
        <v>5.2999999999999999E-2</v>
      </c>
      <c r="D54" s="1">
        <f t="shared" si="1"/>
        <v>0.26200000000000001</v>
      </c>
      <c r="E54" s="7">
        <f t="shared" si="2"/>
        <v>20.886502728000004</v>
      </c>
    </row>
    <row r="55" spans="1:5" x14ac:dyDescent="0.35">
      <c r="A55" s="19" t="s">
        <v>61</v>
      </c>
      <c r="B55" s="2">
        <v>0.54</v>
      </c>
      <c r="C55" s="5">
        <v>5.2999999999999999E-2</v>
      </c>
      <c r="D55" s="1">
        <f t="shared" si="1"/>
        <v>0.48700000000000004</v>
      </c>
      <c r="E55" s="7">
        <f t="shared" si="2"/>
        <v>43.841056278000003</v>
      </c>
    </row>
    <row r="56" spans="1:5" x14ac:dyDescent="0.35">
      <c r="A56" s="19" t="s">
        <v>62</v>
      </c>
      <c r="B56" s="2">
        <v>0.16300000000000001</v>
      </c>
      <c r="C56" s="5">
        <v>5.2999999999999999E-2</v>
      </c>
      <c r="D56" s="1">
        <f t="shared" si="1"/>
        <v>0.11000000000000001</v>
      </c>
      <c r="E56" s="7">
        <f t="shared" si="2"/>
        <v>8.546160200000001</v>
      </c>
    </row>
    <row r="57" spans="1:5" x14ac:dyDescent="0.35">
      <c r="A57" s="19" t="s">
        <v>63</v>
      </c>
      <c r="B57" s="2">
        <v>0.161</v>
      </c>
      <c r="C57" s="5">
        <v>5.2999999999999999E-2</v>
      </c>
      <c r="D57" s="1">
        <f t="shared" si="1"/>
        <v>0.10800000000000001</v>
      </c>
      <c r="E57" s="7">
        <f t="shared" si="2"/>
        <v>8.4008079680000005</v>
      </c>
    </row>
    <row r="58" spans="1:5" x14ac:dyDescent="0.35">
      <c r="A58" s="19" t="s">
        <v>64</v>
      </c>
      <c r="B58" s="2">
        <v>0.222</v>
      </c>
      <c r="C58" s="5">
        <v>5.2999999999999999E-2</v>
      </c>
      <c r="D58" s="1">
        <f t="shared" si="1"/>
        <v>0.16900000000000001</v>
      </c>
      <c r="E58" s="7">
        <f t="shared" si="2"/>
        <v>13.032938982000001</v>
      </c>
    </row>
    <row r="59" spans="1:5" x14ac:dyDescent="0.35">
      <c r="A59" s="19" t="s">
        <v>65</v>
      </c>
      <c r="B59" s="2">
        <v>0.17199999999999999</v>
      </c>
      <c r="C59" s="5">
        <v>5.2999999999999999E-2</v>
      </c>
      <c r="D59" s="1">
        <f t="shared" si="1"/>
        <v>0.11899999999999999</v>
      </c>
      <c r="E59" s="7">
        <f t="shared" si="2"/>
        <v>9.2057161819999997</v>
      </c>
    </row>
    <row r="60" spans="1:5" x14ac:dyDescent="0.35">
      <c r="A60" s="19" t="s">
        <v>66</v>
      </c>
      <c r="B60" s="2">
        <v>0.17199999999999999</v>
      </c>
      <c r="C60" s="5">
        <v>5.2999999999999999E-2</v>
      </c>
      <c r="D60" s="1">
        <f t="shared" si="1"/>
        <v>0.11899999999999999</v>
      </c>
      <c r="E60" s="7">
        <f t="shared" si="2"/>
        <v>9.2057161819999997</v>
      </c>
    </row>
    <row r="61" spans="1:5" x14ac:dyDescent="0.35">
      <c r="A61" s="19" t="s">
        <v>67</v>
      </c>
      <c r="B61" s="2">
        <v>0.16800000000000001</v>
      </c>
      <c r="C61" s="5">
        <v>5.2999999999999999E-2</v>
      </c>
      <c r="D61" s="1">
        <f t="shared" si="1"/>
        <v>0.11500000000000002</v>
      </c>
      <c r="E61" s="7">
        <f t="shared" si="2"/>
        <v>8.9114749500000006</v>
      </c>
    </row>
    <row r="62" spans="1:5" x14ac:dyDescent="0.35">
      <c r="A62" s="19" t="s">
        <v>68</v>
      </c>
      <c r="B62" s="2">
        <v>0.16300000000000001</v>
      </c>
      <c r="C62" s="5">
        <v>5.2999999999999999E-2</v>
      </c>
      <c r="D62" s="1">
        <f t="shared" si="1"/>
        <v>0.11000000000000001</v>
      </c>
      <c r="E62" s="7">
        <f t="shared" si="2"/>
        <v>8.546160200000001</v>
      </c>
    </row>
    <row r="63" spans="1:5" x14ac:dyDescent="0.35">
      <c r="A63" s="19" t="s">
        <v>69</v>
      </c>
      <c r="B63" s="2">
        <v>0.16900000000000001</v>
      </c>
      <c r="C63" s="5">
        <v>5.2999999999999999E-2</v>
      </c>
      <c r="D63" s="1">
        <f t="shared" si="1"/>
        <v>0.11600000000000002</v>
      </c>
      <c r="E63" s="7">
        <f t="shared" si="2"/>
        <v>8.9848694720000015</v>
      </c>
    </row>
    <row r="64" spans="1:5" x14ac:dyDescent="0.35">
      <c r="A64" s="19" t="s">
        <v>70</v>
      </c>
      <c r="B64" s="2">
        <v>0.106</v>
      </c>
      <c r="C64" s="5">
        <v>5.2999999999999999E-2</v>
      </c>
      <c r="D64" s="1">
        <f t="shared" si="1"/>
        <v>5.2999999999999999E-2</v>
      </c>
      <c r="E64" s="7">
        <f t="shared" si="2"/>
        <v>4.5768679579999993</v>
      </c>
    </row>
    <row r="65" spans="1:5" x14ac:dyDescent="0.35">
      <c r="A65" s="19" t="s">
        <v>71</v>
      </c>
      <c r="B65" s="2">
        <v>0.16900000000000001</v>
      </c>
      <c r="C65" s="5">
        <v>5.2999999999999999E-2</v>
      </c>
      <c r="D65" s="1">
        <f t="shared" si="1"/>
        <v>0.11600000000000002</v>
      </c>
      <c r="E65" s="7">
        <f t="shared" si="2"/>
        <v>8.9848694720000015</v>
      </c>
    </row>
    <row r="66" spans="1:5" x14ac:dyDescent="0.35">
      <c r="A66" s="19" t="s">
        <v>72</v>
      </c>
      <c r="B66" s="2">
        <v>0.161</v>
      </c>
      <c r="C66" s="5">
        <v>5.2999999999999999E-2</v>
      </c>
      <c r="D66" s="1">
        <f t="shared" si="1"/>
        <v>0.10800000000000001</v>
      </c>
      <c r="E66" s="7">
        <f t="shared" si="2"/>
        <v>8.4008079680000005</v>
      </c>
    </row>
    <row r="67" spans="1:5" x14ac:dyDescent="0.35">
      <c r="A67" s="19" t="s">
        <v>73</v>
      </c>
      <c r="B67" s="2">
        <v>0.17199999999999999</v>
      </c>
      <c r="C67" s="5">
        <v>5.2999999999999999E-2</v>
      </c>
      <c r="D67" s="1">
        <f t="shared" si="1"/>
        <v>0.11899999999999999</v>
      </c>
      <c r="E67" s="7">
        <f t="shared" si="2"/>
        <v>9.2057161819999997</v>
      </c>
    </row>
    <row r="68" spans="1:5" x14ac:dyDescent="0.35">
      <c r="A68" s="19" t="s">
        <v>74</v>
      </c>
      <c r="B68" s="2">
        <v>0.16200000000000001</v>
      </c>
      <c r="C68" s="5">
        <v>5.2999999999999999E-2</v>
      </c>
      <c r="D68" s="1">
        <f t="shared" si="1"/>
        <v>0.10900000000000001</v>
      </c>
      <c r="E68" s="7">
        <f t="shared" si="2"/>
        <v>8.4734288220000007</v>
      </c>
    </row>
    <row r="69" spans="1:5" x14ac:dyDescent="0.35">
      <c r="A69" s="19" t="s">
        <v>75</v>
      </c>
      <c r="B69" s="2">
        <v>0.106</v>
      </c>
      <c r="C69" s="5">
        <v>5.2999999999999999E-2</v>
      </c>
      <c r="D69" s="1">
        <f t="shared" si="1"/>
        <v>5.2999999999999999E-2</v>
      </c>
      <c r="E69" s="7">
        <f t="shared" si="2"/>
        <v>4.5768679579999993</v>
      </c>
    </row>
    <row r="70" spans="1:5" x14ac:dyDescent="0.35">
      <c r="A70" s="19" t="s">
        <v>76</v>
      </c>
      <c r="B70" s="2">
        <v>0.16500000000000001</v>
      </c>
      <c r="C70" s="5">
        <v>5.2999999999999999E-2</v>
      </c>
      <c r="D70" s="1">
        <f t="shared" si="1"/>
        <v>0.11200000000000002</v>
      </c>
      <c r="E70" s="7">
        <f t="shared" si="2"/>
        <v>8.6919545280000001</v>
      </c>
    </row>
    <row r="71" spans="1:5" x14ac:dyDescent="0.35">
      <c r="A71" s="19" t="s">
        <v>77</v>
      </c>
      <c r="B71" s="2">
        <v>0.17499999999999999</v>
      </c>
      <c r="C71" s="5">
        <v>5.2999999999999999E-2</v>
      </c>
      <c r="D71" s="1">
        <f t="shared" si="1"/>
        <v>0.122</v>
      </c>
      <c r="E71" s="7">
        <f t="shared" si="2"/>
        <v>9.427557607999999</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M68"/>
  <sheetViews>
    <sheetView workbookViewId="0">
      <selection activeCell="G20" sqref="G20"/>
    </sheetView>
  </sheetViews>
  <sheetFormatPr defaultRowHeight="14.5" x14ac:dyDescent="0.35"/>
  <cols>
    <col min="1" max="1" width="11" customWidth="1"/>
    <col min="2" max="2" width="10.54296875" customWidth="1"/>
    <col min="3" max="3" width="10.453125" customWidth="1"/>
    <col min="4" max="4" width="10" customWidth="1"/>
    <col min="5" max="5" width="10.453125" customWidth="1"/>
  </cols>
  <sheetData>
    <row r="2" spans="1:6" x14ac:dyDescent="0.35">
      <c r="A2" s="4">
        <v>2.4590000000000001</v>
      </c>
      <c r="B2" s="2">
        <v>2.1819999999999999</v>
      </c>
      <c r="C2" s="2">
        <v>2.3620000000000001</v>
      </c>
      <c r="D2" s="2">
        <v>2.4700000000000002</v>
      </c>
      <c r="E2" s="2">
        <v>1.9970000000000001</v>
      </c>
      <c r="F2" s="2">
        <v>2.1440000000000001</v>
      </c>
    </row>
    <row r="3" spans="1:6" x14ac:dyDescent="0.35">
      <c r="A3" s="4">
        <v>1.4390000000000001</v>
      </c>
      <c r="B3" s="2">
        <v>2.2330000000000001</v>
      </c>
      <c r="C3" s="2">
        <v>1.9490000000000001</v>
      </c>
      <c r="D3" s="2">
        <v>1.8740000000000001</v>
      </c>
      <c r="E3" s="2">
        <v>1.754</v>
      </c>
      <c r="F3" s="2">
        <v>2.782</v>
      </c>
    </row>
    <row r="4" spans="1:6" x14ac:dyDescent="0.35">
      <c r="A4" s="4">
        <v>0.995</v>
      </c>
      <c r="B4" s="2">
        <v>1.82</v>
      </c>
      <c r="C4" s="2">
        <v>2.5830000000000002</v>
      </c>
      <c r="D4" s="2">
        <v>1.645</v>
      </c>
      <c r="E4" s="2">
        <v>2.3109999999999999</v>
      </c>
      <c r="F4" s="2">
        <v>2.0910000000000002</v>
      </c>
    </row>
    <row r="5" spans="1:6" x14ac:dyDescent="0.35">
      <c r="A5" s="4">
        <v>0.504</v>
      </c>
      <c r="B5" s="2">
        <v>2.1550000000000002</v>
      </c>
      <c r="C5" s="2">
        <v>2.2840000000000003</v>
      </c>
      <c r="D5" s="2">
        <v>1.4319999999999999</v>
      </c>
      <c r="E5" s="2">
        <v>1.988</v>
      </c>
      <c r="F5" s="2">
        <v>2.056</v>
      </c>
    </row>
    <row r="6" spans="1:6" x14ac:dyDescent="0.35">
      <c r="A6" s="4">
        <v>0.29099999999999998</v>
      </c>
      <c r="B6" s="2">
        <v>2.0340000000000003</v>
      </c>
      <c r="C6" s="2">
        <v>1.927</v>
      </c>
      <c r="D6" s="2">
        <v>2.33</v>
      </c>
      <c r="E6" s="2">
        <v>1.861</v>
      </c>
      <c r="F6" s="2">
        <v>1.7989999999999999</v>
      </c>
    </row>
    <row r="7" spans="1:6" x14ac:dyDescent="0.35">
      <c r="A7" s="4">
        <v>0.17</v>
      </c>
      <c r="B7" s="2">
        <v>2.3460000000000001</v>
      </c>
      <c r="C7" s="2">
        <v>2.4409999999999998</v>
      </c>
      <c r="D7" s="2">
        <v>2.4020000000000001</v>
      </c>
      <c r="E7" s="2">
        <v>2.508</v>
      </c>
    </row>
    <row r="8" spans="1:6" x14ac:dyDescent="0.35">
      <c r="A8" s="5">
        <v>7.2999999999999995E-2</v>
      </c>
      <c r="B8" s="2">
        <v>2.0060000000000002</v>
      </c>
      <c r="C8" s="2">
        <v>2.5640000000000001</v>
      </c>
      <c r="D8" s="2">
        <v>1.74</v>
      </c>
      <c r="E8" s="2">
        <v>2.2490000000000001</v>
      </c>
    </row>
    <row r="9" spans="1:6" x14ac:dyDescent="0.35">
      <c r="B9" s="2">
        <v>2.7370000000000001</v>
      </c>
      <c r="C9" s="2">
        <v>2.7149999999999999</v>
      </c>
      <c r="D9" s="2">
        <v>2.2010000000000001</v>
      </c>
      <c r="E9" s="2">
        <v>1.956</v>
      </c>
    </row>
    <row r="16" spans="1:6" x14ac:dyDescent="0.35">
      <c r="A16" s="20"/>
      <c r="B16" s="16" t="s">
        <v>8</v>
      </c>
      <c r="C16" s="16" t="s">
        <v>78</v>
      </c>
      <c r="D16" s="16" t="s">
        <v>9</v>
      </c>
      <c r="E16" s="16" t="s">
        <v>10</v>
      </c>
    </row>
    <row r="17" spans="1:13" x14ac:dyDescent="0.35">
      <c r="A17" s="20" t="s">
        <v>0</v>
      </c>
      <c r="B17" s="4">
        <v>2.4590000000000001</v>
      </c>
      <c r="C17" s="1">
        <f>B17-B23</f>
        <v>2.3860000000000001</v>
      </c>
      <c r="D17" s="1">
        <v>320</v>
      </c>
      <c r="E17" s="7">
        <f>(24.477*C17*C17)+(75.932*C17)+(0.9541)</f>
        <v>321.47531509200002</v>
      </c>
    </row>
    <row r="18" spans="1:13" x14ac:dyDescent="0.35">
      <c r="A18" s="20" t="s">
        <v>1</v>
      </c>
      <c r="B18" s="4">
        <v>1.4390000000000001</v>
      </c>
      <c r="C18" s="1">
        <f>B18-B23</f>
        <v>1.3660000000000001</v>
      </c>
      <c r="D18" s="1">
        <v>160</v>
      </c>
      <c r="E18" s="7">
        <f t="shared" ref="E18:E23" si="0">(24.477*C18*C18)+(75.932*C18)+(0.9541)</f>
        <v>150.35021701200003</v>
      </c>
    </row>
    <row r="19" spans="1:13" x14ac:dyDescent="0.35">
      <c r="A19" s="20" t="s">
        <v>2</v>
      </c>
      <c r="B19" s="4">
        <v>0.995</v>
      </c>
      <c r="C19" s="1">
        <f>B19-B23</f>
        <v>0.92200000000000004</v>
      </c>
      <c r="D19" s="1">
        <v>80</v>
      </c>
      <c r="E19" s="7">
        <f t="shared" si="0"/>
        <v>91.770910067999992</v>
      </c>
    </row>
    <row r="20" spans="1:13" x14ac:dyDescent="0.35">
      <c r="A20" s="20" t="s">
        <v>3</v>
      </c>
      <c r="B20" s="4">
        <v>0.504</v>
      </c>
      <c r="C20" s="1">
        <f>B20-B23</f>
        <v>0.43099999999999999</v>
      </c>
      <c r="D20" s="1">
        <v>40</v>
      </c>
      <c r="E20" s="7">
        <f t="shared" si="0"/>
        <v>38.227663996999993</v>
      </c>
    </row>
    <row r="21" spans="1:13" x14ac:dyDescent="0.35">
      <c r="A21" s="20" t="s">
        <v>4</v>
      </c>
      <c r="B21" s="4">
        <v>0.29099999999999998</v>
      </c>
      <c r="C21" s="1">
        <f>B21-B23</f>
        <v>0.21799999999999997</v>
      </c>
      <c r="D21" s="1">
        <v>20</v>
      </c>
      <c r="E21" s="7">
        <f t="shared" si="0"/>
        <v>18.670520947999997</v>
      </c>
    </row>
    <row r="22" spans="1:13" x14ac:dyDescent="0.35">
      <c r="A22" s="20" t="s">
        <v>5</v>
      </c>
      <c r="B22" s="4">
        <v>0.17</v>
      </c>
      <c r="C22" s="1">
        <f>B22-B23</f>
        <v>9.7000000000000017E-2</v>
      </c>
      <c r="D22" s="1">
        <v>10</v>
      </c>
      <c r="E22" s="7">
        <f t="shared" si="0"/>
        <v>8.5498080930000011</v>
      </c>
    </row>
    <row r="23" spans="1:13" x14ac:dyDescent="0.35">
      <c r="A23" s="20" t="s">
        <v>7</v>
      </c>
      <c r="B23" s="5">
        <v>7.2999999999999995E-2</v>
      </c>
      <c r="C23" s="1">
        <f>B23-B23</f>
        <v>0</v>
      </c>
      <c r="D23" s="1">
        <v>0</v>
      </c>
      <c r="E23" s="7">
        <f t="shared" si="0"/>
        <v>0.95409999999999995</v>
      </c>
      <c r="K23" s="6" t="s">
        <v>11</v>
      </c>
      <c r="L23" s="6"/>
      <c r="M23" s="6"/>
    </row>
    <row r="31" spans="1:13" x14ac:dyDescent="0.35">
      <c r="A31" s="18" t="s">
        <v>12</v>
      </c>
      <c r="B31" s="2" t="s">
        <v>13</v>
      </c>
      <c r="C31" s="3" t="s">
        <v>7</v>
      </c>
      <c r="D31" s="1" t="s">
        <v>78</v>
      </c>
      <c r="E31" s="12" t="s">
        <v>10</v>
      </c>
    </row>
    <row r="32" spans="1:13" x14ac:dyDescent="0.35">
      <c r="A32" s="19" t="s">
        <v>41</v>
      </c>
      <c r="B32" s="2">
        <v>2.1819999999999999</v>
      </c>
      <c r="C32" s="5">
        <v>7.2999999999999995E-2</v>
      </c>
      <c r="D32" s="1">
        <f t="shared" ref="D32:D68" si="1">(B32-C32)</f>
        <v>2.109</v>
      </c>
      <c r="E32" s="7">
        <f t="shared" ref="E32:E68" si="2">(24.477*D32*D32)+(75.932*D32)+(0.9541)</f>
        <v>269.96547123700003</v>
      </c>
    </row>
    <row r="33" spans="1:5" x14ac:dyDescent="0.35">
      <c r="A33" s="19" t="s">
        <v>42</v>
      </c>
      <c r="B33" s="2">
        <v>2.2330000000000001</v>
      </c>
      <c r="C33" s="5">
        <v>7.2999999999999995E-2</v>
      </c>
      <c r="D33" s="1">
        <f t="shared" si="1"/>
        <v>2.16</v>
      </c>
      <c r="E33" s="7">
        <f t="shared" si="2"/>
        <v>279.16711120000002</v>
      </c>
    </row>
    <row r="34" spans="1:5" x14ac:dyDescent="0.35">
      <c r="A34" s="19" t="s">
        <v>43</v>
      </c>
      <c r="B34" s="2">
        <v>1.82</v>
      </c>
      <c r="C34" s="5">
        <v>7.2999999999999995E-2</v>
      </c>
      <c r="D34" s="1">
        <f t="shared" si="1"/>
        <v>1.7470000000000001</v>
      </c>
      <c r="E34" s="7">
        <f t="shared" si="2"/>
        <v>208.31132829300003</v>
      </c>
    </row>
    <row r="35" spans="1:5" x14ac:dyDescent="0.35">
      <c r="A35" s="19" t="s">
        <v>44</v>
      </c>
      <c r="B35" s="2">
        <v>2.1550000000000002</v>
      </c>
      <c r="C35" s="5">
        <v>7.2999999999999995E-2</v>
      </c>
      <c r="D35" s="1">
        <f t="shared" si="1"/>
        <v>2.0820000000000003</v>
      </c>
      <c r="E35" s="7">
        <f t="shared" si="2"/>
        <v>265.14556334800005</v>
      </c>
    </row>
    <row r="36" spans="1:5" x14ac:dyDescent="0.35">
      <c r="A36" s="19" t="s">
        <v>45</v>
      </c>
      <c r="B36" s="2">
        <v>2.0340000000000003</v>
      </c>
      <c r="C36" s="5">
        <v>7.2999999999999995E-2</v>
      </c>
      <c r="D36" s="1">
        <f t="shared" si="1"/>
        <v>1.9610000000000003</v>
      </c>
      <c r="E36" s="7">
        <f t="shared" si="2"/>
        <v>243.98356951700006</v>
      </c>
    </row>
    <row r="37" spans="1:5" x14ac:dyDescent="0.35">
      <c r="A37" s="19" t="s">
        <v>46</v>
      </c>
      <c r="B37" s="2">
        <v>2.3460000000000001</v>
      </c>
      <c r="C37" s="5">
        <v>7.2999999999999995E-2</v>
      </c>
      <c r="D37" s="1">
        <f t="shared" si="1"/>
        <v>2.2730000000000001</v>
      </c>
      <c r="E37" s="7">
        <f t="shared" si="2"/>
        <v>300.00866633300001</v>
      </c>
    </row>
    <row r="38" spans="1:5" x14ac:dyDescent="0.35">
      <c r="A38" s="19" t="s">
        <v>47</v>
      </c>
      <c r="B38" s="2">
        <v>2.0060000000000002</v>
      </c>
      <c r="C38" s="5">
        <v>7.2999999999999995E-2</v>
      </c>
      <c r="D38" s="1">
        <f t="shared" si="1"/>
        <v>1.9330000000000003</v>
      </c>
      <c r="E38" s="7">
        <f t="shared" si="2"/>
        <v>239.18869725300007</v>
      </c>
    </row>
    <row r="39" spans="1:5" x14ac:dyDescent="0.35">
      <c r="A39" s="19" t="s">
        <v>48</v>
      </c>
      <c r="B39" s="2">
        <v>2.7370000000000001</v>
      </c>
      <c r="C39" s="5">
        <v>7.2999999999999995E-2</v>
      </c>
      <c r="D39" s="1">
        <f t="shared" si="1"/>
        <v>2.6640000000000001</v>
      </c>
      <c r="E39" s="7">
        <f t="shared" si="2"/>
        <v>376.94767139200002</v>
      </c>
    </row>
    <row r="40" spans="1:5" x14ac:dyDescent="0.35">
      <c r="A40" s="19" t="s">
        <v>49</v>
      </c>
      <c r="B40" s="2">
        <v>2.3620000000000001</v>
      </c>
      <c r="C40" s="5">
        <v>7.2999999999999995E-2</v>
      </c>
      <c r="D40" s="1">
        <f t="shared" si="1"/>
        <v>2.2890000000000001</v>
      </c>
      <c r="E40" s="7">
        <f t="shared" si="2"/>
        <v>303.01020351700004</v>
      </c>
    </row>
    <row r="41" spans="1:5" x14ac:dyDescent="0.35">
      <c r="A41" s="19" t="s">
        <v>50</v>
      </c>
      <c r="B41" s="2">
        <v>1.9490000000000001</v>
      </c>
      <c r="C41" s="5">
        <v>7.2999999999999995E-2</v>
      </c>
      <c r="D41" s="1">
        <f t="shared" si="1"/>
        <v>1.8760000000000001</v>
      </c>
      <c r="E41" s="7">
        <f t="shared" si="2"/>
        <v>229.54629835200004</v>
      </c>
    </row>
    <row r="42" spans="1:5" x14ac:dyDescent="0.35">
      <c r="A42" s="19" t="s">
        <v>51</v>
      </c>
      <c r="B42" s="2">
        <v>2.5830000000000002</v>
      </c>
      <c r="C42" s="5">
        <v>7.2999999999999995E-2</v>
      </c>
      <c r="D42" s="1">
        <f t="shared" si="1"/>
        <v>2.5100000000000002</v>
      </c>
      <c r="E42" s="7">
        <f t="shared" si="2"/>
        <v>345.75096769999999</v>
      </c>
    </row>
    <row r="43" spans="1:5" x14ac:dyDescent="0.35">
      <c r="A43" s="19" t="s">
        <v>52</v>
      </c>
      <c r="B43" s="2">
        <v>2.2840000000000003</v>
      </c>
      <c r="C43" s="5">
        <v>7.2999999999999995E-2</v>
      </c>
      <c r="D43" s="1">
        <f t="shared" si="1"/>
        <v>2.2110000000000003</v>
      </c>
      <c r="E43" s="7">
        <f t="shared" si="2"/>
        <v>288.49608051700005</v>
      </c>
    </row>
    <row r="44" spans="1:5" x14ac:dyDescent="0.35">
      <c r="A44" s="19" t="s">
        <v>53</v>
      </c>
      <c r="B44" s="2">
        <v>1.927</v>
      </c>
      <c r="C44" s="5">
        <v>7.2999999999999995E-2</v>
      </c>
      <c r="D44" s="1">
        <f t="shared" si="1"/>
        <v>1.8540000000000001</v>
      </c>
      <c r="E44" s="7">
        <f t="shared" si="2"/>
        <v>225.86721173200002</v>
      </c>
    </row>
    <row r="45" spans="1:5" x14ac:dyDescent="0.35">
      <c r="A45" s="19" t="s">
        <v>54</v>
      </c>
      <c r="B45" s="2">
        <v>2.4409999999999998</v>
      </c>
      <c r="C45" s="5">
        <v>7.2999999999999995E-2</v>
      </c>
      <c r="D45" s="1">
        <f t="shared" si="1"/>
        <v>2.3679999999999999</v>
      </c>
      <c r="E45" s="7">
        <f t="shared" si="2"/>
        <v>318.01399324799996</v>
      </c>
    </row>
    <row r="46" spans="1:5" x14ac:dyDescent="0.35">
      <c r="A46" s="19" t="s">
        <v>55</v>
      </c>
      <c r="B46" s="2">
        <v>2.5640000000000001</v>
      </c>
      <c r="C46" s="5">
        <v>7.2999999999999995E-2</v>
      </c>
      <c r="D46" s="1">
        <f t="shared" si="1"/>
        <v>2.4910000000000001</v>
      </c>
      <c r="E46" s="7">
        <f t="shared" si="2"/>
        <v>341.98247963700004</v>
      </c>
    </row>
    <row r="47" spans="1:5" x14ac:dyDescent="0.35">
      <c r="A47" s="19" t="s">
        <v>56</v>
      </c>
      <c r="B47" s="2">
        <v>2.7149999999999999</v>
      </c>
      <c r="C47" s="5">
        <v>7.2999999999999995E-2</v>
      </c>
      <c r="D47" s="1">
        <f t="shared" si="1"/>
        <v>2.6419999999999999</v>
      </c>
      <c r="E47" s="7">
        <f t="shared" si="2"/>
        <v>372.41991822799997</v>
      </c>
    </row>
    <row r="48" spans="1:5" x14ac:dyDescent="0.35">
      <c r="A48" s="19" t="s">
        <v>57</v>
      </c>
      <c r="B48" s="2">
        <v>2.4700000000000002</v>
      </c>
      <c r="C48" s="5">
        <v>7.2999999999999995E-2</v>
      </c>
      <c r="D48" s="1">
        <f t="shared" si="1"/>
        <v>2.3970000000000002</v>
      </c>
      <c r="E48" s="7">
        <f t="shared" si="2"/>
        <v>323.59837549300005</v>
      </c>
    </row>
    <row r="49" spans="1:5" x14ac:dyDescent="0.35">
      <c r="A49" s="19" t="s">
        <v>58</v>
      </c>
      <c r="B49" s="2">
        <v>1.8740000000000001</v>
      </c>
      <c r="C49" s="5">
        <v>7.2999999999999995E-2</v>
      </c>
      <c r="D49" s="1">
        <f t="shared" si="1"/>
        <v>1.8010000000000002</v>
      </c>
      <c r="E49" s="7">
        <f t="shared" si="2"/>
        <v>217.10125367700002</v>
      </c>
    </row>
    <row r="50" spans="1:5" x14ac:dyDescent="0.35">
      <c r="A50" s="19" t="s">
        <v>59</v>
      </c>
      <c r="B50" s="2">
        <v>1.645</v>
      </c>
      <c r="C50" s="5">
        <v>7.2999999999999995E-2</v>
      </c>
      <c r="D50" s="1">
        <f t="shared" si="1"/>
        <v>1.5720000000000001</v>
      </c>
      <c r="E50" s="7">
        <f t="shared" si="2"/>
        <v>180.80637476800004</v>
      </c>
    </row>
    <row r="51" spans="1:5" x14ac:dyDescent="0.35">
      <c r="A51" s="19" t="s">
        <v>60</v>
      </c>
      <c r="B51" s="2">
        <v>1.4319999999999999</v>
      </c>
      <c r="C51" s="5">
        <v>7.2999999999999995E-2</v>
      </c>
      <c r="D51" s="1">
        <f t="shared" si="1"/>
        <v>1.359</v>
      </c>
      <c r="E51" s="7">
        <f t="shared" si="2"/>
        <v>149.35179423700001</v>
      </c>
    </row>
    <row r="52" spans="1:5" x14ac:dyDescent="0.35">
      <c r="A52" s="19" t="s">
        <v>61</v>
      </c>
      <c r="B52" s="2">
        <v>2.33</v>
      </c>
      <c r="C52" s="5">
        <v>7.2999999999999995E-2</v>
      </c>
      <c r="D52" s="1">
        <f t="shared" si="1"/>
        <v>2.2570000000000001</v>
      </c>
      <c r="E52" s="7">
        <f t="shared" si="2"/>
        <v>297.01966137300002</v>
      </c>
    </row>
    <row r="53" spans="1:5" x14ac:dyDescent="0.35">
      <c r="A53" s="19" t="s">
        <v>62</v>
      </c>
      <c r="B53" s="2">
        <v>2.4020000000000001</v>
      </c>
      <c r="C53" s="5">
        <v>7.2999999999999995E-2</v>
      </c>
      <c r="D53" s="1">
        <f t="shared" si="1"/>
        <v>2.3290000000000002</v>
      </c>
      <c r="E53" s="7">
        <f t="shared" si="2"/>
        <v>310.56887495699999</v>
      </c>
    </row>
    <row r="54" spans="1:5" x14ac:dyDescent="0.35">
      <c r="A54" s="19" t="s">
        <v>63</v>
      </c>
      <c r="B54" s="2">
        <v>1.74</v>
      </c>
      <c r="C54" s="5">
        <v>7.2999999999999995E-2</v>
      </c>
      <c r="D54" s="1">
        <f t="shared" si="1"/>
        <v>1.667</v>
      </c>
      <c r="E54" s="7">
        <f t="shared" si="2"/>
        <v>195.55161005300002</v>
      </c>
    </row>
    <row r="55" spans="1:5" x14ac:dyDescent="0.35">
      <c r="A55" s="19" t="s">
        <v>64</v>
      </c>
      <c r="B55" s="2">
        <v>2.2010000000000001</v>
      </c>
      <c r="C55" s="5">
        <v>7.2999999999999995E-2</v>
      </c>
      <c r="D55" s="1">
        <f t="shared" si="1"/>
        <v>2.1280000000000001</v>
      </c>
      <c r="E55" s="7">
        <f t="shared" si="2"/>
        <v>273.37865116800003</v>
      </c>
    </row>
    <row r="56" spans="1:5" x14ac:dyDescent="0.35">
      <c r="A56" s="19" t="s">
        <v>65</v>
      </c>
      <c r="B56" s="2">
        <v>1.9970000000000001</v>
      </c>
      <c r="C56" s="5">
        <v>7.2999999999999995E-2</v>
      </c>
      <c r="D56" s="1">
        <f t="shared" si="1"/>
        <v>1.9240000000000002</v>
      </c>
      <c r="E56" s="7">
        <f t="shared" si="2"/>
        <v>237.65563915200005</v>
      </c>
    </row>
    <row r="57" spans="1:5" x14ac:dyDescent="0.35">
      <c r="A57" s="19" t="s">
        <v>66</v>
      </c>
      <c r="B57" s="2">
        <v>1.754</v>
      </c>
      <c r="C57" s="5">
        <v>7.2999999999999995E-2</v>
      </c>
      <c r="D57" s="1">
        <f t="shared" si="1"/>
        <v>1.681</v>
      </c>
      <c r="E57" s="7">
        <f t="shared" si="2"/>
        <v>197.76194399700003</v>
      </c>
    </row>
    <row r="58" spans="1:5" x14ac:dyDescent="0.35">
      <c r="A58" s="19" t="s">
        <v>67</v>
      </c>
      <c r="B58" s="2">
        <v>2.3109999999999999</v>
      </c>
      <c r="C58" s="5">
        <v>7.2999999999999995E-2</v>
      </c>
      <c r="D58" s="1">
        <f t="shared" si="1"/>
        <v>2.238</v>
      </c>
      <c r="E58" s="7">
        <f t="shared" si="2"/>
        <v>293.48649518799999</v>
      </c>
    </row>
    <row r="59" spans="1:5" x14ac:dyDescent="0.35">
      <c r="A59" s="19" t="s">
        <v>68</v>
      </c>
      <c r="B59" s="2">
        <v>1.988</v>
      </c>
      <c r="C59" s="5">
        <v>7.2999999999999995E-2</v>
      </c>
      <c r="D59" s="1">
        <f t="shared" si="1"/>
        <v>1.915</v>
      </c>
      <c r="E59" s="7">
        <f t="shared" si="2"/>
        <v>236.12654632500002</v>
      </c>
    </row>
    <row r="60" spans="1:5" x14ac:dyDescent="0.35">
      <c r="A60" s="19" t="s">
        <v>69</v>
      </c>
      <c r="B60" s="2">
        <v>1.861</v>
      </c>
      <c r="C60" s="5">
        <v>7.2999999999999995E-2</v>
      </c>
      <c r="D60" s="1">
        <f t="shared" si="1"/>
        <v>1.788</v>
      </c>
      <c r="E60" s="7">
        <f t="shared" si="2"/>
        <v>214.972114288</v>
      </c>
    </row>
    <row r="61" spans="1:5" x14ac:dyDescent="0.35">
      <c r="A61" s="19" t="s">
        <v>70</v>
      </c>
      <c r="B61" s="2">
        <v>2.508</v>
      </c>
      <c r="C61" s="5">
        <v>7.2999999999999995E-2</v>
      </c>
      <c r="D61" s="1">
        <f t="shared" si="1"/>
        <v>2.4350000000000001</v>
      </c>
      <c r="E61" s="7">
        <f t="shared" si="2"/>
        <v>330.97816032499998</v>
      </c>
    </row>
    <row r="62" spans="1:5" x14ac:dyDescent="0.35">
      <c r="A62" s="19" t="s">
        <v>71</v>
      </c>
      <c r="B62" s="2">
        <v>2.2490000000000001</v>
      </c>
      <c r="C62" s="5">
        <v>7.2999999999999995E-2</v>
      </c>
      <c r="D62" s="1">
        <f t="shared" si="1"/>
        <v>2.1760000000000002</v>
      </c>
      <c r="E62" s="7">
        <f t="shared" si="2"/>
        <v>282.08013955200005</v>
      </c>
    </row>
    <row r="63" spans="1:5" x14ac:dyDescent="0.35">
      <c r="A63" s="19" t="s">
        <v>72</v>
      </c>
      <c r="B63" s="2">
        <v>1.956</v>
      </c>
      <c r="C63" s="5">
        <v>7.2999999999999995E-2</v>
      </c>
      <c r="D63" s="1">
        <f t="shared" si="1"/>
        <v>1.883</v>
      </c>
      <c r="E63" s="7">
        <f t="shared" si="2"/>
        <v>230.72188565300002</v>
      </c>
    </row>
    <row r="64" spans="1:5" x14ac:dyDescent="0.35">
      <c r="A64" s="19" t="s">
        <v>73</v>
      </c>
      <c r="B64" s="2">
        <v>2.1440000000000001</v>
      </c>
      <c r="C64" s="5">
        <v>7.2999999999999995E-2</v>
      </c>
      <c r="D64" s="1">
        <f t="shared" si="1"/>
        <v>2.0710000000000002</v>
      </c>
      <c r="E64" s="7">
        <f t="shared" si="2"/>
        <v>263.19212855699999</v>
      </c>
    </row>
    <row r="65" spans="1:5" x14ac:dyDescent="0.35">
      <c r="A65" s="19" t="s">
        <v>74</v>
      </c>
      <c r="B65" s="2">
        <v>2.782</v>
      </c>
      <c r="C65" s="5">
        <v>7.2999999999999995E-2</v>
      </c>
      <c r="D65" s="1">
        <f t="shared" si="1"/>
        <v>2.7090000000000001</v>
      </c>
      <c r="E65" s="7">
        <f t="shared" si="2"/>
        <v>386.28278283700001</v>
      </c>
    </row>
    <row r="66" spans="1:5" x14ac:dyDescent="0.35">
      <c r="A66" s="19" t="s">
        <v>75</v>
      </c>
      <c r="B66" s="2">
        <v>2.0910000000000002</v>
      </c>
      <c r="C66" s="5">
        <v>7.2999999999999995E-2</v>
      </c>
      <c r="D66" s="1">
        <f t="shared" si="1"/>
        <v>2.0180000000000002</v>
      </c>
      <c r="E66" s="7">
        <f t="shared" si="2"/>
        <v>253.86315054800005</v>
      </c>
    </row>
    <row r="67" spans="1:5" x14ac:dyDescent="0.35">
      <c r="A67" s="19" t="s">
        <v>76</v>
      </c>
      <c r="B67" s="2">
        <v>2.056</v>
      </c>
      <c r="C67" s="5">
        <v>7.2999999999999995E-2</v>
      </c>
      <c r="D67" s="1">
        <f t="shared" si="1"/>
        <v>1.9830000000000001</v>
      </c>
      <c r="E67" s="7">
        <f t="shared" si="2"/>
        <v>247.77789385300005</v>
      </c>
    </row>
    <row r="68" spans="1:5" x14ac:dyDescent="0.35">
      <c r="A68" s="19" t="s">
        <v>77</v>
      </c>
      <c r="B68" s="2">
        <v>1.7989999999999999</v>
      </c>
      <c r="C68" s="5">
        <v>7.2999999999999995E-2</v>
      </c>
      <c r="D68" s="1">
        <f t="shared" si="1"/>
        <v>1.726</v>
      </c>
      <c r="E68" s="7">
        <f t="shared" si="2"/>
        <v>204.93157525199999</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O92"/>
  <sheetViews>
    <sheetView tabSelected="1" workbookViewId="0">
      <selection activeCell="G10" sqref="G10"/>
    </sheetView>
  </sheetViews>
  <sheetFormatPr defaultRowHeight="14.5" x14ac:dyDescent="0.35"/>
  <cols>
    <col min="1" max="1" width="32" customWidth="1"/>
    <col min="2" max="2" width="19" customWidth="1"/>
    <col min="3" max="3" width="18" customWidth="1"/>
    <col min="4" max="4" width="17.90625" customWidth="1"/>
    <col min="5" max="5" width="22" customWidth="1"/>
    <col min="6" max="6" width="63.36328125" customWidth="1"/>
  </cols>
  <sheetData>
    <row r="1" spans="1:6" ht="15.5" thickTop="1" thickBot="1" x14ac:dyDescent="0.4">
      <c r="A1" s="9" t="s">
        <v>18</v>
      </c>
      <c r="B1" s="9" t="s">
        <v>19</v>
      </c>
      <c r="C1" s="9" t="s">
        <v>20</v>
      </c>
      <c r="D1" s="9" t="s">
        <v>21</v>
      </c>
      <c r="E1" s="9" t="s">
        <v>22</v>
      </c>
      <c r="F1" s="9" t="s">
        <v>80</v>
      </c>
    </row>
    <row r="2" spans="1:6" ht="15.5" thickTop="1" thickBot="1" x14ac:dyDescent="0.4">
      <c r="A2" s="21" t="s">
        <v>26</v>
      </c>
      <c r="B2" s="10" t="s">
        <v>23</v>
      </c>
      <c r="C2" s="11" t="s">
        <v>24</v>
      </c>
      <c r="D2" s="11" t="s">
        <v>30</v>
      </c>
      <c r="E2" s="11" t="s">
        <v>25</v>
      </c>
      <c r="F2" s="11" t="s">
        <v>82</v>
      </c>
    </row>
    <row r="3" spans="1:6" ht="15.5" thickTop="1" thickBot="1" x14ac:dyDescent="0.4">
      <c r="A3" s="21" t="s">
        <v>27</v>
      </c>
      <c r="B3" s="10" t="s">
        <v>23</v>
      </c>
      <c r="C3" s="11" t="s">
        <v>24</v>
      </c>
      <c r="D3" s="11" t="s">
        <v>30</v>
      </c>
      <c r="E3" s="11" t="s">
        <v>25</v>
      </c>
      <c r="F3" s="11" t="s">
        <v>82</v>
      </c>
    </row>
    <row r="4" spans="1:6" ht="15.5" thickTop="1" thickBot="1" x14ac:dyDescent="0.4">
      <c r="A4" s="21" t="s">
        <v>83</v>
      </c>
      <c r="B4" s="10" t="s">
        <v>23</v>
      </c>
      <c r="C4" s="11" t="s">
        <v>86</v>
      </c>
      <c r="D4" s="11" t="s">
        <v>89</v>
      </c>
      <c r="E4" s="11" t="s">
        <v>29</v>
      </c>
      <c r="F4" s="11" t="s">
        <v>81</v>
      </c>
    </row>
    <row r="5" spans="1:6" ht="15.5" thickTop="1" thickBot="1" x14ac:dyDescent="0.4">
      <c r="A5" s="21" t="s">
        <v>84</v>
      </c>
      <c r="B5" s="10" t="s">
        <v>85</v>
      </c>
      <c r="C5" s="11" t="s">
        <v>28</v>
      </c>
      <c r="D5" s="11" t="s">
        <v>88</v>
      </c>
      <c r="E5" s="11" t="s">
        <v>29</v>
      </c>
      <c r="F5" s="11" t="s">
        <v>81</v>
      </c>
    </row>
    <row r="6" spans="1:6" ht="15" thickTop="1" x14ac:dyDescent="0.35"/>
    <row r="50" spans="1:15" x14ac:dyDescent="0.35">
      <c r="A50" s="23" t="s">
        <v>90</v>
      </c>
      <c r="B50" s="23"/>
      <c r="C50" s="23"/>
      <c r="D50" s="22"/>
      <c r="E50" s="22"/>
      <c r="F50" s="22"/>
      <c r="G50" s="22"/>
      <c r="H50" s="22"/>
      <c r="I50" s="22"/>
      <c r="J50" s="22"/>
      <c r="K50" s="22"/>
      <c r="L50" s="22"/>
      <c r="M50" s="22"/>
      <c r="N50" s="22"/>
      <c r="O50" s="22"/>
    </row>
    <row r="51" spans="1:15" x14ac:dyDescent="0.35">
      <c r="A51" s="22" t="s">
        <v>91</v>
      </c>
      <c r="B51" s="22"/>
      <c r="C51" s="22"/>
      <c r="D51" s="22"/>
      <c r="E51" s="22"/>
      <c r="F51" s="22"/>
      <c r="G51" s="22"/>
      <c r="H51" s="22"/>
      <c r="I51" s="22"/>
      <c r="J51" s="22"/>
      <c r="K51" s="22"/>
      <c r="L51" s="22"/>
      <c r="M51" s="22"/>
      <c r="N51" s="22"/>
      <c r="O51" s="22"/>
    </row>
    <row r="52" spans="1:15" x14ac:dyDescent="0.35">
      <c r="A52" s="22" t="s">
        <v>92</v>
      </c>
      <c r="B52" s="22"/>
      <c r="C52" s="22"/>
      <c r="D52" s="22"/>
      <c r="E52" s="22"/>
      <c r="F52" s="22"/>
      <c r="G52" s="22"/>
      <c r="H52" s="22"/>
      <c r="I52" s="22"/>
      <c r="J52" s="22"/>
      <c r="K52" s="22"/>
      <c r="L52" s="22"/>
      <c r="M52" s="22"/>
      <c r="N52" s="22"/>
      <c r="O52" s="22"/>
    </row>
    <row r="53" spans="1:15" x14ac:dyDescent="0.35">
      <c r="A53" s="22" t="s">
        <v>93</v>
      </c>
      <c r="B53" s="22"/>
      <c r="C53" s="22"/>
      <c r="D53" s="22"/>
      <c r="E53" s="22"/>
      <c r="F53" s="22"/>
      <c r="G53" s="22"/>
      <c r="H53" s="22"/>
      <c r="I53" s="22"/>
      <c r="J53" s="22"/>
      <c r="K53" s="22"/>
      <c r="L53" s="22"/>
      <c r="M53" s="22"/>
      <c r="N53" s="22"/>
      <c r="O53" s="22"/>
    </row>
    <row r="54" spans="1:15" x14ac:dyDescent="0.35">
      <c r="A54" s="22" t="s">
        <v>94</v>
      </c>
      <c r="B54" s="22"/>
      <c r="C54" s="22"/>
      <c r="D54" s="22"/>
      <c r="E54" s="22"/>
      <c r="F54" s="22"/>
      <c r="G54" s="22"/>
      <c r="H54" s="22"/>
      <c r="I54" s="22"/>
      <c r="J54" s="22"/>
      <c r="K54" s="22"/>
      <c r="L54" s="22"/>
      <c r="M54" s="22"/>
      <c r="N54" s="22"/>
      <c r="O54" s="22"/>
    </row>
    <row r="55" spans="1:15" x14ac:dyDescent="0.35">
      <c r="A55" s="22" t="s">
        <v>95</v>
      </c>
      <c r="B55" s="22"/>
      <c r="C55" s="22"/>
      <c r="D55" s="22"/>
      <c r="E55" s="22"/>
      <c r="F55" s="22"/>
      <c r="G55" s="22"/>
      <c r="H55" s="22"/>
      <c r="I55" s="22"/>
      <c r="J55" s="22"/>
      <c r="K55" s="22"/>
      <c r="L55" s="22"/>
      <c r="M55" s="22"/>
      <c r="N55" s="22"/>
      <c r="O55" s="22"/>
    </row>
    <row r="56" spans="1:15" x14ac:dyDescent="0.35">
      <c r="A56" s="22" t="s">
        <v>96</v>
      </c>
      <c r="B56" s="22"/>
      <c r="C56" s="22"/>
      <c r="D56" s="22"/>
      <c r="E56" s="22"/>
      <c r="F56" s="22"/>
      <c r="G56" s="22"/>
      <c r="H56" s="22"/>
      <c r="I56" s="22"/>
      <c r="J56" s="22"/>
      <c r="K56" s="22"/>
      <c r="L56" s="22"/>
      <c r="M56" s="22"/>
      <c r="N56" s="22"/>
      <c r="O56" s="22"/>
    </row>
    <row r="60" spans="1:15" x14ac:dyDescent="0.35">
      <c r="A60" s="23" t="s">
        <v>97</v>
      </c>
      <c r="B60" s="22"/>
      <c r="C60" s="22"/>
      <c r="D60" s="22"/>
      <c r="E60" s="22"/>
      <c r="F60" s="22"/>
      <c r="G60" s="22"/>
      <c r="H60" s="22"/>
      <c r="I60" s="22"/>
      <c r="J60" s="22"/>
      <c r="K60" s="22"/>
      <c r="L60" s="22"/>
    </row>
    <row r="61" spans="1:15" x14ac:dyDescent="0.35">
      <c r="A61" s="22" t="s">
        <v>98</v>
      </c>
      <c r="B61" s="22"/>
      <c r="C61" s="22"/>
      <c r="D61" s="22"/>
      <c r="E61" s="22"/>
      <c r="F61" s="22"/>
      <c r="G61" s="22"/>
      <c r="H61" s="22"/>
      <c r="I61" s="22"/>
      <c r="J61" s="22"/>
      <c r="K61" s="22"/>
      <c r="L61" s="22"/>
    </row>
    <row r="62" spans="1:15" x14ac:dyDescent="0.35">
      <c r="A62" s="22" t="s">
        <v>99</v>
      </c>
      <c r="B62" s="22"/>
      <c r="C62" s="22"/>
      <c r="D62" s="22"/>
      <c r="E62" s="22"/>
      <c r="F62" s="22"/>
      <c r="G62" s="22"/>
      <c r="H62" s="22"/>
      <c r="I62" s="22"/>
      <c r="J62" s="22"/>
      <c r="K62" s="22"/>
      <c r="L62" s="22"/>
    </row>
    <row r="63" spans="1:15" x14ac:dyDescent="0.35">
      <c r="A63" s="22" t="s">
        <v>100</v>
      </c>
      <c r="B63" s="22"/>
      <c r="C63" s="22"/>
      <c r="D63" s="22"/>
      <c r="E63" s="22"/>
      <c r="F63" s="22"/>
      <c r="G63" s="22"/>
      <c r="H63" s="22"/>
      <c r="I63" s="22"/>
      <c r="J63" s="22"/>
      <c r="K63" s="22"/>
      <c r="L63" s="22"/>
    </row>
    <row r="64" spans="1:15" x14ac:dyDescent="0.35">
      <c r="A64" s="22" t="s">
        <v>101</v>
      </c>
      <c r="B64" s="22"/>
      <c r="C64" s="22"/>
      <c r="D64" s="22"/>
      <c r="E64" s="22"/>
      <c r="F64" s="22"/>
      <c r="G64" s="22"/>
      <c r="H64" s="22"/>
      <c r="I64" s="22"/>
      <c r="J64" s="22"/>
      <c r="K64" s="22"/>
      <c r="L64" s="22"/>
    </row>
    <row r="65" spans="1:12" x14ac:dyDescent="0.35">
      <c r="A65" s="22" t="s">
        <v>102</v>
      </c>
      <c r="B65" s="22"/>
      <c r="C65" s="22"/>
      <c r="D65" s="22"/>
      <c r="E65" s="22"/>
      <c r="F65" s="22"/>
      <c r="G65" s="22"/>
      <c r="H65" s="22"/>
      <c r="I65" s="22"/>
      <c r="J65" s="22"/>
      <c r="K65" s="22"/>
      <c r="L65" s="22"/>
    </row>
    <row r="66" spans="1:12" x14ac:dyDescent="0.35">
      <c r="A66" s="22"/>
      <c r="B66" s="22"/>
      <c r="C66" s="22"/>
      <c r="D66" s="22"/>
      <c r="E66" s="22"/>
      <c r="F66" s="22"/>
      <c r="G66" s="22"/>
      <c r="H66" s="22"/>
      <c r="I66" s="22"/>
      <c r="J66" s="22"/>
      <c r="K66" s="22"/>
      <c r="L66" s="22"/>
    </row>
    <row r="81" spans="1:6" ht="15.5" x14ac:dyDescent="0.35">
      <c r="A81" s="13" t="s">
        <v>33</v>
      </c>
      <c r="B81" s="13"/>
      <c r="C81" s="13"/>
    </row>
    <row r="82" spans="1:6" ht="15.5" x14ac:dyDescent="0.35">
      <c r="A82" s="13" t="s">
        <v>34</v>
      </c>
      <c r="B82" s="13"/>
      <c r="C82" s="13"/>
    </row>
    <row r="83" spans="1:6" ht="15.5" x14ac:dyDescent="0.35">
      <c r="A83" s="13" t="s">
        <v>35</v>
      </c>
      <c r="B83" s="13"/>
      <c r="C83" s="13"/>
    </row>
    <row r="84" spans="1:6" ht="15.5" x14ac:dyDescent="0.35">
      <c r="A84" s="13" t="s">
        <v>36</v>
      </c>
      <c r="B84" s="13"/>
      <c r="C84" s="13"/>
    </row>
    <row r="85" spans="1:6" ht="15.5" x14ac:dyDescent="0.35">
      <c r="A85" s="13" t="s">
        <v>37</v>
      </c>
      <c r="B85" s="13"/>
      <c r="C85" s="13"/>
      <c r="D85" s="13"/>
      <c r="E85" s="13"/>
      <c r="F85" s="13"/>
    </row>
    <row r="86" spans="1:6" ht="15.5" x14ac:dyDescent="0.35">
      <c r="A86" s="13" t="s">
        <v>38</v>
      </c>
      <c r="B86" s="13"/>
      <c r="C86" s="13"/>
      <c r="D86" s="13"/>
      <c r="E86" s="13"/>
      <c r="F86" s="13"/>
    </row>
    <row r="87" spans="1:6" ht="15.5" x14ac:dyDescent="0.35">
      <c r="A87" s="13" t="s">
        <v>39</v>
      </c>
      <c r="B87" s="13"/>
      <c r="C87" s="13"/>
      <c r="D87" s="13"/>
      <c r="E87" s="13"/>
      <c r="F87" s="13"/>
    </row>
    <row r="88" spans="1:6" ht="15.5" x14ac:dyDescent="0.35">
      <c r="A88" s="13" t="s">
        <v>40</v>
      </c>
      <c r="B88" s="13"/>
      <c r="C88" s="13"/>
      <c r="D88" s="13"/>
      <c r="E88" s="13"/>
      <c r="F88" s="13"/>
    </row>
    <row r="89" spans="1:6" ht="15.5" x14ac:dyDescent="0.35">
      <c r="D89" s="13"/>
      <c r="E89" s="13"/>
      <c r="F89" s="13"/>
    </row>
    <row r="90" spans="1:6" ht="15.5" x14ac:dyDescent="0.35">
      <c r="D90" s="13"/>
      <c r="E90" s="13"/>
      <c r="F90" s="13"/>
    </row>
    <row r="91" spans="1:6" ht="15.5" x14ac:dyDescent="0.35">
      <c r="D91" s="13"/>
      <c r="E91" s="13"/>
      <c r="F91" s="13"/>
    </row>
    <row r="92" spans="1:6" ht="15.5" x14ac:dyDescent="0.35">
      <c r="A92" s="6"/>
      <c r="D92" s="13"/>
      <c r="E92" s="13"/>
      <c r="F92" s="13"/>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Çalışma Sayfaları</vt:lpstr>
      </vt:variant>
      <vt:variant>
        <vt:i4>4</vt:i4>
      </vt:variant>
    </vt:vector>
  </HeadingPairs>
  <TitlesOfParts>
    <vt:vector size="4" baseType="lpstr">
      <vt:lpstr>Thiol-Tas-Tos-Osi</vt:lpstr>
      <vt:lpstr>il-1beta</vt:lpstr>
      <vt:lpstr>cortisol</vt:lpstr>
      <vt:lpstr>Materyal-metod</vt:lpstr>
    </vt:vector>
  </TitlesOfParts>
  <Company>NouS/TncTR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user</cp:lastModifiedBy>
  <dcterms:created xsi:type="dcterms:W3CDTF">2021-09-15T10:54:22Z</dcterms:created>
  <dcterms:modified xsi:type="dcterms:W3CDTF">2021-12-01T06:24:22Z</dcterms:modified>
</cp:coreProperties>
</file>