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29.12.2021\"/>
    </mc:Choice>
  </mc:AlternateContent>
  <xr:revisionPtr revIDLastSave="0" documentId="13_ncr:1_{C1C7072C-D477-46C3-B6ED-C8D9CBFBEC21}" xr6:coauthVersionLast="47" xr6:coauthVersionMax="47" xr10:uidLastSave="{00000000-0000-0000-0000-000000000000}"/>
  <bookViews>
    <workbookView xWindow="-110" yWindow="-110" windowWidth="21820" windowHeight="14020" firstSheet="1" activeTab="4" xr2:uid="{00000000-000D-0000-FFFF-FFFF00000000}"/>
  </bookViews>
  <sheets>
    <sheet name="Yumtav Ketencik-fT3" sheetId="1" r:id="rId1"/>
    <sheet name="Yumtav Ketencik-fT4" sheetId="2" r:id="rId2"/>
    <sheet name="Yumtav Ketencik-IgG" sheetId="5" r:id="rId3"/>
    <sheet name="Yumtav Ketencik-biyokimya" sheetId="3" r:id="rId4"/>
    <sheet name="Materyal-meto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5" l="1"/>
  <c r="E63" i="5"/>
  <c r="E65" i="5"/>
  <c r="E89" i="5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D58" i="5"/>
  <c r="E58" i="5" s="1"/>
  <c r="D59" i="5"/>
  <c r="E59" i="5" s="1"/>
  <c r="D60" i="5"/>
  <c r="E60" i="5" s="1"/>
  <c r="D61" i="5"/>
  <c r="E61" i="5" s="1"/>
  <c r="D62" i="5"/>
  <c r="E62" i="5" s="1"/>
  <c r="D63" i="5"/>
  <c r="D64" i="5"/>
  <c r="E64" i="5" s="1"/>
  <c r="D65" i="5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D90" i="5"/>
  <c r="E90" i="5" s="1"/>
  <c r="D91" i="5"/>
  <c r="E91" i="5" s="1"/>
  <c r="D34" i="5"/>
  <c r="E34" i="5" s="1"/>
  <c r="E16" i="5"/>
  <c r="C21" i="5"/>
  <c r="E21" i="5" s="1"/>
  <c r="C20" i="5"/>
  <c r="E20" i="5" s="1"/>
  <c r="C19" i="5"/>
  <c r="E19" i="5" s="1"/>
  <c r="C18" i="5"/>
  <c r="E18" i="5" s="1"/>
  <c r="C17" i="5"/>
  <c r="E17" i="5" s="1"/>
  <c r="C16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2" i="3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D17" i="2"/>
  <c r="D18" i="2"/>
  <c r="D19" i="2"/>
  <c r="D20" i="2"/>
  <c r="D21" i="2"/>
  <c r="D22" i="2"/>
  <c r="D16" i="2"/>
  <c r="C92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D18" i="1"/>
  <c r="D19" i="1"/>
  <c r="D20" i="1"/>
  <c r="D21" i="1"/>
  <c r="D22" i="1"/>
  <c r="D23" i="1"/>
  <c r="D17" i="1"/>
</calcChain>
</file>

<file path=xl/sharedStrings.xml><?xml version="1.0" encoding="utf-8"?>
<sst xmlns="http://schemas.openxmlformats.org/spreadsheetml/2006/main" count="464" uniqueCount="223">
  <si>
    <t xml:space="preserve"> </t>
  </si>
  <si>
    <t>std1</t>
  </si>
  <si>
    <t>abs</t>
  </si>
  <si>
    <t>expected</t>
  </si>
  <si>
    <t>result</t>
  </si>
  <si>
    <t>std2</t>
  </si>
  <si>
    <t>std3</t>
  </si>
  <si>
    <t>std4</t>
  </si>
  <si>
    <t>std5</t>
  </si>
  <si>
    <t>std6</t>
  </si>
  <si>
    <t>blank</t>
  </si>
  <si>
    <t>concentratıon (pg/ml)</t>
  </si>
  <si>
    <t>Numune</t>
  </si>
  <si>
    <t>absorbans</t>
  </si>
  <si>
    <t>Sonuç(pg/ml)</t>
  </si>
  <si>
    <t>X grubu-A1-1</t>
  </si>
  <si>
    <t>X grubu-A2-1</t>
  </si>
  <si>
    <t>X grubu-A3-1</t>
  </si>
  <si>
    <t>X grubu-A4-1</t>
  </si>
  <si>
    <t>X grubu-A5-1</t>
  </si>
  <si>
    <t>X grubu-A6-1</t>
  </si>
  <si>
    <t>X grubu-B2-1</t>
  </si>
  <si>
    <t>X grubu-B3-1</t>
  </si>
  <si>
    <t>X grubu-B4-1</t>
  </si>
  <si>
    <t>X grubu-B5-1</t>
  </si>
  <si>
    <t>X grubu-C1-1</t>
  </si>
  <si>
    <t>X grubu-C2-1</t>
  </si>
  <si>
    <t>X grubu-C3-1</t>
  </si>
  <si>
    <t>X grubu-C5-1</t>
  </si>
  <si>
    <t>X grubu-D2-1</t>
  </si>
  <si>
    <t>X grubu-D6-1</t>
  </si>
  <si>
    <t>X grubu-D6-2</t>
  </si>
  <si>
    <t>X grubu-E2-1</t>
  </si>
  <si>
    <t>Y grubu-A1-3</t>
  </si>
  <si>
    <t>Y grubu-A2-3</t>
  </si>
  <si>
    <t>Y grubu-A3-3</t>
  </si>
  <si>
    <t>Y grubu-A4-3</t>
  </si>
  <si>
    <t>Y grubu-A5-3</t>
  </si>
  <si>
    <t>Y grubu-A6-3</t>
  </si>
  <si>
    <t>Y grubu-B1-3</t>
  </si>
  <si>
    <t>Y grubu-B2-3</t>
  </si>
  <si>
    <t>Y grubu-B3-3</t>
  </si>
  <si>
    <t>Y grubu-B4-3</t>
  </si>
  <si>
    <t>Y grubu-B5-3</t>
  </si>
  <si>
    <t>Y grubu-B6-3</t>
  </si>
  <si>
    <t>Y grubu-C1-3</t>
  </si>
  <si>
    <t>Y grubu-C2-3</t>
  </si>
  <si>
    <t>Y grubu-C3-3</t>
  </si>
  <si>
    <t>Y grubu-C4-3</t>
  </si>
  <si>
    <t>Y grubu-C5-3</t>
  </si>
  <si>
    <t>Y grubu-C6-3</t>
  </si>
  <si>
    <t>Y grubu-D1-3</t>
  </si>
  <si>
    <t>Y grubu-D2-3</t>
  </si>
  <si>
    <t>Y grubu-D3-3</t>
  </si>
  <si>
    <t>Y grubu-D4-3</t>
  </si>
  <si>
    <t>Y grubu-D5-3</t>
  </si>
  <si>
    <t>Y grubu-D6-3</t>
  </si>
  <si>
    <t>Y grubu-E1-3</t>
  </si>
  <si>
    <t>Y grubu-E2-3</t>
  </si>
  <si>
    <t>Y grubu-E3-3</t>
  </si>
  <si>
    <t>Y grubu-E4-3</t>
  </si>
  <si>
    <t>Y grubu-E5-3</t>
  </si>
  <si>
    <t>Y grubu-E6-3</t>
  </si>
  <si>
    <t>S grubu-B2-2</t>
  </si>
  <si>
    <t>S grubu-B4-2</t>
  </si>
  <si>
    <t>S grubu-C3-2</t>
  </si>
  <si>
    <t>S grubu-C5-2</t>
  </si>
  <si>
    <t>S grubu-D4-2</t>
  </si>
  <si>
    <t>S grubu-D6-2</t>
  </si>
  <si>
    <t>S grubu-E2-2</t>
  </si>
  <si>
    <t>S grubu-E4-2</t>
  </si>
  <si>
    <t>S grubu-D3-2</t>
  </si>
  <si>
    <t>Numune Adı</t>
  </si>
  <si>
    <t>TAS(mmol/L)</t>
  </si>
  <si>
    <t>TOS (µmol/L)</t>
  </si>
  <si>
    <t>OSI</t>
  </si>
  <si>
    <t>CHOL (mg/dl)</t>
  </si>
  <si>
    <t>TG (mg/dl)</t>
  </si>
  <si>
    <t>TP (g/dl)</t>
  </si>
  <si>
    <t>ALB (g/dl)</t>
  </si>
  <si>
    <t>HDL (mg/dl)</t>
  </si>
  <si>
    <t>IgA mg/dl)</t>
  </si>
  <si>
    <t>IgM (mg/dl)</t>
  </si>
  <si>
    <t>7,6,3</t>
  </si>
  <si>
    <t>abs-blank</t>
  </si>
  <si>
    <t>concentratıon (ug/ml)</t>
  </si>
  <si>
    <t>Sonuç(ug/ml)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</si>
  <si>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</si>
  <si>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</si>
  <si>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</si>
  <si>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</si>
  <si>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</si>
  <si>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</si>
  <si>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</si>
  <si>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</si>
  <si>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</si>
  <si>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</si>
  <si>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</si>
  <si>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</si>
  <si>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</si>
  <si>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</si>
  <si>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TP: Total protein</t>
  </si>
  <si>
    <t>CHOL: Total Cholesterol</t>
  </si>
  <si>
    <t>MINDRAY BS-400</t>
  </si>
  <si>
    <t>TG: Triglycerides</t>
  </si>
  <si>
    <t>ALB: Albumin</t>
  </si>
  <si>
    <t>HDL: HDL Cholesterol</t>
  </si>
  <si>
    <t>Immunoglobulin A</t>
  </si>
  <si>
    <t>MINDRAY BS-401</t>
  </si>
  <si>
    <t>Immunoglobulin M</t>
  </si>
  <si>
    <t>MINDRAY BS-402</t>
  </si>
  <si>
    <t>Immunoglobulin G</t>
  </si>
  <si>
    <t>Chicken</t>
  </si>
  <si>
    <t>BT</t>
  </si>
  <si>
    <t>E0019Ch</t>
  </si>
  <si>
    <t>ELİSA</t>
  </si>
  <si>
    <t>Mıcroplate reader: BIO-TEK EL X 800-Aotu strıp washer:BIO TEK EL X 50</t>
  </si>
  <si>
    <t>Free Triiodothyronine</t>
  </si>
  <si>
    <t>Elabscience</t>
  </si>
  <si>
    <t>E-EL-0079</t>
  </si>
  <si>
    <t>Free Thyroxine</t>
  </si>
  <si>
    <t>E-EL-0122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</si>
  <si>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</si>
  <si>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</si>
  <si>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</si>
  <si>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</si>
  <si>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</si>
  <si>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</si>
  <si>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</si>
  <si>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</si>
  <si>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</si>
  <si>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</si>
  <si>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</si>
  <si>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</si>
  <si>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</si>
  <si>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</si>
  <si>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</si>
  <si>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</si>
  <si>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</si>
  <si>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</si>
  <si>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</si>
  <si>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</si>
  <si>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</si>
  <si>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</si>
  <si>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</si>
  <si>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</si>
  <si>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</si>
  <si>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</si>
  <si>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</si>
  <si>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</si>
  <si>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</si>
  <si>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</si>
  <si>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</si>
  <si>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</si>
  <si>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</si>
  <si>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</si>
  <si>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</si>
  <si>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</si>
  <si>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</si>
  <si>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</si>
  <si>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fT3 Test Principle</t>
  </si>
  <si>
    <t>This ELISA kit uses the Competitive-ELISA principle. The micro ELISA plate provided in this kit has been pre-coated with fT3.</t>
  </si>
  <si>
    <t xml:space="preserve"> During the reaction, fT3 in samples or Standard competes with a fixed amount of fT3 on the solid phase supporter for sites on the Biotinylated Detection Ab specific to fT3.</t>
  </si>
  <si>
    <t xml:space="preserve"> Excess conjugate and unbound sample or standard are washed from the plate, and Avidin conjugated to Horseradish Peroxidase (HRP) are added to each microplate well and incubated.</t>
  </si>
  <si>
    <t xml:space="preserve"> 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</si>
  <si>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fT3 in the samples is then determined by comparing the OD of the samples to the standard curve.</t>
  </si>
  <si>
    <t>fT4 Test Principle</t>
  </si>
  <si>
    <t>This ELISA kit uses the Competitive-ELISA principle. The micro ELISA plate provided in this kit has been pre-coated with fT4.</t>
  </si>
  <si>
    <t>During the reaction, fT4 in samples or Standard competes with a fixed amount of fT4 on the solid phase supporter for sites on the Biotinylated Detection Ab specific to fT4.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</si>
  <si>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</si>
  <si>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</si>
  <si>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fT4 in the samples is then determined by comparing the OD of the samples to the standard curve.</t>
  </si>
  <si>
    <t>Chicken IgG Assay Principle</t>
  </si>
  <si>
    <t xml:space="preserve">This kit is an Enzyme-Linked Immunosorbent Assay (ELISA). The plate has been pre-coated with Ch IgG antibody. Ch IgG present in the sample is added and binds to antibodies coated on the wells. </t>
  </si>
  <si>
    <t>And then biotinylated Ch IgG Antibody is added and binds to Ch IgG in the sample. Then Streptavidin-HRP is added and binds to the Biotinylated Ch IgG antibody.</t>
  </si>
  <si>
    <t>After incubation unbound Streptavidin-HRP is washed away during a washing step. Substrate solution is then added and color develops in proportion to the amount of Ch IgG.</t>
  </si>
  <si>
    <t xml:space="preserve">The reaction is terminated by addition of acidic stop solution and absorbance is measured at 450 nm. </t>
  </si>
  <si>
    <r>
      <rPr>
        <b/>
        <sz val="12"/>
        <color theme="1"/>
        <rFont val="Times New Roman"/>
        <family val="1"/>
        <charset val="162"/>
      </rPr>
      <t>lgA</t>
    </r>
    <r>
      <rPr>
        <sz val="12"/>
        <color theme="1"/>
        <rFont val="Times New Roman"/>
        <family val="1"/>
        <charset val="162"/>
      </rPr>
      <t xml:space="preserve">       mg/dL</t>
    </r>
  </si>
  <si>
    <t xml:space="preserve">Immunoglobulins A (IgA) selectively react with an anti-IgA antibody and form an immunocomplex. </t>
  </si>
  <si>
    <t>The produced turbidity is proportional to the concentration of IgA in the sample, and can be measured at the wavelenght of 600 nm</t>
  </si>
  <si>
    <r>
      <rPr>
        <b/>
        <sz val="12"/>
        <color theme="1"/>
        <rFont val="Times New Roman"/>
        <family val="1"/>
        <charset val="162"/>
      </rPr>
      <t>lgM</t>
    </r>
    <r>
      <rPr>
        <sz val="12"/>
        <color theme="1"/>
        <rFont val="Times New Roman"/>
        <family val="1"/>
        <charset val="162"/>
      </rPr>
      <t xml:space="preserve">      mg/dL</t>
    </r>
  </si>
  <si>
    <t xml:space="preserve">Immunoglobulins M (IgM) selectively react with an antiIgM antibody and form an immunocomplex. </t>
  </si>
  <si>
    <t>The produced turbidity is proportional to the concentration of IgM in the sample, and can be measured at the wavelenght of 340 nm.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</si>
  <si>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</si>
  <si>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</si>
  <si>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</si>
  <si>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</si>
  <si>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</si>
  <si>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</si>
  <si>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</si>
  <si>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</si>
  <si>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</si>
  <si>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</si>
  <si>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</si>
  <si>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</si>
  <si>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</si>
  <si>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</si>
  <si>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</si>
  <si>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</si>
  <si>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</si>
  <si>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</si>
  <si>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</si>
  <si>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</si>
  <si>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</si>
  <si>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</si>
  <si>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</si>
  <si>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</si>
  <si>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</si>
  <si>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</si>
  <si>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</si>
  <si>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</si>
  <si>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</si>
  <si>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</si>
  <si>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</si>
  <si>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</si>
  <si>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Otto Scientific</t>
  </si>
  <si>
    <t>OttoBC154</t>
  </si>
  <si>
    <t>OttoBC135</t>
  </si>
  <si>
    <t>OttoBC155</t>
  </si>
  <si>
    <t>OttoBC123</t>
  </si>
  <si>
    <t>OttoBC144</t>
  </si>
  <si>
    <t>OttoBC146</t>
  </si>
  <si>
    <t>OttoBC149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</si>
</sst>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0" fillId="0" borderId="0" xfId="0"/>
    <xf numFmtId="0" fontId="0" fillId="5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</a:t>
            </a:r>
            <a:r>
              <a:rPr lang="tr-TR" b="1"/>
              <a:t>T</a:t>
            </a:r>
            <a:r>
              <a:rPr lang="en-US" b="1"/>
              <a:t>3</a:t>
            </a:r>
          </a:p>
        </c:rich>
      </c:tx>
      <c:layout>
        <c:manualLayout>
          <c:xMode val="edge"/>
          <c:yMode val="edge"/>
          <c:x val="0.4691874453193350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473140857392826"/>
                  <c:y val="-0.466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'Yumtav Ketencik-fT3'!$B$17:$B$23</c:f>
              <c:numCache>
                <c:formatCode>General</c:formatCode>
                <c:ptCount val="7"/>
                <c:pt idx="0">
                  <c:v>6.3E-2</c:v>
                </c:pt>
                <c:pt idx="1">
                  <c:v>0.52200000000000002</c:v>
                </c:pt>
                <c:pt idx="2">
                  <c:v>0.89100000000000001</c:v>
                </c:pt>
                <c:pt idx="3">
                  <c:v>1.117</c:v>
                </c:pt>
                <c:pt idx="4">
                  <c:v>1.347</c:v>
                </c:pt>
                <c:pt idx="5">
                  <c:v>1.4730000000000001</c:v>
                </c:pt>
                <c:pt idx="6">
                  <c:v>1.825</c:v>
                </c:pt>
              </c:numCache>
            </c:numRef>
          </c:xVal>
          <c:yVal>
            <c:numRef>
              <c:f>'Yumtav Ketencik-fT3'!$C$17:$C$23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4-4DBD-9BD2-8E2C05EC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90728"/>
        <c:axId val="466689416"/>
      </c:scatterChart>
      <c:valAx>
        <c:axId val="46669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6689416"/>
        <c:crosses val="autoZero"/>
        <c:crossBetween val="midCat"/>
      </c:valAx>
      <c:valAx>
        <c:axId val="4666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669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264807524059497"/>
                  <c:y val="-0.37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'Yumtav Ketencik-fT4'!$B$16:$B$22</c:f>
              <c:numCache>
                <c:formatCode>General</c:formatCode>
                <c:ptCount val="7"/>
                <c:pt idx="0">
                  <c:v>6.9000000000000006E-2</c:v>
                </c:pt>
                <c:pt idx="1">
                  <c:v>0.54100000000000004</c:v>
                </c:pt>
                <c:pt idx="2">
                  <c:v>0.95399999999999996</c:v>
                </c:pt>
                <c:pt idx="3">
                  <c:v>1.1220000000000001</c:v>
                </c:pt>
                <c:pt idx="4">
                  <c:v>1.375</c:v>
                </c:pt>
                <c:pt idx="5">
                  <c:v>1.4910000000000001</c:v>
                </c:pt>
                <c:pt idx="6">
                  <c:v>1.8140000000000001</c:v>
                </c:pt>
              </c:numCache>
            </c:numRef>
          </c:xVal>
          <c:yVal>
            <c:numRef>
              <c:f>'Yumtav Ketencik-fT4'!$C$16:$C$22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F-4CA0-BF05-96A66277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1400"/>
        <c:axId val="499139760"/>
      </c:scatterChart>
      <c:valAx>
        <c:axId val="4991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139760"/>
        <c:crosses val="autoZero"/>
        <c:crossBetween val="midCat"/>
      </c:valAx>
      <c:valAx>
        <c:axId val="4991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914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88648293963252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'Yumtav Ketencik-IgG'!$C$16:$C$21</c:f>
              <c:numCache>
                <c:formatCode>General</c:formatCode>
                <c:ptCount val="6"/>
                <c:pt idx="0">
                  <c:v>2.399</c:v>
                </c:pt>
                <c:pt idx="1">
                  <c:v>1.448</c:v>
                </c:pt>
                <c:pt idx="2">
                  <c:v>0.94500000000000006</c:v>
                </c:pt>
                <c:pt idx="3">
                  <c:v>0.56500000000000006</c:v>
                </c:pt>
                <c:pt idx="4">
                  <c:v>0.26899999999999996</c:v>
                </c:pt>
                <c:pt idx="5">
                  <c:v>0</c:v>
                </c:pt>
              </c:numCache>
            </c:numRef>
          </c:xVal>
          <c:yVal>
            <c:numRef>
              <c:f>'Yumtav Ketencik-IgG'!$D$16:$D$21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6-4C33-85E1-FABA6287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56040"/>
        <c:axId val="328450136"/>
      </c:scatterChart>
      <c:valAx>
        <c:axId val="32845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8450136"/>
        <c:crosses val="autoZero"/>
        <c:crossBetween val="midCat"/>
      </c:valAx>
      <c:valAx>
        <c:axId val="3284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845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13</xdr:row>
      <xdr:rowOff>15240</xdr:rowOff>
    </xdr:from>
    <xdr:to>
      <xdr:col>14</xdr:col>
      <xdr:colOff>60960</xdr:colOff>
      <xdr:row>28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304800</xdr:colOff>
      <xdr:row>27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11</xdr:row>
      <xdr:rowOff>0</xdr:rowOff>
    </xdr:from>
    <xdr:to>
      <xdr:col>15</xdr:col>
      <xdr:colOff>91440</xdr:colOff>
      <xdr:row>26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182880</xdr:rowOff>
    </xdr:from>
    <xdr:to>
      <xdr:col>4</xdr:col>
      <xdr:colOff>911289</xdr:colOff>
      <xdr:row>56</xdr:row>
      <xdr:rowOff>52471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8440"/>
          <a:ext cx="6064949" cy="7741051"/>
        </a:xfrm>
        <a:prstGeom prst="rect">
          <a:avLst/>
        </a:prstGeom>
      </xdr:spPr>
    </xdr:pic>
    <xdr:clientData/>
  </xdr:twoCellAnchor>
  <xdr:twoCellAnchor editAs="oneCell">
    <xdr:from>
      <xdr:col>4</xdr:col>
      <xdr:colOff>1207538</xdr:colOff>
      <xdr:row>14</xdr:row>
      <xdr:rowOff>15240</xdr:rowOff>
    </xdr:from>
    <xdr:to>
      <xdr:col>9</xdr:col>
      <xdr:colOff>136928</xdr:colOff>
      <xdr:row>56</xdr:row>
      <xdr:rowOff>45720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438" y="2764790"/>
          <a:ext cx="7038340" cy="7764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68660</xdr:rowOff>
    </xdr:from>
    <xdr:to>
      <xdr:col>5</xdr:col>
      <xdr:colOff>254000</xdr:colOff>
      <xdr:row>87</xdr:row>
      <xdr:rowOff>91440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15680"/>
          <a:ext cx="6690360" cy="5692060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539750</xdr:colOff>
      <xdr:row>56</xdr:row>
      <xdr:rowOff>69817</xdr:rowOff>
    </xdr:from>
    <xdr:to>
      <xdr:col>10</xdr:col>
      <xdr:colOff>544550</xdr:colOff>
      <xdr:row>80</xdr:row>
      <xdr:rowOff>179070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4350" y="10553667"/>
          <a:ext cx="7440650" cy="4528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2"/>
  <sheetViews>
    <sheetView workbookViewId="0">
      <selection activeCell="H8" sqref="H8"/>
    </sheetView>
  </sheetViews>
  <sheetFormatPr defaultRowHeight="14.5" x14ac:dyDescent="0.35"/>
  <cols>
    <col min="1" max="1" width="14.6328125" customWidth="1"/>
    <col min="2" max="2" width="11.90625" customWidth="1"/>
    <col min="3" max="3" width="14.453125" customWidth="1"/>
    <col min="4" max="4" width="10.6328125" customWidth="1"/>
  </cols>
  <sheetData>
    <row r="2" spans="1:9" x14ac:dyDescent="0.35">
      <c r="A2" s="5">
        <v>6.4000000000000001E-2</v>
      </c>
      <c r="B2" s="2">
        <v>1.0130000000000001</v>
      </c>
      <c r="C2" s="2">
        <v>0.82400000000000007</v>
      </c>
      <c r="D2" s="2">
        <v>0.85099999999999998</v>
      </c>
      <c r="E2" s="2">
        <v>0.879</v>
      </c>
      <c r="F2" s="2">
        <v>0.77200000000000002</v>
      </c>
      <c r="G2" s="2">
        <v>0.73</v>
      </c>
      <c r="H2" s="2">
        <v>0.96099999999999997</v>
      </c>
      <c r="I2" s="2">
        <v>1.071</v>
      </c>
    </row>
    <row r="3" spans="1:9" x14ac:dyDescent="0.35">
      <c r="A3" s="5">
        <v>0.51300000000000001</v>
      </c>
      <c r="B3" s="2">
        <v>1.0820000000000001</v>
      </c>
      <c r="C3" s="2">
        <v>0.93600000000000005</v>
      </c>
      <c r="D3" s="2">
        <v>0.85399999999999998</v>
      </c>
      <c r="E3" s="2">
        <v>0.70399999999999996</v>
      </c>
      <c r="F3" s="2">
        <v>0.74199999999999999</v>
      </c>
      <c r="G3" s="2">
        <v>0.66600000000000004</v>
      </c>
      <c r="H3" s="2">
        <v>0.79700000000000004</v>
      </c>
      <c r="I3" s="2">
        <v>0.95600000000000007</v>
      </c>
    </row>
    <row r="4" spans="1:9" x14ac:dyDescent="0.35">
      <c r="A4" s="5">
        <v>0.88600000000000001</v>
      </c>
      <c r="B4" s="2">
        <v>0.45100000000000001</v>
      </c>
      <c r="C4" s="2">
        <v>0.48</v>
      </c>
      <c r="D4" s="2">
        <v>0.92900000000000005</v>
      </c>
      <c r="E4" s="2">
        <v>0.94200000000000006</v>
      </c>
      <c r="F4" s="2">
        <v>0.39100000000000001</v>
      </c>
      <c r="G4" s="2">
        <v>0.82000000000000006</v>
      </c>
      <c r="H4" s="2">
        <v>1.0640000000000001</v>
      </c>
    </row>
    <row r="5" spans="1:9" x14ac:dyDescent="0.35">
      <c r="A5" s="5">
        <v>1.127</v>
      </c>
      <c r="B5" s="2">
        <v>0.76400000000000001</v>
      </c>
      <c r="C5" s="2">
        <v>0.69500000000000006</v>
      </c>
      <c r="D5" s="2">
        <v>0.73299999999999998</v>
      </c>
      <c r="E5" s="2">
        <v>1.0449999999999999</v>
      </c>
      <c r="F5" s="2">
        <v>0.82200000000000006</v>
      </c>
      <c r="G5" s="2">
        <v>0.90200000000000002</v>
      </c>
      <c r="H5" s="2">
        <v>0.93600000000000005</v>
      </c>
    </row>
    <row r="6" spans="1:9" x14ac:dyDescent="0.35">
      <c r="A6" s="5">
        <v>1.3540000000000001</v>
      </c>
      <c r="B6" s="2">
        <v>1.1280000000000001</v>
      </c>
      <c r="C6" s="2">
        <v>0.98399999999999999</v>
      </c>
      <c r="D6" s="2">
        <v>0.48399999999999999</v>
      </c>
      <c r="E6" s="2">
        <v>0.24399999999999999</v>
      </c>
      <c r="F6" s="2">
        <v>0.79700000000000004</v>
      </c>
      <c r="G6" s="2">
        <v>0.77600000000000002</v>
      </c>
      <c r="H6" s="2">
        <v>0.56800000000000006</v>
      </c>
    </row>
    <row r="7" spans="1:9" x14ac:dyDescent="0.35">
      <c r="A7" s="5">
        <v>1.4750000000000001</v>
      </c>
      <c r="B7" s="2">
        <v>0.91200000000000003</v>
      </c>
      <c r="C7" s="2">
        <v>0.79800000000000004</v>
      </c>
      <c r="D7" s="2">
        <v>0.87</v>
      </c>
      <c r="E7" s="2">
        <v>0.497</v>
      </c>
      <c r="F7" s="2">
        <v>0.73299999999999998</v>
      </c>
      <c r="G7" s="2">
        <v>0.76200000000000001</v>
      </c>
      <c r="H7" s="2">
        <v>1.048</v>
      </c>
    </row>
    <row r="8" spans="1:9" x14ac:dyDescent="0.35">
      <c r="A8" s="8">
        <v>1.865</v>
      </c>
      <c r="B8" s="2">
        <v>0.77</v>
      </c>
      <c r="C8" s="2">
        <v>0.55200000000000005</v>
      </c>
      <c r="D8" s="2">
        <v>0.88200000000000001</v>
      </c>
      <c r="E8" s="2">
        <v>0.85599999999999998</v>
      </c>
      <c r="F8" s="2">
        <v>0.85</v>
      </c>
      <c r="G8" s="2">
        <v>0.92600000000000005</v>
      </c>
      <c r="H8" s="2">
        <v>0.66400000000000003</v>
      </c>
    </row>
    <row r="9" spans="1:9" x14ac:dyDescent="0.35">
      <c r="B9" s="2">
        <v>0.748</v>
      </c>
      <c r="C9" s="2">
        <v>0.76300000000000001</v>
      </c>
      <c r="D9" s="2">
        <v>0.70599999999999996</v>
      </c>
      <c r="E9" s="2">
        <v>0.79500000000000004</v>
      </c>
      <c r="F9" s="2">
        <v>1.01</v>
      </c>
      <c r="G9" s="2">
        <v>1.1260000000000001</v>
      </c>
      <c r="H9" s="2">
        <v>0.61799999999999999</v>
      </c>
    </row>
    <row r="12" spans="1:9" x14ac:dyDescent="0.35">
      <c r="A12" t="s">
        <v>0</v>
      </c>
    </row>
    <row r="16" spans="1:9" x14ac:dyDescent="0.35">
      <c r="B16" s="4" t="s">
        <v>2</v>
      </c>
      <c r="C16" s="4" t="s">
        <v>3</v>
      </c>
      <c r="D16" s="4" t="s">
        <v>4</v>
      </c>
    </row>
    <row r="17" spans="1:12" x14ac:dyDescent="0.35">
      <c r="A17" s="3" t="s">
        <v>1</v>
      </c>
      <c r="B17" s="5">
        <v>6.3E-2</v>
      </c>
      <c r="C17" s="1">
        <v>100</v>
      </c>
      <c r="D17" s="6">
        <f>(37.854*B17*B17)-(126.66*B17)+(107.22)</f>
        <v>99.390662526</v>
      </c>
    </row>
    <row r="18" spans="1:12" x14ac:dyDescent="0.35">
      <c r="A18" s="3" t="s">
        <v>5</v>
      </c>
      <c r="B18" s="5">
        <v>0.52200000000000002</v>
      </c>
      <c r="C18" s="1">
        <v>50</v>
      </c>
      <c r="D18" s="6">
        <f t="shared" ref="D18:D23" si="0">(37.854*B18*B18)-(126.66*B18)+(107.22)</f>
        <v>51.418089336000008</v>
      </c>
    </row>
    <row r="19" spans="1:12" x14ac:dyDescent="0.35">
      <c r="A19" s="3" t="s">
        <v>6</v>
      </c>
      <c r="B19" s="5">
        <v>0.89100000000000001</v>
      </c>
      <c r="C19" s="1">
        <v>25</v>
      </c>
      <c r="D19" s="6">
        <f t="shared" si="0"/>
        <v>24.417511373999986</v>
      </c>
    </row>
    <row r="20" spans="1:12" x14ac:dyDescent="0.35">
      <c r="A20" s="3" t="s">
        <v>7</v>
      </c>
      <c r="B20" s="5">
        <v>1.117</v>
      </c>
      <c r="C20" s="1">
        <v>12.5</v>
      </c>
      <c r="D20" s="6">
        <f t="shared" si="0"/>
        <v>12.970799405999998</v>
      </c>
    </row>
    <row r="21" spans="1:12" x14ac:dyDescent="0.35">
      <c r="A21" s="3" t="s">
        <v>8</v>
      </c>
      <c r="B21" s="5">
        <v>1.347</v>
      </c>
      <c r="C21" s="1">
        <v>6.25</v>
      </c>
      <c r="D21" s="6">
        <f t="shared" si="0"/>
        <v>5.2916182860000021</v>
      </c>
    </row>
    <row r="22" spans="1:12" x14ac:dyDescent="0.35">
      <c r="A22" s="3" t="s">
        <v>9</v>
      </c>
      <c r="B22" s="5">
        <v>1.4730000000000001</v>
      </c>
      <c r="C22" s="1">
        <v>3.13</v>
      </c>
      <c r="D22" s="6">
        <f t="shared" si="0"/>
        <v>2.7827415660000128</v>
      </c>
    </row>
    <row r="23" spans="1:12" x14ac:dyDescent="0.35">
      <c r="A23" s="7" t="s">
        <v>10</v>
      </c>
      <c r="B23" s="8">
        <v>1.825</v>
      </c>
      <c r="C23" s="1">
        <v>1.56</v>
      </c>
      <c r="D23" s="6">
        <f t="shared" si="0"/>
        <v>2.1429787500000117</v>
      </c>
    </row>
    <row r="29" spans="1:12" x14ac:dyDescent="0.35">
      <c r="J29" s="9" t="s">
        <v>11</v>
      </c>
      <c r="K29" s="9"/>
      <c r="L29" s="9"/>
    </row>
    <row r="34" spans="1:3" x14ac:dyDescent="0.35">
      <c r="A34" s="11" t="s">
        <v>12</v>
      </c>
      <c r="B34" s="2" t="s">
        <v>13</v>
      </c>
      <c r="C34" s="10" t="s">
        <v>14</v>
      </c>
    </row>
    <row r="35" spans="1:3" x14ac:dyDescent="0.35">
      <c r="A35" s="11" t="s">
        <v>15</v>
      </c>
      <c r="B35" s="2">
        <v>1.0130000000000001</v>
      </c>
      <c r="C35" s="6">
        <f t="shared" ref="C35:C66" si="1">(37.854*B35*B35)-(126.66*B35)+(107.22)</f>
        <v>17.758021325999977</v>
      </c>
    </row>
    <row r="36" spans="1:3" x14ac:dyDescent="0.35">
      <c r="A36" s="11" t="s">
        <v>16</v>
      </c>
      <c r="B36" s="2">
        <v>1.0820000000000001</v>
      </c>
      <c r="C36" s="6">
        <f t="shared" si="1"/>
        <v>14.490466295999994</v>
      </c>
    </row>
    <row r="37" spans="1:3" x14ac:dyDescent="0.35">
      <c r="A37" s="11" t="s">
        <v>17</v>
      </c>
      <c r="B37" s="2">
        <v>0.45100000000000001</v>
      </c>
      <c r="C37" s="6">
        <f t="shared" si="1"/>
        <v>57.795881453999996</v>
      </c>
    </row>
    <row r="38" spans="1:3" x14ac:dyDescent="0.35">
      <c r="A38" s="11" t="s">
        <v>18</v>
      </c>
      <c r="B38" s="2">
        <v>0.76400000000000001</v>
      </c>
      <c r="C38" s="6">
        <f t="shared" si="1"/>
        <v>32.546988384000002</v>
      </c>
    </row>
    <row r="39" spans="1:3" x14ac:dyDescent="0.35">
      <c r="A39" s="11" t="s">
        <v>19</v>
      </c>
      <c r="B39" s="2">
        <v>1.1280000000000001</v>
      </c>
      <c r="C39" s="6">
        <f t="shared" si="1"/>
        <v>12.512343935999979</v>
      </c>
    </row>
    <row r="40" spans="1:3" x14ac:dyDescent="0.35">
      <c r="A40" s="11" t="s">
        <v>20</v>
      </c>
      <c r="B40" s="2">
        <v>0.91200000000000003</v>
      </c>
      <c r="C40" s="6">
        <f t="shared" si="1"/>
        <v>23.190917376000002</v>
      </c>
    </row>
    <row r="41" spans="1:3" x14ac:dyDescent="0.35">
      <c r="A41" s="11" t="s">
        <v>21</v>
      </c>
      <c r="B41" s="2">
        <v>0.77</v>
      </c>
      <c r="C41" s="6">
        <f t="shared" si="1"/>
        <v>32.135436600000006</v>
      </c>
    </row>
    <row r="42" spans="1:3" x14ac:dyDescent="0.35">
      <c r="A42" s="11" t="s">
        <v>22</v>
      </c>
      <c r="B42" s="2">
        <v>0.748</v>
      </c>
      <c r="C42" s="6">
        <f t="shared" si="1"/>
        <v>33.657784415999998</v>
      </c>
    </row>
    <row r="43" spans="1:3" x14ac:dyDescent="0.35">
      <c r="A43" s="11" t="s">
        <v>23</v>
      </c>
      <c r="B43" s="2">
        <v>0.82400000000000007</v>
      </c>
      <c r="C43" s="6">
        <f t="shared" si="1"/>
        <v>28.554117504000004</v>
      </c>
    </row>
    <row r="44" spans="1:3" x14ac:dyDescent="0.35">
      <c r="A44" s="11" t="s">
        <v>24</v>
      </c>
      <c r="B44" s="2">
        <v>0.93600000000000005</v>
      </c>
      <c r="C44" s="6">
        <f t="shared" si="1"/>
        <v>21.82997798400001</v>
      </c>
    </row>
    <row r="45" spans="1:3" x14ac:dyDescent="0.35">
      <c r="A45" s="11" t="s">
        <v>25</v>
      </c>
      <c r="B45" s="2">
        <v>0.48</v>
      </c>
      <c r="C45" s="6">
        <f t="shared" si="1"/>
        <v>55.144761600000002</v>
      </c>
    </row>
    <row r="46" spans="1:3" x14ac:dyDescent="0.35">
      <c r="A46" s="11" t="s">
        <v>26</v>
      </c>
      <c r="B46" s="2">
        <v>0.69500000000000006</v>
      </c>
      <c r="C46" s="6">
        <f t="shared" si="1"/>
        <v>37.475728349999997</v>
      </c>
    </row>
    <row r="47" spans="1:3" x14ac:dyDescent="0.35">
      <c r="A47" s="11" t="s">
        <v>27</v>
      </c>
      <c r="B47" s="2">
        <v>0.98399999999999999</v>
      </c>
      <c r="C47" s="6">
        <f t="shared" si="1"/>
        <v>19.238922623999997</v>
      </c>
    </row>
    <row r="48" spans="1:3" x14ac:dyDescent="0.35">
      <c r="A48" s="11" t="s">
        <v>28</v>
      </c>
      <c r="B48" s="2">
        <v>0.79800000000000004</v>
      </c>
      <c r="C48" s="6">
        <f t="shared" si="1"/>
        <v>30.250898616000001</v>
      </c>
    </row>
    <row r="49" spans="1:3" x14ac:dyDescent="0.35">
      <c r="A49" s="11" t="s">
        <v>29</v>
      </c>
      <c r="B49" s="2">
        <v>0.55200000000000005</v>
      </c>
      <c r="C49" s="6">
        <f t="shared" si="1"/>
        <v>48.837945216000001</v>
      </c>
    </row>
    <row r="50" spans="1:3" x14ac:dyDescent="0.35">
      <c r="A50" s="11" t="s">
        <v>30</v>
      </c>
      <c r="B50" s="2">
        <v>0.76300000000000001</v>
      </c>
      <c r="C50" s="6">
        <f t="shared" si="1"/>
        <v>32.615845325999999</v>
      </c>
    </row>
    <row r="51" spans="1:3" x14ac:dyDescent="0.35">
      <c r="A51" s="11" t="s">
        <v>31</v>
      </c>
      <c r="B51" s="2">
        <v>0.85099999999999998</v>
      </c>
      <c r="C51" s="6">
        <f t="shared" si="1"/>
        <v>26.846244654000003</v>
      </c>
    </row>
    <row r="52" spans="1:3" x14ac:dyDescent="0.35">
      <c r="A52" s="11" t="s">
        <v>32</v>
      </c>
      <c r="B52" s="2">
        <v>0.85399999999999998</v>
      </c>
      <c r="C52" s="6">
        <f t="shared" si="1"/>
        <v>26.659887863999998</v>
      </c>
    </row>
    <row r="53" spans="1:3" x14ac:dyDescent="0.35">
      <c r="A53" s="11" t="s">
        <v>33</v>
      </c>
      <c r="B53" s="2">
        <v>0.92900000000000005</v>
      </c>
      <c r="C53" s="6">
        <f t="shared" si="1"/>
        <v>22.222414014000009</v>
      </c>
    </row>
    <row r="54" spans="1:3" x14ac:dyDescent="0.35">
      <c r="A54" s="11" t="s">
        <v>34</v>
      </c>
      <c r="B54" s="2">
        <v>0.73299999999999998</v>
      </c>
      <c r="C54" s="6">
        <f t="shared" si="1"/>
        <v>34.716757806000004</v>
      </c>
    </row>
    <row r="55" spans="1:3" x14ac:dyDescent="0.35">
      <c r="A55" s="11" t="s">
        <v>35</v>
      </c>
      <c r="B55" s="2">
        <v>0.48399999999999999</v>
      </c>
      <c r="C55" s="6">
        <f t="shared" si="1"/>
        <v>54.784086624000004</v>
      </c>
    </row>
    <row r="56" spans="1:3" x14ac:dyDescent="0.35">
      <c r="A56" s="11" t="s">
        <v>36</v>
      </c>
      <c r="B56" s="2">
        <v>0.87</v>
      </c>
      <c r="C56" s="6">
        <f t="shared" si="1"/>
        <v>25.677492600000008</v>
      </c>
    </row>
    <row r="57" spans="1:3" x14ac:dyDescent="0.35">
      <c r="A57" s="11" t="s">
        <v>37</v>
      </c>
      <c r="B57" s="2">
        <v>0.88200000000000001</v>
      </c>
      <c r="C57" s="6">
        <f t="shared" si="1"/>
        <v>24.953415096000001</v>
      </c>
    </row>
    <row r="58" spans="1:3" x14ac:dyDescent="0.35">
      <c r="A58" s="11" t="s">
        <v>38</v>
      </c>
      <c r="B58" s="2">
        <v>0.70599999999999996</v>
      </c>
      <c r="C58" s="6">
        <f t="shared" si="1"/>
        <v>36.665836343999999</v>
      </c>
    </row>
    <row r="59" spans="1:3" x14ac:dyDescent="0.35">
      <c r="A59" s="11" t="s">
        <v>39</v>
      </c>
      <c r="B59" s="2">
        <v>0.879</v>
      </c>
      <c r="C59" s="6">
        <f t="shared" si="1"/>
        <v>25.133412414000006</v>
      </c>
    </row>
    <row r="60" spans="1:3" x14ac:dyDescent="0.35">
      <c r="A60" s="11" t="s">
        <v>40</v>
      </c>
      <c r="B60" s="2">
        <v>0.70399999999999996</v>
      </c>
      <c r="C60" s="6">
        <f t="shared" si="1"/>
        <v>36.812408063999996</v>
      </c>
    </row>
    <row r="61" spans="1:3" x14ac:dyDescent="0.35">
      <c r="A61" s="11" t="s">
        <v>41</v>
      </c>
      <c r="B61" s="2">
        <v>0.94200000000000006</v>
      </c>
      <c r="C61" s="6">
        <f t="shared" si="1"/>
        <v>21.496556855999998</v>
      </c>
    </row>
    <row r="62" spans="1:3" x14ac:dyDescent="0.35">
      <c r="A62" s="11" t="s">
        <v>42</v>
      </c>
      <c r="B62" s="2">
        <v>1.0449999999999999</v>
      </c>
      <c r="C62" s="6">
        <f t="shared" si="1"/>
        <v>16.197814350000016</v>
      </c>
    </row>
    <row r="63" spans="1:3" x14ac:dyDescent="0.35">
      <c r="A63" s="11" t="s">
        <v>43</v>
      </c>
      <c r="B63" s="2">
        <v>0.24399999999999999</v>
      </c>
      <c r="C63" s="6">
        <f t="shared" si="1"/>
        <v>78.568635744000005</v>
      </c>
    </row>
    <row r="64" spans="1:3" x14ac:dyDescent="0.35">
      <c r="A64" s="11" t="s">
        <v>44</v>
      </c>
      <c r="B64" s="2">
        <v>0.497</v>
      </c>
      <c r="C64" s="6">
        <f t="shared" si="1"/>
        <v>53.620258686</v>
      </c>
    </row>
    <row r="65" spans="1:3" x14ac:dyDescent="0.35">
      <c r="A65" s="11" t="s">
        <v>45</v>
      </c>
      <c r="B65" s="2">
        <v>0.85599999999999998</v>
      </c>
      <c r="C65" s="6">
        <f t="shared" si="1"/>
        <v>26.536028544000004</v>
      </c>
    </row>
    <row r="66" spans="1:3" x14ac:dyDescent="0.35">
      <c r="A66" s="11" t="s">
        <v>46</v>
      </c>
      <c r="B66" s="2">
        <v>0.79500000000000004</v>
      </c>
      <c r="C66" s="6">
        <f t="shared" si="1"/>
        <v>30.449974350000005</v>
      </c>
    </row>
    <row r="67" spans="1:3" x14ac:dyDescent="0.35">
      <c r="A67" s="11" t="s">
        <v>47</v>
      </c>
      <c r="B67" s="2">
        <v>0.77200000000000002</v>
      </c>
      <c r="C67" s="6">
        <f t="shared" ref="C67:C98" si="2">(37.854*B67*B67)-(126.66*B67)+(107.22)</f>
        <v>31.998858335999998</v>
      </c>
    </row>
    <row r="68" spans="1:3" x14ac:dyDescent="0.35">
      <c r="A68" s="11" t="s">
        <v>48</v>
      </c>
      <c r="B68" s="2">
        <v>0.74199999999999999</v>
      </c>
      <c r="C68" s="6">
        <f t="shared" si="2"/>
        <v>34.079329655999999</v>
      </c>
    </row>
    <row r="69" spans="1:3" x14ac:dyDescent="0.35">
      <c r="A69" s="11" t="s">
        <v>49</v>
      </c>
      <c r="B69" s="2">
        <v>0.39100000000000001</v>
      </c>
      <c r="C69" s="6">
        <f t="shared" si="2"/>
        <v>63.483097374000003</v>
      </c>
    </row>
    <row r="70" spans="1:3" x14ac:dyDescent="0.35">
      <c r="A70" s="11" t="s">
        <v>50</v>
      </c>
      <c r="B70" s="2">
        <v>0.82200000000000006</v>
      </c>
      <c r="C70" s="6">
        <f t="shared" si="2"/>
        <v>28.682822135999999</v>
      </c>
    </row>
    <row r="71" spans="1:3" x14ac:dyDescent="0.35">
      <c r="A71" s="11" t="s">
        <v>51</v>
      </c>
      <c r="B71" s="2">
        <v>0.79700000000000004</v>
      </c>
      <c r="C71" s="6">
        <f t="shared" si="2"/>
        <v>30.31718148600001</v>
      </c>
    </row>
    <row r="72" spans="1:3" x14ac:dyDescent="0.35">
      <c r="A72" s="11" t="s">
        <v>52</v>
      </c>
      <c r="B72" s="2">
        <v>0.73299999999999998</v>
      </c>
      <c r="C72" s="6">
        <f t="shared" si="2"/>
        <v>34.716757806000004</v>
      </c>
    </row>
    <row r="73" spans="1:3" x14ac:dyDescent="0.35">
      <c r="A73" s="11" t="s">
        <v>53</v>
      </c>
      <c r="B73" s="2">
        <v>0.85</v>
      </c>
      <c r="C73" s="6">
        <f t="shared" si="2"/>
        <v>26.908514999999994</v>
      </c>
    </row>
    <row r="74" spans="1:3" x14ac:dyDescent="0.35">
      <c r="A74" s="11" t="s">
        <v>54</v>
      </c>
      <c r="B74" s="2">
        <v>1.01</v>
      </c>
      <c r="C74" s="6">
        <f t="shared" si="2"/>
        <v>17.908265400000005</v>
      </c>
    </row>
    <row r="75" spans="1:3" x14ac:dyDescent="0.35">
      <c r="A75" s="11" t="s">
        <v>55</v>
      </c>
      <c r="B75" s="2">
        <v>0.73</v>
      </c>
      <c r="C75" s="6">
        <f t="shared" si="2"/>
        <v>34.930596600000001</v>
      </c>
    </row>
    <row r="76" spans="1:3" x14ac:dyDescent="0.35">
      <c r="A76" s="11" t="s">
        <v>56</v>
      </c>
      <c r="B76" s="2">
        <v>0.66600000000000004</v>
      </c>
      <c r="C76" s="6">
        <f t="shared" si="2"/>
        <v>39.654808824</v>
      </c>
    </row>
    <row r="77" spans="1:3" x14ac:dyDescent="0.35">
      <c r="A77" s="11" t="s">
        <v>57</v>
      </c>
      <c r="B77" s="2">
        <v>0.82000000000000006</v>
      </c>
      <c r="C77" s="6">
        <f t="shared" si="2"/>
        <v>28.811829599999996</v>
      </c>
    </row>
    <row r="78" spans="1:3" x14ac:dyDescent="0.35">
      <c r="A78" s="11" t="s">
        <v>58</v>
      </c>
      <c r="B78" s="2">
        <v>0.90200000000000002</v>
      </c>
      <c r="C78" s="6">
        <f t="shared" si="2"/>
        <v>23.770845816000005</v>
      </c>
    </row>
    <row r="79" spans="1:3" x14ac:dyDescent="0.35">
      <c r="A79" s="11" t="s">
        <v>59</v>
      </c>
      <c r="B79" s="2">
        <v>0.77600000000000002</v>
      </c>
      <c r="C79" s="6">
        <f t="shared" si="2"/>
        <v>31.72661030399999</v>
      </c>
    </row>
    <row r="80" spans="1:3" x14ac:dyDescent="0.35">
      <c r="A80" s="11" t="s">
        <v>60</v>
      </c>
      <c r="B80" s="2">
        <v>0.76200000000000001</v>
      </c>
      <c r="C80" s="6">
        <f t="shared" si="2"/>
        <v>32.684777975999992</v>
      </c>
    </row>
    <row r="81" spans="1:3" x14ac:dyDescent="0.35">
      <c r="A81" s="11" t="s">
        <v>61</v>
      </c>
      <c r="B81" s="2">
        <v>0.92600000000000005</v>
      </c>
      <c r="C81" s="6">
        <f t="shared" si="2"/>
        <v>22.391736503999994</v>
      </c>
    </row>
    <row r="82" spans="1:3" x14ac:dyDescent="0.35">
      <c r="A82" s="11" t="s">
        <v>62</v>
      </c>
      <c r="B82" s="2">
        <v>1.1260000000000001</v>
      </c>
      <c r="C82" s="6">
        <f t="shared" si="2"/>
        <v>12.59501810399999</v>
      </c>
    </row>
    <row r="83" spans="1:3" x14ac:dyDescent="0.35">
      <c r="A83" s="11" t="s">
        <v>63</v>
      </c>
      <c r="B83" s="2">
        <v>0.96099999999999997</v>
      </c>
      <c r="C83" s="6">
        <f t="shared" si="2"/>
        <v>20.458703933999999</v>
      </c>
    </row>
    <row r="84" spans="1:3" x14ac:dyDescent="0.35">
      <c r="A84" s="11" t="s">
        <v>64</v>
      </c>
      <c r="B84" s="2">
        <v>0.79700000000000004</v>
      </c>
      <c r="C84" s="6">
        <f t="shared" si="2"/>
        <v>30.31718148600001</v>
      </c>
    </row>
    <row r="85" spans="1:3" x14ac:dyDescent="0.35">
      <c r="A85" s="11" t="s">
        <v>65</v>
      </c>
      <c r="B85" s="2">
        <v>1.0640000000000001</v>
      </c>
      <c r="C85" s="6">
        <f t="shared" si="2"/>
        <v>15.308121983999996</v>
      </c>
    </row>
    <row r="86" spans="1:3" x14ac:dyDescent="0.35">
      <c r="A86" s="11" t="s">
        <v>66</v>
      </c>
      <c r="B86" s="2">
        <v>0.93600000000000005</v>
      </c>
      <c r="C86" s="6">
        <f t="shared" si="2"/>
        <v>21.82997798400001</v>
      </c>
    </row>
    <row r="87" spans="1:3" x14ac:dyDescent="0.35">
      <c r="A87" s="11" t="s">
        <v>71</v>
      </c>
      <c r="B87" s="2">
        <v>0.56800000000000006</v>
      </c>
      <c r="C87" s="6">
        <f t="shared" si="2"/>
        <v>47.489728895999995</v>
      </c>
    </row>
    <row r="88" spans="1:3" x14ac:dyDescent="0.35">
      <c r="A88" s="11" t="s">
        <v>67</v>
      </c>
      <c r="B88" s="2">
        <v>1.048</v>
      </c>
      <c r="C88" s="6">
        <f t="shared" si="2"/>
        <v>16.055519615999998</v>
      </c>
    </row>
    <row r="89" spans="1:3" x14ac:dyDescent="0.35">
      <c r="A89" s="11" t="s">
        <v>68</v>
      </c>
      <c r="B89" s="2">
        <v>0.66400000000000003</v>
      </c>
      <c r="C89" s="6">
        <f t="shared" si="2"/>
        <v>39.807437183999994</v>
      </c>
    </row>
    <row r="90" spans="1:3" x14ac:dyDescent="0.35">
      <c r="A90" s="11" t="s">
        <v>69</v>
      </c>
      <c r="B90" s="2">
        <v>0.61799999999999999</v>
      </c>
      <c r="C90" s="6">
        <f t="shared" si="2"/>
        <v>43.401471095999995</v>
      </c>
    </row>
    <row r="91" spans="1:3" x14ac:dyDescent="0.35">
      <c r="A91" s="11" t="s">
        <v>70</v>
      </c>
      <c r="B91" s="2">
        <v>1.071</v>
      </c>
      <c r="C91" s="6">
        <f t="shared" si="2"/>
        <v>14.987230013999991</v>
      </c>
    </row>
    <row r="92" spans="1:3" x14ac:dyDescent="0.35">
      <c r="A92" s="11" t="s">
        <v>66</v>
      </c>
      <c r="B92" s="2">
        <v>0.95600000000000007</v>
      </c>
      <c r="C92" s="6">
        <f t="shared" si="2"/>
        <v>20.729173344000003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91"/>
  <sheetViews>
    <sheetView workbookViewId="0">
      <selection activeCell="M5" sqref="M5"/>
    </sheetView>
  </sheetViews>
  <sheetFormatPr defaultRowHeight="14.5" x14ac:dyDescent="0.35"/>
  <cols>
    <col min="1" max="1" width="17.36328125" customWidth="1"/>
    <col min="2" max="2" width="11.6328125" customWidth="1"/>
    <col min="3" max="3" width="15.453125" customWidth="1"/>
  </cols>
  <sheetData>
    <row r="2" spans="1:9" x14ac:dyDescent="0.35">
      <c r="A2" s="5">
        <v>6.9000000000000006E-2</v>
      </c>
      <c r="B2" s="2">
        <v>0.49099999999999999</v>
      </c>
      <c r="C2" s="2">
        <v>0.442</v>
      </c>
      <c r="D2" s="2">
        <v>0.41500000000000004</v>
      </c>
      <c r="E2" s="2">
        <v>0.46300000000000002</v>
      </c>
      <c r="F2" s="2">
        <v>0.316</v>
      </c>
      <c r="G2" s="2">
        <v>0.64800000000000002</v>
      </c>
      <c r="H2" s="2">
        <v>0.50800000000000001</v>
      </c>
      <c r="I2" s="2">
        <v>0.47600000000000003</v>
      </c>
    </row>
    <row r="3" spans="1:9" x14ac:dyDescent="0.35">
      <c r="A3" s="5">
        <v>0.54100000000000004</v>
      </c>
      <c r="B3" s="2">
        <v>0.628</v>
      </c>
      <c r="C3" s="2">
        <v>0.40800000000000003</v>
      </c>
      <c r="D3" s="2">
        <v>0.32400000000000001</v>
      </c>
      <c r="E3" s="2">
        <v>0.311</v>
      </c>
      <c r="F3" s="2">
        <v>0.40100000000000002</v>
      </c>
      <c r="G3" s="2">
        <v>0.378</v>
      </c>
      <c r="H3" s="2">
        <v>0.504</v>
      </c>
      <c r="I3" s="2">
        <v>0.41400000000000003</v>
      </c>
    </row>
    <row r="4" spans="1:9" x14ac:dyDescent="0.35">
      <c r="A4" s="5">
        <v>0.95399999999999996</v>
      </c>
      <c r="B4" s="2">
        <v>0.33400000000000002</v>
      </c>
      <c r="C4" s="2">
        <v>0.40200000000000002</v>
      </c>
      <c r="D4" s="2">
        <v>0.33900000000000002</v>
      </c>
      <c r="E4" s="2">
        <v>0.375</v>
      </c>
      <c r="F4" s="2">
        <v>0.217</v>
      </c>
      <c r="G4" s="2">
        <v>0.39800000000000002</v>
      </c>
      <c r="H4" s="2">
        <v>0.52400000000000002</v>
      </c>
    </row>
    <row r="5" spans="1:9" x14ac:dyDescent="0.35">
      <c r="A5" s="5">
        <v>1.1220000000000001</v>
      </c>
      <c r="B5" s="2">
        <v>0.497</v>
      </c>
      <c r="C5" s="2">
        <v>0.34800000000000003</v>
      </c>
      <c r="D5" s="2">
        <v>0.30499999999999999</v>
      </c>
      <c r="E5" s="2">
        <v>0.32500000000000001</v>
      </c>
      <c r="F5" s="2">
        <v>0.52100000000000002</v>
      </c>
      <c r="G5" s="2">
        <v>0.39</v>
      </c>
      <c r="H5" s="2">
        <v>0.39500000000000002</v>
      </c>
    </row>
    <row r="6" spans="1:9" x14ac:dyDescent="0.35">
      <c r="A6" s="5">
        <v>1.375</v>
      </c>
      <c r="B6" s="2">
        <v>0.505</v>
      </c>
      <c r="C6" s="2">
        <v>0.432</v>
      </c>
      <c r="D6" s="2">
        <v>0.59799999999999998</v>
      </c>
      <c r="E6" s="2">
        <v>0.159</v>
      </c>
      <c r="F6" s="2">
        <v>0.50900000000000001</v>
      </c>
      <c r="G6" s="2">
        <v>0.374</v>
      </c>
      <c r="H6" s="2">
        <v>0.184</v>
      </c>
    </row>
    <row r="7" spans="1:9" x14ac:dyDescent="0.35">
      <c r="A7" s="5">
        <v>1.4910000000000001</v>
      </c>
      <c r="B7" s="2">
        <v>0.47100000000000003</v>
      </c>
      <c r="C7" s="2">
        <v>0.38100000000000001</v>
      </c>
      <c r="D7" s="2">
        <v>0.42599999999999999</v>
      </c>
      <c r="E7" s="2">
        <v>0.245</v>
      </c>
      <c r="F7" s="2">
        <v>0.19800000000000001</v>
      </c>
      <c r="G7" s="2">
        <v>0.41600000000000004</v>
      </c>
      <c r="H7" s="2">
        <v>0.38</v>
      </c>
    </row>
    <row r="8" spans="1:9" x14ac:dyDescent="0.35">
      <c r="A8" s="8">
        <v>1.8140000000000001</v>
      </c>
      <c r="B8" s="2">
        <v>0.371</v>
      </c>
      <c r="C8" s="2">
        <v>0.38100000000000001</v>
      </c>
      <c r="D8" s="2">
        <v>0.315</v>
      </c>
      <c r="E8" s="2">
        <v>0.45600000000000002</v>
      </c>
      <c r="F8" s="2">
        <v>0.313</v>
      </c>
      <c r="G8" s="2">
        <v>0.45500000000000002</v>
      </c>
      <c r="H8" s="2">
        <v>0.317</v>
      </c>
    </row>
    <row r="9" spans="1:9" x14ac:dyDescent="0.35">
      <c r="B9" s="2">
        <v>0.45</v>
      </c>
      <c r="C9" s="2">
        <v>0.436</v>
      </c>
      <c r="D9" s="2">
        <v>0.35100000000000003</v>
      </c>
      <c r="E9" s="2">
        <v>0.316</v>
      </c>
      <c r="F9" s="2">
        <v>0.46200000000000002</v>
      </c>
      <c r="G9" s="2">
        <v>0.55800000000000005</v>
      </c>
      <c r="H9" s="2">
        <v>0.29599999999999999</v>
      </c>
    </row>
    <row r="15" spans="1:9" x14ac:dyDescent="0.35">
      <c r="B15" s="4" t="s">
        <v>2</v>
      </c>
      <c r="C15" s="4" t="s">
        <v>3</v>
      </c>
      <c r="D15" s="4" t="s">
        <v>4</v>
      </c>
    </row>
    <row r="16" spans="1:9" x14ac:dyDescent="0.35">
      <c r="A16" s="3" t="s">
        <v>1</v>
      </c>
      <c r="B16" s="5">
        <v>6.9000000000000006E-2</v>
      </c>
      <c r="C16" s="1">
        <v>100</v>
      </c>
      <c r="D16" s="6">
        <f>(34.838*B16*B16)-(122.29*B16)+(107.68)</f>
        <v>99.407853718000013</v>
      </c>
    </row>
    <row r="17" spans="1:11" x14ac:dyDescent="0.35">
      <c r="A17" s="3" t="s">
        <v>5</v>
      </c>
      <c r="B17" s="5">
        <v>0.54100000000000004</v>
      </c>
      <c r="C17" s="1">
        <v>50</v>
      </c>
      <c r="D17" s="6">
        <f t="shared" ref="D17:D22" si="0">(34.838*B17*B17)-(122.29*B17)+(107.68)</f>
        <v>51.717530677999996</v>
      </c>
    </row>
    <row r="18" spans="1:11" x14ac:dyDescent="0.35">
      <c r="A18" s="3" t="s">
        <v>6</v>
      </c>
      <c r="B18" s="5">
        <v>0.95399999999999996</v>
      </c>
      <c r="C18" s="1">
        <v>25</v>
      </c>
      <c r="D18" s="6">
        <f t="shared" si="0"/>
        <v>22.72196120800001</v>
      </c>
    </row>
    <row r="19" spans="1:11" x14ac:dyDescent="0.35">
      <c r="A19" s="3" t="s">
        <v>7</v>
      </c>
      <c r="B19" s="5">
        <v>1.1220000000000001</v>
      </c>
      <c r="C19" s="1">
        <v>12.5</v>
      </c>
      <c r="D19" s="6">
        <f t="shared" si="0"/>
        <v>14.327620792000005</v>
      </c>
    </row>
    <row r="20" spans="1:11" x14ac:dyDescent="0.35">
      <c r="A20" s="3" t="s">
        <v>8</v>
      </c>
      <c r="B20" s="5">
        <v>1.375</v>
      </c>
      <c r="C20" s="1">
        <v>6.25</v>
      </c>
      <c r="D20" s="6">
        <f t="shared" si="0"/>
        <v>5.3968437500000022</v>
      </c>
    </row>
    <row r="21" spans="1:11" x14ac:dyDescent="0.35">
      <c r="A21" s="3" t="s">
        <v>9</v>
      </c>
      <c r="B21" s="5">
        <v>1.4910000000000001</v>
      </c>
      <c r="C21" s="1">
        <v>3.13</v>
      </c>
      <c r="D21" s="6">
        <f t="shared" si="0"/>
        <v>2.7933058780000124</v>
      </c>
    </row>
    <row r="22" spans="1:11" x14ac:dyDescent="0.35">
      <c r="A22" s="3" t="s">
        <v>10</v>
      </c>
      <c r="B22" s="8">
        <v>1.8140000000000001</v>
      </c>
      <c r="C22" s="1">
        <v>0</v>
      </c>
      <c r="D22" s="6">
        <f t="shared" si="0"/>
        <v>0.48372344799999212</v>
      </c>
    </row>
    <row r="28" spans="1:11" x14ac:dyDescent="0.35">
      <c r="I28" s="9" t="s">
        <v>11</v>
      </c>
      <c r="J28" s="9"/>
      <c r="K28" s="9"/>
    </row>
    <row r="29" spans="1:11" x14ac:dyDescent="0.35">
      <c r="H29" s="12"/>
      <c r="I29" s="12"/>
      <c r="J29" s="12"/>
    </row>
    <row r="33" spans="1:3" x14ac:dyDescent="0.35">
      <c r="A33" s="11" t="s">
        <v>12</v>
      </c>
      <c r="B33" s="2" t="s">
        <v>13</v>
      </c>
      <c r="C33" s="10" t="s">
        <v>14</v>
      </c>
    </row>
    <row r="34" spans="1:3" x14ac:dyDescent="0.35">
      <c r="A34" s="11" t="s">
        <v>15</v>
      </c>
      <c r="B34" s="2">
        <v>0.49099999999999999</v>
      </c>
      <c r="C34" s="6">
        <f t="shared" ref="C34:C65" si="1">(34.838*B34*B34)-(122.29*B34)+(107.68)</f>
        <v>56.034389878000006</v>
      </c>
    </row>
    <row r="35" spans="1:3" x14ac:dyDescent="0.35">
      <c r="A35" s="11" t="s">
        <v>16</v>
      </c>
      <c r="B35" s="2">
        <v>0.628</v>
      </c>
      <c r="C35" s="6">
        <f t="shared" si="1"/>
        <v>44.621429792000015</v>
      </c>
    </row>
    <row r="36" spans="1:3" x14ac:dyDescent="0.35">
      <c r="A36" s="11" t="s">
        <v>17</v>
      </c>
      <c r="B36" s="2">
        <v>0.33400000000000002</v>
      </c>
      <c r="C36" s="6">
        <f t="shared" si="1"/>
        <v>70.721527928</v>
      </c>
    </row>
    <row r="37" spans="1:3" x14ac:dyDescent="0.35">
      <c r="A37" s="11" t="s">
        <v>18</v>
      </c>
      <c r="B37" s="2">
        <v>0.497</v>
      </c>
      <c r="C37" s="6">
        <f t="shared" si="1"/>
        <v>55.507169542</v>
      </c>
    </row>
    <row r="38" spans="1:3" x14ac:dyDescent="0.35">
      <c r="A38" s="11" t="s">
        <v>19</v>
      </c>
      <c r="B38" s="2">
        <v>0.505</v>
      </c>
      <c r="C38" s="6">
        <f t="shared" si="1"/>
        <v>54.808110950000007</v>
      </c>
    </row>
    <row r="39" spans="1:3" x14ac:dyDescent="0.35">
      <c r="A39" s="11" t="s">
        <v>20</v>
      </c>
      <c r="B39" s="2">
        <v>0.47100000000000003</v>
      </c>
      <c r="C39" s="6">
        <f t="shared" si="1"/>
        <v>57.809906757999997</v>
      </c>
    </row>
    <row r="40" spans="1:3" x14ac:dyDescent="0.35">
      <c r="A40" s="11" t="s">
        <v>21</v>
      </c>
      <c r="B40" s="2">
        <v>0.371</v>
      </c>
      <c r="C40" s="6">
        <f t="shared" si="1"/>
        <v>67.105547158000007</v>
      </c>
    </row>
    <row r="41" spans="1:3" x14ac:dyDescent="0.35">
      <c r="A41" s="11" t="s">
        <v>22</v>
      </c>
      <c r="B41" s="2">
        <v>0.45</v>
      </c>
      <c r="C41" s="6">
        <f t="shared" si="1"/>
        <v>59.704195000000006</v>
      </c>
    </row>
    <row r="42" spans="1:3" x14ac:dyDescent="0.35">
      <c r="A42" s="11" t="s">
        <v>23</v>
      </c>
      <c r="B42" s="2">
        <v>0.442</v>
      </c>
      <c r="C42" s="6">
        <f t="shared" si="1"/>
        <v>60.433911032000005</v>
      </c>
    </row>
    <row r="43" spans="1:3" x14ac:dyDescent="0.35">
      <c r="A43" s="11" t="s">
        <v>24</v>
      </c>
      <c r="B43" s="2">
        <v>0.40800000000000003</v>
      </c>
      <c r="C43" s="6">
        <f t="shared" si="1"/>
        <v>63.584952831999999</v>
      </c>
    </row>
    <row r="44" spans="1:3" x14ac:dyDescent="0.35">
      <c r="A44" s="11" t="s">
        <v>25</v>
      </c>
      <c r="B44" s="2">
        <v>0.40200000000000002</v>
      </c>
      <c r="C44" s="6">
        <f t="shared" si="1"/>
        <v>64.149380152000006</v>
      </c>
    </row>
    <row r="45" spans="1:3" x14ac:dyDescent="0.35">
      <c r="A45" s="11" t="s">
        <v>26</v>
      </c>
      <c r="B45" s="2">
        <v>0.34800000000000003</v>
      </c>
      <c r="C45" s="6">
        <f t="shared" si="1"/>
        <v>69.342101151999998</v>
      </c>
    </row>
    <row r="46" spans="1:3" x14ac:dyDescent="0.35">
      <c r="A46" s="11" t="s">
        <v>27</v>
      </c>
      <c r="B46" s="2">
        <v>0.432</v>
      </c>
      <c r="C46" s="6">
        <f t="shared" si="1"/>
        <v>61.352326912000002</v>
      </c>
    </row>
    <row r="47" spans="1:3" x14ac:dyDescent="0.35">
      <c r="A47" s="11" t="s">
        <v>28</v>
      </c>
      <c r="B47" s="2">
        <v>0.38100000000000001</v>
      </c>
      <c r="C47" s="6">
        <f t="shared" si="1"/>
        <v>66.144628917999995</v>
      </c>
    </row>
    <row r="48" spans="1:3" x14ac:dyDescent="0.35">
      <c r="A48" s="11" t="s">
        <v>29</v>
      </c>
      <c r="B48" s="2">
        <v>0.38100000000000001</v>
      </c>
      <c r="C48" s="6">
        <f t="shared" si="1"/>
        <v>66.144628917999995</v>
      </c>
    </row>
    <row r="49" spans="1:3" x14ac:dyDescent="0.35">
      <c r="A49" s="11" t="s">
        <v>30</v>
      </c>
      <c r="B49" s="2">
        <v>0.436</v>
      </c>
      <c r="C49" s="6">
        <f t="shared" si="1"/>
        <v>60.984124448000003</v>
      </c>
    </row>
    <row r="50" spans="1:3" x14ac:dyDescent="0.35">
      <c r="A50" s="11" t="s">
        <v>31</v>
      </c>
      <c r="B50" s="2">
        <v>0.41500000000000004</v>
      </c>
      <c r="C50" s="6">
        <f t="shared" si="1"/>
        <v>62.92962455</v>
      </c>
    </row>
    <row r="51" spans="1:3" x14ac:dyDescent="0.35">
      <c r="A51" s="11" t="s">
        <v>32</v>
      </c>
      <c r="B51" s="2">
        <v>0.32400000000000001</v>
      </c>
      <c r="C51" s="6">
        <f t="shared" si="1"/>
        <v>71.715193888000016</v>
      </c>
    </row>
    <row r="52" spans="1:3" x14ac:dyDescent="0.35">
      <c r="A52" s="11" t="s">
        <v>33</v>
      </c>
      <c r="B52" s="2">
        <v>0.33900000000000002</v>
      </c>
      <c r="C52" s="6">
        <f t="shared" si="1"/>
        <v>70.227307797999998</v>
      </c>
    </row>
    <row r="53" spans="1:3" x14ac:dyDescent="0.35">
      <c r="A53" s="11" t="s">
        <v>34</v>
      </c>
      <c r="B53" s="2">
        <v>0.30499999999999999</v>
      </c>
      <c r="C53" s="6">
        <f t="shared" si="1"/>
        <v>73.622354950000002</v>
      </c>
    </row>
    <row r="54" spans="1:3" x14ac:dyDescent="0.35">
      <c r="A54" s="11" t="s">
        <v>35</v>
      </c>
      <c r="B54" s="2">
        <v>0.59799999999999998</v>
      </c>
      <c r="C54" s="6">
        <f t="shared" si="1"/>
        <v>47.008788152000008</v>
      </c>
    </row>
    <row r="55" spans="1:3" x14ac:dyDescent="0.35">
      <c r="A55" s="11" t="s">
        <v>36</v>
      </c>
      <c r="B55" s="2">
        <v>0.42599999999999999</v>
      </c>
      <c r="C55" s="6">
        <f t="shared" si="1"/>
        <v>61.906720888000009</v>
      </c>
    </row>
    <row r="56" spans="1:3" x14ac:dyDescent="0.35">
      <c r="A56" s="11" t="s">
        <v>37</v>
      </c>
      <c r="B56" s="2">
        <v>0.315</v>
      </c>
      <c r="C56" s="6">
        <f t="shared" si="1"/>
        <v>72.615450549999991</v>
      </c>
    </row>
    <row r="57" spans="1:3" x14ac:dyDescent="0.35">
      <c r="A57" s="11" t="s">
        <v>38</v>
      </c>
      <c r="B57" s="2">
        <v>0.35100000000000003</v>
      </c>
      <c r="C57" s="6">
        <f t="shared" si="1"/>
        <v>69.048286438000005</v>
      </c>
    </row>
    <row r="58" spans="1:3" x14ac:dyDescent="0.35">
      <c r="A58" s="11" t="s">
        <v>39</v>
      </c>
      <c r="B58" s="2">
        <v>0.46300000000000002</v>
      </c>
      <c r="C58" s="6">
        <f t="shared" si="1"/>
        <v>58.527917221999999</v>
      </c>
    </row>
    <row r="59" spans="1:3" x14ac:dyDescent="0.35">
      <c r="A59" s="11" t="s">
        <v>40</v>
      </c>
      <c r="B59" s="2">
        <v>0.311</v>
      </c>
      <c r="C59" s="6">
        <f t="shared" si="1"/>
        <v>73.017376198000008</v>
      </c>
    </row>
    <row r="60" spans="1:3" x14ac:dyDescent="0.35">
      <c r="A60" s="11" t="s">
        <v>41</v>
      </c>
      <c r="B60" s="2">
        <v>0.375</v>
      </c>
      <c r="C60" s="6">
        <f t="shared" si="1"/>
        <v>66.720343750000012</v>
      </c>
    </row>
    <row r="61" spans="1:3" x14ac:dyDescent="0.35">
      <c r="A61" s="11" t="s">
        <v>42</v>
      </c>
      <c r="B61" s="2">
        <v>0.32500000000000001</v>
      </c>
      <c r="C61" s="6">
        <f t="shared" si="1"/>
        <v>71.615513750000005</v>
      </c>
    </row>
    <row r="62" spans="1:3" x14ac:dyDescent="0.35">
      <c r="A62" s="11" t="s">
        <v>43</v>
      </c>
      <c r="B62" s="2">
        <v>0.159</v>
      </c>
      <c r="C62" s="6">
        <f t="shared" si="1"/>
        <v>89.116629478000007</v>
      </c>
    </row>
    <row r="63" spans="1:3" x14ac:dyDescent="0.35">
      <c r="A63" s="11" t="s">
        <v>44</v>
      </c>
      <c r="B63" s="2">
        <v>0.245</v>
      </c>
      <c r="C63" s="6">
        <f t="shared" si="1"/>
        <v>79.810100950000006</v>
      </c>
    </row>
    <row r="64" spans="1:3" x14ac:dyDescent="0.35">
      <c r="A64" s="11" t="s">
        <v>45</v>
      </c>
      <c r="B64" s="2">
        <v>0.45600000000000002</v>
      </c>
      <c r="C64" s="6">
        <f t="shared" si="1"/>
        <v>59.159834367999999</v>
      </c>
    </row>
    <row r="65" spans="1:3" x14ac:dyDescent="0.35">
      <c r="A65" s="11" t="s">
        <v>46</v>
      </c>
      <c r="B65" s="2">
        <v>0.316</v>
      </c>
      <c r="C65" s="6">
        <f t="shared" si="1"/>
        <v>72.515143327999994</v>
      </c>
    </row>
    <row r="66" spans="1:3" x14ac:dyDescent="0.35">
      <c r="A66" s="11" t="s">
        <v>47</v>
      </c>
      <c r="B66" s="2">
        <v>0.316</v>
      </c>
      <c r="C66" s="6">
        <f t="shared" ref="C66:C97" si="2">(34.838*B66*B66)-(122.29*B66)+(107.68)</f>
        <v>72.515143327999994</v>
      </c>
    </row>
    <row r="67" spans="1:3" x14ac:dyDescent="0.35">
      <c r="A67" s="11" t="s">
        <v>48</v>
      </c>
      <c r="B67" s="2">
        <v>0.40100000000000002</v>
      </c>
      <c r="C67" s="6">
        <f t="shared" si="2"/>
        <v>64.243695238000001</v>
      </c>
    </row>
    <row r="68" spans="1:3" x14ac:dyDescent="0.35">
      <c r="A68" s="11" t="s">
        <v>49</v>
      </c>
      <c r="B68" s="2">
        <v>0.217</v>
      </c>
      <c r="C68" s="6">
        <f t="shared" si="2"/>
        <v>82.783556582000003</v>
      </c>
    </row>
    <row r="69" spans="1:3" x14ac:dyDescent="0.35">
      <c r="A69" s="11" t="s">
        <v>50</v>
      </c>
      <c r="B69" s="2">
        <v>0.52100000000000002</v>
      </c>
      <c r="C69" s="6">
        <f t="shared" si="2"/>
        <v>53.423371557999999</v>
      </c>
    </row>
    <row r="70" spans="1:3" x14ac:dyDescent="0.35">
      <c r="A70" s="11" t="s">
        <v>51</v>
      </c>
      <c r="B70" s="2">
        <v>0.50900000000000001</v>
      </c>
      <c r="C70" s="6">
        <f t="shared" si="2"/>
        <v>54.460253878000003</v>
      </c>
    </row>
    <row r="71" spans="1:3" x14ac:dyDescent="0.35">
      <c r="A71" s="11" t="s">
        <v>52</v>
      </c>
      <c r="B71" s="2">
        <v>0.19800000000000001</v>
      </c>
      <c r="C71" s="6">
        <f t="shared" si="2"/>
        <v>84.832368951999996</v>
      </c>
    </row>
    <row r="72" spans="1:3" x14ac:dyDescent="0.35">
      <c r="A72" s="11" t="s">
        <v>53</v>
      </c>
      <c r="B72" s="2">
        <v>0.313</v>
      </c>
      <c r="C72" s="6">
        <f t="shared" si="2"/>
        <v>72.816274022000016</v>
      </c>
    </row>
    <row r="73" spans="1:3" x14ac:dyDescent="0.35">
      <c r="A73" s="11" t="s">
        <v>54</v>
      </c>
      <c r="B73" s="2">
        <v>0.46200000000000002</v>
      </c>
      <c r="C73" s="6">
        <f t="shared" si="2"/>
        <v>58.617982072000004</v>
      </c>
    </row>
    <row r="74" spans="1:3" x14ac:dyDescent="0.35">
      <c r="A74" s="11" t="s">
        <v>55</v>
      </c>
      <c r="B74" s="2">
        <v>0.64800000000000002</v>
      </c>
      <c r="C74" s="6">
        <f t="shared" si="2"/>
        <v>43.064695552000003</v>
      </c>
    </row>
    <row r="75" spans="1:3" x14ac:dyDescent="0.35">
      <c r="A75" s="11" t="s">
        <v>56</v>
      </c>
      <c r="B75" s="2">
        <v>0.378</v>
      </c>
      <c r="C75" s="6">
        <f t="shared" si="2"/>
        <v>66.432172792000017</v>
      </c>
    </row>
    <row r="76" spans="1:3" x14ac:dyDescent="0.35">
      <c r="A76" s="11" t="s">
        <v>57</v>
      </c>
      <c r="B76" s="2">
        <v>0.39800000000000002</v>
      </c>
      <c r="C76" s="6">
        <f t="shared" si="2"/>
        <v>64.527058552</v>
      </c>
    </row>
    <row r="77" spans="1:3" x14ac:dyDescent="0.35">
      <c r="A77" s="11" t="s">
        <v>58</v>
      </c>
      <c r="B77" s="2">
        <v>0.39</v>
      </c>
      <c r="C77" s="6">
        <f t="shared" si="2"/>
        <v>65.285759800000008</v>
      </c>
    </row>
    <row r="78" spans="1:3" x14ac:dyDescent="0.35">
      <c r="A78" s="11" t="s">
        <v>59</v>
      </c>
      <c r="B78" s="2">
        <v>0.374</v>
      </c>
      <c r="C78" s="6">
        <f t="shared" si="2"/>
        <v>66.816540088000011</v>
      </c>
    </row>
    <row r="79" spans="1:3" x14ac:dyDescent="0.35">
      <c r="A79" s="11" t="s">
        <v>60</v>
      </c>
      <c r="B79" s="2">
        <v>0.41600000000000004</v>
      </c>
      <c r="C79" s="6">
        <f t="shared" si="2"/>
        <v>62.836284928000005</v>
      </c>
    </row>
    <row r="80" spans="1:3" x14ac:dyDescent="0.35">
      <c r="A80" s="11" t="s">
        <v>61</v>
      </c>
      <c r="B80" s="2">
        <v>0.45500000000000002</v>
      </c>
      <c r="C80" s="6">
        <f t="shared" si="2"/>
        <v>59.250386950000006</v>
      </c>
    </row>
    <row r="81" spans="1:3" x14ac:dyDescent="0.35">
      <c r="A81" s="11" t="s">
        <v>62</v>
      </c>
      <c r="B81" s="2">
        <v>0.55800000000000005</v>
      </c>
      <c r="C81" s="6">
        <f t="shared" si="2"/>
        <v>50.289479031999996</v>
      </c>
    </row>
    <row r="82" spans="1:3" x14ac:dyDescent="0.35">
      <c r="A82" s="11" t="s">
        <v>63</v>
      </c>
      <c r="B82" s="2">
        <v>0.50800000000000001</v>
      </c>
      <c r="C82" s="6">
        <f t="shared" si="2"/>
        <v>54.547113631999999</v>
      </c>
    </row>
    <row r="83" spans="1:3" x14ac:dyDescent="0.35">
      <c r="A83" s="11" t="s">
        <v>64</v>
      </c>
      <c r="B83" s="2">
        <v>0.504</v>
      </c>
      <c r="C83" s="6">
        <f t="shared" si="2"/>
        <v>54.895249408000005</v>
      </c>
    </row>
    <row r="84" spans="1:3" x14ac:dyDescent="0.35">
      <c r="A84" s="11" t="s">
        <v>65</v>
      </c>
      <c r="B84" s="2">
        <v>0.52400000000000002</v>
      </c>
      <c r="C84" s="6">
        <f t="shared" si="2"/>
        <v>53.165718688000005</v>
      </c>
    </row>
    <row r="85" spans="1:3" x14ac:dyDescent="0.35">
      <c r="A85" s="11" t="s">
        <v>66</v>
      </c>
      <c r="B85" s="2">
        <v>0.39500000000000002</v>
      </c>
      <c r="C85" s="6">
        <f t="shared" si="2"/>
        <v>64.81104895</v>
      </c>
    </row>
    <row r="86" spans="1:3" x14ac:dyDescent="0.35">
      <c r="A86" s="11" t="s">
        <v>71</v>
      </c>
      <c r="B86" s="2">
        <v>0.184</v>
      </c>
      <c r="C86" s="6">
        <f t="shared" si="2"/>
        <v>86.358115327999997</v>
      </c>
    </row>
    <row r="87" spans="1:3" x14ac:dyDescent="0.35">
      <c r="A87" s="11" t="s">
        <v>67</v>
      </c>
      <c r="B87" s="2">
        <v>0.38</v>
      </c>
      <c r="C87" s="6">
        <f t="shared" si="2"/>
        <v>66.240407199999993</v>
      </c>
    </row>
    <row r="88" spans="1:3" x14ac:dyDescent="0.35">
      <c r="A88" s="11" t="s">
        <v>68</v>
      </c>
      <c r="B88" s="2">
        <v>0.317</v>
      </c>
      <c r="C88" s="6">
        <f t="shared" si="2"/>
        <v>72.414905782000005</v>
      </c>
    </row>
    <row r="89" spans="1:3" x14ac:dyDescent="0.35">
      <c r="A89" s="11" t="s">
        <v>69</v>
      </c>
      <c r="B89" s="2">
        <v>0.29599999999999999</v>
      </c>
      <c r="C89" s="6">
        <f t="shared" si="2"/>
        <v>74.534526208000017</v>
      </c>
    </row>
    <row r="90" spans="1:3" x14ac:dyDescent="0.35">
      <c r="A90" s="11" t="s">
        <v>70</v>
      </c>
      <c r="B90" s="2">
        <v>0.47600000000000003</v>
      </c>
      <c r="C90" s="6">
        <f t="shared" si="2"/>
        <v>57.363414687999999</v>
      </c>
    </row>
    <row r="91" spans="1:3" x14ac:dyDescent="0.35">
      <c r="A91" s="11" t="s">
        <v>66</v>
      </c>
      <c r="B91" s="2">
        <v>0.41400000000000003</v>
      </c>
      <c r="C91" s="6">
        <f t="shared" si="2"/>
        <v>63.023033848000004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1"/>
  <sheetViews>
    <sheetView topLeftCell="A65" workbookViewId="0">
      <selection activeCell="B34" sqref="B34:B91"/>
    </sheetView>
  </sheetViews>
  <sheetFormatPr defaultRowHeight="14.5" x14ac:dyDescent="0.35"/>
  <cols>
    <col min="1" max="1" width="19.08984375" customWidth="1"/>
    <col min="2" max="2" width="10.6328125" customWidth="1"/>
    <col min="3" max="3" width="12.08984375" customWidth="1"/>
    <col min="4" max="4" width="11.6328125" customWidth="1"/>
    <col min="5" max="5" width="15.08984375" customWidth="1"/>
  </cols>
  <sheetData>
    <row r="2" spans="1:9" x14ac:dyDescent="0.35">
      <c r="A2" s="5">
        <v>2.4740000000000002</v>
      </c>
      <c r="B2" s="2">
        <v>0.56500000000000006</v>
      </c>
      <c r="C2" s="2">
        <v>0.63200000000000001</v>
      </c>
      <c r="D2" s="2">
        <v>0.58799999999999997</v>
      </c>
      <c r="E2" s="2">
        <v>0.90500000000000003</v>
      </c>
      <c r="F2" s="2">
        <v>0.81700000000000006</v>
      </c>
      <c r="G2" s="2">
        <v>0.70100000000000007</v>
      </c>
      <c r="H2" s="2">
        <v>0.84</v>
      </c>
      <c r="I2" s="2">
        <v>0.84799999999999998</v>
      </c>
    </row>
    <row r="3" spans="1:9" x14ac:dyDescent="0.35">
      <c r="A3" s="5">
        <v>1.5229999999999999</v>
      </c>
      <c r="B3" s="2">
        <v>0.51300000000000001</v>
      </c>
      <c r="C3" s="2">
        <v>0.61</v>
      </c>
      <c r="D3" s="2">
        <v>0.65400000000000003</v>
      </c>
      <c r="E3" s="2">
        <v>0.66100000000000003</v>
      </c>
      <c r="F3" s="2">
        <v>0.63300000000000001</v>
      </c>
      <c r="G3" s="2">
        <v>0.73599999999999999</v>
      </c>
      <c r="H3" s="2">
        <v>1.02</v>
      </c>
      <c r="I3" s="2">
        <v>0.77400000000000002</v>
      </c>
    </row>
    <row r="4" spans="1:9" x14ac:dyDescent="0.35">
      <c r="A4" s="5">
        <v>1.02</v>
      </c>
      <c r="B4" s="2">
        <v>0.59899999999999998</v>
      </c>
      <c r="C4" s="2">
        <v>0.69400000000000006</v>
      </c>
      <c r="D4" s="2">
        <v>0.52100000000000002</v>
      </c>
      <c r="E4" s="2">
        <v>0.71299999999999997</v>
      </c>
      <c r="F4" s="2">
        <v>0.66900000000000004</v>
      </c>
      <c r="G4" s="2">
        <v>1.0389999999999999</v>
      </c>
      <c r="H4" s="2">
        <v>0.93600000000000005</v>
      </c>
    </row>
    <row r="5" spans="1:9" x14ac:dyDescent="0.35">
      <c r="A5" s="5">
        <v>0.64</v>
      </c>
      <c r="B5" s="2">
        <v>0.503</v>
      </c>
      <c r="C5" s="2">
        <v>0.49099999999999999</v>
      </c>
      <c r="D5" s="2">
        <v>0.69000000000000006</v>
      </c>
      <c r="E5" s="2">
        <v>0.65600000000000003</v>
      </c>
      <c r="F5" s="2">
        <v>0.48699999999999999</v>
      </c>
      <c r="G5" s="2">
        <v>1.222</v>
      </c>
      <c r="H5" s="2">
        <v>0.90300000000000002</v>
      </c>
    </row>
    <row r="6" spans="1:9" x14ac:dyDescent="0.35">
      <c r="A6" s="5">
        <v>0.34399999999999997</v>
      </c>
      <c r="B6" s="2">
        <v>0.61499999999999999</v>
      </c>
      <c r="C6" s="2">
        <v>0.51100000000000001</v>
      </c>
      <c r="D6" s="2">
        <v>0.69900000000000007</v>
      </c>
      <c r="E6" s="2">
        <v>0.61199999999999999</v>
      </c>
      <c r="F6" s="2">
        <v>0.67400000000000004</v>
      </c>
      <c r="G6" s="2">
        <v>0.83000000000000007</v>
      </c>
      <c r="H6" s="2">
        <v>0.71</v>
      </c>
    </row>
    <row r="7" spans="1:9" x14ac:dyDescent="0.35">
      <c r="A7" s="8">
        <v>7.4999999999999997E-2</v>
      </c>
      <c r="B7" s="2">
        <v>0.51600000000000001</v>
      </c>
      <c r="C7" s="2">
        <v>0.55000000000000004</v>
      </c>
      <c r="D7" s="2">
        <v>0.61799999999999999</v>
      </c>
      <c r="E7" s="2">
        <v>0.57799999999999996</v>
      </c>
      <c r="F7" s="2">
        <v>0.77600000000000002</v>
      </c>
      <c r="G7" s="2">
        <v>0.93900000000000006</v>
      </c>
      <c r="H7" s="2">
        <v>0.58199999999999996</v>
      </c>
    </row>
    <row r="8" spans="1:9" x14ac:dyDescent="0.35">
      <c r="B8" s="2">
        <v>0.498</v>
      </c>
      <c r="C8" s="2">
        <v>0.498</v>
      </c>
      <c r="D8" s="2">
        <v>0.627</v>
      </c>
      <c r="E8" s="2">
        <v>2.0449999999999999</v>
      </c>
      <c r="F8" s="2">
        <v>0.79400000000000004</v>
      </c>
      <c r="G8" s="2">
        <v>0.89500000000000002</v>
      </c>
      <c r="H8" s="2">
        <v>0.64500000000000002</v>
      </c>
    </row>
    <row r="9" spans="1:9" x14ac:dyDescent="0.35">
      <c r="B9" s="2">
        <v>0.54200000000000004</v>
      </c>
      <c r="C9" s="2">
        <v>0.47800000000000004</v>
      </c>
      <c r="D9" s="2">
        <v>0.80200000000000005</v>
      </c>
      <c r="E9" s="2">
        <v>0.6</v>
      </c>
      <c r="F9" s="2">
        <v>0.92200000000000004</v>
      </c>
      <c r="G9" s="2">
        <v>0.88200000000000001</v>
      </c>
      <c r="H9" s="2">
        <v>0.98099999999999998</v>
      </c>
    </row>
    <row r="15" spans="1:9" x14ac:dyDescent="0.35">
      <c r="A15" s="16" t="s">
        <v>0</v>
      </c>
      <c r="B15" s="4" t="s">
        <v>2</v>
      </c>
      <c r="C15" s="4" t="s">
        <v>84</v>
      </c>
      <c r="D15" s="4" t="s">
        <v>3</v>
      </c>
      <c r="E15" s="4" t="s">
        <v>4</v>
      </c>
    </row>
    <row r="16" spans="1:9" x14ac:dyDescent="0.35">
      <c r="A16" s="16" t="s">
        <v>1</v>
      </c>
      <c r="B16" s="5">
        <v>2.4740000000000002</v>
      </c>
      <c r="C16" s="1">
        <f>B16-B21</f>
        <v>2.399</v>
      </c>
      <c r="D16" s="1">
        <v>64</v>
      </c>
      <c r="E16" s="6">
        <f>(5.9278*C16*C16)+(12.709*C16)-(0.277)</f>
        <v>64.3275714878</v>
      </c>
    </row>
    <row r="17" spans="1:13" x14ac:dyDescent="0.35">
      <c r="A17" s="16" t="s">
        <v>5</v>
      </c>
      <c r="B17" s="5">
        <v>1.5229999999999999</v>
      </c>
      <c r="C17" s="1">
        <f>B17-B21</f>
        <v>1.448</v>
      </c>
      <c r="D17" s="1">
        <v>32</v>
      </c>
      <c r="E17" s="6">
        <f t="shared" ref="E17:E21" si="0">(5.9278*C17*C17)+(12.709*C17)-(0.277)</f>
        <v>30.5544739712</v>
      </c>
    </row>
    <row r="18" spans="1:13" x14ac:dyDescent="0.35">
      <c r="A18" s="16" t="s">
        <v>6</v>
      </c>
      <c r="B18" s="5">
        <v>1.02</v>
      </c>
      <c r="C18" s="1">
        <f>B18-B21</f>
        <v>0.94500000000000006</v>
      </c>
      <c r="D18" s="1">
        <v>16</v>
      </c>
      <c r="E18" s="6">
        <f t="shared" si="0"/>
        <v>17.026678595</v>
      </c>
    </row>
    <row r="19" spans="1:13" x14ac:dyDescent="0.35">
      <c r="A19" s="16" t="s">
        <v>7</v>
      </c>
      <c r="B19" s="5">
        <v>0.64</v>
      </c>
      <c r="C19" s="1">
        <f>B19-B21</f>
        <v>0.56500000000000006</v>
      </c>
      <c r="D19" s="1">
        <v>8</v>
      </c>
      <c r="E19" s="6">
        <f t="shared" si="0"/>
        <v>8.7958869550000021</v>
      </c>
    </row>
    <row r="20" spans="1:13" x14ac:dyDescent="0.35">
      <c r="A20" s="16" t="s">
        <v>8</v>
      </c>
      <c r="B20" s="5">
        <v>0.34399999999999997</v>
      </c>
      <c r="C20" s="1">
        <f>B20-B21</f>
        <v>0.26899999999999996</v>
      </c>
      <c r="D20" s="1">
        <v>4</v>
      </c>
      <c r="E20" s="6">
        <f t="shared" si="0"/>
        <v>3.570662535799999</v>
      </c>
    </row>
    <row r="21" spans="1:13" x14ac:dyDescent="0.35">
      <c r="A21" s="16" t="s">
        <v>10</v>
      </c>
      <c r="B21" s="8">
        <v>7.4999999999999997E-2</v>
      </c>
      <c r="C21" s="1">
        <f>B21-B21</f>
        <v>0</v>
      </c>
      <c r="D21" s="1">
        <v>0</v>
      </c>
      <c r="E21" s="6">
        <f t="shared" si="0"/>
        <v>-0.27700000000000002</v>
      </c>
    </row>
    <row r="27" spans="1:13" x14ac:dyDescent="0.35">
      <c r="I27" s="16"/>
      <c r="K27" s="9" t="s">
        <v>85</v>
      </c>
      <c r="L27" s="9"/>
      <c r="M27" s="9"/>
    </row>
    <row r="28" spans="1:13" x14ac:dyDescent="0.35">
      <c r="I28" s="16"/>
      <c r="J28" s="16"/>
      <c r="K28" s="16"/>
      <c r="L28" s="16"/>
    </row>
    <row r="33" spans="1:5" x14ac:dyDescent="0.35">
      <c r="A33" s="11" t="s">
        <v>12</v>
      </c>
      <c r="B33" s="2" t="s">
        <v>13</v>
      </c>
      <c r="C33" s="17" t="s">
        <v>10</v>
      </c>
      <c r="D33" s="1" t="s">
        <v>84</v>
      </c>
      <c r="E33" s="10" t="s">
        <v>86</v>
      </c>
    </row>
    <row r="34" spans="1:5" x14ac:dyDescent="0.35">
      <c r="A34" s="11" t="s">
        <v>15</v>
      </c>
      <c r="B34" s="2">
        <v>0.56500000000000006</v>
      </c>
      <c r="C34" s="8">
        <v>7.4999999999999997E-2</v>
      </c>
      <c r="D34" s="1">
        <f t="shared" ref="D34:D65" si="1">(B34-C34)</f>
        <v>0.49000000000000005</v>
      </c>
      <c r="E34" s="6">
        <f t="shared" ref="E34:E65" si="2">(5.9278*D34*D34)+(12.709*D34)-(0.277)</f>
        <v>7.3736747800000009</v>
      </c>
    </row>
    <row r="35" spans="1:5" x14ac:dyDescent="0.35">
      <c r="A35" s="11" t="s">
        <v>16</v>
      </c>
      <c r="B35" s="2">
        <v>0.51300000000000001</v>
      </c>
      <c r="C35" s="8">
        <v>7.4999999999999997E-2</v>
      </c>
      <c r="D35" s="1">
        <f t="shared" si="1"/>
        <v>0.438</v>
      </c>
      <c r="E35" s="6">
        <f t="shared" si="2"/>
        <v>6.4267548632000002</v>
      </c>
    </row>
    <row r="36" spans="1:5" x14ac:dyDescent="0.35">
      <c r="A36" s="11" t="s">
        <v>17</v>
      </c>
      <c r="B36" s="2">
        <v>0.59899999999999998</v>
      </c>
      <c r="C36" s="8">
        <v>7.4999999999999997E-2</v>
      </c>
      <c r="D36" s="1">
        <f t="shared" si="1"/>
        <v>0.52400000000000002</v>
      </c>
      <c r="E36" s="6">
        <f t="shared" si="2"/>
        <v>8.0101476128000009</v>
      </c>
    </row>
    <row r="37" spans="1:5" x14ac:dyDescent="0.35">
      <c r="A37" s="11" t="s">
        <v>18</v>
      </c>
      <c r="B37" s="2">
        <v>0.503</v>
      </c>
      <c r="C37" s="8">
        <v>7.4999999999999997E-2</v>
      </c>
      <c r="D37" s="1">
        <f t="shared" si="1"/>
        <v>0.42799999999999999</v>
      </c>
      <c r="E37" s="6">
        <f t="shared" si="2"/>
        <v>6.2483301151999999</v>
      </c>
    </row>
    <row r="38" spans="1:5" x14ac:dyDescent="0.35">
      <c r="A38" s="11" t="s">
        <v>19</v>
      </c>
      <c r="B38" s="2">
        <v>0.61499999999999999</v>
      </c>
      <c r="C38" s="8">
        <v>7.4999999999999997E-2</v>
      </c>
      <c r="D38" s="1">
        <f t="shared" si="1"/>
        <v>0.54</v>
      </c>
      <c r="E38" s="6">
        <f t="shared" si="2"/>
        <v>8.3144064800000006</v>
      </c>
    </row>
    <row r="39" spans="1:5" x14ac:dyDescent="0.35">
      <c r="A39" s="11" t="s">
        <v>20</v>
      </c>
      <c r="B39" s="2">
        <v>0.51600000000000001</v>
      </c>
      <c r="C39" s="8">
        <v>7.4999999999999997E-2</v>
      </c>
      <c r="D39" s="1">
        <f t="shared" si="1"/>
        <v>0.441</v>
      </c>
      <c r="E39" s="6">
        <f t="shared" si="2"/>
        <v>6.4805134717999993</v>
      </c>
    </row>
    <row r="40" spans="1:5" x14ac:dyDescent="0.35">
      <c r="A40" s="11" t="s">
        <v>21</v>
      </c>
      <c r="B40" s="2">
        <v>0.498</v>
      </c>
      <c r="C40" s="8">
        <v>7.4999999999999997E-2</v>
      </c>
      <c r="D40" s="1">
        <f t="shared" si="1"/>
        <v>0.42299999999999999</v>
      </c>
      <c r="E40" s="6">
        <f t="shared" si="2"/>
        <v>6.1595623261999997</v>
      </c>
    </row>
    <row r="41" spans="1:5" x14ac:dyDescent="0.35">
      <c r="A41" s="11" t="s">
        <v>22</v>
      </c>
      <c r="B41" s="2">
        <v>0.54200000000000004</v>
      </c>
      <c r="C41" s="8">
        <v>7.4999999999999997E-2</v>
      </c>
      <c r="D41" s="1">
        <f t="shared" si="1"/>
        <v>0.46700000000000003</v>
      </c>
      <c r="E41" s="6">
        <f t="shared" si="2"/>
        <v>6.9508909742</v>
      </c>
    </row>
    <row r="42" spans="1:5" x14ac:dyDescent="0.35">
      <c r="A42" s="11" t="s">
        <v>23</v>
      </c>
      <c r="B42" s="2">
        <v>0.63200000000000001</v>
      </c>
      <c r="C42" s="8">
        <v>7.4999999999999997E-2</v>
      </c>
      <c r="D42" s="1">
        <f t="shared" si="1"/>
        <v>0.55700000000000005</v>
      </c>
      <c r="E42" s="6">
        <f t="shared" si="2"/>
        <v>8.6410070222000019</v>
      </c>
    </row>
    <row r="43" spans="1:5" x14ac:dyDescent="0.35">
      <c r="A43" s="11" t="s">
        <v>24</v>
      </c>
      <c r="B43" s="2">
        <v>0.61</v>
      </c>
      <c r="C43" s="8">
        <v>7.4999999999999997E-2</v>
      </c>
      <c r="D43" s="1">
        <f t="shared" si="1"/>
        <v>0.53500000000000003</v>
      </c>
      <c r="E43" s="6">
        <f t="shared" si="2"/>
        <v>8.2189995550000017</v>
      </c>
    </row>
    <row r="44" spans="1:5" x14ac:dyDescent="0.35">
      <c r="A44" s="11" t="s">
        <v>25</v>
      </c>
      <c r="B44" s="2">
        <v>0.69400000000000006</v>
      </c>
      <c r="C44" s="8">
        <v>7.4999999999999997E-2</v>
      </c>
      <c r="D44" s="1">
        <f t="shared" si="1"/>
        <v>0.61900000000000011</v>
      </c>
      <c r="E44" s="6">
        <f t="shared" si="2"/>
        <v>9.8611727758000036</v>
      </c>
    </row>
    <row r="45" spans="1:5" x14ac:dyDescent="0.35">
      <c r="A45" s="11" t="s">
        <v>26</v>
      </c>
      <c r="B45" s="2">
        <v>0.49099999999999999</v>
      </c>
      <c r="C45" s="8">
        <v>7.4999999999999997E-2</v>
      </c>
      <c r="D45" s="1">
        <f t="shared" si="1"/>
        <v>0.41599999999999998</v>
      </c>
      <c r="E45" s="6">
        <f t="shared" si="2"/>
        <v>6.0357853567999991</v>
      </c>
    </row>
    <row r="46" spans="1:5" x14ac:dyDescent="0.35">
      <c r="A46" s="11" t="s">
        <v>27</v>
      </c>
      <c r="B46" s="2">
        <v>0.51100000000000001</v>
      </c>
      <c r="C46" s="8">
        <v>7.4999999999999997E-2</v>
      </c>
      <c r="D46" s="1">
        <f t="shared" si="1"/>
        <v>0.436</v>
      </c>
      <c r="E46" s="6">
        <f t="shared" si="2"/>
        <v>6.3909750687999995</v>
      </c>
    </row>
    <row r="47" spans="1:5" x14ac:dyDescent="0.35">
      <c r="A47" s="11" t="s">
        <v>28</v>
      </c>
      <c r="B47" s="2">
        <v>0.55000000000000004</v>
      </c>
      <c r="C47" s="8">
        <v>7.4999999999999997E-2</v>
      </c>
      <c r="D47" s="1">
        <f t="shared" si="1"/>
        <v>0.47500000000000003</v>
      </c>
      <c r="E47" s="6">
        <f t="shared" si="2"/>
        <v>7.0972348750000007</v>
      </c>
    </row>
    <row r="48" spans="1:5" x14ac:dyDescent="0.35">
      <c r="A48" s="11" t="s">
        <v>29</v>
      </c>
      <c r="B48" s="2">
        <v>0.498</v>
      </c>
      <c r="C48" s="8">
        <v>7.4999999999999997E-2</v>
      </c>
      <c r="D48" s="1">
        <f t="shared" si="1"/>
        <v>0.42299999999999999</v>
      </c>
      <c r="E48" s="6">
        <f t="shared" si="2"/>
        <v>6.1595623261999997</v>
      </c>
    </row>
    <row r="49" spans="1:5" x14ac:dyDescent="0.35">
      <c r="A49" s="11" t="s">
        <v>30</v>
      </c>
      <c r="B49" s="2">
        <v>0.47800000000000004</v>
      </c>
      <c r="C49" s="8">
        <v>7.4999999999999997E-2</v>
      </c>
      <c r="D49" s="1">
        <f t="shared" si="1"/>
        <v>0.40300000000000002</v>
      </c>
      <c r="E49" s="6">
        <f t="shared" si="2"/>
        <v>5.8074550701999996</v>
      </c>
    </row>
    <row r="50" spans="1:5" x14ac:dyDescent="0.35">
      <c r="A50" s="11" t="s">
        <v>31</v>
      </c>
      <c r="B50" s="2">
        <v>0.58799999999999997</v>
      </c>
      <c r="C50" s="8">
        <v>7.4999999999999997E-2</v>
      </c>
      <c r="D50" s="1">
        <f t="shared" si="1"/>
        <v>0.51300000000000001</v>
      </c>
      <c r="E50" s="6">
        <f t="shared" si="2"/>
        <v>7.8027301981999999</v>
      </c>
    </row>
    <row r="51" spans="1:5" x14ac:dyDescent="0.35">
      <c r="A51" s="11" t="s">
        <v>32</v>
      </c>
      <c r="B51" s="2">
        <v>0.65400000000000003</v>
      </c>
      <c r="C51" s="8">
        <v>7.4999999999999997E-2</v>
      </c>
      <c r="D51" s="1">
        <f t="shared" si="1"/>
        <v>0.57900000000000007</v>
      </c>
      <c r="E51" s="6">
        <f t="shared" si="2"/>
        <v>9.0687525998000016</v>
      </c>
    </row>
    <row r="52" spans="1:5" x14ac:dyDescent="0.35">
      <c r="A52" s="11" t="s">
        <v>33</v>
      </c>
      <c r="B52" s="2">
        <v>0.52100000000000002</v>
      </c>
      <c r="C52" s="8">
        <v>7.4999999999999997E-2</v>
      </c>
      <c r="D52" s="1">
        <f t="shared" si="1"/>
        <v>0.44600000000000001</v>
      </c>
      <c r="E52" s="6">
        <f t="shared" si="2"/>
        <v>6.5703482647999998</v>
      </c>
    </row>
    <row r="53" spans="1:5" x14ac:dyDescent="0.35">
      <c r="A53" s="11" t="s">
        <v>34</v>
      </c>
      <c r="B53" s="2">
        <v>0.69000000000000006</v>
      </c>
      <c r="C53" s="8">
        <v>7.4999999999999997E-2</v>
      </c>
      <c r="D53" s="1">
        <f t="shared" si="1"/>
        <v>0.6150000000000001</v>
      </c>
      <c r="E53" s="6">
        <f t="shared" si="2"/>
        <v>9.7810771550000037</v>
      </c>
    </row>
    <row r="54" spans="1:5" x14ac:dyDescent="0.35">
      <c r="A54" s="11" t="s">
        <v>35</v>
      </c>
      <c r="B54" s="2">
        <v>0.69900000000000007</v>
      </c>
      <c r="C54" s="8">
        <v>7.4999999999999997E-2</v>
      </c>
      <c r="D54" s="1">
        <f t="shared" si="1"/>
        <v>0.62400000000000011</v>
      </c>
      <c r="E54" s="6">
        <f t="shared" si="2"/>
        <v>9.9615590528000038</v>
      </c>
    </row>
    <row r="55" spans="1:5" x14ac:dyDescent="0.35">
      <c r="A55" s="11" t="s">
        <v>36</v>
      </c>
      <c r="B55" s="2">
        <v>0.61799999999999999</v>
      </c>
      <c r="C55" s="8">
        <v>7.4999999999999997E-2</v>
      </c>
      <c r="D55" s="1">
        <f t="shared" si="1"/>
        <v>0.54300000000000004</v>
      </c>
      <c r="E55" s="6">
        <f t="shared" si="2"/>
        <v>8.3717929022000011</v>
      </c>
    </row>
    <row r="56" spans="1:5" x14ac:dyDescent="0.35">
      <c r="A56" s="11" t="s">
        <v>37</v>
      </c>
      <c r="B56" s="2">
        <v>0.627</v>
      </c>
      <c r="C56" s="8">
        <v>7.4999999999999997E-2</v>
      </c>
      <c r="D56" s="1">
        <f t="shared" si="1"/>
        <v>0.55200000000000005</v>
      </c>
      <c r="E56" s="6">
        <f t="shared" si="2"/>
        <v>8.544592371200002</v>
      </c>
    </row>
    <row r="57" spans="1:5" x14ac:dyDescent="0.35">
      <c r="A57" s="11" t="s">
        <v>38</v>
      </c>
      <c r="B57" s="2">
        <v>0.80200000000000005</v>
      </c>
      <c r="C57" s="8">
        <v>7.4999999999999997E-2</v>
      </c>
      <c r="D57" s="1">
        <f t="shared" si="1"/>
        <v>0.72700000000000009</v>
      </c>
      <c r="E57" s="6">
        <f t="shared" si="2"/>
        <v>12.095457206200004</v>
      </c>
    </row>
    <row r="58" spans="1:5" x14ac:dyDescent="0.35">
      <c r="A58" s="11" t="s">
        <v>39</v>
      </c>
      <c r="B58" s="2">
        <v>0.90500000000000003</v>
      </c>
      <c r="C58" s="8">
        <v>7.4999999999999997E-2</v>
      </c>
      <c r="D58" s="1">
        <f t="shared" si="1"/>
        <v>0.83000000000000007</v>
      </c>
      <c r="E58" s="6">
        <f t="shared" si="2"/>
        <v>14.355131420000001</v>
      </c>
    </row>
    <row r="59" spans="1:5" x14ac:dyDescent="0.35">
      <c r="A59" s="11" t="s">
        <v>40</v>
      </c>
      <c r="B59" s="2">
        <v>0.66100000000000003</v>
      </c>
      <c r="C59" s="8">
        <v>7.4999999999999997E-2</v>
      </c>
      <c r="D59" s="1">
        <f t="shared" si="1"/>
        <v>0.58600000000000008</v>
      </c>
      <c r="E59" s="6">
        <f t="shared" si="2"/>
        <v>9.2060568088000014</v>
      </c>
    </row>
    <row r="60" spans="1:5" x14ac:dyDescent="0.35">
      <c r="A60" s="11" t="s">
        <v>41</v>
      </c>
      <c r="B60" s="2">
        <v>0.71299999999999997</v>
      </c>
      <c r="C60" s="8">
        <v>7.4999999999999997E-2</v>
      </c>
      <c r="D60" s="1">
        <f t="shared" si="1"/>
        <v>0.63800000000000001</v>
      </c>
      <c r="E60" s="6">
        <f t="shared" si="2"/>
        <v>10.2442174232</v>
      </c>
    </row>
    <row r="61" spans="1:5" x14ac:dyDescent="0.35">
      <c r="A61" s="11" t="s">
        <v>42</v>
      </c>
      <c r="B61" s="2">
        <v>0.65600000000000003</v>
      </c>
      <c r="C61" s="8">
        <v>7.4999999999999997E-2</v>
      </c>
      <c r="D61" s="1">
        <f t="shared" si="1"/>
        <v>0.58100000000000007</v>
      </c>
      <c r="E61" s="6">
        <f t="shared" si="2"/>
        <v>9.1079230958000021</v>
      </c>
    </row>
    <row r="62" spans="1:5" x14ac:dyDescent="0.35">
      <c r="A62" s="11" t="s">
        <v>43</v>
      </c>
      <c r="B62" s="2">
        <v>0.61199999999999999</v>
      </c>
      <c r="C62" s="8">
        <v>7.4999999999999997E-2</v>
      </c>
      <c r="D62" s="1">
        <f t="shared" si="1"/>
        <v>0.53700000000000003</v>
      </c>
      <c r="E62" s="6">
        <f t="shared" si="2"/>
        <v>8.2571267582000019</v>
      </c>
    </row>
    <row r="63" spans="1:5" x14ac:dyDescent="0.35">
      <c r="A63" s="11" t="s">
        <v>44</v>
      </c>
      <c r="B63" s="2">
        <v>0.57799999999999996</v>
      </c>
      <c r="C63" s="8">
        <v>7.4999999999999997E-2</v>
      </c>
      <c r="D63" s="1">
        <f t="shared" si="1"/>
        <v>0.503</v>
      </c>
      <c r="E63" s="6">
        <f t="shared" si="2"/>
        <v>7.6154137502000001</v>
      </c>
    </row>
    <row r="64" spans="1:5" x14ac:dyDescent="0.35">
      <c r="A64" s="11" t="s">
        <v>45</v>
      </c>
      <c r="B64" s="2">
        <v>2.0449999999999999</v>
      </c>
      <c r="C64" s="8">
        <v>7.4999999999999997E-2</v>
      </c>
      <c r="D64" s="1">
        <f t="shared" si="1"/>
        <v>1.97</v>
      </c>
      <c r="E64" s="6">
        <f t="shared" si="2"/>
        <v>47.764929019999997</v>
      </c>
    </row>
    <row r="65" spans="1:5" x14ac:dyDescent="0.35">
      <c r="A65" s="11" t="s">
        <v>46</v>
      </c>
      <c r="B65" s="2">
        <v>0.6</v>
      </c>
      <c r="C65" s="8">
        <v>7.4999999999999997E-2</v>
      </c>
      <c r="D65" s="1">
        <f t="shared" si="1"/>
        <v>0.52500000000000002</v>
      </c>
      <c r="E65" s="6">
        <f t="shared" si="2"/>
        <v>8.0290748750000009</v>
      </c>
    </row>
    <row r="66" spans="1:5" x14ac:dyDescent="0.35">
      <c r="A66" s="11" t="s">
        <v>47</v>
      </c>
      <c r="B66" s="2">
        <v>0.81700000000000006</v>
      </c>
      <c r="C66" s="8">
        <v>7.4999999999999997E-2</v>
      </c>
      <c r="D66" s="1">
        <f t="shared" ref="D66:D97" si="3">(B66-C66)</f>
        <v>0.7420000000000001</v>
      </c>
      <c r="E66" s="6">
        <f t="shared" ref="E66:E97" si="4">(5.9278*D66*D66)+(12.709*D66)-(0.277)</f>
        <v>12.416711279200003</v>
      </c>
    </row>
    <row r="67" spans="1:5" x14ac:dyDescent="0.35">
      <c r="A67" s="11" t="s">
        <v>48</v>
      </c>
      <c r="B67" s="2">
        <v>0.63300000000000001</v>
      </c>
      <c r="C67" s="8">
        <v>7.4999999999999997E-2</v>
      </c>
      <c r="D67" s="1">
        <f t="shared" si="3"/>
        <v>0.55800000000000005</v>
      </c>
      <c r="E67" s="6">
        <f t="shared" si="4"/>
        <v>8.6603255192000024</v>
      </c>
    </row>
    <row r="68" spans="1:5" x14ac:dyDescent="0.35">
      <c r="A68" s="11" t="s">
        <v>49</v>
      </c>
      <c r="B68" s="2">
        <v>0.66900000000000004</v>
      </c>
      <c r="C68" s="8">
        <v>7.4999999999999997E-2</v>
      </c>
      <c r="D68" s="1">
        <f t="shared" si="3"/>
        <v>0.59400000000000008</v>
      </c>
      <c r="E68" s="6">
        <f t="shared" si="4"/>
        <v>9.3636872408000027</v>
      </c>
    </row>
    <row r="69" spans="1:5" x14ac:dyDescent="0.35">
      <c r="A69" s="11" t="s">
        <v>50</v>
      </c>
      <c r="B69" s="2">
        <v>0.48699999999999999</v>
      </c>
      <c r="C69" s="8">
        <v>7.4999999999999997E-2</v>
      </c>
      <c r="D69" s="1">
        <f t="shared" si="3"/>
        <v>0.41199999999999998</v>
      </c>
      <c r="E69" s="6">
        <f t="shared" si="4"/>
        <v>5.9653164831999996</v>
      </c>
    </row>
    <row r="70" spans="1:5" x14ac:dyDescent="0.35">
      <c r="A70" s="11" t="s">
        <v>51</v>
      </c>
      <c r="B70" s="2">
        <v>0.67400000000000004</v>
      </c>
      <c r="C70" s="8">
        <v>7.4999999999999997E-2</v>
      </c>
      <c r="D70" s="1">
        <f t="shared" si="3"/>
        <v>0.59900000000000009</v>
      </c>
      <c r="E70" s="6">
        <f t="shared" si="4"/>
        <v>9.4625915678000023</v>
      </c>
    </row>
    <row r="71" spans="1:5" x14ac:dyDescent="0.35">
      <c r="A71" s="11" t="s">
        <v>52</v>
      </c>
      <c r="B71" s="2">
        <v>0.77600000000000002</v>
      </c>
      <c r="C71" s="8">
        <v>7.4999999999999997E-2</v>
      </c>
      <c r="D71" s="1">
        <f t="shared" si="3"/>
        <v>0.70100000000000007</v>
      </c>
      <c r="E71" s="6">
        <f t="shared" si="4"/>
        <v>11.544935847800003</v>
      </c>
    </row>
    <row r="72" spans="1:5" x14ac:dyDescent="0.35">
      <c r="A72" s="11" t="s">
        <v>53</v>
      </c>
      <c r="B72" s="2">
        <v>0.79400000000000004</v>
      </c>
      <c r="C72" s="8">
        <v>7.4999999999999997E-2</v>
      </c>
      <c r="D72" s="1">
        <f t="shared" si="3"/>
        <v>0.71900000000000008</v>
      </c>
      <c r="E72" s="6">
        <f t="shared" si="4"/>
        <v>11.925212415800003</v>
      </c>
    </row>
    <row r="73" spans="1:5" x14ac:dyDescent="0.35">
      <c r="A73" s="11" t="s">
        <v>54</v>
      </c>
      <c r="B73" s="2">
        <v>0.92200000000000004</v>
      </c>
      <c r="C73" s="8">
        <v>7.4999999999999997E-2</v>
      </c>
      <c r="D73" s="1">
        <f t="shared" si="3"/>
        <v>0.84700000000000009</v>
      </c>
      <c r="E73" s="6">
        <f t="shared" si="4"/>
        <v>14.740180070200003</v>
      </c>
    </row>
    <row r="74" spans="1:5" x14ac:dyDescent="0.35">
      <c r="A74" s="11" t="s">
        <v>55</v>
      </c>
      <c r="B74" s="2">
        <v>0.70100000000000007</v>
      </c>
      <c r="C74" s="8">
        <v>7.4999999999999997E-2</v>
      </c>
      <c r="D74" s="1">
        <f t="shared" si="3"/>
        <v>0.62600000000000011</v>
      </c>
      <c r="E74" s="6">
        <f t="shared" si="4"/>
        <v>10.001796552800004</v>
      </c>
    </row>
    <row r="75" spans="1:5" x14ac:dyDescent="0.35">
      <c r="A75" s="11" t="s">
        <v>56</v>
      </c>
      <c r="B75" s="2">
        <v>0.73599999999999999</v>
      </c>
      <c r="C75" s="8">
        <v>7.4999999999999997E-2</v>
      </c>
      <c r="D75" s="1">
        <f t="shared" si="3"/>
        <v>0.66100000000000003</v>
      </c>
      <c r="E75" s="6">
        <f t="shared" si="4"/>
        <v>10.713629303800001</v>
      </c>
    </row>
    <row r="76" spans="1:5" x14ac:dyDescent="0.35">
      <c r="A76" s="11" t="s">
        <v>57</v>
      </c>
      <c r="B76" s="2">
        <v>1.0389999999999999</v>
      </c>
      <c r="C76" s="8">
        <v>7.4999999999999997E-2</v>
      </c>
      <c r="D76" s="1">
        <f t="shared" si="3"/>
        <v>0.96399999999999997</v>
      </c>
      <c r="E76" s="6">
        <f t="shared" si="4"/>
        <v>17.483156828799999</v>
      </c>
    </row>
    <row r="77" spans="1:5" x14ac:dyDescent="0.35">
      <c r="A77" s="11" t="s">
        <v>58</v>
      </c>
      <c r="B77" s="2">
        <v>1.222</v>
      </c>
      <c r="C77" s="8">
        <v>7.4999999999999997E-2</v>
      </c>
      <c r="D77" s="1">
        <f t="shared" si="3"/>
        <v>1.147</v>
      </c>
      <c r="E77" s="6">
        <f t="shared" si="4"/>
        <v>22.0988900302</v>
      </c>
    </row>
    <row r="78" spans="1:5" x14ac:dyDescent="0.35">
      <c r="A78" s="11" t="s">
        <v>59</v>
      </c>
      <c r="B78" s="2">
        <v>0.83000000000000007</v>
      </c>
      <c r="C78" s="8">
        <v>7.4999999999999997E-2</v>
      </c>
      <c r="D78" s="1">
        <f t="shared" si="3"/>
        <v>0.75500000000000012</v>
      </c>
      <c r="E78" s="6">
        <f t="shared" si="4"/>
        <v>12.697289195000005</v>
      </c>
    </row>
    <row r="79" spans="1:5" x14ac:dyDescent="0.35">
      <c r="A79" s="11" t="s">
        <v>60</v>
      </c>
      <c r="B79" s="2">
        <v>0.93900000000000006</v>
      </c>
      <c r="C79" s="8">
        <v>7.4999999999999997E-2</v>
      </c>
      <c r="D79" s="1">
        <f t="shared" si="3"/>
        <v>0.8640000000000001</v>
      </c>
      <c r="E79" s="6">
        <f t="shared" si="4"/>
        <v>15.128654988800003</v>
      </c>
    </row>
    <row r="80" spans="1:5" x14ac:dyDescent="0.35">
      <c r="A80" s="11" t="s">
        <v>61</v>
      </c>
      <c r="B80" s="2">
        <v>0.89500000000000002</v>
      </c>
      <c r="C80" s="8">
        <v>7.4999999999999997E-2</v>
      </c>
      <c r="D80" s="1">
        <f t="shared" si="3"/>
        <v>0.82000000000000006</v>
      </c>
      <c r="E80" s="6">
        <f t="shared" si="4"/>
        <v>14.130232720000002</v>
      </c>
    </row>
    <row r="81" spans="1:5" x14ac:dyDescent="0.35">
      <c r="A81" s="11" t="s">
        <v>62</v>
      </c>
      <c r="B81" s="2">
        <v>0.88200000000000001</v>
      </c>
      <c r="C81" s="8">
        <v>7.4999999999999997E-2</v>
      </c>
      <c r="D81" s="1">
        <f t="shared" si="3"/>
        <v>0.80700000000000005</v>
      </c>
      <c r="E81" s="6">
        <f t="shared" si="4"/>
        <v>13.839636822200003</v>
      </c>
    </row>
    <row r="82" spans="1:5" x14ac:dyDescent="0.35">
      <c r="A82" s="11" t="s">
        <v>63</v>
      </c>
      <c r="B82" s="2">
        <v>0.84</v>
      </c>
      <c r="C82" s="8">
        <v>7.4999999999999997E-2</v>
      </c>
      <c r="D82" s="1">
        <f t="shared" si="3"/>
        <v>0.76500000000000001</v>
      </c>
      <c r="E82" s="6">
        <f t="shared" si="4"/>
        <v>12.914481755000001</v>
      </c>
    </row>
    <row r="83" spans="1:5" x14ac:dyDescent="0.35">
      <c r="A83" s="11" t="s">
        <v>64</v>
      </c>
      <c r="B83" s="2">
        <v>1.02</v>
      </c>
      <c r="C83" s="8">
        <v>7.4999999999999997E-2</v>
      </c>
      <c r="D83" s="1">
        <f t="shared" si="3"/>
        <v>0.94500000000000006</v>
      </c>
      <c r="E83" s="6">
        <f t="shared" si="4"/>
        <v>17.026678595</v>
      </c>
    </row>
    <row r="84" spans="1:5" x14ac:dyDescent="0.35">
      <c r="A84" s="11" t="s">
        <v>65</v>
      </c>
      <c r="B84" s="2">
        <v>0.93600000000000005</v>
      </c>
      <c r="C84" s="8">
        <v>7.4999999999999997E-2</v>
      </c>
      <c r="D84" s="1">
        <f t="shared" si="3"/>
        <v>0.8610000000000001</v>
      </c>
      <c r="E84" s="6">
        <f t="shared" si="4"/>
        <v>15.059851623800004</v>
      </c>
    </row>
    <row r="85" spans="1:5" x14ac:dyDescent="0.35">
      <c r="A85" s="11" t="s">
        <v>66</v>
      </c>
      <c r="B85" s="2">
        <v>0.90300000000000002</v>
      </c>
      <c r="C85" s="8">
        <v>7.4999999999999997E-2</v>
      </c>
      <c r="D85" s="1">
        <f t="shared" si="3"/>
        <v>0.82800000000000007</v>
      </c>
      <c r="E85" s="6">
        <f t="shared" si="4"/>
        <v>14.310056835200003</v>
      </c>
    </row>
    <row r="86" spans="1:5" x14ac:dyDescent="0.35">
      <c r="A86" s="11" t="s">
        <v>71</v>
      </c>
      <c r="B86" s="2">
        <v>0.71</v>
      </c>
      <c r="C86" s="8">
        <v>7.4999999999999997E-2</v>
      </c>
      <c r="D86" s="1">
        <f t="shared" si="3"/>
        <v>0.63500000000000001</v>
      </c>
      <c r="E86" s="6">
        <f t="shared" si="4"/>
        <v>10.183452154999999</v>
      </c>
    </row>
    <row r="87" spans="1:5" x14ac:dyDescent="0.35">
      <c r="A87" s="11" t="s">
        <v>67</v>
      </c>
      <c r="B87" s="2">
        <v>0.58199999999999996</v>
      </c>
      <c r="C87" s="8">
        <v>7.4999999999999997E-2</v>
      </c>
      <c r="D87" s="1">
        <f t="shared" si="3"/>
        <v>0.50700000000000001</v>
      </c>
      <c r="E87" s="6">
        <f t="shared" si="4"/>
        <v>7.6901980621999995</v>
      </c>
    </row>
    <row r="88" spans="1:5" x14ac:dyDescent="0.35">
      <c r="A88" s="11" t="s">
        <v>68</v>
      </c>
      <c r="B88" s="2">
        <v>0.64500000000000002</v>
      </c>
      <c r="C88" s="8">
        <v>7.4999999999999997E-2</v>
      </c>
      <c r="D88" s="1">
        <f t="shared" si="3"/>
        <v>0.57000000000000006</v>
      </c>
      <c r="E88" s="6">
        <f t="shared" si="4"/>
        <v>8.8930722200000023</v>
      </c>
    </row>
    <row r="89" spans="1:5" x14ac:dyDescent="0.35">
      <c r="A89" s="11" t="s">
        <v>69</v>
      </c>
      <c r="B89" s="2">
        <v>0.98099999999999998</v>
      </c>
      <c r="C89" s="8">
        <v>7.4999999999999997E-2</v>
      </c>
      <c r="D89" s="1">
        <f t="shared" si="3"/>
        <v>0.90600000000000003</v>
      </c>
      <c r="E89" s="6">
        <f t="shared" si="4"/>
        <v>16.103105640800003</v>
      </c>
    </row>
    <row r="90" spans="1:5" x14ac:dyDescent="0.35">
      <c r="A90" s="11" t="s">
        <v>70</v>
      </c>
      <c r="B90" s="2">
        <v>0.84799999999999998</v>
      </c>
      <c r="C90" s="8">
        <v>7.4999999999999997E-2</v>
      </c>
      <c r="D90" s="1">
        <f t="shared" si="3"/>
        <v>0.77300000000000002</v>
      </c>
      <c r="E90" s="6">
        <f t="shared" si="4"/>
        <v>13.089089406200001</v>
      </c>
    </row>
    <row r="91" spans="1:5" x14ac:dyDescent="0.35">
      <c r="A91" s="11" t="s">
        <v>66</v>
      </c>
      <c r="B91" s="2">
        <v>0.77400000000000002</v>
      </c>
      <c r="C91" s="8">
        <v>7.4999999999999997E-2</v>
      </c>
      <c r="D91" s="1">
        <f t="shared" si="3"/>
        <v>0.69900000000000007</v>
      </c>
      <c r="E91" s="6">
        <f t="shared" si="4"/>
        <v>11.502920007800002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9"/>
  <sheetViews>
    <sheetView workbookViewId="0">
      <selection activeCell="C8" sqref="C8"/>
    </sheetView>
  </sheetViews>
  <sheetFormatPr defaultRowHeight="14.5" x14ac:dyDescent="0.35"/>
  <cols>
    <col min="1" max="1" width="16.6328125" customWidth="1"/>
    <col min="2" max="2" width="15.36328125" customWidth="1"/>
    <col min="3" max="3" width="15.54296875" customWidth="1"/>
    <col min="4" max="4" width="14.08984375" customWidth="1"/>
    <col min="5" max="5" width="16" customWidth="1"/>
    <col min="6" max="6" width="13.90625" customWidth="1"/>
    <col min="7" max="7" width="13.1796875" customWidth="1"/>
    <col min="8" max="8" width="15.453125" customWidth="1"/>
    <col min="9" max="9" width="12.81640625" customWidth="1"/>
    <col min="10" max="10" width="15.08984375" customWidth="1"/>
    <col min="11" max="11" width="15.1796875" customWidth="1"/>
  </cols>
  <sheetData>
    <row r="1" spans="1:11" x14ac:dyDescent="0.3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</row>
    <row r="2" spans="1:11" x14ac:dyDescent="0.35">
      <c r="A2" s="13" t="s">
        <v>15</v>
      </c>
      <c r="B2" s="14">
        <v>1.05</v>
      </c>
      <c r="C2" s="14">
        <v>6.93</v>
      </c>
      <c r="D2" s="15">
        <f t="shared" ref="D2:D59" si="0">(C2/(B2*1000))*100</f>
        <v>0.66</v>
      </c>
      <c r="E2" s="14">
        <v>320</v>
      </c>
      <c r="F2" s="14">
        <v>1429</v>
      </c>
      <c r="G2" s="14">
        <v>5.45</v>
      </c>
      <c r="H2" s="14">
        <v>1.8</v>
      </c>
      <c r="I2" s="14">
        <v>35.299999999999997</v>
      </c>
      <c r="J2" s="14">
        <v>1.1000000000000001</v>
      </c>
      <c r="K2" s="14">
        <v>691.7</v>
      </c>
    </row>
    <row r="3" spans="1:11" x14ac:dyDescent="0.35">
      <c r="A3" s="13" t="s">
        <v>16</v>
      </c>
      <c r="B3" s="14">
        <v>1.1599999999999999</v>
      </c>
      <c r="C3" s="14">
        <v>5.39</v>
      </c>
      <c r="D3" s="15">
        <f t="shared" si="0"/>
        <v>0.46465517241379306</v>
      </c>
      <c r="E3" s="14">
        <v>161</v>
      </c>
      <c r="F3" s="14">
        <v>1216</v>
      </c>
      <c r="G3" s="14">
        <v>5.83</v>
      </c>
      <c r="H3" s="14">
        <v>1.69</v>
      </c>
      <c r="I3" s="14">
        <v>74.2</v>
      </c>
      <c r="J3" s="14">
        <v>3.51</v>
      </c>
      <c r="K3" s="14">
        <v>717.1</v>
      </c>
    </row>
    <row r="4" spans="1:11" x14ac:dyDescent="0.35">
      <c r="A4" s="13" t="s">
        <v>17</v>
      </c>
      <c r="B4" s="14">
        <v>1.18</v>
      </c>
      <c r="C4" s="14">
        <v>5.81</v>
      </c>
      <c r="D4" s="15">
        <f t="shared" si="0"/>
        <v>0.49237288135593221</v>
      </c>
      <c r="E4" s="14">
        <v>108</v>
      </c>
      <c r="F4" s="14">
        <v>1170</v>
      </c>
      <c r="G4" s="14">
        <v>4.2699999999999996</v>
      </c>
      <c r="H4" s="14">
        <v>1.66</v>
      </c>
      <c r="I4" s="14">
        <v>39.200000000000003</v>
      </c>
      <c r="J4" s="14">
        <v>5.93</v>
      </c>
      <c r="K4" s="14">
        <v>861.7</v>
      </c>
    </row>
    <row r="5" spans="1:11" x14ac:dyDescent="0.35">
      <c r="A5" s="13" t="s">
        <v>18</v>
      </c>
      <c r="B5" s="14">
        <v>0.99</v>
      </c>
      <c r="C5" s="14">
        <v>6.69</v>
      </c>
      <c r="D5" s="15">
        <f t="shared" si="0"/>
        <v>0.67575757575757578</v>
      </c>
      <c r="E5" s="14">
        <v>187</v>
      </c>
      <c r="F5" s="14">
        <v>13564</v>
      </c>
      <c r="G5" s="14">
        <v>6.06</v>
      </c>
      <c r="H5" s="14">
        <v>1.89</v>
      </c>
      <c r="I5" s="14">
        <v>42.9</v>
      </c>
      <c r="J5" s="14">
        <v>1.03</v>
      </c>
      <c r="K5" s="14">
        <v>73.099999999999994</v>
      </c>
    </row>
    <row r="6" spans="1:11" x14ac:dyDescent="0.35">
      <c r="A6" s="13" t="s">
        <v>19</v>
      </c>
      <c r="B6" s="14">
        <v>0.97</v>
      </c>
      <c r="C6" s="14">
        <v>10.1</v>
      </c>
      <c r="D6" s="15">
        <f t="shared" si="0"/>
        <v>1.0412371134020617</v>
      </c>
      <c r="E6" s="14">
        <v>364</v>
      </c>
      <c r="F6" s="14">
        <v>1890</v>
      </c>
      <c r="G6" s="14">
        <v>6.63</v>
      </c>
      <c r="H6" s="14">
        <v>1.88</v>
      </c>
      <c r="I6" s="14">
        <v>51.9</v>
      </c>
      <c r="J6" s="14">
        <v>2.0099999999999998</v>
      </c>
      <c r="K6" s="14">
        <v>217.9</v>
      </c>
    </row>
    <row r="7" spans="1:11" x14ac:dyDescent="0.35">
      <c r="A7" s="13" t="s">
        <v>20</v>
      </c>
      <c r="B7" s="14">
        <v>1.66</v>
      </c>
      <c r="C7" s="14">
        <v>5.13</v>
      </c>
      <c r="D7" s="15">
        <f t="shared" si="0"/>
        <v>0.30903614457831324</v>
      </c>
      <c r="E7" s="14">
        <v>111</v>
      </c>
      <c r="F7" s="14">
        <v>1206</v>
      </c>
      <c r="G7" s="14">
        <v>5.43</v>
      </c>
      <c r="H7" s="14">
        <v>1.87</v>
      </c>
      <c r="I7" s="14">
        <v>42.7</v>
      </c>
      <c r="J7" s="14">
        <v>1.1000000000000001</v>
      </c>
      <c r="K7" s="14">
        <v>297.39999999999998</v>
      </c>
    </row>
    <row r="8" spans="1:11" x14ac:dyDescent="0.35">
      <c r="A8" s="13" t="s">
        <v>21</v>
      </c>
      <c r="B8" s="14">
        <v>1.25</v>
      </c>
      <c r="C8" s="14">
        <v>6.61</v>
      </c>
      <c r="D8" s="15">
        <f t="shared" si="0"/>
        <v>0.52880000000000005</v>
      </c>
      <c r="E8" s="14">
        <v>147</v>
      </c>
      <c r="F8" s="14">
        <v>1272</v>
      </c>
      <c r="G8" s="14">
        <v>5.68</v>
      </c>
      <c r="H8" s="14">
        <v>1.83</v>
      </c>
      <c r="I8" s="14">
        <v>36.200000000000003</v>
      </c>
      <c r="J8" s="14">
        <v>1.1100000000000001</v>
      </c>
      <c r="K8" s="14">
        <v>407</v>
      </c>
    </row>
    <row r="9" spans="1:11" x14ac:dyDescent="0.35">
      <c r="A9" s="13" t="s">
        <v>22</v>
      </c>
      <c r="B9" s="14">
        <v>1.51</v>
      </c>
      <c r="C9" s="14">
        <v>6.98</v>
      </c>
      <c r="D9" s="15">
        <f t="shared" si="0"/>
        <v>0.46225165562913906</v>
      </c>
      <c r="E9" s="14">
        <v>156</v>
      </c>
      <c r="F9" s="14">
        <v>1290</v>
      </c>
      <c r="G9" s="14">
        <v>6.17</v>
      </c>
      <c r="H9" s="14">
        <v>1.84</v>
      </c>
      <c r="I9" s="14">
        <v>56.7</v>
      </c>
      <c r="J9" s="14">
        <v>1.1299999999999999</v>
      </c>
      <c r="K9" s="14">
        <v>206.9</v>
      </c>
    </row>
    <row r="10" spans="1:11" x14ac:dyDescent="0.35">
      <c r="A10" s="13" t="s">
        <v>23</v>
      </c>
      <c r="B10" s="14">
        <v>0.84</v>
      </c>
      <c r="C10" s="14">
        <v>8.5299999999999994</v>
      </c>
      <c r="D10" s="15">
        <f t="shared" si="0"/>
        <v>1.0154761904761904</v>
      </c>
      <c r="E10" s="14">
        <v>215</v>
      </c>
      <c r="F10" s="14">
        <v>1553</v>
      </c>
      <c r="G10" s="14">
        <v>7.48</v>
      </c>
      <c r="H10" s="14">
        <v>1.9</v>
      </c>
      <c r="I10" s="14">
        <v>40.9</v>
      </c>
      <c r="J10" s="14">
        <v>1.19</v>
      </c>
      <c r="K10" s="14">
        <v>395</v>
      </c>
    </row>
    <row r="11" spans="1:11" x14ac:dyDescent="0.35">
      <c r="A11" s="13" t="s">
        <v>24</v>
      </c>
      <c r="B11" s="14">
        <v>1.1100000000000001</v>
      </c>
      <c r="C11" s="14">
        <v>6.65</v>
      </c>
      <c r="D11" s="15">
        <f t="shared" si="0"/>
        <v>0.59909909909909909</v>
      </c>
      <c r="E11" s="14">
        <v>172</v>
      </c>
      <c r="F11" s="14">
        <v>1378</v>
      </c>
      <c r="G11" s="14">
        <v>6.4</v>
      </c>
      <c r="H11" s="14">
        <v>1.96</v>
      </c>
      <c r="I11" s="14">
        <v>36.299999999999997</v>
      </c>
      <c r="J11" s="14">
        <v>1.21</v>
      </c>
      <c r="K11" s="14">
        <v>362.2</v>
      </c>
    </row>
    <row r="12" spans="1:11" x14ac:dyDescent="0.35">
      <c r="A12" s="13" t="s">
        <v>25</v>
      </c>
      <c r="B12" s="14">
        <v>1.05</v>
      </c>
      <c r="C12" s="14">
        <v>9.93</v>
      </c>
      <c r="D12" s="15">
        <f t="shared" si="0"/>
        <v>0.94571428571428562</v>
      </c>
      <c r="E12" s="14">
        <v>221</v>
      </c>
      <c r="F12" s="14">
        <v>1573</v>
      </c>
      <c r="G12" s="14">
        <v>6.48</v>
      </c>
      <c r="H12" s="14">
        <v>1.91</v>
      </c>
      <c r="I12" s="14">
        <v>46.4</v>
      </c>
      <c r="J12" s="14">
        <v>1.02</v>
      </c>
      <c r="K12" s="14">
        <v>417.2</v>
      </c>
    </row>
    <row r="13" spans="1:11" x14ac:dyDescent="0.35">
      <c r="A13" s="13" t="s">
        <v>26</v>
      </c>
      <c r="B13" s="14">
        <v>1.21</v>
      </c>
      <c r="C13" s="14">
        <v>6.17</v>
      </c>
      <c r="D13" s="15">
        <f t="shared" si="0"/>
        <v>0.50991735537190086</v>
      </c>
      <c r="E13" s="14">
        <v>148</v>
      </c>
      <c r="F13" s="14">
        <v>1230</v>
      </c>
      <c r="G13" s="14">
        <v>5.86</v>
      </c>
      <c r="H13" s="14">
        <v>1.71</v>
      </c>
      <c r="I13" s="14">
        <v>39.4</v>
      </c>
      <c r="J13" s="14">
        <v>1.17</v>
      </c>
      <c r="K13" s="14">
        <v>280.2</v>
      </c>
    </row>
    <row r="14" spans="1:11" x14ac:dyDescent="0.35">
      <c r="A14" s="13" t="s">
        <v>27</v>
      </c>
      <c r="B14" s="14">
        <v>1.26</v>
      </c>
      <c r="C14" s="14">
        <v>10.23</v>
      </c>
      <c r="D14" s="15">
        <f t="shared" si="0"/>
        <v>0.81190476190476191</v>
      </c>
      <c r="E14" s="14">
        <v>177</v>
      </c>
      <c r="F14" s="14">
        <v>1265</v>
      </c>
      <c r="G14" s="14">
        <v>6.45</v>
      </c>
      <c r="H14" s="14">
        <v>1.87</v>
      </c>
      <c r="I14" s="14">
        <v>44.4</v>
      </c>
      <c r="J14" s="14">
        <v>0.87</v>
      </c>
      <c r="K14" s="14">
        <v>277.2</v>
      </c>
    </row>
    <row r="15" spans="1:11" x14ac:dyDescent="0.35">
      <c r="A15" s="13" t="s">
        <v>28</v>
      </c>
      <c r="B15" s="14">
        <v>1.66</v>
      </c>
      <c r="C15" s="14">
        <v>5.87</v>
      </c>
      <c r="D15" s="15">
        <f t="shared" si="0"/>
        <v>0.35361445783132528</v>
      </c>
      <c r="E15" s="14">
        <v>135</v>
      </c>
      <c r="F15" s="14">
        <v>1266</v>
      </c>
      <c r="G15" s="14">
        <v>5.45</v>
      </c>
      <c r="H15" s="14">
        <v>1.8</v>
      </c>
      <c r="I15" s="14">
        <v>182.4</v>
      </c>
      <c r="J15" s="14">
        <v>0.18</v>
      </c>
      <c r="K15" s="14">
        <v>346.1</v>
      </c>
    </row>
    <row r="16" spans="1:11" x14ac:dyDescent="0.35">
      <c r="A16" s="13" t="s">
        <v>29</v>
      </c>
      <c r="B16" s="14">
        <v>1.3</v>
      </c>
      <c r="C16" s="14">
        <v>6.99</v>
      </c>
      <c r="D16" s="15">
        <f t="shared" si="0"/>
        <v>0.53769230769230769</v>
      </c>
      <c r="E16" s="14">
        <v>163</v>
      </c>
      <c r="F16" s="14">
        <v>1288</v>
      </c>
      <c r="G16" s="14">
        <v>5.47</v>
      </c>
      <c r="H16" s="14">
        <v>1.85</v>
      </c>
      <c r="I16" s="14">
        <v>39.799999999999997</v>
      </c>
      <c r="J16" s="14">
        <v>0.99</v>
      </c>
      <c r="K16" s="14">
        <v>176</v>
      </c>
    </row>
    <row r="17" spans="1:11" x14ac:dyDescent="0.35">
      <c r="A17" s="13" t="s">
        <v>30</v>
      </c>
      <c r="B17" s="14">
        <v>1.88</v>
      </c>
      <c r="C17" s="14">
        <v>6.01</v>
      </c>
      <c r="D17" s="15">
        <f t="shared" si="0"/>
        <v>0.31968085106382982</v>
      </c>
      <c r="E17" s="14">
        <v>147</v>
      </c>
      <c r="F17" s="14">
        <v>1283</v>
      </c>
      <c r="G17" s="14">
        <v>6.31</v>
      </c>
      <c r="H17" s="14">
        <v>1.9</v>
      </c>
      <c r="I17" s="14">
        <v>35.9</v>
      </c>
      <c r="J17" s="14">
        <v>0.79</v>
      </c>
      <c r="K17" s="14">
        <v>423.4</v>
      </c>
    </row>
    <row r="18" spans="1:11" x14ac:dyDescent="0.35">
      <c r="A18" s="13" t="s">
        <v>31</v>
      </c>
      <c r="B18" s="14">
        <v>1.81</v>
      </c>
      <c r="C18" s="14">
        <v>7.35</v>
      </c>
      <c r="D18" s="15">
        <f t="shared" si="0"/>
        <v>0.40607734806629836</v>
      </c>
      <c r="E18" s="14">
        <v>465</v>
      </c>
      <c r="F18" s="14">
        <v>1292</v>
      </c>
      <c r="G18" s="14">
        <v>6.76</v>
      </c>
      <c r="H18" s="14">
        <v>2.0099999999999998</v>
      </c>
      <c r="I18" s="14">
        <v>35.4</v>
      </c>
      <c r="J18" s="14">
        <v>1.01</v>
      </c>
      <c r="K18" s="14">
        <v>121.5</v>
      </c>
    </row>
    <row r="19" spans="1:11" x14ac:dyDescent="0.35">
      <c r="A19" s="13" t="s">
        <v>32</v>
      </c>
      <c r="B19" s="14">
        <v>1.19</v>
      </c>
      <c r="C19" s="14">
        <v>5.31</v>
      </c>
      <c r="D19" s="15">
        <f t="shared" si="0"/>
        <v>0.44621848739495795</v>
      </c>
      <c r="E19" s="14">
        <v>119</v>
      </c>
      <c r="F19" s="14">
        <v>1184</v>
      </c>
      <c r="G19" s="14">
        <v>5.1100000000000003</v>
      </c>
      <c r="H19" s="14">
        <v>1.87</v>
      </c>
      <c r="I19" s="14">
        <v>75.7</v>
      </c>
      <c r="J19" s="14">
        <v>0.63</v>
      </c>
      <c r="K19" s="14">
        <v>162.9</v>
      </c>
    </row>
    <row r="20" spans="1:11" x14ac:dyDescent="0.35">
      <c r="A20" s="13" t="s">
        <v>33</v>
      </c>
      <c r="B20" s="14">
        <v>0.76</v>
      </c>
      <c r="C20" s="14">
        <v>4.29</v>
      </c>
      <c r="D20" s="15">
        <f t="shared" si="0"/>
        <v>0.56447368421052635</v>
      </c>
      <c r="E20" s="14">
        <v>89</v>
      </c>
      <c r="F20" s="14">
        <v>839</v>
      </c>
      <c r="G20" s="14">
        <v>5.44</v>
      </c>
      <c r="H20" s="14">
        <v>2.12</v>
      </c>
      <c r="I20" s="14">
        <v>40.9</v>
      </c>
      <c r="J20" s="14">
        <v>1.1499999999999999</v>
      </c>
      <c r="K20" s="14">
        <v>355.8</v>
      </c>
    </row>
    <row r="21" spans="1:11" x14ac:dyDescent="0.35">
      <c r="A21" s="13" t="s">
        <v>34</v>
      </c>
      <c r="B21" s="14">
        <v>1.54</v>
      </c>
      <c r="C21" s="14">
        <v>4.53</v>
      </c>
      <c r="D21" s="15">
        <f t="shared" si="0"/>
        <v>0.29415584415584417</v>
      </c>
      <c r="E21" s="14">
        <v>93</v>
      </c>
      <c r="F21" s="14">
        <v>941</v>
      </c>
      <c r="G21" s="14">
        <v>6.64</v>
      </c>
      <c r="H21" s="14">
        <v>2.25</v>
      </c>
      <c r="I21" s="14">
        <v>67.8</v>
      </c>
      <c r="J21" s="14">
        <v>2.8</v>
      </c>
      <c r="K21" s="14">
        <v>27.9</v>
      </c>
    </row>
    <row r="22" spans="1:11" x14ac:dyDescent="0.35">
      <c r="A22" s="13" t="s">
        <v>35</v>
      </c>
      <c r="B22" s="14">
        <v>0.98</v>
      </c>
      <c r="C22" s="14">
        <v>6.36</v>
      </c>
      <c r="D22" s="15">
        <f t="shared" si="0"/>
        <v>0.6489795918367347</v>
      </c>
      <c r="E22" s="14">
        <v>132</v>
      </c>
      <c r="F22" s="14">
        <v>1192</v>
      </c>
      <c r="G22" s="14">
        <v>6.15</v>
      </c>
      <c r="H22" s="14">
        <v>1.98</v>
      </c>
      <c r="I22" s="14">
        <v>34.5</v>
      </c>
      <c r="J22" s="14">
        <v>1.2</v>
      </c>
      <c r="K22" s="14">
        <v>623.5</v>
      </c>
    </row>
    <row r="23" spans="1:11" x14ac:dyDescent="0.35">
      <c r="A23" s="13" t="s">
        <v>36</v>
      </c>
      <c r="B23" s="14">
        <v>0.83</v>
      </c>
      <c r="C23" s="14">
        <v>6.98</v>
      </c>
      <c r="D23" s="15">
        <f t="shared" si="0"/>
        <v>0.84096385542168672</v>
      </c>
      <c r="E23" s="14">
        <v>150</v>
      </c>
      <c r="F23" s="14">
        <v>1195</v>
      </c>
      <c r="G23" s="14">
        <v>6.1</v>
      </c>
      <c r="H23" s="14">
        <v>1.97</v>
      </c>
      <c r="I23" s="14">
        <v>41.2</v>
      </c>
      <c r="J23" s="14">
        <v>0.31</v>
      </c>
      <c r="K23" s="14">
        <v>493.6</v>
      </c>
    </row>
    <row r="24" spans="1:11" x14ac:dyDescent="0.35">
      <c r="A24" s="13" t="s">
        <v>37</v>
      </c>
      <c r="B24" s="14">
        <v>1.21</v>
      </c>
      <c r="C24" s="14">
        <v>5.38</v>
      </c>
      <c r="D24" s="15">
        <f t="shared" si="0"/>
        <v>0.44462809917355367</v>
      </c>
      <c r="E24" s="14">
        <v>406</v>
      </c>
      <c r="F24" s="14">
        <v>990</v>
      </c>
      <c r="G24" s="14">
        <v>7.1</v>
      </c>
      <c r="H24" s="14">
        <v>2.0099999999999998</v>
      </c>
      <c r="I24" s="14">
        <v>36.9</v>
      </c>
      <c r="J24" s="14">
        <v>0.74</v>
      </c>
      <c r="K24" s="14">
        <v>48.2</v>
      </c>
    </row>
    <row r="25" spans="1:11" x14ac:dyDescent="0.35">
      <c r="A25" s="13" t="s">
        <v>38</v>
      </c>
      <c r="B25" s="14">
        <v>0.8</v>
      </c>
      <c r="C25" s="14">
        <v>5.3</v>
      </c>
      <c r="D25" s="15">
        <f t="shared" si="0"/>
        <v>0.66249999999999998</v>
      </c>
      <c r="E25" s="14">
        <v>97</v>
      </c>
      <c r="F25" s="14">
        <v>1011</v>
      </c>
      <c r="G25" s="14">
        <v>5.8</v>
      </c>
      <c r="H25" s="14">
        <v>2.1</v>
      </c>
      <c r="I25" s="14">
        <v>64.099999999999994</v>
      </c>
      <c r="J25" s="14">
        <v>1.49</v>
      </c>
      <c r="K25" s="14">
        <v>446.7</v>
      </c>
    </row>
    <row r="26" spans="1:11" x14ac:dyDescent="0.35">
      <c r="A26" s="13" t="s">
        <v>39</v>
      </c>
      <c r="B26" s="14">
        <v>0.87</v>
      </c>
      <c r="C26" s="14">
        <v>6.78</v>
      </c>
      <c r="D26" s="15">
        <f t="shared" si="0"/>
        <v>0.77931034482758621</v>
      </c>
      <c r="E26" s="14">
        <v>127</v>
      </c>
      <c r="F26" s="14">
        <v>1221</v>
      </c>
      <c r="G26" s="14">
        <v>6.04</v>
      </c>
      <c r="H26" s="14">
        <v>1.94</v>
      </c>
      <c r="I26" s="14">
        <v>35.9</v>
      </c>
      <c r="J26" s="14">
        <v>0.75</v>
      </c>
      <c r="K26" s="14">
        <v>81.900000000000006</v>
      </c>
    </row>
    <row r="27" spans="1:11" x14ac:dyDescent="0.35">
      <c r="A27" s="13" t="s">
        <v>40</v>
      </c>
      <c r="B27" s="14">
        <v>0.79</v>
      </c>
      <c r="C27" s="14">
        <v>6.04</v>
      </c>
      <c r="D27" s="15">
        <f t="shared" si="0"/>
        <v>0.76455696202531642</v>
      </c>
      <c r="E27" s="14">
        <v>125</v>
      </c>
      <c r="F27" s="14">
        <v>1239</v>
      </c>
      <c r="G27" s="14">
        <v>7.14</v>
      </c>
      <c r="H27" s="14">
        <v>2.15</v>
      </c>
      <c r="I27" s="14">
        <v>33.700000000000003</v>
      </c>
      <c r="J27" s="14">
        <v>0.71</v>
      </c>
      <c r="K27" s="14">
        <v>424.9</v>
      </c>
    </row>
    <row r="28" spans="1:11" x14ac:dyDescent="0.35">
      <c r="A28" s="13" t="s">
        <v>41</v>
      </c>
      <c r="B28" s="14">
        <v>1.1399999999999999</v>
      </c>
      <c r="C28" s="14">
        <v>4.2</v>
      </c>
      <c r="D28" s="15">
        <f t="shared" si="0"/>
        <v>0.36842105263157898</v>
      </c>
      <c r="E28" s="14">
        <v>63</v>
      </c>
      <c r="F28" s="14">
        <v>422</v>
      </c>
      <c r="G28" s="14">
        <v>5.2</v>
      </c>
      <c r="H28" s="14">
        <v>2.0499999999999998</v>
      </c>
      <c r="I28" s="14">
        <v>38.200000000000003</v>
      </c>
      <c r="J28" s="14">
        <v>0.72</v>
      </c>
      <c r="K28" s="14">
        <v>115.6</v>
      </c>
    </row>
    <row r="29" spans="1:11" x14ac:dyDescent="0.35">
      <c r="A29" s="13" t="s">
        <v>42</v>
      </c>
      <c r="B29" s="14">
        <v>0.96</v>
      </c>
      <c r="C29" s="14">
        <v>4.22</v>
      </c>
      <c r="D29" s="15">
        <f t="shared" si="0"/>
        <v>0.43958333333333333</v>
      </c>
      <c r="E29" s="14">
        <v>89</v>
      </c>
      <c r="F29" s="14">
        <v>298</v>
      </c>
      <c r="G29" s="14">
        <v>6.21</v>
      </c>
      <c r="H29" s="14">
        <v>2.21</v>
      </c>
      <c r="I29" s="14">
        <v>55.4</v>
      </c>
      <c r="J29" s="14">
        <v>29.9</v>
      </c>
      <c r="K29" s="14">
        <v>243.7</v>
      </c>
    </row>
    <row r="30" spans="1:11" x14ac:dyDescent="0.35">
      <c r="A30" s="13" t="s">
        <v>43</v>
      </c>
      <c r="B30" s="14">
        <v>0.69</v>
      </c>
      <c r="C30" s="14">
        <v>4.3099999999999996</v>
      </c>
      <c r="D30" s="15">
        <f t="shared" si="0"/>
        <v>0.6246376811594202</v>
      </c>
      <c r="E30" s="14">
        <v>77</v>
      </c>
      <c r="F30" s="14">
        <v>458</v>
      </c>
      <c r="G30" s="14">
        <v>6.11</v>
      </c>
      <c r="H30" s="14">
        <v>1.95</v>
      </c>
      <c r="I30" s="14">
        <v>55.11</v>
      </c>
      <c r="J30" s="14">
        <v>4.59</v>
      </c>
      <c r="K30" s="14">
        <v>136.4</v>
      </c>
    </row>
    <row r="31" spans="1:11" x14ac:dyDescent="0.35">
      <c r="A31" s="13" t="s">
        <v>44</v>
      </c>
      <c r="B31" s="14">
        <v>1.2</v>
      </c>
      <c r="C31" s="14">
        <v>5.35</v>
      </c>
      <c r="D31" s="15">
        <f t="shared" si="0"/>
        <v>0.4458333333333333</v>
      </c>
      <c r="E31" s="14">
        <v>74</v>
      </c>
      <c r="F31" s="14">
        <v>728</v>
      </c>
      <c r="G31" s="14">
        <v>4.96</v>
      </c>
      <c r="H31" s="14">
        <v>1.71</v>
      </c>
      <c r="I31" s="14">
        <v>78.5</v>
      </c>
      <c r="J31" s="14">
        <v>1.59</v>
      </c>
      <c r="K31" s="14">
        <v>286.2</v>
      </c>
    </row>
    <row r="32" spans="1:11" x14ac:dyDescent="0.35">
      <c r="A32" s="13" t="s">
        <v>45</v>
      </c>
      <c r="B32" s="14">
        <v>1.33</v>
      </c>
      <c r="C32" s="14">
        <v>3.95</v>
      </c>
      <c r="D32" s="15">
        <f t="shared" si="0"/>
        <v>0.29699248120300753</v>
      </c>
      <c r="E32" s="14">
        <v>66</v>
      </c>
      <c r="F32" s="14">
        <v>390</v>
      </c>
      <c r="G32" s="14">
        <v>4.88</v>
      </c>
      <c r="H32" s="14">
        <v>1.87</v>
      </c>
      <c r="I32" s="14">
        <v>62.1</v>
      </c>
      <c r="J32" s="14">
        <v>3.01</v>
      </c>
      <c r="K32" s="14">
        <v>218.1</v>
      </c>
    </row>
    <row r="33" spans="1:11" x14ac:dyDescent="0.35">
      <c r="A33" s="13" t="s">
        <v>46</v>
      </c>
      <c r="B33" s="14">
        <v>1.27</v>
      </c>
      <c r="C33" s="14">
        <v>5.35</v>
      </c>
      <c r="D33" s="15">
        <f t="shared" si="0"/>
        <v>0.42125984251968507</v>
      </c>
      <c r="E33" s="14">
        <v>69</v>
      </c>
      <c r="F33" s="14">
        <v>692</v>
      </c>
      <c r="G33" s="14">
        <v>6.1</v>
      </c>
      <c r="H33" s="14">
        <v>2.1</v>
      </c>
      <c r="I33" s="14">
        <v>69.099999999999994</v>
      </c>
      <c r="J33" s="14">
        <v>1.57</v>
      </c>
      <c r="K33" s="14">
        <v>196.6</v>
      </c>
    </row>
    <row r="34" spans="1:11" x14ac:dyDescent="0.35">
      <c r="A34" s="13" t="s">
        <v>47</v>
      </c>
      <c r="B34" s="14">
        <v>1.37</v>
      </c>
      <c r="C34" s="14">
        <v>6.26</v>
      </c>
      <c r="D34" s="15">
        <f t="shared" si="0"/>
        <v>0.45693430656934308</v>
      </c>
      <c r="E34" s="14">
        <v>105</v>
      </c>
      <c r="F34" s="14">
        <v>1207</v>
      </c>
      <c r="G34" s="14">
        <v>6.4</v>
      </c>
      <c r="H34" s="14">
        <v>2.1</v>
      </c>
      <c r="I34" s="14">
        <v>48.2</v>
      </c>
      <c r="J34" s="14">
        <v>0.61</v>
      </c>
      <c r="K34" s="14">
        <v>113.7</v>
      </c>
    </row>
    <row r="35" spans="1:11" x14ac:dyDescent="0.35">
      <c r="A35" s="13" t="s">
        <v>48</v>
      </c>
      <c r="B35" s="14">
        <v>1.29</v>
      </c>
      <c r="C35" s="14">
        <v>7.17</v>
      </c>
      <c r="D35" s="15">
        <f t="shared" si="0"/>
        <v>0.55581395348837204</v>
      </c>
      <c r="E35" s="14">
        <v>143</v>
      </c>
      <c r="F35" s="14">
        <v>1191</v>
      </c>
      <c r="G35" s="14">
        <v>8.2799999999999994</v>
      </c>
      <c r="H35" s="14">
        <v>2.11</v>
      </c>
      <c r="I35" s="14">
        <v>37.5</v>
      </c>
      <c r="J35" s="14">
        <v>0.11</v>
      </c>
      <c r="K35" s="14">
        <v>368</v>
      </c>
    </row>
    <row r="36" spans="1:11" x14ac:dyDescent="0.35">
      <c r="A36" s="13" t="s">
        <v>49</v>
      </c>
      <c r="B36" s="14">
        <v>1.04</v>
      </c>
      <c r="C36" s="14">
        <v>6.02</v>
      </c>
      <c r="D36" s="15">
        <f t="shared" si="0"/>
        <v>0.57884615384615379</v>
      </c>
      <c r="E36" s="14">
        <v>108</v>
      </c>
      <c r="F36" s="14">
        <v>1217</v>
      </c>
      <c r="G36" s="14">
        <v>5.8</v>
      </c>
      <c r="H36" s="14">
        <v>1.75</v>
      </c>
      <c r="I36" s="14">
        <v>31.1</v>
      </c>
      <c r="J36" s="14">
        <v>2</v>
      </c>
      <c r="K36" s="14">
        <v>460.1</v>
      </c>
    </row>
    <row r="37" spans="1:11" x14ac:dyDescent="0.35">
      <c r="A37" s="13" t="s">
        <v>50</v>
      </c>
      <c r="B37" s="14">
        <v>1.7</v>
      </c>
      <c r="C37" s="14">
        <v>7.1</v>
      </c>
      <c r="D37" s="15">
        <f t="shared" si="0"/>
        <v>0.41764705882352937</v>
      </c>
      <c r="E37" s="14">
        <v>130</v>
      </c>
      <c r="F37" s="14">
        <v>1214</v>
      </c>
      <c r="G37" s="14">
        <v>8.93</v>
      </c>
      <c r="H37" s="14">
        <v>1.96</v>
      </c>
      <c r="I37" s="14">
        <v>31.2</v>
      </c>
      <c r="J37" s="14">
        <v>0.87</v>
      </c>
      <c r="K37" s="14">
        <v>108.5</v>
      </c>
    </row>
    <row r="38" spans="1:11" x14ac:dyDescent="0.35">
      <c r="A38" s="13" t="s">
        <v>51</v>
      </c>
      <c r="B38" s="14">
        <v>0.85</v>
      </c>
      <c r="C38" s="14">
        <v>8.16</v>
      </c>
      <c r="D38" s="15">
        <f t="shared" si="0"/>
        <v>0.96000000000000008</v>
      </c>
      <c r="E38" s="14">
        <v>177</v>
      </c>
      <c r="F38" s="14">
        <v>1395</v>
      </c>
      <c r="G38" s="14">
        <v>8.81</v>
      </c>
      <c r="H38" s="14">
        <v>1.84</v>
      </c>
      <c r="I38" s="14">
        <v>44.8</v>
      </c>
      <c r="J38" s="14">
        <v>1.0900000000000001</v>
      </c>
      <c r="K38" s="14">
        <v>292.5</v>
      </c>
    </row>
    <row r="39" spans="1:11" x14ac:dyDescent="0.35">
      <c r="A39" s="13" t="s">
        <v>52</v>
      </c>
      <c r="B39" s="14">
        <v>1.76</v>
      </c>
      <c r="C39" s="14">
        <v>6</v>
      </c>
      <c r="D39" s="15">
        <f t="shared" si="0"/>
        <v>0.34090909090909088</v>
      </c>
      <c r="E39" s="14">
        <v>150</v>
      </c>
      <c r="F39" s="14">
        <v>1212</v>
      </c>
      <c r="G39" s="14">
        <v>7.99</v>
      </c>
      <c r="H39" s="14">
        <v>1.84</v>
      </c>
      <c r="I39" s="14">
        <v>34.799999999999997</v>
      </c>
      <c r="J39" s="14">
        <v>0.85</v>
      </c>
      <c r="K39" s="14">
        <v>442.6</v>
      </c>
    </row>
    <row r="40" spans="1:11" x14ac:dyDescent="0.35">
      <c r="A40" s="13" t="s">
        <v>53</v>
      </c>
      <c r="B40" s="14">
        <v>1.86</v>
      </c>
      <c r="C40" s="14">
        <v>7.47</v>
      </c>
      <c r="D40" s="15">
        <f t="shared" si="0"/>
        <v>0.40161290322580645</v>
      </c>
      <c r="E40" s="14">
        <v>158</v>
      </c>
      <c r="F40" s="14">
        <v>1206</v>
      </c>
      <c r="G40" s="14">
        <v>7.96</v>
      </c>
      <c r="H40" s="14">
        <v>2.04</v>
      </c>
      <c r="I40" s="14">
        <v>36</v>
      </c>
      <c r="J40" s="14">
        <v>1.97</v>
      </c>
      <c r="K40" s="14">
        <v>506.1</v>
      </c>
    </row>
    <row r="41" spans="1:11" x14ac:dyDescent="0.35">
      <c r="A41" s="13" t="s">
        <v>54</v>
      </c>
      <c r="B41" s="14">
        <v>0.97</v>
      </c>
      <c r="C41" s="14">
        <v>16.600000000000001</v>
      </c>
      <c r="D41" s="15">
        <f t="shared" si="0"/>
        <v>1.7113402061855674</v>
      </c>
      <c r="E41" s="14">
        <v>77</v>
      </c>
      <c r="F41" s="14">
        <v>701</v>
      </c>
      <c r="G41" s="14">
        <v>7.75</v>
      </c>
      <c r="H41" s="14">
        <v>2.79</v>
      </c>
      <c r="I41" s="14">
        <v>34.1</v>
      </c>
      <c r="J41" s="14">
        <v>2.2200000000000002</v>
      </c>
      <c r="K41" s="14">
        <v>324.5</v>
      </c>
    </row>
    <row r="42" spans="1:11" x14ac:dyDescent="0.35">
      <c r="A42" s="13" t="s">
        <v>55</v>
      </c>
      <c r="B42" s="14">
        <v>1.01</v>
      </c>
      <c r="C42" s="14">
        <v>6.78</v>
      </c>
      <c r="D42" s="15">
        <f t="shared" si="0"/>
        <v>0.67128712871287133</v>
      </c>
      <c r="E42" s="14">
        <v>115</v>
      </c>
      <c r="F42" s="14">
        <v>1216</v>
      </c>
      <c r="G42" s="14">
        <v>9.6199999999999992</v>
      </c>
      <c r="H42" s="14">
        <v>1.91</v>
      </c>
      <c r="I42" s="14">
        <v>29.7</v>
      </c>
      <c r="J42" s="14">
        <v>0.76</v>
      </c>
      <c r="K42" s="14">
        <v>425.1</v>
      </c>
    </row>
    <row r="43" spans="1:11" x14ac:dyDescent="0.35">
      <c r="A43" s="13" t="s">
        <v>56</v>
      </c>
      <c r="B43" s="14">
        <v>1.06</v>
      </c>
      <c r="C43" s="14">
        <v>5.46</v>
      </c>
      <c r="D43" s="15">
        <f t="shared" si="0"/>
        <v>0.51509433962264151</v>
      </c>
      <c r="E43" s="14">
        <v>82</v>
      </c>
      <c r="F43" s="14">
        <v>782</v>
      </c>
      <c r="G43" s="14" t="s">
        <v>83</v>
      </c>
      <c r="H43" s="14">
        <v>2.25</v>
      </c>
      <c r="I43" s="14">
        <v>32.6</v>
      </c>
      <c r="J43" s="14">
        <v>3.61</v>
      </c>
      <c r="K43" s="14">
        <v>330.7</v>
      </c>
    </row>
    <row r="44" spans="1:11" x14ac:dyDescent="0.35">
      <c r="A44" s="13" t="s">
        <v>57</v>
      </c>
      <c r="B44" s="14">
        <v>1.2</v>
      </c>
      <c r="C44" s="14">
        <v>5.89</v>
      </c>
      <c r="D44" s="15">
        <f t="shared" si="0"/>
        <v>0.49083333333333329</v>
      </c>
      <c r="E44" s="14">
        <v>119</v>
      </c>
      <c r="F44" s="14">
        <v>507</v>
      </c>
      <c r="G44" s="14">
        <v>6.38</v>
      </c>
      <c r="H44" s="14">
        <v>1.85</v>
      </c>
      <c r="I44" s="14">
        <v>37.299999999999997</v>
      </c>
      <c r="J44" s="14">
        <v>3.22</v>
      </c>
      <c r="K44" s="14">
        <v>357.3</v>
      </c>
    </row>
    <row r="45" spans="1:11" x14ac:dyDescent="0.35">
      <c r="A45" s="13" t="s">
        <v>58</v>
      </c>
      <c r="B45" s="14">
        <v>1.06</v>
      </c>
      <c r="C45" s="14">
        <v>5.44</v>
      </c>
      <c r="D45" s="15">
        <f t="shared" si="0"/>
        <v>0.51320754716981132</v>
      </c>
      <c r="E45" s="14">
        <v>90</v>
      </c>
      <c r="F45" s="14">
        <v>867</v>
      </c>
      <c r="G45" s="14">
        <v>6.31</v>
      </c>
      <c r="H45" s="14">
        <v>2.29</v>
      </c>
      <c r="I45" s="14">
        <v>36.5</v>
      </c>
      <c r="J45" s="14">
        <v>2.58</v>
      </c>
      <c r="K45" s="14">
        <v>486.4</v>
      </c>
    </row>
    <row r="46" spans="1:11" x14ac:dyDescent="0.35">
      <c r="A46" s="13" t="s">
        <v>59</v>
      </c>
      <c r="B46" s="14">
        <v>0.99</v>
      </c>
      <c r="C46" s="14">
        <v>24.3</v>
      </c>
      <c r="D46" s="15">
        <f t="shared" si="0"/>
        <v>2.4545454545454546</v>
      </c>
      <c r="E46" s="14">
        <v>64</v>
      </c>
      <c r="F46" s="14">
        <v>484</v>
      </c>
      <c r="G46" s="14">
        <v>6.19</v>
      </c>
      <c r="H46" s="14">
        <v>3.42</v>
      </c>
      <c r="I46" s="14">
        <v>37.5</v>
      </c>
      <c r="J46" s="14">
        <v>3.02</v>
      </c>
      <c r="K46" s="14">
        <v>854.6</v>
      </c>
    </row>
    <row r="47" spans="1:11" x14ac:dyDescent="0.35">
      <c r="A47" s="13" t="s">
        <v>60</v>
      </c>
      <c r="B47" s="14">
        <v>0.86</v>
      </c>
      <c r="C47" s="14">
        <v>23.7</v>
      </c>
      <c r="D47" s="15">
        <f t="shared" si="0"/>
        <v>2.7558139534883721</v>
      </c>
      <c r="E47" s="14">
        <v>60</v>
      </c>
      <c r="F47" s="14">
        <v>448</v>
      </c>
      <c r="G47" s="14">
        <v>6.35</v>
      </c>
      <c r="H47" s="14">
        <v>3.07</v>
      </c>
      <c r="I47" s="14">
        <v>35.799999999999997</v>
      </c>
      <c r="J47" s="14">
        <v>3.19</v>
      </c>
      <c r="K47" s="14">
        <v>594.4</v>
      </c>
    </row>
    <row r="48" spans="1:11" x14ac:dyDescent="0.35">
      <c r="A48" s="13" t="s">
        <v>61</v>
      </c>
      <c r="B48" s="14">
        <v>0.95</v>
      </c>
      <c r="C48" s="14">
        <v>5.16</v>
      </c>
      <c r="D48" s="15">
        <f t="shared" si="0"/>
        <v>0.54315789473684206</v>
      </c>
      <c r="E48" s="14">
        <v>68</v>
      </c>
      <c r="F48" s="14">
        <v>387</v>
      </c>
      <c r="G48" s="14">
        <v>7.9</v>
      </c>
      <c r="H48" s="14">
        <v>2.0299999999999998</v>
      </c>
      <c r="I48" s="14">
        <v>34.200000000000003</v>
      </c>
      <c r="J48" s="14">
        <v>3.11</v>
      </c>
      <c r="K48" s="14">
        <v>223.5</v>
      </c>
    </row>
    <row r="49" spans="1:11" x14ac:dyDescent="0.35">
      <c r="A49" s="13" t="s">
        <v>62</v>
      </c>
      <c r="B49" s="14">
        <v>1.17</v>
      </c>
      <c r="C49" s="14">
        <v>8.89</v>
      </c>
      <c r="D49" s="15">
        <f t="shared" si="0"/>
        <v>0.75982905982905991</v>
      </c>
      <c r="E49" s="14">
        <v>207</v>
      </c>
      <c r="F49" s="14">
        <v>1579</v>
      </c>
      <c r="G49" s="14">
        <v>8.49</v>
      </c>
      <c r="H49" s="14">
        <v>2.0299999999999998</v>
      </c>
      <c r="I49" s="14">
        <v>40.700000000000003</v>
      </c>
      <c r="J49" s="14">
        <v>1.01</v>
      </c>
      <c r="K49" s="14">
        <v>75.7</v>
      </c>
    </row>
    <row r="50" spans="1:11" x14ac:dyDescent="0.35">
      <c r="A50" s="13" t="s">
        <v>63</v>
      </c>
      <c r="B50" s="14">
        <v>1.0900000000000001</v>
      </c>
      <c r="C50" s="14">
        <v>9.83</v>
      </c>
      <c r="D50" s="15">
        <f t="shared" si="0"/>
        <v>0.90183486238532107</v>
      </c>
      <c r="E50" s="14">
        <v>217</v>
      </c>
      <c r="F50" s="14">
        <v>1693</v>
      </c>
      <c r="G50" s="14">
        <v>8.3000000000000007</v>
      </c>
      <c r="H50" s="14">
        <v>1.77</v>
      </c>
      <c r="I50" s="14">
        <v>36.5</v>
      </c>
      <c r="J50" s="14">
        <v>1.1000000000000001</v>
      </c>
      <c r="K50" s="14">
        <v>180.3</v>
      </c>
    </row>
    <row r="51" spans="1:11" x14ac:dyDescent="0.35">
      <c r="A51" s="13" t="s">
        <v>64</v>
      </c>
      <c r="B51" s="14">
        <v>1.1200000000000001</v>
      </c>
      <c r="C51" s="14">
        <v>10.52</v>
      </c>
      <c r="D51" s="15">
        <f t="shared" si="0"/>
        <v>0.93928571428571417</v>
      </c>
      <c r="E51" s="14">
        <v>221</v>
      </c>
      <c r="F51" s="14">
        <v>1766</v>
      </c>
      <c r="G51" s="14">
        <v>9.5</v>
      </c>
      <c r="H51" s="14">
        <v>1.97</v>
      </c>
      <c r="I51" s="14">
        <v>37.799999999999997</v>
      </c>
      <c r="J51" s="14">
        <v>1.9</v>
      </c>
      <c r="K51" s="14">
        <v>300.39999999999998</v>
      </c>
    </row>
    <row r="52" spans="1:11" x14ac:dyDescent="0.35">
      <c r="A52" s="13" t="s">
        <v>65</v>
      </c>
      <c r="B52" s="14">
        <v>1.35</v>
      </c>
      <c r="C52" s="14">
        <v>6.71</v>
      </c>
      <c r="D52" s="15">
        <f t="shared" si="0"/>
        <v>0.49703703703703705</v>
      </c>
      <c r="E52" s="14">
        <v>107</v>
      </c>
      <c r="F52" s="14">
        <v>1218</v>
      </c>
      <c r="G52" s="14">
        <v>6.13</v>
      </c>
      <c r="H52" s="14">
        <v>2.15</v>
      </c>
      <c r="I52" s="14">
        <v>32.1</v>
      </c>
      <c r="J52" s="14">
        <v>1.9</v>
      </c>
      <c r="K52" s="14">
        <v>77.2</v>
      </c>
    </row>
    <row r="53" spans="1:11" x14ac:dyDescent="0.35">
      <c r="A53" s="13" t="s">
        <v>66</v>
      </c>
      <c r="B53" s="14">
        <v>1.58</v>
      </c>
      <c r="C53" s="14">
        <v>6.66</v>
      </c>
      <c r="D53" s="15">
        <f t="shared" si="0"/>
        <v>0.42151898734177212</v>
      </c>
      <c r="E53" s="14">
        <v>92</v>
      </c>
      <c r="F53" s="14">
        <v>1015</v>
      </c>
      <c r="G53" s="14">
        <v>6.1</v>
      </c>
      <c r="H53" s="14">
        <v>2.61</v>
      </c>
      <c r="I53" s="14">
        <v>31.5</v>
      </c>
      <c r="J53" s="14">
        <v>1.52</v>
      </c>
      <c r="K53" s="14">
        <v>383.9</v>
      </c>
    </row>
    <row r="54" spans="1:11" x14ac:dyDescent="0.35">
      <c r="A54" s="13" t="s">
        <v>71</v>
      </c>
      <c r="B54" s="14">
        <v>1.33</v>
      </c>
      <c r="C54" s="14">
        <v>6.96</v>
      </c>
      <c r="D54" s="15">
        <f t="shared" si="0"/>
        <v>0.52330827067669172</v>
      </c>
      <c r="E54" s="14">
        <v>143</v>
      </c>
      <c r="F54" s="14">
        <v>1225</v>
      </c>
      <c r="G54" s="14">
        <v>6.6</v>
      </c>
      <c r="H54" s="14">
        <v>1.97</v>
      </c>
      <c r="I54" s="14">
        <v>34.4</v>
      </c>
      <c r="J54" s="14">
        <v>1.1100000000000001</v>
      </c>
      <c r="K54" s="14">
        <v>309.2</v>
      </c>
    </row>
    <row r="55" spans="1:11" x14ac:dyDescent="0.35">
      <c r="A55" s="13" t="s">
        <v>67</v>
      </c>
      <c r="B55" s="14">
        <v>1.4</v>
      </c>
      <c r="C55" s="14">
        <v>8.61</v>
      </c>
      <c r="D55" s="15">
        <f t="shared" si="0"/>
        <v>0.61499999999999988</v>
      </c>
      <c r="E55" s="14">
        <v>176</v>
      </c>
      <c r="F55" s="14">
        <v>1334</v>
      </c>
      <c r="G55" s="14">
        <v>8.0500000000000007</v>
      </c>
      <c r="H55" s="14">
        <v>2.1</v>
      </c>
      <c r="I55" s="14">
        <v>37.200000000000003</v>
      </c>
      <c r="J55" s="14">
        <v>1.2</v>
      </c>
      <c r="K55" s="14">
        <v>263.5</v>
      </c>
    </row>
    <row r="56" spans="1:11" x14ac:dyDescent="0.35">
      <c r="A56" s="13" t="s">
        <v>68</v>
      </c>
      <c r="B56" s="14">
        <v>0.96</v>
      </c>
      <c r="C56" s="14">
        <v>5.26</v>
      </c>
      <c r="D56" s="15">
        <f t="shared" si="0"/>
        <v>0.54791666666666661</v>
      </c>
      <c r="E56" s="14">
        <v>110</v>
      </c>
      <c r="F56" s="14">
        <v>1336</v>
      </c>
      <c r="G56" s="14">
        <v>5.5</v>
      </c>
      <c r="H56" s="14">
        <v>2</v>
      </c>
      <c r="I56" s="14">
        <v>34.4</v>
      </c>
      <c r="J56" s="14">
        <v>3.77</v>
      </c>
      <c r="K56" s="14">
        <v>462.9</v>
      </c>
    </row>
    <row r="57" spans="1:11" x14ac:dyDescent="0.35">
      <c r="A57" s="13" t="s">
        <v>69</v>
      </c>
      <c r="B57" s="14">
        <v>1.01</v>
      </c>
      <c r="C57" s="14">
        <v>6.11</v>
      </c>
      <c r="D57" s="15">
        <f t="shared" si="0"/>
        <v>0.60495049504950493</v>
      </c>
      <c r="E57" s="14">
        <v>130</v>
      </c>
      <c r="F57" s="14">
        <v>1188</v>
      </c>
      <c r="G57" s="14">
        <v>6.09</v>
      </c>
      <c r="H57" s="14">
        <v>1.76</v>
      </c>
      <c r="I57" s="14">
        <v>33.6</v>
      </c>
      <c r="J57" s="14">
        <v>1.31</v>
      </c>
      <c r="K57" s="14">
        <v>349.2</v>
      </c>
    </row>
    <row r="58" spans="1:11" x14ac:dyDescent="0.35">
      <c r="A58" s="13" t="s">
        <v>70</v>
      </c>
      <c r="B58" s="14">
        <v>1.02</v>
      </c>
      <c r="C58" s="14">
        <v>7.46</v>
      </c>
      <c r="D58" s="15">
        <f t="shared" si="0"/>
        <v>0.7313725490196078</v>
      </c>
      <c r="E58" s="14">
        <v>155</v>
      </c>
      <c r="F58" s="14">
        <v>1222</v>
      </c>
      <c r="G58" s="14">
        <v>7.43</v>
      </c>
      <c r="H58" s="14">
        <v>1.77</v>
      </c>
      <c r="I58" s="14">
        <v>36.700000000000003</v>
      </c>
      <c r="J58" s="14">
        <v>2.04</v>
      </c>
      <c r="K58" s="14">
        <v>691.9</v>
      </c>
    </row>
    <row r="59" spans="1:11" x14ac:dyDescent="0.35">
      <c r="A59" s="13" t="s">
        <v>66</v>
      </c>
      <c r="B59" s="14">
        <v>1.1599999999999999</v>
      </c>
      <c r="C59" s="14">
        <v>5.64</v>
      </c>
      <c r="D59" s="15">
        <f t="shared" si="0"/>
        <v>0.48620689655172417</v>
      </c>
      <c r="E59" s="14">
        <v>115</v>
      </c>
      <c r="F59" s="14">
        <v>1188</v>
      </c>
      <c r="G59" s="14">
        <v>8.56</v>
      </c>
      <c r="H59" s="14">
        <v>2.19</v>
      </c>
      <c r="I59" s="14">
        <v>33.1</v>
      </c>
      <c r="J59" s="14">
        <v>3.01</v>
      </c>
      <c r="K59" s="14">
        <v>356.7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5"/>
  <sheetViews>
    <sheetView tabSelected="1" workbookViewId="0">
      <selection activeCell="A9" sqref="A9"/>
    </sheetView>
  </sheetViews>
  <sheetFormatPr defaultRowHeight="14.5" x14ac:dyDescent="0.35"/>
  <cols>
    <col min="1" max="1" width="28.90625" customWidth="1"/>
    <col min="2" max="2" width="13.90625" customWidth="1"/>
    <col min="3" max="3" width="17.36328125" customWidth="1"/>
    <col min="4" max="4" width="15.1796875" customWidth="1"/>
    <col min="5" max="5" width="18.36328125" customWidth="1"/>
    <col min="6" max="6" width="71.54296875" customWidth="1"/>
  </cols>
  <sheetData>
    <row r="1" spans="1:6" ht="15.5" thickTop="1" thickBot="1" x14ac:dyDescent="0.4">
      <c r="A1" s="18" t="s">
        <v>87</v>
      </c>
      <c r="B1" s="18" t="s">
        <v>88</v>
      </c>
      <c r="C1" s="18" t="s">
        <v>89</v>
      </c>
      <c r="D1" s="18" t="s">
        <v>90</v>
      </c>
      <c r="E1" s="18" t="s">
        <v>91</v>
      </c>
      <c r="F1" s="18" t="s">
        <v>92</v>
      </c>
    </row>
    <row r="2" spans="1:6" ht="15.5" thickTop="1" thickBot="1" x14ac:dyDescent="0.4">
      <c r="A2" s="19" t="s">
        <v>93</v>
      </c>
      <c r="B2" s="19" t="s">
        <v>94</v>
      </c>
      <c r="C2" s="20" t="s">
        <v>95</v>
      </c>
      <c r="D2" s="20" t="s">
        <v>96</v>
      </c>
      <c r="E2" s="20" t="s">
        <v>97</v>
      </c>
      <c r="F2" s="20" t="s">
        <v>98</v>
      </c>
    </row>
    <row r="3" spans="1:6" ht="15.5" thickTop="1" thickBot="1" x14ac:dyDescent="0.4">
      <c r="A3" s="19" t="s">
        <v>99</v>
      </c>
      <c r="B3" s="19" t="s">
        <v>94</v>
      </c>
      <c r="C3" s="20" t="s">
        <v>95</v>
      </c>
      <c r="D3" s="20" t="s">
        <v>100</v>
      </c>
      <c r="E3" s="20" t="s">
        <v>97</v>
      </c>
      <c r="F3" s="20" t="s">
        <v>98</v>
      </c>
    </row>
    <row r="4" spans="1:6" ht="15.5" thickTop="1" thickBot="1" x14ac:dyDescent="0.4">
      <c r="A4" s="21" t="s">
        <v>101</v>
      </c>
      <c r="B4" s="19" t="s">
        <v>94</v>
      </c>
      <c r="C4" s="20" t="s">
        <v>215</v>
      </c>
      <c r="D4" s="20" t="s">
        <v>216</v>
      </c>
      <c r="E4" s="20" t="s">
        <v>97</v>
      </c>
      <c r="F4" s="20" t="s">
        <v>98</v>
      </c>
    </row>
    <row r="5" spans="1:6" ht="15.5" thickTop="1" thickBot="1" x14ac:dyDescent="0.4">
      <c r="A5" s="21" t="s">
        <v>102</v>
      </c>
      <c r="B5" s="19" t="s">
        <v>94</v>
      </c>
      <c r="C5" s="20" t="s">
        <v>215</v>
      </c>
      <c r="D5" s="20" t="s">
        <v>217</v>
      </c>
      <c r="E5" s="20" t="s">
        <v>97</v>
      </c>
      <c r="F5" s="20" t="s">
        <v>103</v>
      </c>
    </row>
    <row r="6" spans="1:6" ht="15.5" thickTop="1" thickBot="1" x14ac:dyDescent="0.4">
      <c r="A6" s="21" t="s">
        <v>104</v>
      </c>
      <c r="B6" s="19" t="s">
        <v>94</v>
      </c>
      <c r="C6" s="20" t="s">
        <v>215</v>
      </c>
      <c r="D6" s="20" t="s">
        <v>218</v>
      </c>
      <c r="E6" s="20" t="s">
        <v>97</v>
      </c>
      <c r="F6" s="20" t="s">
        <v>103</v>
      </c>
    </row>
    <row r="7" spans="1:6" ht="15.5" thickTop="1" thickBot="1" x14ac:dyDescent="0.4">
      <c r="A7" s="21" t="s">
        <v>105</v>
      </c>
      <c r="B7" s="19" t="s">
        <v>94</v>
      </c>
      <c r="C7" s="20" t="s">
        <v>215</v>
      </c>
      <c r="D7" s="20" t="s">
        <v>219</v>
      </c>
      <c r="E7" s="20" t="s">
        <v>97</v>
      </c>
      <c r="F7" s="20" t="s">
        <v>98</v>
      </c>
    </row>
    <row r="8" spans="1:6" ht="15.5" thickTop="1" thickBot="1" x14ac:dyDescent="0.4">
      <c r="A8" s="21" t="s">
        <v>106</v>
      </c>
      <c r="B8" s="19" t="s">
        <v>94</v>
      </c>
      <c r="C8" s="20" t="s">
        <v>215</v>
      </c>
      <c r="D8" s="20" t="s">
        <v>220</v>
      </c>
      <c r="E8" s="20" t="s">
        <v>97</v>
      </c>
      <c r="F8" s="20" t="s">
        <v>103</v>
      </c>
    </row>
    <row r="9" spans="1:6" ht="15.5" thickTop="1" thickBot="1" x14ac:dyDescent="0.4">
      <c r="A9" s="21" t="s">
        <v>107</v>
      </c>
      <c r="B9" s="19" t="s">
        <v>94</v>
      </c>
      <c r="C9" s="20" t="s">
        <v>215</v>
      </c>
      <c r="D9" s="20" t="s">
        <v>221</v>
      </c>
      <c r="E9" s="20" t="s">
        <v>97</v>
      </c>
      <c r="F9" s="20" t="s">
        <v>108</v>
      </c>
    </row>
    <row r="10" spans="1:6" ht="15.5" thickTop="1" thickBot="1" x14ac:dyDescent="0.4">
      <c r="A10" s="21" t="s">
        <v>109</v>
      </c>
      <c r="B10" s="19" t="s">
        <v>94</v>
      </c>
      <c r="C10" s="20" t="s">
        <v>215</v>
      </c>
      <c r="D10" s="20" t="s">
        <v>222</v>
      </c>
      <c r="E10" s="20" t="s">
        <v>97</v>
      </c>
      <c r="F10" s="20" t="s">
        <v>110</v>
      </c>
    </row>
    <row r="11" spans="1:6" ht="15.5" thickTop="1" thickBot="1" x14ac:dyDescent="0.4">
      <c r="A11" s="21" t="s">
        <v>111</v>
      </c>
      <c r="B11" s="19" t="s">
        <v>112</v>
      </c>
      <c r="C11" s="20" t="s">
        <v>113</v>
      </c>
      <c r="D11" s="20" t="s">
        <v>114</v>
      </c>
      <c r="E11" s="20" t="s">
        <v>115</v>
      </c>
      <c r="F11" s="20" t="s">
        <v>116</v>
      </c>
    </row>
    <row r="12" spans="1:6" ht="15.5" thickTop="1" thickBot="1" x14ac:dyDescent="0.4">
      <c r="A12" s="21" t="s">
        <v>117</v>
      </c>
      <c r="B12" s="19" t="s">
        <v>94</v>
      </c>
      <c r="C12" s="20" t="s">
        <v>118</v>
      </c>
      <c r="D12" s="20" t="s">
        <v>119</v>
      </c>
      <c r="E12" s="20" t="s">
        <v>115</v>
      </c>
      <c r="F12" s="20" t="s">
        <v>116</v>
      </c>
    </row>
    <row r="13" spans="1:6" ht="15.5" thickTop="1" thickBot="1" x14ac:dyDescent="0.4">
      <c r="A13" s="21" t="s">
        <v>120</v>
      </c>
      <c r="B13" s="19" t="s">
        <v>94</v>
      </c>
      <c r="C13" s="20" t="s">
        <v>118</v>
      </c>
      <c r="D13" s="20" t="s">
        <v>121</v>
      </c>
      <c r="E13" s="20" t="s">
        <v>115</v>
      </c>
      <c r="F13" s="20" t="s">
        <v>116</v>
      </c>
    </row>
    <row r="14" spans="1:6" ht="15" thickTop="1" x14ac:dyDescent="0.35"/>
    <row r="92" spans="1:6" ht="15.5" x14ac:dyDescent="0.35">
      <c r="A92" s="22" t="s">
        <v>122</v>
      </c>
      <c r="B92" s="22"/>
      <c r="C92" s="22"/>
      <c r="D92" s="22"/>
      <c r="E92" s="22"/>
      <c r="F92" s="22"/>
    </row>
    <row r="93" spans="1:6" ht="15.5" x14ac:dyDescent="0.35">
      <c r="A93" s="22" t="s">
        <v>123</v>
      </c>
      <c r="B93" s="22"/>
      <c r="C93" s="22"/>
      <c r="D93" s="22"/>
      <c r="E93" s="22"/>
      <c r="F93" s="22"/>
    </row>
    <row r="94" spans="1:6" ht="15.5" x14ac:dyDescent="0.35">
      <c r="A94" s="22" t="s">
        <v>124</v>
      </c>
      <c r="B94" s="22"/>
      <c r="C94" s="22"/>
      <c r="D94" s="22"/>
      <c r="E94" s="22"/>
      <c r="F94" s="22"/>
    </row>
    <row r="95" spans="1:6" ht="15.5" x14ac:dyDescent="0.35">
      <c r="A95" s="22" t="s">
        <v>125</v>
      </c>
      <c r="B95" s="22"/>
      <c r="C95" s="22"/>
      <c r="D95" s="22"/>
      <c r="E95" s="22"/>
      <c r="F95" s="22"/>
    </row>
    <row r="96" spans="1:6" ht="15.5" x14ac:dyDescent="0.35">
      <c r="A96" s="22" t="s">
        <v>126</v>
      </c>
      <c r="B96" s="22"/>
      <c r="C96" s="22"/>
      <c r="D96" s="22"/>
      <c r="E96" s="22"/>
      <c r="F96" s="22"/>
    </row>
    <row r="97" spans="1:6" x14ac:dyDescent="0.35">
      <c r="A97" s="16"/>
      <c r="B97" s="16"/>
      <c r="C97" s="16"/>
      <c r="D97" s="16"/>
      <c r="E97" s="16"/>
      <c r="F97" s="16"/>
    </row>
    <row r="98" spans="1:6" x14ac:dyDescent="0.35">
      <c r="A98" s="16"/>
      <c r="B98" s="16"/>
      <c r="C98" s="16"/>
      <c r="D98" s="16"/>
      <c r="E98" s="16"/>
      <c r="F98" s="16"/>
    </row>
    <row r="99" spans="1:6" ht="15.5" x14ac:dyDescent="0.35">
      <c r="A99" s="23" t="s">
        <v>127</v>
      </c>
      <c r="B99" s="22"/>
      <c r="C99" s="22"/>
      <c r="D99" s="22"/>
      <c r="E99" s="22"/>
      <c r="F99" s="22"/>
    </row>
    <row r="100" spans="1:6" ht="15.5" x14ac:dyDescent="0.35">
      <c r="A100" s="22" t="s">
        <v>128</v>
      </c>
      <c r="B100" s="22"/>
      <c r="C100" s="22"/>
      <c r="D100" s="22"/>
      <c r="E100" s="22"/>
      <c r="F100" s="22"/>
    </row>
    <row r="101" spans="1:6" ht="15.5" x14ac:dyDescent="0.35">
      <c r="A101" s="22" t="s">
        <v>129</v>
      </c>
      <c r="B101" s="22"/>
      <c r="C101" s="22"/>
      <c r="D101" s="22"/>
      <c r="E101" s="22"/>
      <c r="F101" s="22"/>
    </row>
    <row r="102" spans="1:6" ht="15.5" x14ac:dyDescent="0.35">
      <c r="A102" s="22" t="s">
        <v>130</v>
      </c>
      <c r="B102" s="22"/>
      <c r="C102" s="22"/>
      <c r="D102" s="22"/>
      <c r="E102" s="22"/>
      <c r="F102" s="22"/>
    </row>
    <row r="103" spans="1:6" ht="15.5" x14ac:dyDescent="0.35">
      <c r="A103" s="22" t="s">
        <v>131</v>
      </c>
      <c r="B103" s="22"/>
      <c r="C103" s="22"/>
      <c r="D103" s="22"/>
      <c r="E103" s="22"/>
      <c r="F103" s="22"/>
    </row>
    <row r="104" spans="1:6" ht="15.5" x14ac:dyDescent="0.35">
      <c r="A104" s="22" t="s">
        <v>132</v>
      </c>
      <c r="B104" s="22"/>
      <c r="C104" s="22"/>
      <c r="D104" s="22"/>
      <c r="E104" s="22"/>
      <c r="F104" s="22"/>
    </row>
    <row r="105" spans="1:6" ht="15.5" x14ac:dyDescent="0.35">
      <c r="A105" s="22" t="s">
        <v>133</v>
      </c>
      <c r="B105" s="22"/>
      <c r="C105" s="22"/>
      <c r="D105" s="22"/>
      <c r="E105" s="22"/>
      <c r="F105" s="22"/>
    </row>
    <row r="106" spans="1:6" x14ac:dyDescent="0.35">
      <c r="A106" s="16"/>
      <c r="B106" s="16"/>
      <c r="C106" s="16"/>
      <c r="D106" s="16"/>
      <c r="E106" s="16"/>
      <c r="F106" s="16"/>
    </row>
    <row r="107" spans="1:6" x14ac:dyDescent="0.35">
      <c r="A107" s="16"/>
      <c r="B107" s="16"/>
      <c r="C107" s="16"/>
      <c r="D107" s="16"/>
      <c r="E107" s="16"/>
      <c r="F107" s="16"/>
    </row>
    <row r="108" spans="1:6" ht="15.5" x14ac:dyDescent="0.35">
      <c r="A108" s="22" t="s">
        <v>134</v>
      </c>
      <c r="B108" s="22"/>
      <c r="C108" s="22"/>
      <c r="D108" s="16"/>
      <c r="E108" s="16"/>
      <c r="F108" s="16"/>
    </row>
    <row r="109" spans="1:6" ht="15.5" x14ac:dyDescent="0.35">
      <c r="A109" s="22" t="s">
        <v>135</v>
      </c>
      <c r="B109" s="22"/>
      <c r="C109" s="22"/>
      <c r="D109" s="22"/>
      <c r="E109" s="22"/>
      <c r="F109" s="16"/>
    </row>
    <row r="110" spans="1:6" ht="15.5" x14ac:dyDescent="0.35">
      <c r="A110" s="22" t="s">
        <v>136</v>
      </c>
      <c r="B110" s="22"/>
      <c r="C110" s="22"/>
      <c r="D110" s="22"/>
      <c r="E110" s="22"/>
      <c r="F110" s="16"/>
    </row>
    <row r="111" spans="1:6" ht="15.5" x14ac:dyDescent="0.35">
      <c r="A111" s="22" t="s">
        <v>137</v>
      </c>
      <c r="B111" s="22"/>
      <c r="C111" s="22"/>
      <c r="D111" s="22"/>
      <c r="E111" s="22"/>
      <c r="F111" s="16"/>
    </row>
    <row r="112" spans="1:6" ht="15.5" x14ac:dyDescent="0.35">
      <c r="A112" s="22" t="s">
        <v>138</v>
      </c>
      <c r="B112" s="22"/>
      <c r="C112" s="22"/>
      <c r="D112" s="22"/>
      <c r="E112" s="22"/>
      <c r="F112" s="22"/>
    </row>
    <row r="113" spans="1:6" ht="15.5" x14ac:dyDescent="0.35">
      <c r="A113" s="22" t="s">
        <v>139</v>
      </c>
      <c r="B113" s="22"/>
      <c r="C113" s="22"/>
      <c r="D113" s="22"/>
      <c r="E113" s="22"/>
      <c r="F113" s="22"/>
    </row>
    <row r="114" spans="1:6" ht="15.5" x14ac:dyDescent="0.35">
      <c r="A114" s="22" t="s">
        <v>140</v>
      </c>
      <c r="B114" s="22"/>
      <c r="C114" s="22"/>
      <c r="D114" s="22"/>
      <c r="E114" s="22"/>
      <c r="F114" s="22"/>
    </row>
    <row r="115" spans="1:6" ht="15.5" x14ac:dyDescent="0.35">
      <c r="A115" s="22" t="s">
        <v>141</v>
      </c>
      <c r="B115" s="22"/>
      <c r="C115" s="22"/>
      <c r="D115" s="22"/>
      <c r="E115" s="22"/>
      <c r="F115" s="22"/>
    </row>
    <row r="116" spans="1:6" ht="15.5" x14ac:dyDescent="0.35">
      <c r="A116" s="22" t="s">
        <v>142</v>
      </c>
      <c r="B116" s="22"/>
      <c r="C116" s="22"/>
      <c r="D116" s="22"/>
      <c r="E116" s="22"/>
      <c r="F116" s="22"/>
    </row>
    <row r="117" spans="1:6" ht="15.5" x14ac:dyDescent="0.35">
      <c r="A117" s="24"/>
      <c r="B117" s="22"/>
      <c r="C117" s="22"/>
      <c r="D117" s="22"/>
      <c r="E117" s="22"/>
      <c r="F117" s="22"/>
    </row>
    <row r="118" spans="1:6" ht="15.5" x14ac:dyDescent="0.35">
      <c r="A118" s="24"/>
      <c r="B118" s="22"/>
      <c r="C118" s="22"/>
      <c r="D118" s="22"/>
      <c r="E118" s="22"/>
      <c r="F118" s="22"/>
    </row>
    <row r="119" spans="1:6" ht="15.5" x14ac:dyDescent="0.35">
      <c r="A119" s="16"/>
      <c r="B119" s="16"/>
      <c r="C119" s="16"/>
      <c r="D119" s="22"/>
      <c r="E119" s="22"/>
      <c r="F119" s="22"/>
    </row>
    <row r="120" spans="1:6" ht="15.5" x14ac:dyDescent="0.35">
      <c r="A120" s="22" t="s">
        <v>143</v>
      </c>
      <c r="B120" s="22"/>
      <c r="C120" s="22"/>
      <c r="D120" s="22"/>
      <c r="E120" s="22"/>
      <c r="F120" s="22"/>
    </row>
    <row r="121" spans="1:6" ht="15.5" x14ac:dyDescent="0.35">
      <c r="A121" s="22" t="s">
        <v>144</v>
      </c>
      <c r="B121" s="22"/>
      <c r="C121" s="22"/>
      <c r="D121" s="16"/>
      <c r="E121" s="16"/>
      <c r="F121" s="22"/>
    </row>
    <row r="122" spans="1:6" ht="15.5" x14ac:dyDescent="0.35">
      <c r="A122" s="22" t="s">
        <v>129</v>
      </c>
      <c r="B122" s="22"/>
      <c r="C122" s="22"/>
      <c r="D122" s="22"/>
      <c r="E122" s="22"/>
      <c r="F122" s="22"/>
    </row>
    <row r="123" spans="1:6" ht="15.5" x14ac:dyDescent="0.35">
      <c r="A123" s="22" t="s">
        <v>145</v>
      </c>
      <c r="B123" s="22"/>
      <c r="C123" s="22"/>
      <c r="D123" s="22"/>
      <c r="E123" s="22"/>
      <c r="F123" s="22"/>
    </row>
    <row r="124" spans="1:6" ht="15.5" x14ac:dyDescent="0.35">
      <c r="A124" s="22" t="s">
        <v>146</v>
      </c>
      <c r="B124" s="22"/>
      <c r="C124" s="22"/>
      <c r="D124" s="22"/>
      <c r="E124" s="22"/>
      <c r="F124" s="16"/>
    </row>
    <row r="125" spans="1:6" ht="15.5" x14ac:dyDescent="0.35">
      <c r="A125" s="22" t="s">
        <v>147</v>
      </c>
      <c r="B125" s="22"/>
      <c r="C125" s="22"/>
      <c r="D125" s="22"/>
      <c r="E125" s="22"/>
      <c r="F125" s="22"/>
    </row>
    <row r="126" spans="1:6" ht="15.5" x14ac:dyDescent="0.35">
      <c r="A126" s="22" t="s">
        <v>148</v>
      </c>
      <c r="B126" s="22"/>
      <c r="C126" s="22"/>
      <c r="D126" s="22"/>
      <c r="E126" s="22"/>
      <c r="F126" s="22"/>
    </row>
    <row r="127" spans="1:6" ht="15.5" x14ac:dyDescent="0.35">
      <c r="A127" s="22" t="s">
        <v>149</v>
      </c>
      <c r="B127" s="22"/>
      <c r="C127" s="22"/>
      <c r="D127" s="22"/>
      <c r="E127" s="22"/>
      <c r="F127" s="22"/>
    </row>
    <row r="128" spans="1:6" ht="15.5" x14ac:dyDescent="0.35">
      <c r="A128" s="22" t="s">
        <v>150</v>
      </c>
      <c r="B128" s="22"/>
      <c r="C128" s="22"/>
      <c r="D128" s="22"/>
      <c r="E128" s="22"/>
      <c r="F128" s="22"/>
    </row>
    <row r="129" spans="1:6" ht="15.5" x14ac:dyDescent="0.35">
      <c r="A129" s="22" t="s">
        <v>151</v>
      </c>
      <c r="B129" s="22"/>
      <c r="C129" s="22"/>
      <c r="D129" s="22"/>
      <c r="E129" s="22"/>
      <c r="F129" s="22"/>
    </row>
    <row r="130" spans="1:6" ht="15.5" x14ac:dyDescent="0.35">
      <c r="A130" s="22" t="s">
        <v>152</v>
      </c>
      <c r="B130" s="22"/>
      <c r="C130" s="22"/>
      <c r="D130" s="22"/>
      <c r="E130" s="22"/>
      <c r="F130" s="22"/>
    </row>
    <row r="131" spans="1:6" ht="15.5" x14ac:dyDescent="0.35">
      <c r="A131" s="22" t="s">
        <v>138</v>
      </c>
      <c r="B131" s="22"/>
      <c r="C131" s="22"/>
      <c r="D131" s="22"/>
      <c r="E131" s="22"/>
      <c r="F131" s="22"/>
    </row>
    <row r="132" spans="1:6" ht="15.5" x14ac:dyDescent="0.35">
      <c r="A132" s="22" t="s">
        <v>153</v>
      </c>
      <c r="B132" s="22"/>
      <c r="C132" s="22"/>
      <c r="D132" s="22"/>
      <c r="E132" s="22"/>
      <c r="F132" s="22"/>
    </row>
    <row r="133" spans="1:6" x14ac:dyDescent="0.35">
      <c r="A133" s="16"/>
      <c r="B133" s="16"/>
      <c r="C133" s="16"/>
      <c r="D133" s="16"/>
      <c r="E133" s="16"/>
      <c r="F133" s="16"/>
    </row>
    <row r="134" spans="1:6" x14ac:dyDescent="0.35">
      <c r="A134" s="16"/>
      <c r="B134" s="16"/>
      <c r="C134" s="16"/>
      <c r="D134" s="16"/>
      <c r="E134" s="16"/>
      <c r="F134" s="16"/>
    </row>
    <row r="135" spans="1:6" x14ac:dyDescent="0.35">
      <c r="A135" s="16"/>
      <c r="B135" s="16"/>
      <c r="C135" s="16"/>
      <c r="D135" s="16"/>
      <c r="E135" s="16"/>
      <c r="F135" s="16"/>
    </row>
    <row r="136" spans="1:6" x14ac:dyDescent="0.35">
      <c r="A136" s="16"/>
      <c r="B136" s="16"/>
      <c r="C136" s="16"/>
      <c r="D136" s="16"/>
      <c r="E136" s="16"/>
      <c r="F136" s="16"/>
    </row>
    <row r="137" spans="1:6" ht="15.5" x14ac:dyDescent="0.35">
      <c r="A137" s="22" t="s">
        <v>154</v>
      </c>
      <c r="B137" s="22"/>
      <c r="C137" s="22"/>
      <c r="D137" s="22"/>
      <c r="E137" s="22"/>
      <c r="F137" s="22"/>
    </row>
    <row r="138" spans="1:6" ht="15.5" x14ac:dyDescent="0.35">
      <c r="A138" s="22" t="s">
        <v>155</v>
      </c>
      <c r="B138" s="22"/>
      <c r="C138" s="22"/>
      <c r="D138" s="16"/>
      <c r="E138" s="16"/>
      <c r="F138" s="22"/>
    </row>
    <row r="139" spans="1:6" ht="15.5" x14ac:dyDescent="0.35">
      <c r="A139" s="22" t="s">
        <v>156</v>
      </c>
      <c r="B139" s="22"/>
      <c r="C139" s="22"/>
      <c r="D139" s="22"/>
      <c r="E139" s="22"/>
      <c r="F139" s="22"/>
    </row>
    <row r="140" spans="1:6" ht="15.5" x14ac:dyDescent="0.35">
      <c r="A140" s="22" t="s">
        <v>157</v>
      </c>
      <c r="B140" s="22"/>
      <c r="C140" s="22"/>
      <c r="D140" s="22"/>
      <c r="E140" s="22"/>
      <c r="F140" s="22"/>
    </row>
    <row r="141" spans="1:6" ht="15.5" x14ac:dyDescent="0.35">
      <c r="A141" s="22" t="s">
        <v>158</v>
      </c>
      <c r="B141" s="22"/>
      <c r="C141" s="22"/>
      <c r="D141" s="22"/>
      <c r="E141" s="22"/>
      <c r="F141" s="16"/>
    </row>
    <row r="142" spans="1:6" ht="15.5" x14ac:dyDescent="0.35">
      <c r="A142" s="22" t="s">
        <v>159</v>
      </c>
      <c r="B142" s="22"/>
      <c r="C142" s="22"/>
      <c r="D142" s="22"/>
      <c r="E142" s="22"/>
      <c r="F142" s="22"/>
    </row>
    <row r="143" spans="1:6" ht="15.5" x14ac:dyDescent="0.35">
      <c r="A143" s="24"/>
      <c r="B143" s="22"/>
      <c r="C143" s="22"/>
      <c r="D143" s="22"/>
      <c r="E143" s="22"/>
      <c r="F143" s="22"/>
    </row>
    <row r="144" spans="1:6" x14ac:dyDescent="0.35">
      <c r="A144" s="16"/>
      <c r="B144" s="16"/>
      <c r="C144" s="16"/>
      <c r="D144" s="16"/>
      <c r="E144" s="16"/>
      <c r="F144" s="16"/>
    </row>
    <row r="145" spans="1:6" x14ac:dyDescent="0.35">
      <c r="A145" s="16"/>
      <c r="B145" s="16"/>
      <c r="C145" s="16"/>
      <c r="D145" s="16"/>
      <c r="E145" s="16"/>
      <c r="F145" s="16"/>
    </row>
    <row r="146" spans="1:6" x14ac:dyDescent="0.35">
      <c r="A146" s="16"/>
      <c r="B146" s="16"/>
      <c r="C146" s="16"/>
      <c r="D146" s="16"/>
      <c r="E146" s="16"/>
      <c r="F146" s="16"/>
    </row>
    <row r="147" spans="1:6" x14ac:dyDescent="0.35">
      <c r="A147" s="16"/>
      <c r="B147" s="16"/>
      <c r="C147" s="16"/>
      <c r="D147" s="16"/>
      <c r="E147" s="16"/>
      <c r="F147" s="16"/>
    </row>
    <row r="148" spans="1:6" x14ac:dyDescent="0.35">
      <c r="A148" s="9" t="s">
        <v>160</v>
      </c>
      <c r="B148" s="16"/>
      <c r="C148" s="16"/>
      <c r="D148" s="16"/>
      <c r="E148" s="16"/>
      <c r="F148" s="16"/>
    </row>
    <row r="149" spans="1:6" x14ac:dyDescent="0.35">
      <c r="A149" s="16" t="s">
        <v>161</v>
      </c>
      <c r="B149" s="16"/>
      <c r="C149" s="16"/>
      <c r="D149" s="16"/>
      <c r="E149" s="16"/>
      <c r="F149" s="16"/>
    </row>
    <row r="150" spans="1:6" x14ac:dyDescent="0.35">
      <c r="A150" s="16" t="s">
        <v>162</v>
      </c>
      <c r="B150" s="16"/>
      <c r="C150" s="16"/>
      <c r="D150" s="16"/>
      <c r="E150" s="16"/>
      <c r="F150" s="16"/>
    </row>
    <row r="151" spans="1:6" x14ac:dyDescent="0.35">
      <c r="A151" s="16" t="s">
        <v>163</v>
      </c>
      <c r="B151" s="16"/>
      <c r="C151" s="16"/>
      <c r="D151" s="16"/>
      <c r="E151" s="16"/>
      <c r="F151" s="16"/>
    </row>
    <row r="152" spans="1:6" x14ac:dyDescent="0.35">
      <c r="A152" s="16" t="s">
        <v>164</v>
      </c>
      <c r="B152" s="16"/>
      <c r="C152" s="16"/>
      <c r="D152" s="16"/>
      <c r="E152" s="16"/>
      <c r="F152" s="16"/>
    </row>
    <row r="153" spans="1:6" x14ac:dyDescent="0.35">
      <c r="A153" s="16" t="s">
        <v>165</v>
      </c>
      <c r="B153" s="16"/>
      <c r="C153" s="16"/>
      <c r="D153" s="16"/>
      <c r="E153" s="16"/>
      <c r="F153" s="16"/>
    </row>
    <row r="154" spans="1:6" x14ac:dyDescent="0.35">
      <c r="A154" s="16"/>
      <c r="B154" s="16"/>
      <c r="C154" s="16"/>
      <c r="D154" s="16"/>
      <c r="E154" s="16"/>
      <c r="F154" s="16"/>
    </row>
    <row r="155" spans="1:6" x14ac:dyDescent="0.35">
      <c r="A155" s="16"/>
      <c r="B155" s="16"/>
      <c r="C155" s="16"/>
      <c r="D155" s="16"/>
      <c r="E155" s="16"/>
      <c r="F155" s="16"/>
    </row>
    <row r="156" spans="1:6" x14ac:dyDescent="0.35">
      <c r="A156" s="16"/>
      <c r="B156" s="16"/>
      <c r="C156" s="16"/>
      <c r="D156" s="16"/>
      <c r="E156" s="16"/>
      <c r="F156" s="16"/>
    </row>
    <row r="157" spans="1:6" x14ac:dyDescent="0.35">
      <c r="A157" s="16"/>
      <c r="B157" s="16"/>
      <c r="C157" s="16"/>
      <c r="D157" s="16"/>
      <c r="E157" s="16"/>
      <c r="F157" s="16"/>
    </row>
    <row r="158" spans="1:6" x14ac:dyDescent="0.35">
      <c r="A158" s="9" t="s">
        <v>166</v>
      </c>
      <c r="B158" s="16"/>
      <c r="C158" s="16"/>
      <c r="D158" s="16"/>
      <c r="E158" s="16"/>
      <c r="F158" s="16"/>
    </row>
    <row r="159" spans="1:6" x14ac:dyDescent="0.35">
      <c r="A159" s="16" t="s">
        <v>167</v>
      </c>
      <c r="B159" s="16"/>
      <c r="C159" s="16"/>
      <c r="D159" s="16"/>
      <c r="E159" s="16"/>
      <c r="F159" s="16"/>
    </row>
    <row r="160" spans="1:6" x14ac:dyDescent="0.35">
      <c r="A160" s="16" t="s">
        <v>168</v>
      </c>
      <c r="B160" s="16"/>
      <c r="C160" s="16"/>
      <c r="D160" s="16"/>
      <c r="E160" s="16"/>
      <c r="F160" s="16"/>
    </row>
    <row r="161" spans="1:6" x14ac:dyDescent="0.35">
      <c r="A161" s="16" t="s">
        <v>169</v>
      </c>
      <c r="B161" s="16"/>
      <c r="C161" s="16"/>
      <c r="D161" s="16"/>
      <c r="E161" s="16"/>
      <c r="F161" s="16"/>
    </row>
    <row r="162" spans="1:6" x14ac:dyDescent="0.35">
      <c r="A162" s="16" t="s">
        <v>170</v>
      </c>
      <c r="B162" s="16"/>
      <c r="C162" s="16"/>
      <c r="D162" s="16"/>
      <c r="E162" s="16"/>
      <c r="F162" s="16"/>
    </row>
    <row r="163" spans="1:6" x14ac:dyDescent="0.35">
      <c r="A163" s="16" t="s">
        <v>171</v>
      </c>
      <c r="B163" s="16"/>
      <c r="C163" s="16"/>
      <c r="D163" s="16"/>
      <c r="E163" s="16"/>
      <c r="F163" s="16"/>
    </row>
    <row r="164" spans="1:6" x14ac:dyDescent="0.35">
      <c r="A164" s="16"/>
      <c r="B164" s="16"/>
      <c r="C164" s="16"/>
      <c r="D164" s="16"/>
      <c r="E164" s="16"/>
      <c r="F164" s="16"/>
    </row>
    <row r="165" spans="1:6" x14ac:dyDescent="0.35">
      <c r="A165" s="16"/>
      <c r="B165" s="16"/>
      <c r="C165" s="16"/>
      <c r="D165" s="16"/>
      <c r="E165" s="16"/>
      <c r="F165" s="16"/>
    </row>
    <row r="166" spans="1:6" x14ac:dyDescent="0.35">
      <c r="A166" s="16"/>
      <c r="B166" s="16"/>
      <c r="C166" s="16"/>
      <c r="D166" s="16"/>
      <c r="E166" s="16"/>
      <c r="F166" s="16"/>
    </row>
    <row r="167" spans="1:6" x14ac:dyDescent="0.35">
      <c r="A167" s="16"/>
      <c r="B167" s="16"/>
      <c r="C167" s="16"/>
      <c r="D167" s="16"/>
      <c r="E167" s="16"/>
      <c r="F167" s="16"/>
    </row>
    <row r="168" spans="1:6" x14ac:dyDescent="0.35">
      <c r="A168" s="16"/>
      <c r="B168" s="16"/>
      <c r="C168" s="16"/>
      <c r="D168" s="16"/>
      <c r="E168" s="16"/>
      <c r="F168" s="16"/>
    </row>
    <row r="169" spans="1:6" x14ac:dyDescent="0.35">
      <c r="A169" s="9" t="s">
        <v>172</v>
      </c>
      <c r="B169" s="16"/>
      <c r="C169" s="16"/>
      <c r="D169" s="16"/>
      <c r="E169" s="16"/>
      <c r="F169" s="16"/>
    </row>
    <row r="170" spans="1:6" x14ac:dyDescent="0.35">
      <c r="A170" s="16" t="s">
        <v>173</v>
      </c>
      <c r="B170" s="16"/>
      <c r="C170" s="16"/>
      <c r="D170" s="16"/>
      <c r="E170" s="16"/>
      <c r="F170" s="16"/>
    </row>
    <row r="171" spans="1:6" x14ac:dyDescent="0.35">
      <c r="A171" s="16" t="s">
        <v>174</v>
      </c>
      <c r="B171" s="16"/>
      <c r="C171" s="16"/>
      <c r="D171" s="16"/>
      <c r="E171" s="16"/>
      <c r="F171" s="16"/>
    </row>
    <row r="172" spans="1:6" x14ac:dyDescent="0.35">
      <c r="A172" s="16" t="s">
        <v>175</v>
      </c>
      <c r="B172" s="16"/>
      <c r="C172" s="16"/>
      <c r="D172" s="16"/>
      <c r="E172" s="16"/>
      <c r="F172" s="16"/>
    </row>
    <row r="173" spans="1:6" x14ac:dyDescent="0.35">
      <c r="A173" s="16" t="s">
        <v>176</v>
      </c>
      <c r="B173" s="16"/>
      <c r="C173" s="16"/>
      <c r="D173" s="16"/>
      <c r="E173" s="16"/>
      <c r="F173" s="16"/>
    </row>
    <row r="174" spans="1:6" x14ac:dyDescent="0.35">
      <c r="A174" s="16"/>
      <c r="B174" s="16"/>
      <c r="C174" s="16"/>
      <c r="D174" s="16"/>
      <c r="E174" s="16"/>
      <c r="F174" s="16"/>
    </row>
    <row r="175" spans="1:6" x14ac:dyDescent="0.35">
      <c r="A175" s="16"/>
      <c r="B175" s="16"/>
      <c r="C175" s="16"/>
      <c r="D175" s="16"/>
      <c r="E175" s="16"/>
      <c r="F175" s="16"/>
    </row>
    <row r="176" spans="1:6" x14ac:dyDescent="0.35">
      <c r="A176" s="16"/>
      <c r="B176" s="16"/>
      <c r="C176" s="16"/>
      <c r="D176" s="16"/>
      <c r="E176" s="16"/>
      <c r="F176" s="16"/>
    </row>
    <row r="177" spans="1:6" ht="15.5" x14ac:dyDescent="0.35">
      <c r="A177" s="22" t="s">
        <v>177</v>
      </c>
      <c r="B177" s="16"/>
      <c r="C177" s="16"/>
      <c r="D177" s="16"/>
      <c r="E177" s="16"/>
      <c r="F177" s="16"/>
    </row>
    <row r="178" spans="1:6" ht="15.5" x14ac:dyDescent="0.35">
      <c r="A178" s="22" t="s">
        <v>178</v>
      </c>
      <c r="B178" s="16"/>
      <c r="C178" s="16"/>
      <c r="D178" s="16"/>
      <c r="E178" s="16"/>
      <c r="F178" s="16"/>
    </row>
    <row r="179" spans="1:6" ht="15.5" x14ac:dyDescent="0.35">
      <c r="A179" s="22" t="s">
        <v>179</v>
      </c>
      <c r="B179" s="16"/>
      <c r="C179" s="16"/>
      <c r="D179" s="16"/>
      <c r="E179" s="16"/>
      <c r="F179" s="16"/>
    </row>
    <row r="180" spans="1:6" x14ac:dyDescent="0.35">
      <c r="A180" s="16"/>
      <c r="B180" s="16"/>
      <c r="C180" s="16"/>
      <c r="D180" s="16"/>
      <c r="E180" s="16"/>
      <c r="F180" s="16"/>
    </row>
    <row r="181" spans="1:6" x14ac:dyDescent="0.35">
      <c r="A181" s="16"/>
      <c r="B181" s="16"/>
      <c r="C181" s="16"/>
      <c r="D181" s="16"/>
      <c r="E181" s="16"/>
      <c r="F181" s="16"/>
    </row>
    <row r="182" spans="1:6" x14ac:dyDescent="0.35">
      <c r="A182" s="16"/>
      <c r="B182" s="16"/>
      <c r="C182" s="16"/>
      <c r="D182" s="16"/>
      <c r="E182" s="16"/>
      <c r="F182" s="16"/>
    </row>
    <row r="183" spans="1:6" ht="15.5" x14ac:dyDescent="0.35">
      <c r="A183" s="22" t="s">
        <v>180</v>
      </c>
      <c r="B183" s="16"/>
      <c r="C183" s="16"/>
      <c r="D183" s="16"/>
      <c r="E183" s="16"/>
      <c r="F183" s="16"/>
    </row>
    <row r="184" spans="1:6" ht="15.5" x14ac:dyDescent="0.35">
      <c r="A184" s="22" t="s">
        <v>181</v>
      </c>
      <c r="B184" s="16"/>
      <c r="C184" s="16"/>
      <c r="D184" s="16"/>
      <c r="E184" s="16"/>
      <c r="F184" s="16"/>
    </row>
    <row r="185" spans="1:6" ht="15.5" x14ac:dyDescent="0.35">
      <c r="A185" s="22" t="s">
        <v>182</v>
      </c>
      <c r="B185" s="16"/>
      <c r="C185" s="16"/>
      <c r="D185" s="16"/>
      <c r="E185" s="16"/>
      <c r="F185" s="16"/>
    </row>
    <row r="186" spans="1:6" x14ac:dyDescent="0.35">
      <c r="A186" s="16"/>
      <c r="B186" s="16"/>
      <c r="C186" s="16"/>
      <c r="D186" s="16"/>
      <c r="E186" s="16"/>
      <c r="F186" s="16"/>
    </row>
    <row r="187" spans="1:6" x14ac:dyDescent="0.35">
      <c r="A187" s="16"/>
      <c r="B187" s="16"/>
      <c r="C187" s="16"/>
      <c r="D187" s="16"/>
      <c r="E187" s="16"/>
      <c r="F187" s="16"/>
    </row>
    <row r="188" spans="1:6" x14ac:dyDescent="0.35">
      <c r="A188" s="16"/>
      <c r="B188" s="16"/>
      <c r="C188" s="16"/>
      <c r="D188" s="16"/>
      <c r="E188" s="16"/>
      <c r="F188" s="16"/>
    </row>
    <row r="189" spans="1:6" x14ac:dyDescent="0.35">
      <c r="A189" s="16"/>
      <c r="B189" s="16"/>
      <c r="C189" s="16"/>
      <c r="D189" s="16"/>
      <c r="E189" s="16"/>
      <c r="F189" s="16"/>
    </row>
    <row r="190" spans="1:6" ht="15.5" x14ac:dyDescent="0.35">
      <c r="A190" s="23" t="s">
        <v>183</v>
      </c>
      <c r="B190" s="22"/>
      <c r="C190" s="22"/>
      <c r="D190" s="16"/>
      <c r="E190" s="16"/>
      <c r="F190" s="16"/>
    </row>
    <row r="191" spans="1:6" ht="15.5" x14ac:dyDescent="0.35">
      <c r="A191" s="22" t="s">
        <v>184</v>
      </c>
      <c r="B191" s="22"/>
      <c r="C191" s="22"/>
      <c r="D191" s="16"/>
      <c r="E191" s="16"/>
      <c r="F191" s="16"/>
    </row>
    <row r="192" spans="1:6" ht="15.5" x14ac:dyDescent="0.35">
      <c r="A192" s="22" t="s">
        <v>185</v>
      </c>
      <c r="B192" s="22"/>
      <c r="C192" s="22"/>
      <c r="D192" s="16"/>
      <c r="E192" s="16"/>
      <c r="F192" s="16"/>
    </row>
    <row r="193" spans="1:6" ht="15.5" x14ac:dyDescent="0.35">
      <c r="A193" s="22" t="s">
        <v>186</v>
      </c>
      <c r="B193" s="22"/>
      <c r="C193" s="22"/>
      <c r="D193" s="16"/>
      <c r="E193" s="16"/>
      <c r="F193" s="16"/>
    </row>
    <row r="194" spans="1:6" ht="15.5" x14ac:dyDescent="0.35">
      <c r="A194" s="22" t="s">
        <v>187</v>
      </c>
      <c r="B194" s="22"/>
      <c r="C194" s="22"/>
      <c r="D194" s="16"/>
      <c r="E194" s="16"/>
      <c r="F194" s="16"/>
    </row>
    <row r="195" spans="1:6" ht="15.5" x14ac:dyDescent="0.35">
      <c r="A195" s="22" t="s">
        <v>188</v>
      </c>
      <c r="B195" s="22"/>
      <c r="C195" s="22"/>
      <c r="D195" s="16"/>
      <c r="E195" s="16"/>
      <c r="F195" s="16"/>
    </row>
    <row r="196" spans="1:6" ht="15.5" x14ac:dyDescent="0.35">
      <c r="A196" s="22" t="s">
        <v>189</v>
      </c>
      <c r="B196" s="22"/>
      <c r="C196" s="22"/>
      <c r="D196" s="16"/>
      <c r="E196" s="16"/>
      <c r="F196" s="16"/>
    </row>
    <row r="197" spans="1:6" ht="15.5" x14ac:dyDescent="0.35">
      <c r="A197" s="22" t="s">
        <v>190</v>
      </c>
      <c r="B197" s="22"/>
      <c r="C197" s="22"/>
      <c r="D197" s="16"/>
      <c r="E197" s="16"/>
      <c r="F197" s="16"/>
    </row>
    <row r="198" spans="1:6" ht="15.5" x14ac:dyDescent="0.35">
      <c r="A198" s="22" t="s">
        <v>191</v>
      </c>
      <c r="B198" s="22"/>
      <c r="C198" s="22"/>
      <c r="D198" s="16"/>
      <c r="E198" s="16"/>
      <c r="F198" s="16"/>
    </row>
    <row r="199" spans="1:6" ht="15.5" x14ac:dyDescent="0.35">
      <c r="A199" s="22"/>
      <c r="B199" s="22"/>
      <c r="C199" s="22"/>
      <c r="D199" s="16"/>
      <c r="E199" s="16"/>
      <c r="F199" s="16"/>
    </row>
    <row r="200" spans="1:6" ht="15.5" x14ac:dyDescent="0.35">
      <c r="A200" s="23" t="s">
        <v>192</v>
      </c>
      <c r="B200" s="22"/>
      <c r="C200" s="22"/>
      <c r="D200" s="16"/>
      <c r="E200" s="16"/>
      <c r="F200" s="16"/>
    </row>
    <row r="201" spans="1:6" ht="15.5" x14ac:dyDescent="0.35">
      <c r="A201" s="22" t="s">
        <v>193</v>
      </c>
      <c r="B201" s="22"/>
      <c r="C201" s="22"/>
      <c r="D201" s="16"/>
      <c r="E201" s="16"/>
      <c r="F201" s="16"/>
    </row>
    <row r="202" spans="1:6" ht="15.5" x14ac:dyDescent="0.35">
      <c r="A202" s="22" t="s">
        <v>194</v>
      </c>
      <c r="B202" s="22"/>
      <c r="C202" s="22"/>
      <c r="D202" s="16"/>
      <c r="E202" s="16"/>
      <c r="F202" s="16"/>
    </row>
    <row r="203" spans="1:6" ht="15.5" x14ac:dyDescent="0.35">
      <c r="A203" s="22" t="s">
        <v>195</v>
      </c>
      <c r="B203" s="22"/>
      <c r="C203" s="22"/>
      <c r="D203" s="16"/>
      <c r="E203" s="16"/>
      <c r="F203" s="16"/>
    </row>
    <row r="204" spans="1:6" ht="15.5" x14ac:dyDescent="0.35">
      <c r="A204" s="22" t="s">
        <v>196</v>
      </c>
      <c r="B204" s="22"/>
      <c r="C204" s="22"/>
      <c r="D204" s="16"/>
      <c r="E204" s="16"/>
      <c r="F204" s="16"/>
    </row>
    <row r="205" spans="1:6" ht="15.5" x14ac:dyDescent="0.35">
      <c r="A205" s="22" t="s">
        <v>197</v>
      </c>
      <c r="B205" s="22"/>
      <c r="C205" s="22"/>
      <c r="D205" s="16"/>
      <c r="E205" s="16"/>
      <c r="F205" s="16"/>
    </row>
    <row r="206" spans="1:6" ht="15.5" x14ac:dyDescent="0.35">
      <c r="A206" s="22" t="s">
        <v>198</v>
      </c>
      <c r="B206" s="22"/>
      <c r="C206" s="22"/>
      <c r="D206" s="16"/>
      <c r="E206" s="16"/>
      <c r="F206" s="16"/>
    </row>
    <row r="207" spans="1:6" ht="15.5" x14ac:dyDescent="0.35">
      <c r="A207" s="22" t="s">
        <v>199</v>
      </c>
      <c r="B207" s="22"/>
      <c r="C207" s="22"/>
      <c r="D207" s="16"/>
      <c r="E207" s="16"/>
      <c r="F207" s="16"/>
    </row>
    <row r="208" spans="1:6" ht="15.5" x14ac:dyDescent="0.35">
      <c r="A208" s="22" t="s">
        <v>200</v>
      </c>
      <c r="B208" s="22"/>
      <c r="C208" s="22"/>
      <c r="D208" s="16"/>
      <c r="E208" s="16"/>
      <c r="F208" s="16"/>
    </row>
    <row r="209" spans="1:6" ht="15.5" x14ac:dyDescent="0.35">
      <c r="A209" s="22" t="s">
        <v>201</v>
      </c>
      <c r="B209" s="22"/>
      <c r="C209" s="22"/>
      <c r="D209" s="16"/>
      <c r="E209" s="16"/>
      <c r="F209" s="16"/>
    </row>
    <row r="210" spans="1:6" ht="15.5" x14ac:dyDescent="0.35">
      <c r="A210" s="22" t="s">
        <v>202</v>
      </c>
      <c r="B210" s="22"/>
      <c r="C210" s="22"/>
      <c r="D210" s="16"/>
      <c r="E210" s="16"/>
      <c r="F210" s="16"/>
    </row>
    <row r="211" spans="1:6" ht="15.5" x14ac:dyDescent="0.35">
      <c r="A211" s="22" t="s">
        <v>191</v>
      </c>
      <c r="B211" s="22"/>
      <c r="C211" s="22"/>
      <c r="D211" s="16"/>
      <c r="E211" s="16"/>
      <c r="F211" s="16"/>
    </row>
    <row r="212" spans="1:6" ht="15.5" x14ac:dyDescent="0.35">
      <c r="A212" s="22"/>
      <c r="B212" s="22"/>
      <c r="C212" s="22"/>
      <c r="D212" s="16"/>
      <c r="E212" s="16"/>
      <c r="F212" s="16"/>
    </row>
    <row r="213" spans="1:6" ht="15.5" x14ac:dyDescent="0.35">
      <c r="A213" s="23" t="s">
        <v>203</v>
      </c>
      <c r="B213" s="22"/>
      <c r="C213" s="22"/>
      <c r="D213" s="16"/>
      <c r="E213" s="16"/>
      <c r="F213" s="16"/>
    </row>
    <row r="214" spans="1:6" ht="15.5" x14ac:dyDescent="0.35">
      <c r="A214" s="22" t="s">
        <v>204</v>
      </c>
      <c r="B214" s="22"/>
      <c r="C214" s="22"/>
      <c r="D214" s="16"/>
      <c r="E214" s="16"/>
      <c r="F214" s="16"/>
    </row>
    <row r="215" spans="1:6" ht="15.5" x14ac:dyDescent="0.35">
      <c r="A215" s="22" t="s">
        <v>205</v>
      </c>
      <c r="B215" s="22"/>
      <c r="C215" s="22"/>
      <c r="D215" s="16"/>
      <c r="E215" s="16"/>
      <c r="F215" s="16"/>
    </row>
    <row r="216" spans="1:6" ht="15.5" x14ac:dyDescent="0.35">
      <c r="A216" s="22" t="s">
        <v>206</v>
      </c>
      <c r="B216" s="22"/>
      <c r="C216" s="22"/>
      <c r="D216" s="16"/>
      <c r="E216" s="16"/>
      <c r="F216" s="16"/>
    </row>
    <row r="217" spans="1:6" ht="15.5" x14ac:dyDescent="0.35">
      <c r="A217" s="22" t="s">
        <v>207</v>
      </c>
      <c r="B217" s="22"/>
      <c r="C217" s="22"/>
      <c r="D217" s="16"/>
      <c r="E217" s="16"/>
      <c r="F217" s="16"/>
    </row>
    <row r="218" spans="1:6" ht="15.5" x14ac:dyDescent="0.35">
      <c r="A218" s="22" t="s">
        <v>208</v>
      </c>
      <c r="B218" s="22"/>
      <c r="C218" s="22"/>
      <c r="D218" s="16"/>
      <c r="E218" s="16"/>
      <c r="F218" s="16"/>
    </row>
    <row r="219" spans="1:6" ht="15.5" x14ac:dyDescent="0.35">
      <c r="A219" s="22" t="s">
        <v>209</v>
      </c>
      <c r="B219" s="22"/>
      <c r="C219" s="22"/>
      <c r="D219" s="16"/>
      <c r="E219" s="16"/>
      <c r="F219" s="16"/>
    </row>
    <row r="220" spans="1:6" ht="15.5" x14ac:dyDescent="0.35">
      <c r="A220" s="22" t="s">
        <v>210</v>
      </c>
      <c r="B220" s="22"/>
      <c r="C220" s="22"/>
      <c r="D220" s="16"/>
      <c r="E220" s="16"/>
      <c r="F220" s="16"/>
    </row>
    <row r="221" spans="1:6" ht="15.5" x14ac:dyDescent="0.35">
      <c r="A221" s="22" t="s">
        <v>211</v>
      </c>
      <c r="B221" s="22"/>
      <c r="C221" s="22"/>
      <c r="D221" s="16"/>
      <c r="E221" s="16"/>
      <c r="F221" s="16"/>
    </row>
    <row r="222" spans="1:6" ht="15.5" x14ac:dyDescent="0.35">
      <c r="A222" s="22" t="s">
        <v>212</v>
      </c>
      <c r="B222" s="22"/>
      <c r="C222" s="22"/>
      <c r="D222" s="16"/>
      <c r="E222" s="16"/>
      <c r="F222" s="16"/>
    </row>
    <row r="223" spans="1:6" ht="15.5" x14ac:dyDescent="0.35">
      <c r="A223" s="22" t="s">
        <v>213</v>
      </c>
      <c r="B223" s="22"/>
      <c r="C223" s="22"/>
      <c r="D223" s="16"/>
      <c r="E223" s="16"/>
      <c r="F223" s="16"/>
    </row>
    <row r="224" spans="1:6" ht="15.5" x14ac:dyDescent="0.35">
      <c r="A224" s="22" t="s">
        <v>214</v>
      </c>
      <c r="B224" s="22"/>
      <c r="C224" s="22"/>
      <c r="D224" s="16"/>
      <c r="E224" s="16"/>
      <c r="F224" s="16"/>
    </row>
    <row r="225" spans="1:6" x14ac:dyDescent="0.35">
      <c r="A225" s="16"/>
      <c r="B225" s="16"/>
      <c r="C225" s="16"/>
      <c r="D225" s="16"/>
      <c r="E225" s="16"/>
      <c r="F225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Yumtav Ketencik-fT3</vt:lpstr>
      <vt:lpstr>Yumtav Ketencik-fT4</vt:lpstr>
      <vt:lpstr>Yumtav Ketencik-IgG</vt:lpstr>
      <vt:lpstr>Yumtav Ketencik-biyokimya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2021-12-24T11:54:59Z</dcterms:created>
  <dcterms:modified xsi:type="dcterms:W3CDTF">2021-12-29T14:23:10Z</dcterms:modified>
</cp:coreProperties>
</file>