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info\Desktop\"/>
    </mc:Choice>
  </mc:AlternateContent>
  <bookViews>
    <workbookView xWindow="0" yWindow="0" windowWidth="23040" windowHeight="8652" activeTab="3"/>
  </bookViews>
  <sheets>
    <sheet name="GSH" sheetId="1" r:id="rId1"/>
    <sheet name="SOD-CAT" sheetId="2" r:id="rId2"/>
    <sheet name="MDA" sheetId="3" r:id="rId3"/>
    <sheet name="Materyal-metod" sheetId="4" r:id="rId4"/>
  </sheets>
  <externalReferences>
    <externalReference r:id="rId5"/>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9" i="3" l="1"/>
  <c r="E30" i="3"/>
  <c r="E37" i="3"/>
  <c r="D22" i="3"/>
  <c r="E22" i="3" s="1"/>
  <c r="D23" i="3"/>
  <c r="E23" i="3" s="1"/>
  <c r="D24" i="3"/>
  <c r="E24" i="3" s="1"/>
  <c r="D25" i="3"/>
  <c r="E25" i="3" s="1"/>
  <c r="D26" i="3"/>
  <c r="E26" i="3" s="1"/>
  <c r="D27" i="3"/>
  <c r="E27" i="3" s="1"/>
  <c r="D28" i="3"/>
  <c r="E28" i="3" s="1"/>
  <c r="D29" i="3"/>
  <c r="D30" i="3"/>
  <c r="D31" i="3"/>
  <c r="E31" i="3" s="1"/>
  <c r="D32" i="3"/>
  <c r="E32" i="3" s="1"/>
  <c r="D33" i="3"/>
  <c r="E33" i="3" s="1"/>
  <c r="D34" i="3"/>
  <c r="E34" i="3" s="1"/>
  <c r="D35" i="3"/>
  <c r="E35" i="3" s="1"/>
  <c r="D36" i="3"/>
  <c r="E36" i="3" s="1"/>
  <c r="D37" i="3"/>
  <c r="D38" i="3"/>
  <c r="E38" i="3" s="1"/>
  <c r="D39" i="3"/>
  <c r="E39" i="3" s="1"/>
  <c r="D40" i="3"/>
  <c r="E40" i="3" s="1"/>
  <c r="D41" i="3"/>
  <c r="E41" i="3" s="1"/>
  <c r="D21" i="3"/>
  <c r="E21" i="3" s="1"/>
  <c r="C9" i="3" l="1"/>
  <c r="E9" i="3" s="1"/>
  <c r="C8" i="3"/>
  <c r="E8" i="3" s="1"/>
  <c r="C7" i="3"/>
  <c r="E7" i="3" s="1"/>
  <c r="C6" i="3"/>
  <c r="E6" i="3" s="1"/>
  <c r="C5" i="3"/>
  <c r="E5" i="3" s="1"/>
  <c r="C4" i="3"/>
  <c r="E4" i="3" s="1"/>
  <c r="C3" i="3"/>
  <c r="E3" i="3" s="1"/>
  <c r="D32" i="1" l="1"/>
  <c r="E32" i="1" s="1"/>
  <c r="D33" i="1"/>
  <c r="E33" i="1" s="1"/>
  <c r="D34" i="1"/>
  <c r="E34" i="1" s="1"/>
  <c r="D35" i="1"/>
  <c r="E35" i="1" s="1"/>
  <c r="D36" i="1"/>
  <c r="E36" i="1" s="1"/>
  <c r="D37" i="1"/>
  <c r="E37" i="1" s="1"/>
  <c r="D38" i="1"/>
  <c r="E38" i="1" s="1"/>
  <c r="D39" i="1"/>
  <c r="E39" i="1" s="1"/>
  <c r="D40" i="1"/>
  <c r="E40" i="1" s="1"/>
  <c r="D41" i="1"/>
  <c r="E41" i="1" s="1"/>
  <c r="D42" i="1"/>
  <c r="E42" i="1" s="1"/>
  <c r="D43" i="1"/>
  <c r="E43" i="1" s="1"/>
  <c r="D44" i="1"/>
  <c r="E44" i="1" s="1"/>
  <c r="D45" i="1"/>
  <c r="E45" i="1" s="1"/>
  <c r="D46" i="1"/>
  <c r="E46" i="1" s="1"/>
  <c r="D47" i="1"/>
  <c r="E47" i="1" s="1"/>
  <c r="D48" i="1"/>
  <c r="E48" i="1" s="1"/>
  <c r="D49" i="1"/>
  <c r="E49" i="1" s="1"/>
  <c r="D50" i="1"/>
  <c r="E50" i="1" s="1"/>
  <c r="D51" i="1"/>
  <c r="E51" i="1" s="1"/>
  <c r="D31" i="1"/>
  <c r="E31" i="1" s="1"/>
  <c r="C22" i="1"/>
  <c r="C21" i="1"/>
  <c r="E21" i="1" s="1"/>
  <c r="C20" i="1"/>
  <c r="E20" i="1" s="1"/>
  <c r="C19" i="1"/>
  <c r="E19" i="1" s="1"/>
  <c r="C18" i="1"/>
  <c r="E18" i="1" s="1"/>
  <c r="C17" i="1"/>
  <c r="E17" i="1" s="1"/>
  <c r="C16" i="1"/>
  <c r="E16" i="1" s="1"/>
</calcChain>
</file>

<file path=xl/sharedStrings.xml><?xml version="1.0" encoding="utf-8"?>
<sst xmlns="http://schemas.openxmlformats.org/spreadsheetml/2006/main" count="170" uniqueCount="97">
  <si>
    <t xml:space="preserve"> </t>
  </si>
  <si>
    <t>abs</t>
  </si>
  <si>
    <t>abs-blank</t>
  </si>
  <si>
    <t>expected</t>
  </si>
  <si>
    <t>result</t>
  </si>
  <si>
    <t>std1</t>
  </si>
  <si>
    <t>std2</t>
  </si>
  <si>
    <t>std3</t>
  </si>
  <si>
    <t>std4</t>
  </si>
  <si>
    <t>std5</t>
  </si>
  <si>
    <t>blank</t>
  </si>
  <si>
    <t>std6</t>
  </si>
  <si>
    <t>concentratıon (mg/L)</t>
  </si>
  <si>
    <t>Numune</t>
  </si>
  <si>
    <t>absorbans</t>
  </si>
  <si>
    <t>GRUP1-1</t>
  </si>
  <si>
    <t>GRUP1-2</t>
  </si>
  <si>
    <t>GRUP1-3</t>
  </si>
  <si>
    <t>GRUP1-4</t>
  </si>
  <si>
    <t>GRUP1-5</t>
  </si>
  <si>
    <t>GRUP1-6</t>
  </si>
  <si>
    <t>GRUP2-1</t>
  </si>
  <si>
    <t>GRUP2-2</t>
  </si>
  <si>
    <t>GRUP2-3</t>
  </si>
  <si>
    <t>GRUP2-4</t>
  </si>
  <si>
    <t>GRUP2-5</t>
  </si>
  <si>
    <t>GRUP2-6</t>
  </si>
  <si>
    <t>GRUP3-1</t>
  </si>
  <si>
    <t>GRUP3-2</t>
  </si>
  <si>
    <t>GRUP3-3</t>
  </si>
  <si>
    <t>GRUP3-4</t>
  </si>
  <si>
    <t>GRUP3-5</t>
  </si>
  <si>
    <t>GRUP3-6</t>
  </si>
  <si>
    <t>GRUP4-1</t>
  </si>
  <si>
    <t>GRUP4-2</t>
  </si>
  <si>
    <t>GRUP4-3</t>
  </si>
  <si>
    <t>result(mg/L)</t>
  </si>
  <si>
    <t>Numune Adı</t>
  </si>
  <si>
    <t>SOD (U/ml)</t>
  </si>
  <si>
    <t>CAT (U/mL)</t>
  </si>
  <si>
    <t>NOT</t>
  </si>
  <si>
    <t>hemolizli</t>
  </si>
  <si>
    <t>concentratıon (nmol/L)</t>
  </si>
  <si>
    <t>result(nmol/L)</t>
  </si>
  <si>
    <t>KİT ADI</t>
  </si>
  <si>
    <t>TÜR</t>
  </si>
  <si>
    <t>MARKA</t>
  </si>
  <si>
    <t>CAT. NO</t>
  </si>
  <si>
    <t>Yöntem</t>
  </si>
  <si>
    <t>Kullanılan Cihaz</t>
  </si>
  <si>
    <t>Universal</t>
  </si>
  <si>
    <t>REL ASSAY</t>
  </si>
  <si>
    <t>Kolorimetrik</t>
  </si>
  <si>
    <t>MINDRAY-BS400</t>
  </si>
  <si>
    <t>MDA: Malondialdehit</t>
  </si>
  <si>
    <t>Otto Scientific</t>
  </si>
  <si>
    <t>Otto1001</t>
  </si>
  <si>
    <t>REL BIOCHEM-REL ASSAY</t>
  </si>
  <si>
    <t>SOD: Super Oxıde Dismutase</t>
  </si>
  <si>
    <t>RLD0123</t>
  </si>
  <si>
    <t>CAT: Catalase</t>
  </si>
  <si>
    <t>Elabscience</t>
  </si>
  <si>
    <t>E-BC-K031-S</t>
  </si>
  <si>
    <t>Rat</t>
  </si>
  <si>
    <t>BT</t>
  </si>
  <si>
    <t>ELİSA</t>
  </si>
  <si>
    <t>Mıcroplate reader: BIO-TEK EL X 800-Aotu strıp washer:BIO TEK EL X 50</t>
  </si>
  <si>
    <t>GSH(Glutathione)</t>
  </si>
  <si>
    <t>EA0113Ra</t>
  </si>
  <si>
    <r>
      <t xml:space="preserve">Malondialdehyde (MDA)   </t>
    </r>
    <r>
      <rPr>
        <sz val="12"/>
        <color theme="1"/>
        <rFont val="Times New Roman"/>
        <family val="1"/>
        <charset val="162"/>
      </rPr>
      <t>nmol/L</t>
    </r>
  </si>
  <si>
    <t>The MDA level was determined by a method based</t>
  </si>
  <si>
    <t>on the reaction with thiobarbituric acid (TBA) at 90–100_C</t>
  </si>
  <si>
    <t>. In the TBA test reaction, MDA or MDA-like</t>
  </si>
  <si>
    <t>substances and TBA react with the production of a pink</t>
  </si>
  <si>
    <t>pigment with a maximum absorption at 532 nm. The</t>
  </si>
  <si>
    <t>reaction was performed at pH 2–3 at 90_C for 15 min. The</t>
  </si>
  <si>
    <t>sample was mixed with two volumes of cold 10% (w/v)</t>
  </si>
  <si>
    <t>trichloroacetic acid for the precipitation of protein. The</t>
  </si>
  <si>
    <t>precipitate was pelleted by centrifugation, and an aliquot of</t>
  </si>
  <si>
    <t>the supernatant was reacted with an equal volume of 0.67%</t>
  </si>
  <si>
    <t>(w/v) TBA in a boiling water bath for 10 min. After</t>
  </si>
  <si>
    <t xml:space="preserve">cooling, the absorbance was read at 532 nm. </t>
  </si>
  <si>
    <r>
      <t xml:space="preserve">Super Oxide Dismutase (SOD)   </t>
    </r>
    <r>
      <rPr>
        <sz val="12"/>
        <color theme="1"/>
        <rFont val="Times New Roman"/>
        <family val="1"/>
        <charset val="162"/>
      </rPr>
      <t>U/ml</t>
    </r>
  </si>
  <si>
    <t xml:space="preserve">The role of speroxide dismutase is to accelerate the dismutation of the toxic radical, produced </t>
  </si>
  <si>
    <t xml:space="preserve">during oxidative energy processes to hydrogen peroxide and molecular oxygen. This method </t>
  </si>
  <si>
    <t>employs xanthine and xanthine oxidase to generate superoxide radicals which react with 2-(4-</t>
  </si>
  <si>
    <t xml:space="preserve">iodophenyl)-3-(4-nitrophenol)-5-phenyltetrazolium chloride to form a red formazan dye.. the </t>
  </si>
  <si>
    <t>superoxide dismutase activity is then measured by the degree of inhibiton of this reaction</t>
  </si>
  <si>
    <t>Catalase Assay Principle</t>
  </si>
  <si>
    <t>The reaction that catalase (CAT) decomposes H2O2 can be quickly stopped by ammonium molybdate. The residual H2O2 reacts with ammonium molybdate to generate a yellowish complex.</t>
  </si>
  <si>
    <t xml:space="preserve"> CAT activity can be calculated by production of the yellowish complex at 405 nm.</t>
  </si>
  <si>
    <t xml:space="preserve">This kit is an enzyme -linked ımmunosorbent assay.(elisa).COR standards or samples are added to the wells pre-coated with a monoclonal antibody.  </t>
  </si>
  <si>
    <t>Then biotin-conjugated target antigen are added to the wells. The antigens in the standards or sample compete with the biotin-conjugated antigen to the bind to the capture antibody and incubate.</t>
  </si>
  <si>
    <t>Unbound antigen is washed away during a washing step.An avidin-HRP is then added and then incubate.Unbound avidin hrp is washed away during a washing step.TMB Subsrate is then added and color develops.</t>
  </si>
  <si>
    <t>The reaction is stopped by addition of acidic stop solution and color changes into yellow that can be measured at 450 nm. The intensity of the color developed in inversely proportional to the concentration of GSH in the sample.</t>
  </si>
  <si>
    <t>The concentratıon of GSH in the sample is then determined by comparing the O.D of the samples to the standard curve.</t>
  </si>
  <si>
    <t>Rat Glutathione Assay Principle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</si>
</sst>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charset val="162"/>
      <scheme val="minor"/>
    </font>
    <font>
      <b/>
      <sz val="11"/>
      <color theme="0"/>
      <name val="Calibri"/>
      <family val="2"/>
      <charset val="162"/>
      <scheme val="minor"/>
    </font>
    <font>
      <b/>
      <sz val="11"/>
      <color theme="1"/>
      <name val="Calibri"/>
      <family val="2"/>
      <charset val="162"/>
      <scheme val="minor"/>
    </font>
    <font>
      <b/>
      <sz val="12"/>
      <color theme="1"/>
      <name val="Times New Roman"/>
      <family val="1"/>
      <charset val="162"/>
    </font>
    <font>
      <sz val="12"/>
      <color theme="1"/>
      <name val="Times New Roman"/>
      <family val="1"/>
      <charset val="162"/>
    </font>
  </fonts>
  <fills count="10">
    <fill>
      <patternFill patternType="none"/>
    </fill>
    <fill>
      <patternFill patternType="gray125"/>
    </fill>
    <fill>
      <patternFill patternType="solid">
        <fgColor theme="9"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9" tint="0.3999450666829432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ck">
        <color auto="1"/>
      </left>
      <right style="thick">
        <color auto="1"/>
      </right>
      <top style="thick">
        <color auto="1"/>
      </top>
      <bottom style="thick">
        <color auto="1"/>
      </bottom>
      <diagonal/>
    </border>
    <border>
      <left style="thick">
        <color auto="1"/>
      </left>
      <right style="thick">
        <color auto="1"/>
      </right>
      <top/>
      <bottom/>
      <diagonal/>
    </border>
  </borders>
  <cellStyleXfs count="1">
    <xf numFmtId="0" fontId="0" fillId="0" borderId="0"/>
  </cellStyleXfs>
  <cellXfs count="25">
    <xf numFmtId="0" fontId="0" fillId="0" borderId="0" xfId="0"/>
    <xf numFmtId="0" fontId="0" fillId="0" borderId="1" xfId="0" applyBorder="1"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2" fillId="4" borderId="1" xfId="0" applyFont="1" applyFill="1" applyBorder="1" applyAlignment="1">
      <alignment horizontal="center"/>
    </xf>
    <xf numFmtId="0" fontId="0" fillId="5" borderId="1" xfId="0" applyFill="1" applyBorder="1" applyAlignment="1">
      <alignment horizontal="center"/>
    </xf>
    <xf numFmtId="0" fontId="2" fillId="5" borderId="1" xfId="0" applyFont="1" applyFill="1" applyBorder="1" applyAlignment="1">
      <alignment horizontal="center"/>
    </xf>
    <xf numFmtId="0" fontId="2" fillId="6" borderId="1" xfId="0" applyFont="1" applyFill="1" applyBorder="1" applyAlignment="1">
      <alignment horizontal="center"/>
    </xf>
    <xf numFmtId="2" fontId="2" fillId="6" borderId="1" xfId="0" applyNumberFormat="1" applyFont="1" applyFill="1" applyBorder="1" applyAlignment="1">
      <alignment horizontal="center"/>
    </xf>
    <xf numFmtId="0" fontId="2" fillId="0" borderId="0" xfId="0" applyFont="1"/>
    <xf numFmtId="0" fontId="2" fillId="7" borderId="1" xfId="0" applyFont="1" applyFill="1" applyBorder="1" applyAlignment="1">
      <alignment horizontal="center"/>
    </xf>
    <xf numFmtId="0" fontId="1" fillId="6" borderId="1" xfId="0" applyFont="1" applyFill="1" applyBorder="1" applyAlignment="1">
      <alignment horizontal="center"/>
    </xf>
    <xf numFmtId="0" fontId="1" fillId="6" borderId="2" xfId="0" applyFont="1" applyFill="1" applyBorder="1" applyAlignment="1">
      <alignment horizontal="center"/>
    </xf>
    <xf numFmtId="0" fontId="2" fillId="8" borderId="1" xfId="0" applyFont="1" applyFill="1" applyBorder="1" applyAlignment="1">
      <alignment horizontal="center"/>
    </xf>
    <xf numFmtId="2" fontId="0" fillId="0" borderId="1" xfId="0" applyNumberFormat="1" applyBorder="1" applyAlignment="1">
      <alignment horizontal="center"/>
    </xf>
    <xf numFmtId="0" fontId="0" fillId="0" borderId="1" xfId="0" applyBorder="1"/>
    <xf numFmtId="0" fontId="1" fillId="6" borderId="3" xfId="0" applyFont="1" applyFill="1" applyBorder="1" applyAlignment="1">
      <alignment horizontal="center"/>
    </xf>
    <xf numFmtId="0" fontId="2" fillId="9" borderId="3" xfId="0" applyFont="1" applyFill="1" applyBorder="1" applyAlignment="1">
      <alignment horizontal="center"/>
    </xf>
    <xf numFmtId="0" fontId="2" fillId="2" borderId="3" xfId="0" applyFont="1" applyFill="1" applyBorder="1" applyAlignment="1">
      <alignment horizontal="center"/>
    </xf>
    <xf numFmtId="0" fontId="2" fillId="8" borderId="3" xfId="0" applyFont="1" applyFill="1" applyBorder="1" applyAlignment="1">
      <alignment horizontal="center"/>
    </xf>
    <xf numFmtId="0" fontId="2" fillId="8" borderId="4" xfId="0" applyFont="1" applyFill="1" applyBorder="1" applyAlignment="1">
      <alignment horizontal="center"/>
    </xf>
    <xf numFmtId="0" fontId="3" fillId="0" borderId="0" xfId="0" applyFont="1"/>
    <xf numFmtId="0" fontId="4" fillId="0" borderId="0" xfId="0" applyFont="1"/>
    <xf numFmtId="0" fontId="3" fillId="0" borderId="0" xfId="0" applyFont="1" applyAlignment="1">
      <alignment vertical="center"/>
    </xf>
    <xf numFmtId="0" fontId="4"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GSH</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0221391076115486"/>
                  <c:y val="-0.4482950568678915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GSH!$C$16:$C$21</c:f>
              <c:numCache>
                <c:formatCode>General</c:formatCode>
                <c:ptCount val="6"/>
                <c:pt idx="0">
                  <c:v>7.3999999999999996E-2</c:v>
                </c:pt>
                <c:pt idx="1">
                  <c:v>0.54699999999999993</c:v>
                </c:pt>
                <c:pt idx="2">
                  <c:v>0.84299999999999997</c:v>
                </c:pt>
                <c:pt idx="3">
                  <c:v>1.1379999999999999</c:v>
                </c:pt>
                <c:pt idx="4">
                  <c:v>1.3739999999999999</c:v>
                </c:pt>
                <c:pt idx="5">
                  <c:v>1.704</c:v>
                </c:pt>
              </c:numCache>
            </c:numRef>
          </c:xVal>
          <c:yVal>
            <c:numRef>
              <c:f>GSH!$D$16:$D$21</c:f>
              <c:numCache>
                <c:formatCode>General</c:formatCode>
                <c:ptCount val="6"/>
                <c:pt idx="0">
                  <c:v>2000</c:v>
                </c:pt>
                <c:pt idx="1">
                  <c:v>1000</c:v>
                </c:pt>
                <c:pt idx="2">
                  <c:v>500</c:v>
                </c:pt>
                <c:pt idx="3">
                  <c:v>250</c:v>
                </c:pt>
                <c:pt idx="4">
                  <c:v>125</c:v>
                </c:pt>
                <c:pt idx="5">
                  <c:v>62.5</c:v>
                </c:pt>
              </c:numCache>
            </c:numRef>
          </c:yVal>
          <c:smooth val="0"/>
          <c:extLst>
            <c:ext xmlns:c16="http://schemas.microsoft.com/office/drawing/2014/chart" uri="{C3380CC4-5D6E-409C-BE32-E72D297353CC}">
              <c16:uniqueId val="{00000000-97BB-463D-A2B2-A67E934B7C32}"/>
            </c:ext>
          </c:extLst>
        </c:ser>
        <c:dLbls>
          <c:showLegendKey val="0"/>
          <c:showVal val="0"/>
          <c:showCatName val="0"/>
          <c:showSerName val="0"/>
          <c:showPercent val="0"/>
          <c:showBubbleSize val="0"/>
        </c:dLbls>
        <c:axId val="403421168"/>
        <c:axId val="403428712"/>
      </c:scatterChart>
      <c:valAx>
        <c:axId val="403421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03428712"/>
        <c:crosses val="autoZero"/>
        <c:crossBetween val="midCat"/>
      </c:valAx>
      <c:valAx>
        <c:axId val="403428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034211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MDA</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9296391076115485"/>
                  <c:y val="-0.2023738699329250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[1]MDA!$C$4:$C$10</c:f>
              <c:numCache>
                <c:formatCode>General</c:formatCode>
                <c:ptCount val="7"/>
                <c:pt idx="0">
                  <c:v>2.4810000000000003</c:v>
                </c:pt>
                <c:pt idx="1">
                  <c:v>1.673</c:v>
                </c:pt>
                <c:pt idx="2">
                  <c:v>0.99399999999999999</c:v>
                </c:pt>
                <c:pt idx="3">
                  <c:v>0.51300000000000001</c:v>
                </c:pt>
                <c:pt idx="4">
                  <c:v>0.28800000000000003</c:v>
                </c:pt>
                <c:pt idx="5">
                  <c:v>0.122</c:v>
                </c:pt>
                <c:pt idx="6">
                  <c:v>0</c:v>
                </c:pt>
              </c:numCache>
            </c:numRef>
          </c:xVal>
          <c:yVal>
            <c:numRef>
              <c:f>[1]MDA!$D$4:$D$10</c:f>
              <c:numCache>
                <c:formatCode>General</c:formatCode>
                <c:ptCount val="7"/>
                <c:pt idx="0">
                  <c:v>100</c:v>
                </c:pt>
                <c:pt idx="1">
                  <c:v>50</c:v>
                </c:pt>
                <c:pt idx="2">
                  <c:v>25</c:v>
                </c:pt>
                <c:pt idx="3">
                  <c:v>12.5</c:v>
                </c:pt>
                <c:pt idx="4">
                  <c:v>6.25</c:v>
                </c:pt>
                <c:pt idx="5">
                  <c:v>3.125</c:v>
                </c:pt>
                <c:pt idx="6">
                  <c:v>0</c:v>
                </c:pt>
              </c:numCache>
            </c:numRef>
          </c:yVal>
          <c:smooth val="0"/>
          <c:extLst>
            <c:ext xmlns:c16="http://schemas.microsoft.com/office/drawing/2014/chart" uri="{C3380CC4-5D6E-409C-BE32-E72D297353CC}">
              <c16:uniqueId val="{00000000-D8D7-48E1-8B90-1DC7F7E2DC90}"/>
            </c:ext>
          </c:extLst>
        </c:ser>
        <c:dLbls>
          <c:showLegendKey val="0"/>
          <c:showVal val="0"/>
          <c:showCatName val="0"/>
          <c:showSerName val="0"/>
          <c:showPercent val="0"/>
          <c:showBubbleSize val="0"/>
        </c:dLbls>
        <c:axId val="1018932672"/>
        <c:axId val="1018928928"/>
      </c:scatterChart>
      <c:valAx>
        <c:axId val="10189326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018928928"/>
        <c:crosses val="autoZero"/>
        <c:crossBetween val="midCat"/>
      </c:valAx>
      <c:valAx>
        <c:axId val="1018928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0189326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243840</xdr:colOff>
      <xdr:row>6</xdr:row>
      <xdr:rowOff>175260</xdr:rowOff>
    </xdr:from>
    <xdr:to>
      <xdr:col>14</xdr:col>
      <xdr:colOff>548640</xdr:colOff>
      <xdr:row>21</xdr:row>
      <xdr:rowOff>175260</xdr:rowOff>
    </xdr:to>
    <xdr:graphicFrame macro="">
      <xdr:nvGraphicFramePr>
        <xdr:cNvPr id="5" name="Grafik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409575</xdr:colOff>
      <xdr:row>0</xdr:row>
      <xdr:rowOff>133350</xdr:rowOff>
    </xdr:from>
    <xdr:to>
      <xdr:col>14</xdr:col>
      <xdr:colOff>104775</xdr:colOff>
      <xdr:row>14</xdr:row>
      <xdr:rowOff>19050</xdr:rowOff>
    </xdr:to>
    <xdr:graphicFrame macro="">
      <xdr:nvGraphicFramePr>
        <xdr:cNvPr id="2" name="Grafik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7</xdr:row>
      <xdr:rowOff>0</xdr:rowOff>
    </xdr:from>
    <xdr:to>
      <xdr:col>5</xdr:col>
      <xdr:colOff>639988</xdr:colOff>
      <xdr:row>41</xdr:row>
      <xdr:rowOff>99060</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363980"/>
          <a:ext cx="6865528" cy="6316980"/>
        </a:xfrm>
        <a:prstGeom prst="rect">
          <a:avLst/>
        </a:prstGeom>
      </xdr:spPr>
    </xdr:pic>
    <xdr:clientData/>
  </xdr:twoCellAnchor>
  <xdr:twoCellAnchor editAs="oneCell">
    <xdr:from>
      <xdr:col>5</xdr:col>
      <xdr:colOff>640080</xdr:colOff>
      <xdr:row>7</xdr:row>
      <xdr:rowOff>7876</xdr:rowOff>
    </xdr:from>
    <xdr:to>
      <xdr:col>9</xdr:col>
      <xdr:colOff>236220</xdr:colOff>
      <xdr:row>45</xdr:row>
      <xdr:rowOff>107525</xdr:rowOff>
    </xdr:to>
    <xdr:pic>
      <xdr:nvPicPr>
        <xdr:cNvPr id="3" name="Resim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865620" y="1371856"/>
          <a:ext cx="6240780" cy="704908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K%20LAB/Desktop/2020-SONU&#199;LAR/Gamze%20hoca-mda-nef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FA"/>
      <sheetName val="MDA"/>
    </sheetNames>
    <sheetDataSet>
      <sheetData sheetId="0"/>
      <sheetData sheetId="1">
        <row r="4">
          <cell r="C4">
            <v>2.4810000000000003</v>
          </cell>
          <cell r="D4">
            <v>100</v>
          </cell>
        </row>
        <row r="5">
          <cell r="C5">
            <v>1.673</v>
          </cell>
          <cell r="D5">
            <v>50</v>
          </cell>
        </row>
        <row r="6">
          <cell r="C6">
            <v>0.99399999999999999</v>
          </cell>
          <cell r="D6">
            <v>25</v>
          </cell>
        </row>
        <row r="7">
          <cell r="C7">
            <v>0.51300000000000001</v>
          </cell>
          <cell r="D7">
            <v>12.5</v>
          </cell>
        </row>
        <row r="8">
          <cell r="C8">
            <v>0.28800000000000003</v>
          </cell>
          <cell r="D8">
            <v>6.25</v>
          </cell>
        </row>
        <row r="9">
          <cell r="C9">
            <v>0.122</v>
          </cell>
          <cell r="D9">
            <v>3.125</v>
          </cell>
        </row>
        <row r="10">
          <cell r="C10">
            <v>0</v>
          </cell>
          <cell r="D10">
            <v>0</v>
          </cell>
        </row>
      </sheetData>
    </sheetDataSet>
  </externalBook>
</externalLink>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51"/>
  <sheetViews>
    <sheetView workbookViewId="0">
      <selection activeCell="T7" sqref="T7"/>
    </sheetView>
  </sheetViews>
  <sheetFormatPr defaultRowHeight="14.4" x14ac:dyDescent="0.3"/>
  <cols>
    <col min="1" max="1" width="14.5546875" customWidth="1"/>
    <col min="2" max="2" width="10.6640625" customWidth="1"/>
    <col min="3" max="3" width="11.21875" customWidth="1"/>
    <col min="4" max="4" width="11.77734375" customWidth="1"/>
    <col min="5" max="5" width="13.88671875" customWidth="1"/>
  </cols>
  <sheetData>
    <row r="2" spans="1:5" x14ac:dyDescent="0.3">
      <c r="A2" s="4">
        <v>0.124</v>
      </c>
      <c r="B2" s="3">
        <v>1.1440000000000001</v>
      </c>
      <c r="C2" s="3">
        <v>1.119</v>
      </c>
      <c r="D2" s="3">
        <v>1.105</v>
      </c>
    </row>
    <row r="3" spans="1:5" x14ac:dyDescent="0.3">
      <c r="A3" s="4">
        <v>0.59699999999999998</v>
      </c>
      <c r="B3" s="3">
        <v>1.0489999999999999</v>
      </c>
      <c r="C3" s="3">
        <v>1.1779999999999999</v>
      </c>
      <c r="D3" s="3">
        <v>0.94200000000000006</v>
      </c>
    </row>
    <row r="4" spans="1:5" x14ac:dyDescent="0.3">
      <c r="A4" s="4">
        <v>0.89300000000000002</v>
      </c>
      <c r="B4" s="3">
        <v>0.97599999999999998</v>
      </c>
      <c r="C4" s="3">
        <v>1.131</v>
      </c>
      <c r="D4" s="3">
        <v>0.94700000000000006</v>
      </c>
    </row>
    <row r="5" spans="1:5" x14ac:dyDescent="0.3">
      <c r="A5" s="4">
        <v>1.1879999999999999</v>
      </c>
      <c r="B5" s="3">
        <v>1.0820000000000001</v>
      </c>
      <c r="C5" s="3">
        <v>1.0110000000000001</v>
      </c>
      <c r="D5" s="3">
        <v>0.98299999999999998</v>
      </c>
    </row>
    <row r="6" spans="1:5" x14ac:dyDescent="0.3">
      <c r="A6" s="4">
        <v>1.4239999999999999</v>
      </c>
      <c r="B6" s="3">
        <v>1.2470000000000001</v>
      </c>
      <c r="C6" s="3">
        <v>1.1180000000000001</v>
      </c>
      <c r="D6" s="3">
        <v>0.96499999999999997</v>
      </c>
    </row>
    <row r="7" spans="1:5" x14ac:dyDescent="0.3">
      <c r="A7" s="4">
        <v>1.754</v>
      </c>
      <c r="B7" s="3">
        <v>1.0580000000000001</v>
      </c>
      <c r="C7" s="3">
        <v>1.0469999999999999</v>
      </c>
    </row>
    <row r="8" spans="1:5" x14ac:dyDescent="0.3">
      <c r="A8" s="6">
        <v>0.05</v>
      </c>
      <c r="B8" s="3">
        <v>1.071</v>
      </c>
      <c r="C8" s="3">
        <v>1.0680000000000001</v>
      </c>
    </row>
    <row r="9" spans="1:5" x14ac:dyDescent="0.3">
      <c r="A9" s="1">
        <v>3.4000000000000002E-2</v>
      </c>
      <c r="B9" s="3">
        <v>1.155</v>
      </c>
      <c r="C9" s="3">
        <v>1.115</v>
      </c>
    </row>
    <row r="12" spans="1:5" x14ac:dyDescent="0.3">
      <c r="A12" t="s">
        <v>0</v>
      </c>
    </row>
    <row r="15" spans="1:5" x14ac:dyDescent="0.3">
      <c r="B15" s="7" t="s">
        <v>1</v>
      </c>
      <c r="C15" s="7" t="s">
        <v>2</v>
      </c>
      <c r="D15" s="7" t="s">
        <v>3</v>
      </c>
      <c r="E15" s="7" t="s">
        <v>4</v>
      </c>
    </row>
    <row r="16" spans="1:5" x14ac:dyDescent="0.3">
      <c r="A16" t="s">
        <v>5</v>
      </c>
      <c r="B16" s="4">
        <v>0.124</v>
      </c>
      <c r="C16" s="1">
        <f>B16-B22</f>
        <v>7.3999999999999996E-2</v>
      </c>
      <c r="D16" s="1">
        <v>2000</v>
      </c>
      <c r="E16" s="8">
        <f>(836.51*C16*C16)-(2669.4*C16)+(2193.2)</f>
        <v>2000.2451287599997</v>
      </c>
    </row>
    <row r="17" spans="1:13" x14ac:dyDescent="0.3">
      <c r="A17" t="s">
        <v>6</v>
      </c>
      <c r="B17" s="4">
        <v>0.59699999999999998</v>
      </c>
      <c r="C17" s="1">
        <f>B17-B22</f>
        <v>0.54699999999999993</v>
      </c>
      <c r="D17" s="1">
        <v>1000</v>
      </c>
      <c r="E17" s="8">
        <f t="shared" ref="E17:E51" si="0">(836.51*C17*C17)-(2669.4*C17)+(2193.2)</f>
        <v>983.3295205899999</v>
      </c>
    </row>
    <row r="18" spans="1:13" x14ac:dyDescent="0.3">
      <c r="A18" t="s">
        <v>7</v>
      </c>
      <c r="B18" s="4">
        <v>0.89300000000000002</v>
      </c>
      <c r="C18" s="1">
        <f>B18-B22</f>
        <v>0.84299999999999997</v>
      </c>
      <c r="D18" s="1">
        <v>500</v>
      </c>
      <c r="E18" s="8">
        <f t="shared" si="0"/>
        <v>537.3607949899997</v>
      </c>
    </row>
    <row r="19" spans="1:13" x14ac:dyDescent="0.3">
      <c r="A19" t="s">
        <v>8</v>
      </c>
      <c r="B19" s="4">
        <v>1.1879999999999999</v>
      </c>
      <c r="C19" s="1">
        <f>B19-B22</f>
        <v>1.1379999999999999</v>
      </c>
      <c r="D19" s="1">
        <v>250</v>
      </c>
      <c r="E19" s="8">
        <f t="shared" si="0"/>
        <v>238.74005643999976</v>
      </c>
    </row>
    <row r="20" spans="1:13" x14ac:dyDescent="0.3">
      <c r="A20" t="s">
        <v>9</v>
      </c>
      <c r="B20" s="4">
        <v>1.4239999999999999</v>
      </c>
      <c r="C20" s="1">
        <f>B20-B22</f>
        <v>1.3739999999999999</v>
      </c>
      <c r="D20" s="1">
        <v>125</v>
      </c>
      <c r="E20" s="8">
        <f t="shared" si="0"/>
        <v>104.67155275999994</v>
      </c>
    </row>
    <row r="21" spans="1:13" x14ac:dyDescent="0.3">
      <c r="A21" t="s">
        <v>11</v>
      </c>
      <c r="B21" s="4">
        <v>1.754</v>
      </c>
      <c r="C21" s="1">
        <f>B21-B22</f>
        <v>1.704</v>
      </c>
      <c r="D21" s="1">
        <v>62.5</v>
      </c>
      <c r="E21" s="8">
        <f t="shared" si="0"/>
        <v>73.446220159999029</v>
      </c>
    </row>
    <row r="22" spans="1:13" x14ac:dyDescent="0.3">
      <c r="A22" t="s">
        <v>10</v>
      </c>
      <c r="B22" s="6">
        <v>0.05</v>
      </c>
      <c r="C22" s="1">
        <f>B22-B22</f>
        <v>0</v>
      </c>
      <c r="D22" s="1">
        <v>0</v>
      </c>
      <c r="E22" s="8">
        <v>0</v>
      </c>
    </row>
    <row r="23" spans="1:13" x14ac:dyDescent="0.3">
      <c r="K23" s="9" t="s">
        <v>12</v>
      </c>
      <c r="L23" s="9"/>
      <c r="M23" s="9"/>
    </row>
    <row r="30" spans="1:13" x14ac:dyDescent="0.3">
      <c r="A30" s="10" t="s">
        <v>13</v>
      </c>
      <c r="B30" s="3" t="s">
        <v>14</v>
      </c>
      <c r="C30" s="5" t="s">
        <v>10</v>
      </c>
      <c r="D30" s="1" t="s">
        <v>2</v>
      </c>
      <c r="E30" s="7" t="s">
        <v>36</v>
      </c>
    </row>
    <row r="31" spans="1:13" x14ac:dyDescent="0.3">
      <c r="A31" s="10" t="s">
        <v>15</v>
      </c>
      <c r="B31" s="3">
        <v>1.1440000000000001</v>
      </c>
      <c r="C31" s="6">
        <v>0.05</v>
      </c>
      <c r="D31" s="1">
        <f>(B31-C31)</f>
        <v>1.0940000000000001</v>
      </c>
      <c r="E31" s="8">
        <f>(836.51*D31*D31)-(2669.4*D31)+(2193.2)</f>
        <v>274.04168235999987</v>
      </c>
    </row>
    <row r="32" spans="1:13" x14ac:dyDescent="0.3">
      <c r="A32" s="10" t="s">
        <v>16</v>
      </c>
      <c r="B32" s="3">
        <v>1.0489999999999999</v>
      </c>
      <c r="C32" s="6">
        <v>0.05</v>
      </c>
      <c r="D32" s="1">
        <f>(B32-C32)</f>
        <v>0.99899999999999989</v>
      </c>
      <c r="E32" s="8">
        <f>(836.51*D32*D32)-(2669.4*D32)+(2193.2)</f>
        <v>361.30721650999976</v>
      </c>
    </row>
    <row r="33" spans="1:5" x14ac:dyDescent="0.3">
      <c r="A33" s="10" t="s">
        <v>17</v>
      </c>
      <c r="B33" s="3">
        <v>0.97599999999999998</v>
      </c>
      <c r="C33" s="6">
        <v>0.05</v>
      </c>
      <c r="D33" s="1">
        <f>(B33-C33)</f>
        <v>0.92599999999999993</v>
      </c>
      <c r="E33" s="8">
        <f>(836.51*D33*D33)-(2669.4*D33)+(2193.2)</f>
        <v>438.62284875999967</v>
      </c>
    </row>
    <row r="34" spans="1:5" x14ac:dyDescent="0.3">
      <c r="A34" s="10" t="s">
        <v>18</v>
      </c>
      <c r="B34" s="3">
        <v>1.0820000000000001</v>
      </c>
      <c r="C34" s="6">
        <v>0.05</v>
      </c>
      <c r="D34" s="1">
        <f>(B34-C34)</f>
        <v>1.032</v>
      </c>
      <c r="E34" s="8">
        <f>(836.51*D34*D34)-(2669.4*D34)+(2193.2)</f>
        <v>329.28242623999995</v>
      </c>
    </row>
    <row r="35" spans="1:5" x14ac:dyDescent="0.3">
      <c r="A35" s="10" t="s">
        <v>19</v>
      </c>
      <c r="B35" s="3">
        <v>1.2470000000000001</v>
      </c>
      <c r="C35" s="6">
        <v>0.05</v>
      </c>
      <c r="D35" s="1">
        <f>(B35-C35)</f>
        <v>1.1970000000000001</v>
      </c>
      <c r="E35" s="8">
        <f>(836.51*D35*D35)-(2669.4*D35)+(2193.2)</f>
        <v>196.48725658999956</v>
      </c>
    </row>
    <row r="36" spans="1:5" x14ac:dyDescent="0.3">
      <c r="A36" s="10" t="s">
        <v>20</v>
      </c>
      <c r="B36" s="3">
        <v>1.0580000000000001</v>
      </c>
      <c r="C36" s="6">
        <v>0.05</v>
      </c>
      <c r="D36" s="1">
        <f>(B36-C36)</f>
        <v>1.008</v>
      </c>
      <c r="E36" s="8">
        <f>(836.51*D36*D36)-(2669.4*D36)+(2193.2)</f>
        <v>352.39249663999976</v>
      </c>
    </row>
    <row r="37" spans="1:5" x14ac:dyDescent="0.3">
      <c r="A37" s="10" t="s">
        <v>21</v>
      </c>
      <c r="B37" s="3">
        <v>1.071</v>
      </c>
      <c r="C37" s="6">
        <v>0.05</v>
      </c>
      <c r="D37" s="1">
        <f>(B37-C37)</f>
        <v>1.0209999999999999</v>
      </c>
      <c r="E37" s="8">
        <f>(836.51*D37*D37)-(2669.4*D37)+(2193.2)</f>
        <v>339.75492090999978</v>
      </c>
    </row>
    <row r="38" spans="1:5" x14ac:dyDescent="0.3">
      <c r="A38" s="10" t="s">
        <v>22</v>
      </c>
      <c r="B38" s="3">
        <v>1.155</v>
      </c>
      <c r="C38" s="6">
        <v>0.05</v>
      </c>
      <c r="D38" s="1">
        <f>(B38-C38)</f>
        <v>1.105</v>
      </c>
      <c r="E38" s="8">
        <f>(836.51*D38*D38)-(2669.4*D38)+(2193.2)</f>
        <v>264.91262274999985</v>
      </c>
    </row>
    <row r="39" spans="1:5" x14ac:dyDescent="0.3">
      <c r="A39" s="10" t="s">
        <v>23</v>
      </c>
      <c r="B39" s="3">
        <v>1.119</v>
      </c>
      <c r="C39" s="6">
        <v>0.05</v>
      </c>
      <c r="D39" s="1">
        <f>(B39-C39)</f>
        <v>1.069</v>
      </c>
      <c r="E39" s="8">
        <f>(836.51*D39*D39)-(2669.4*D39)+(2193.2)</f>
        <v>295.54240410999955</v>
      </c>
    </row>
    <row r="40" spans="1:5" x14ac:dyDescent="0.3">
      <c r="A40" s="10" t="s">
        <v>24</v>
      </c>
      <c r="B40" s="3">
        <v>1.1779999999999999</v>
      </c>
      <c r="C40" s="6">
        <v>0.05</v>
      </c>
      <c r="D40" s="1">
        <f>(B40-C40)</f>
        <v>1.1279999999999999</v>
      </c>
      <c r="E40" s="8">
        <f>(836.51*D40*D40)-(2669.4*D40)+(2193.2)</f>
        <v>246.47873983999966</v>
      </c>
    </row>
    <row r="41" spans="1:5" x14ac:dyDescent="0.3">
      <c r="A41" s="10" t="s">
        <v>25</v>
      </c>
      <c r="B41" s="3">
        <v>1.131</v>
      </c>
      <c r="C41" s="6">
        <v>0.05</v>
      </c>
      <c r="D41" s="1">
        <f>(B41-C41)</f>
        <v>1.081</v>
      </c>
      <c r="E41" s="8">
        <f>(836.51*D41*D41)-(2669.4*D41)+(2193.2)</f>
        <v>285.09156210999981</v>
      </c>
    </row>
    <row r="42" spans="1:5" x14ac:dyDescent="0.3">
      <c r="A42" s="10" t="s">
        <v>26</v>
      </c>
      <c r="B42" s="3">
        <v>1.0110000000000001</v>
      </c>
      <c r="C42" s="6">
        <v>0.05</v>
      </c>
      <c r="D42" s="1">
        <f>(B42-C42)</f>
        <v>0.96100000000000008</v>
      </c>
      <c r="E42" s="8">
        <f>(836.51*D42*D42)-(2669.4*D42)+(2193.2)</f>
        <v>400.4411517099993</v>
      </c>
    </row>
    <row r="43" spans="1:5" x14ac:dyDescent="0.3">
      <c r="A43" s="10" t="s">
        <v>27</v>
      </c>
      <c r="B43" s="3">
        <v>1.1180000000000001</v>
      </c>
      <c r="C43" s="6">
        <v>0.05</v>
      </c>
      <c r="D43" s="1">
        <f>(B43-C43)</f>
        <v>1.0680000000000001</v>
      </c>
      <c r="E43" s="8">
        <f>(836.51*D43*D43)-(2669.4*D43)+(2193.2)</f>
        <v>296.42418223999948</v>
      </c>
    </row>
    <row r="44" spans="1:5" x14ac:dyDescent="0.3">
      <c r="A44" s="10" t="s">
        <v>28</v>
      </c>
      <c r="B44" s="3">
        <v>1.0469999999999999</v>
      </c>
      <c r="C44" s="6">
        <v>0.05</v>
      </c>
      <c r="D44" s="1">
        <f>(B44-C44)</f>
        <v>0.99699999999999989</v>
      </c>
      <c r="E44" s="8">
        <f>(836.51*D44*D44)-(2669.4*D44)+(2193.2)</f>
        <v>363.30666858999984</v>
      </c>
    </row>
    <row r="45" spans="1:5" x14ac:dyDescent="0.3">
      <c r="A45" s="10" t="s">
        <v>29</v>
      </c>
      <c r="B45" s="3">
        <v>1.0680000000000001</v>
      </c>
      <c r="C45" s="6">
        <v>0.05</v>
      </c>
      <c r="D45" s="1">
        <f>(B45-C45)</f>
        <v>1.018</v>
      </c>
      <c r="E45" s="8">
        <f>(836.51*D45*D45)-(2669.4*D45)+(2193.2)</f>
        <v>342.64618923999979</v>
      </c>
    </row>
    <row r="46" spans="1:5" x14ac:dyDescent="0.3">
      <c r="A46" s="10" t="s">
        <v>30</v>
      </c>
      <c r="B46" s="3">
        <v>1.115</v>
      </c>
      <c r="C46" s="6">
        <v>0.05</v>
      </c>
      <c r="D46" s="1">
        <f>(B46-C46)</f>
        <v>1.0649999999999999</v>
      </c>
      <c r="E46" s="8">
        <f>(836.51*D46*D46)-(2669.4*D46)+(2193.2)</f>
        <v>299.07955474999972</v>
      </c>
    </row>
    <row r="47" spans="1:5" x14ac:dyDescent="0.3">
      <c r="A47" s="10" t="s">
        <v>31</v>
      </c>
      <c r="B47" s="3">
        <v>1.105</v>
      </c>
      <c r="C47" s="6">
        <v>0.05</v>
      </c>
      <c r="D47" s="1">
        <f>(B47-C47)</f>
        <v>1.0549999999999999</v>
      </c>
      <c r="E47" s="8">
        <f>(836.51*D47*D47)-(2669.4*D47)+(2193.2)</f>
        <v>308.03954274999955</v>
      </c>
    </row>
    <row r="48" spans="1:5" x14ac:dyDescent="0.3">
      <c r="A48" s="10" t="s">
        <v>32</v>
      </c>
      <c r="B48" s="3">
        <v>0.94200000000000006</v>
      </c>
      <c r="C48" s="6">
        <v>0.05</v>
      </c>
      <c r="D48" s="1">
        <f>(B48-C48)</f>
        <v>0.89200000000000002</v>
      </c>
      <c r="E48" s="8">
        <f>(836.51*D48*D48)-(2669.4*D48)+(2193.2)</f>
        <v>477.67609263999975</v>
      </c>
    </row>
    <row r="49" spans="1:5" x14ac:dyDescent="0.3">
      <c r="A49" s="10" t="s">
        <v>33</v>
      </c>
      <c r="B49" s="3">
        <v>0.94700000000000006</v>
      </c>
      <c r="C49" s="6">
        <v>0.05</v>
      </c>
      <c r="D49" s="1">
        <f>(B49-C49)</f>
        <v>0.89700000000000002</v>
      </c>
      <c r="E49" s="8">
        <f>(836.51*D49*D49)-(2669.4*D49)+(2193.2)</f>
        <v>471.81167458999971</v>
      </c>
    </row>
    <row r="50" spans="1:5" x14ac:dyDescent="0.3">
      <c r="A50" s="10" t="s">
        <v>34</v>
      </c>
      <c r="B50" s="3">
        <v>0.98299999999999998</v>
      </c>
      <c r="C50" s="6">
        <v>0.05</v>
      </c>
      <c r="D50" s="1">
        <f>(B50-C50)</f>
        <v>0.93299999999999994</v>
      </c>
      <c r="E50" s="8">
        <f>(836.51*D50*D50)-(2669.4*D50)+(2193.2)</f>
        <v>430.82255338999948</v>
      </c>
    </row>
    <row r="51" spans="1:5" x14ac:dyDescent="0.3">
      <c r="A51" s="10" t="s">
        <v>35</v>
      </c>
      <c r="B51" s="3">
        <v>0.96499999999999997</v>
      </c>
      <c r="C51" s="6">
        <v>0.05</v>
      </c>
      <c r="D51" s="1">
        <f>(B51-C51)</f>
        <v>0.91499999999999992</v>
      </c>
      <c r="E51" s="8">
        <f>(836.51*D51*D51)-(2669.4*D51)+(2193.2)</f>
        <v>451.04608474999986</v>
      </c>
    </row>
  </sheetData>
  <pageMargins left="0.7" right="0.7" top="0.75" bottom="0.75" header="0.3" footer="0.3"/>
  <pageSetup paperSize="9"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O10" sqref="O10"/>
    </sheetView>
  </sheetViews>
  <sheetFormatPr defaultRowHeight="14.4" x14ac:dyDescent="0.3"/>
  <cols>
    <col min="1" max="1" width="15.88671875" customWidth="1"/>
    <col min="2" max="2" width="12.6640625" customWidth="1"/>
    <col min="3" max="3" width="13.21875" customWidth="1"/>
    <col min="4" max="4" width="13.77734375" customWidth="1"/>
  </cols>
  <sheetData>
    <row r="1" spans="1:4" x14ac:dyDescent="0.3">
      <c r="A1" s="11" t="s">
        <v>37</v>
      </c>
      <c r="B1" s="11" t="s">
        <v>38</v>
      </c>
      <c r="C1" s="11" t="s">
        <v>39</v>
      </c>
      <c r="D1" s="12" t="s">
        <v>40</v>
      </c>
    </row>
    <row r="2" spans="1:4" x14ac:dyDescent="0.3">
      <c r="A2" s="13" t="s">
        <v>15</v>
      </c>
      <c r="B2" s="2">
        <v>290</v>
      </c>
      <c r="C2" s="2">
        <v>47.4</v>
      </c>
      <c r="D2" s="5"/>
    </row>
    <row r="3" spans="1:4" x14ac:dyDescent="0.3">
      <c r="A3" s="13" t="s">
        <v>16</v>
      </c>
      <c r="B3" s="2">
        <v>304</v>
      </c>
      <c r="C3" s="2">
        <v>164.4</v>
      </c>
      <c r="D3" s="5" t="s">
        <v>41</v>
      </c>
    </row>
    <row r="4" spans="1:4" x14ac:dyDescent="0.3">
      <c r="A4" s="13" t="s">
        <v>17</v>
      </c>
      <c r="B4" s="2">
        <v>281</v>
      </c>
      <c r="C4" s="2">
        <v>99.4</v>
      </c>
      <c r="D4" s="5"/>
    </row>
    <row r="5" spans="1:4" x14ac:dyDescent="0.3">
      <c r="A5" s="13" t="s">
        <v>18</v>
      </c>
      <c r="B5" s="2">
        <v>264</v>
      </c>
      <c r="C5" s="2">
        <v>442.6</v>
      </c>
      <c r="D5" s="5" t="s">
        <v>41</v>
      </c>
    </row>
    <row r="6" spans="1:4" x14ac:dyDescent="0.3">
      <c r="A6" s="13" t="s">
        <v>19</v>
      </c>
      <c r="B6" s="2">
        <v>300</v>
      </c>
      <c r="C6" s="2">
        <v>126.7</v>
      </c>
      <c r="D6" s="5"/>
    </row>
    <row r="7" spans="1:4" x14ac:dyDescent="0.3">
      <c r="A7" s="13" t="s">
        <v>20</v>
      </c>
      <c r="B7" s="2">
        <v>310</v>
      </c>
      <c r="C7" s="2">
        <v>130</v>
      </c>
      <c r="D7" s="5"/>
    </row>
    <row r="8" spans="1:4" x14ac:dyDescent="0.3">
      <c r="A8" s="13" t="s">
        <v>21</v>
      </c>
      <c r="B8" s="2">
        <v>264</v>
      </c>
      <c r="C8" s="2">
        <v>29.9</v>
      </c>
      <c r="D8" s="5"/>
    </row>
    <row r="9" spans="1:4" x14ac:dyDescent="0.3">
      <c r="A9" s="13" t="s">
        <v>22</v>
      </c>
      <c r="B9" s="2">
        <v>283</v>
      </c>
      <c r="C9" s="2">
        <v>78.599999999999994</v>
      </c>
      <c r="D9" s="5"/>
    </row>
    <row r="10" spans="1:4" x14ac:dyDescent="0.3">
      <c r="A10" s="13" t="s">
        <v>23</v>
      </c>
      <c r="B10" s="2">
        <v>302</v>
      </c>
      <c r="C10" s="2">
        <v>304.2</v>
      </c>
      <c r="D10" s="5" t="s">
        <v>41</v>
      </c>
    </row>
    <row r="11" spans="1:4" x14ac:dyDescent="0.3">
      <c r="A11" s="13" t="s">
        <v>24</v>
      </c>
      <c r="B11" s="2">
        <v>288</v>
      </c>
      <c r="C11" s="2">
        <v>462.1</v>
      </c>
      <c r="D11" s="5" t="s">
        <v>41</v>
      </c>
    </row>
    <row r="12" spans="1:4" x14ac:dyDescent="0.3">
      <c r="A12" s="13" t="s">
        <v>25</v>
      </c>
      <c r="B12" s="2">
        <v>316</v>
      </c>
      <c r="C12" s="2">
        <v>186.5</v>
      </c>
      <c r="D12" s="5" t="s">
        <v>41</v>
      </c>
    </row>
    <row r="13" spans="1:4" x14ac:dyDescent="0.3">
      <c r="A13" s="13" t="s">
        <v>26</v>
      </c>
      <c r="B13" s="2">
        <v>295</v>
      </c>
      <c r="C13" s="2">
        <v>354.2</v>
      </c>
      <c r="D13" s="5" t="s">
        <v>41</v>
      </c>
    </row>
    <row r="14" spans="1:4" x14ac:dyDescent="0.3">
      <c r="A14" s="13" t="s">
        <v>27</v>
      </c>
      <c r="B14" s="2">
        <v>296</v>
      </c>
      <c r="C14" s="2">
        <v>20.100000000000001</v>
      </c>
      <c r="D14" s="5"/>
    </row>
    <row r="15" spans="1:4" x14ac:dyDescent="0.3">
      <c r="A15" s="13" t="s">
        <v>28</v>
      </c>
      <c r="B15" s="2">
        <v>306</v>
      </c>
      <c r="C15" s="2">
        <v>92.9</v>
      </c>
      <c r="D15" s="5"/>
    </row>
    <row r="16" spans="1:4" x14ac:dyDescent="0.3">
      <c r="A16" s="13" t="s">
        <v>29</v>
      </c>
      <c r="B16" s="2">
        <v>301</v>
      </c>
      <c r="C16" s="2">
        <v>321.10000000000002</v>
      </c>
      <c r="D16" s="5" t="s">
        <v>41</v>
      </c>
    </row>
    <row r="17" spans="1:4" x14ac:dyDescent="0.3">
      <c r="A17" s="13" t="s">
        <v>30</v>
      </c>
      <c r="B17" s="2">
        <v>305</v>
      </c>
      <c r="C17" s="2">
        <v>150.1</v>
      </c>
      <c r="D17" s="5"/>
    </row>
    <row r="18" spans="1:4" x14ac:dyDescent="0.3">
      <c r="A18" s="13" t="s">
        <v>31</v>
      </c>
      <c r="B18" s="2">
        <v>300</v>
      </c>
      <c r="C18" s="2">
        <v>332.1</v>
      </c>
      <c r="D18" s="5" t="s">
        <v>41</v>
      </c>
    </row>
    <row r="19" spans="1:4" x14ac:dyDescent="0.3">
      <c r="A19" s="13" t="s">
        <v>32</v>
      </c>
      <c r="B19" s="2">
        <v>296</v>
      </c>
      <c r="C19" s="2">
        <v>87.7</v>
      </c>
      <c r="D19" s="5"/>
    </row>
    <row r="20" spans="1:4" x14ac:dyDescent="0.3">
      <c r="A20" s="13" t="s">
        <v>33</v>
      </c>
      <c r="B20" s="2">
        <v>311</v>
      </c>
      <c r="C20" s="2">
        <v>268.39999999999998</v>
      </c>
      <c r="D20" s="5" t="s">
        <v>41</v>
      </c>
    </row>
    <row r="21" spans="1:4" x14ac:dyDescent="0.3">
      <c r="A21" s="13" t="s">
        <v>34</v>
      </c>
      <c r="B21" s="2">
        <v>299</v>
      </c>
      <c r="C21" s="2">
        <v>260</v>
      </c>
      <c r="D21" s="5" t="s">
        <v>41</v>
      </c>
    </row>
    <row r="22" spans="1:4" x14ac:dyDescent="0.3">
      <c r="A22" s="13" t="s">
        <v>35</v>
      </c>
      <c r="B22" s="2">
        <v>312</v>
      </c>
      <c r="C22" s="2">
        <v>77.3</v>
      </c>
      <c r="D22"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41"/>
  <sheetViews>
    <sheetView workbookViewId="0">
      <selection activeCell="R23" sqref="R23"/>
    </sheetView>
  </sheetViews>
  <sheetFormatPr defaultRowHeight="14.4" x14ac:dyDescent="0.3"/>
  <cols>
    <col min="1" max="1" width="13.77734375" customWidth="1"/>
    <col min="2" max="2" width="12" customWidth="1"/>
    <col min="3" max="3" width="11.109375" customWidth="1"/>
    <col min="4" max="4" width="11.88671875" customWidth="1"/>
    <col min="5" max="5" width="13.21875" customWidth="1"/>
  </cols>
  <sheetData>
    <row r="2" spans="1:12" x14ac:dyDescent="0.3">
      <c r="B2" s="11" t="s">
        <v>14</v>
      </c>
      <c r="C2" s="11" t="s">
        <v>2</v>
      </c>
      <c r="D2" s="11" t="s">
        <v>3</v>
      </c>
      <c r="E2" s="11" t="s">
        <v>4</v>
      </c>
    </row>
    <row r="3" spans="1:12" x14ac:dyDescent="0.3">
      <c r="A3" t="s">
        <v>5</v>
      </c>
      <c r="B3" s="1">
        <v>2.5110000000000001</v>
      </c>
      <c r="C3" s="1">
        <f>B3-B9</f>
        <v>2.4810000000000003</v>
      </c>
      <c r="D3" s="1">
        <v>100</v>
      </c>
      <c r="E3" s="14">
        <f>(11.04*C3*C3)+(11.948*C3)+(1.5134)</f>
        <v>99.111573440000015</v>
      </c>
    </row>
    <row r="4" spans="1:12" x14ac:dyDescent="0.3">
      <c r="A4" t="s">
        <v>6</v>
      </c>
      <c r="B4" s="1">
        <v>1.7030000000000001</v>
      </c>
      <c r="C4" s="1">
        <f>B4-B9</f>
        <v>1.673</v>
      </c>
      <c r="D4" s="1">
        <v>50</v>
      </c>
      <c r="E4" s="14">
        <f t="shared" ref="E4:E41" si="0">(11.04*C4*C4)+(11.948*C4)+(1.5134)</f>
        <v>52.402580159999992</v>
      </c>
    </row>
    <row r="5" spans="1:12" x14ac:dyDescent="0.3">
      <c r="A5" t="s">
        <v>7</v>
      </c>
      <c r="B5" s="1">
        <v>1.024</v>
      </c>
      <c r="C5" s="1">
        <f>B5-B9</f>
        <v>0.99399999999999999</v>
      </c>
      <c r="D5" s="1">
        <v>25</v>
      </c>
      <c r="E5" s="14">
        <f t="shared" si="0"/>
        <v>24.297629439999998</v>
      </c>
    </row>
    <row r="6" spans="1:12" x14ac:dyDescent="0.3">
      <c r="A6" t="s">
        <v>8</v>
      </c>
      <c r="B6" s="1">
        <v>0.54300000000000004</v>
      </c>
      <c r="C6" s="1">
        <f>B6-B9</f>
        <v>0.51300000000000001</v>
      </c>
      <c r="D6" s="1">
        <v>12.5</v>
      </c>
      <c r="E6" s="14">
        <f t="shared" si="0"/>
        <v>10.548109760000001</v>
      </c>
    </row>
    <row r="7" spans="1:12" x14ac:dyDescent="0.3">
      <c r="A7" t="s">
        <v>9</v>
      </c>
      <c r="B7" s="1">
        <v>0.318</v>
      </c>
      <c r="C7" s="1">
        <f>B7-B9</f>
        <v>0.28800000000000003</v>
      </c>
      <c r="D7" s="1">
        <v>6.25</v>
      </c>
      <c r="E7" s="14">
        <f t="shared" si="0"/>
        <v>5.8701257600000005</v>
      </c>
    </row>
    <row r="8" spans="1:12" x14ac:dyDescent="0.3">
      <c r="A8" t="s">
        <v>11</v>
      </c>
      <c r="B8" s="1">
        <v>0.152</v>
      </c>
      <c r="C8" s="1">
        <f>B8-B9</f>
        <v>0.122</v>
      </c>
      <c r="D8" s="1">
        <v>3.125</v>
      </c>
      <c r="E8" s="14">
        <f t="shared" si="0"/>
        <v>3.1353753600000003</v>
      </c>
    </row>
    <row r="9" spans="1:12" x14ac:dyDescent="0.3">
      <c r="A9" t="s">
        <v>10</v>
      </c>
      <c r="B9" s="1">
        <v>0.03</v>
      </c>
      <c r="C9" s="1">
        <f>B9-B9</f>
        <v>0</v>
      </c>
      <c r="D9" s="1">
        <v>0</v>
      </c>
      <c r="E9" s="14">
        <f t="shared" si="0"/>
        <v>1.5134000000000001</v>
      </c>
    </row>
    <row r="15" spans="1:12" x14ac:dyDescent="0.3">
      <c r="J15" s="9" t="s">
        <v>42</v>
      </c>
      <c r="K15" s="9"/>
      <c r="L15" s="9"/>
    </row>
    <row r="20" spans="1:5" x14ac:dyDescent="0.3">
      <c r="A20" s="11" t="s">
        <v>13</v>
      </c>
      <c r="B20" s="11" t="s">
        <v>14</v>
      </c>
      <c r="C20" s="11" t="s">
        <v>10</v>
      </c>
      <c r="D20" s="11" t="s">
        <v>2</v>
      </c>
      <c r="E20" s="11" t="s">
        <v>43</v>
      </c>
    </row>
    <row r="21" spans="1:5" x14ac:dyDescent="0.3">
      <c r="A21" s="10" t="s">
        <v>15</v>
      </c>
      <c r="B21" s="15">
        <v>0.67800000000000005</v>
      </c>
      <c r="C21" s="1">
        <v>0.03</v>
      </c>
      <c r="D21" s="1">
        <f>(B21-C21)</f>
        <v>0.64800000000000002</v>
      </c>
      <c r="E21" s="8">
        <f>(11.04*D21*D21)+(11.948*D21)+(1.5134)</f>
        <v>13.891444160000002</v>
      </c>
    </row>
    <row r="22" spans="1:5" x14ac:dyDescent="0.3">
      <c r="A22" s="10" t="s">
        <v>16</v>
      </c>
      <c r="B22" s="15">
        <v>1.282</v>
      </c>
      <c r="C22" s="1">
        <v>0.03</v>
      </c>
      <c r="D22" s="1">
        <f>(B22-C22)</f>
        <v>1.252</v>
      </c>
      <c r="E22" s="8">
        <f>(11.04*D22*D22)+(11.948*D22)+(1.5134)</f>
        <v>33.777540160000001</v>
      </c>
    </row>
    <row r="23" spans="1:5" x14ac:dyDescent="0.3">
      <c r="A23" s="10" t="s">
        <v>17</v>
      </c>
      <c r="B23" s="15">
        <v>1.9850000000000001</v>
      </c>
      <c r="C23" s="1">
        <v>0.03</v>
      </c>
      <c r="D23" s="1">
        <f>(B23-C23)</f>
        <v>1.9550000000000001</v>
      </c>
      <c r="E23" s="8">
        <f>(11.04*D23*D23)+(11.948*D23)+(1.5134)</f>
        <v>67.066896</v>
      </c>
    </row>
    <row r="24" spans="1:5" x14ac:dyDescent="0.3">
      <c r="A24" s="10" t="s">
        <v>18</v>
      </c>
      <c r="B24" s="15">
        <v>1.319</v>
      </c>
      <c r="C24" s="1">
        <v>0.03</v>
      </c>
      <c r="D24" s="1">
        <f>(B24-C24)</f>
        <v>1.2889999999999999</v>
      </c>
      <c r="E24" s="8">
        <f>(11.04*D24*D24)+(11.948*D24)+(1.5134)</f>
        <v>35.257563839999996</v>
      </c>
    </row>
    <row r="25" spans="1:5" x14ac:dyDescent="0.3">
      <c r="A25" s="10" t="s">
        <v>19</v>
      </c>
      <c r="B25" s="15">
        <v>2.3330000000000002</v>
      </c>
      <c r="C25" s="1">
        <v>0.03</v>
      </c>
      <c r="D25" s="1">
        <f>(B25-C25)</f>
        <v>2.3030000000000004</v>
      </c>
      <c r="E25" s="8">
        <f>(11.04*D25*D25)+(11.948*D25)+(1.5134)</f>
        <v>87.583695360000021</v>
      </c>
    </row>
    <row r="26" spans="1:5" x14ac:dyDescent="0.3">
      <c r="A26" s="10" t="s">
        <v>20</v>
      </c>
      <c r="B26" s="15">
        <v>2.0640000000000001</v>
      </c>
      <c r="C26" s="1">
        <v>0.03</v>
      </c>
      <c r="D26" s="1">
        <f>(B26-C26)</f>
        <v>2.0340000000000003</v>
      </c>
      <c r="E26" s="8">
        <f>(11.04*D26*D26)+(11.948*D26)+(1.5134)</f>
        <v>71.489834240000022</v>
      </c>
    </row>
    <row r="27" spans="1:5" x14ac:dyDescent="0.3">
      <c r="A27" s="10" t="s">
        <v>21</v>
      </c>
      <c r="B27" s="15">
        <v>1.6659999999999999</v>
      </c>
      <c r="C27" s="1">
        <v>0.03</v>
      </c>
      <c r="D27" s="1">
        <f>(B27-C27)</f>
        <v>1.6359999999999999</v>
      </c>
      <c r="E27" s="8">
        <f>(11.04*D27*D27)+(11.948*D27)+(1.5134)</f>
        <v>50.608843839999992</v>
      </c>
    </row>
    <row r="28" spans="1:5" x14ac:dyDescent="0.3">
      <c r="A28" s="10" t="s">
        <v>22</v>
      </c>
      <c r="B28" s="15">
        <v>2.1469999999999998</v>
      </c>
      <c r="C28" s="1">
        <v>0.03</v>
      </c>
      <c r="D28" s="1">
        <f>(B28-C28)</f>
        <v>2.117</v>
      </c>
      <c r="E28" s="8">
        <f>(11.04*D28*D28)+(11.948*D28)+(1.5134)</f>
        <v>76.285162560000003</v>
      </c>
    </row>
    <row r="29" spans="1:5" x14ac:dyDescent="0.3">
      <c r="A29" s="10" t="s">
        <v>23</v>
      </c>
      <c r="B29" s="15">
        <v>0.48199999999999998</v>
      </c>
      <c r="C29" s="1">
        <v>0.03</v>
      </c>
      <c r="D29" s="1">
        <f>(B29-C29)</f>
        <v>0.45199999999999996</v>
      </c>
      <c r="E29" s="8">
        <f>(11.04*D29*D29)+(11.948*D29)+(1.5134)</f>
        <v>9.1694121599999985</v>
      </c>
    </row>
    <row r="30" spans="1:5" x14ac:dyDescent="0.3">
      <c r="A30" s="10" t="s">
        <v>24</v>
      </c>
      <c r="B30" s="15">
        <v>0.89600000000000002</v>
      </c>
      <c r="C30" s="1">
        <v>0.03</v>
      </c>
      <c r="D30" s="1">
        <f>(B30-C30)</f>
        <v>0.86599999999999999</v>
      </c>
      <c r="E30" s="8">
        <f>(11.04*D30*D30)+(11.948*D30)+(1.5134)</f>
        <v>20.139882240000002</v>
      </c>
    </row>
    <row r="31" spans="1:5" x14ac:dyDescent="0.3">
      <c r="A31" s="10" t="s">
        <v>25</v>
      </c>
      <c r="B31" s="15">
        <v>1.0269999999999999</v>
      </c>
      <c r="C31" s="1">
        <v>0.03</v>
      </c>
      <c r="D31" s="1">
        <f>(B31-C31)</f>
        <v>0.99699999999999989</v>
      </c>
      <c r="E31" s="8">
        <f>(11.04*D31*D31)+(11.948*D31)+(1.5134)</f>
        <v>24.399415359999995</v>
      </c>
    </row>
    <row r="32" spans="1:5" x14ac:dyDescent="0.3">
      <c r="A32" s="10" t="s">
        <v>26</v>
      </c>
      <c r="B32" s="15">
        <v>1.81</v>
      </c>
      <c r="C32" s="1">
        <v>0.03</v>
      </c>
      <c r="D32" s="1">
        <f>(B32-C32)</f>
        <v>1.78</v>
      </c>
      <c r="E32" s="8">
        <f>(11.04*D32*D32)+(11.948*D32)+(1.5134)</f>
        <v>57.759975999999995</v>
      </c>
    </row>
    <row r="33" spans="1:5" x14ac:dyDescent="0.3">
      <c r="A33" s="10" t="s">
        <v>27</v>
      </c>
      <c r="B33" s="15">
        <v>0.93200000000000005</v>
      </c>
      <c r="C33" s="1">
        <v>0.03</v>
      </c>
      <c r="D33" s="1">
        <f>(B33-C33)</f>
        <v>0.90200000000000002</v>
      </c>
      <c r="E33" s="8">
        <f>(11.04*D33*D33)+(11.948*D33)+(1.5134)</f>
        <v>21.272684160000001</v>
      </c>
    </row>
    <row r="34" spans="1:5" x14ac:dyDescent="0.3">
      <c r="A34" s="10" t="s">
        <v>28</v>
      </c>
      <c r="B34" s="15">
        <v>1.8169999999999999</v>
      </c>
      <c r="C34" s="1">
        <v>0.03</v>
      </c>
      <c r="D34" s="1">
        <f>(B34-C34)</f>
        <v>1.7869999999999999</v>
      </c>
      <c r="E34" s="8">
        <f>(11.04*D34*D34)+(11.948*D34)+(1.5134)</f>
        <v>58.119269759999987</v>
      </c>
    </row>
    <row r="35" spans="1:5" x14ac:dyDescent="0.3">
      <c r="A35" s="10" t="s">
        <v>29</v>
      </c>
      <c r="B35" s="15">
        <v>1.867</v>
      </c>
      <c r="C35" s="1">
        <v>0.03</v>
      </c>
      <c r="D35" s="1">
        <f>(B35-C35)</f>
        <v>1.837</v>
      </c>
      <c r="E35" s="8">
        <f>(11.04*D35*D35)+(11.948*D35)+(1.5134)</f>
        <v>60.717117759999994</v>
      </c>
    </row>
    <row r="36" spans="1:5" x14ac:dyDescent="0.3">
      <c r="A36" s="10" t="s">
        <v>30</v>
      </c>
      <c r="B36" s="15">
        <v>1.238</v>
      </c>
      <c r="C36" s="1">
        <v>0.03</v>
      </c>
      <c r="D36" s="1">
        <f>(B36-C36)</f>
        <v>1.208</v>
      </c>
      <c r="E36" s="8">
        <f>(11.04*D36*D36)+(11.948*D36)+(1.5134)</f>
        <v>32.056858559999995</v>
      </c>
    </row>
    <row r="37" spans="1:5" x14ac:dyDescent="0.3">
      <c r="A37" s="10" t="s">
        <v>31</v>
      </c>
      <c r="B37" s="15">
        <v>1.48</v>
      </c>
      <c r="C37" s="1">
        <v>0.03</v>
      </c>
      <c r="D37" s="1">
        <f>(B37-C37)</f>
        <v>1.45</v>
      </c>
      <c r="E37" s="8">
        <f>(11.04*D37*D37)+(11.948*D37)+(1.5134)</f>
        <v>42.049599999999991</v>
      </c>
    </row>
    <row r="38" spans="1:5" x14ac:dyDescent="0.3">
      <c r="A38" s="10" t="s">
        <v>32</v>
      </c>
      <c r="B38" s="15">
        <v>1.1279999999999999</v>
      </c>
      <c r="C38" s="1">
        <v>0.03</v>
      </c>
      <c r="D38" s="1">
        <f>(B38-C38)</f>
        <v>1.0979999999999999</v>
      </c>
      <c r="E38" s="8">
        <f>(11.04*D38*D38)+(11.948*D38)+(1.5134)</f>
        <v>27.942172159999995</v>
      </c>
    </row>
    <row r="39" spans="1:5" x14ac:dyDescent="0.3">
      <c r="A39" s="10" t="s">
        <v>33</v>
      </c>
      <c r="B39" s="15">
        <v>1.4850000000000001</v>
      </c>
      <c r="C39" s="1">
        <v>0.03</v>
      </c>
      <c r="D39" s="1">
        <f>(B39-C39)</f>
        <v>1.4550000000000001</v>
      </c>
      <c r="E39" s="8">
        <f>(11.04*D39*D39)+(11.948*D39)+(1.5134)</f>
        <v>42.269695999999996</v>
      </c>
    </row>
    <row r="40" spans="1:5" x14ac:dyDescent="0.3">
      <c r="A40" s="10" t="s">
        <v>34</v>
      </c>
      <c r="B40" s="15">
        <v>1.169</v>
      </c>
      <c r="C40" s="1">
        <v>0.03</v>
      </c>
      <c r="D40" s="1">
        <f>(B40-C40)</f>
        <v>1.139</v>
      </c>
      <c r="E40" s="8">
        <f>(11.04*D40*D40)+(11.948*D40)+(1.5134)</f>
        <v>29.444595840000002</v>
      </c>
    </row>
    <row r="41" spans="1:5" x14ac:dyDescent="0.3">
      <c r="A41" s="10" t="s">
        <v>35</v>
      </c>
      <c r="B41" s="15">
        <v>0.75</v>
      </c>
      <c r="C41" s="1">
        <v>0.03</v>
      </c>
      <c r="D41" s="1">
        <f>(B41-C41)</f>
        <v>0.72</v>
      </c>
      <c r="E41" s="8">
        <f>(11.04*D41*D41)+(11.948*D41)+(1.5134)</f>
        <v>15.839096000000001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0"/>
  <sheetViews>
    <sheetView tabSelected="1" workbookViewId="0">
      <selection activeCell="I3" sqref="I3"/>
    </sheetView>
  </sheetViews>
  <sheetFormatPr defaultRowHeight="14.4" x14ac:dyDescent="0.3"/>
  <cols>
    <col min="1" max="1" width="32" customWidth="1"/>
    <col min="2" max="2" width="14.88671875" customWidth="1"/>
    <col min="3" max="3" width="14" customWidth="1"/>
    <col min="4" max="4" width="14.88671875" customWidth="1"/>
    <col min="5" max="5" width="15" customWidth="1"/>
    <col min="6" max="6" width="70.21875" customWidth="1"/>
  </cols>
  <sheetData>
    <row r="1" spans="1:6" ht="15.6" thickTop="1" thickBot="1" x14ac:dyDescent="0.35">
      <c r="A1" s="16" t="s">
        <v>44</v>
      </c>
      <c r="B1" s="16" t="s">
        <v>45</v>
      </c>
      <c r="C1" s="16" t="s">
        <v>46</v>
      </c>
      <c r="D1" s="16" t="s">
        <v>47</v>
      </c>
      <c r="E1" s="16" t="s">
        <v>48</v>
      </c>
      <c r="F1" s="16" t="s">
        <v>49</v>
      </c>
    </row>
    <row r="2" spans="1:6" ht="15.6" thickTop="1" thickBot="1" x14ac:dyDescent="0.35">
      <c r="A2" s="19" t="s">
        <v>54</v>
      </c>
      <c r="B2" s="17" t="s">
        <v>50</v>
      </c>
      <c r="C2" s="18" t="s">
        <v>55</v>
      </c>
      <c r="D2" s="18" t="s">
        <v>56</v>
      </c>
      <c r="E2" s="18" t="s">
        <v>52</v>
      </c>
      <c r="F2" s="18" t="s">
        <v>57</v>
      </c>
    </row>
    <row r="3" spans="1:6" ht="15.6" thickTop="1" thickBot="1" x14ac:dyDescent="0.35">
      <c r="A3" s="19" t="s">
        <v>58</v>
      </c>
      <c r="B3" s="17" t="s">
        <v>50</v>
      </c>
      <c r="C3" s="18" t="s">
        <v>51</v>
      </c>
      <c r="D3" s="18" t="s">
        <v>59</v>
      </c>
      <c r="E3" s="18" t="s">
        <v>52</v>
      </c>
      <c r="F3" s="18" t="s">
        <v>53</v>
      </c>
    </row>
    <row r="4" spans="1:6" ht="15.6" thickTop="1" thickBot="1" x14ac:dyDescent="0.35">
      <c r="A4" s="20" t="s">
        <v>60</v>
      </c>
      <c r="B4" s="17" t="s">
        <v>50</v>
      </c>
      <c r="C4" s="18" t="s">
        <v>61</v>
      </c>
      <c r="D4" s="18" t="s">
        <v>62</v>
      </c>
      <c r="E4" s="18" t="s">
        <v>52</v>
      </c>
      <c r="F4" s="18" t="s">
        <v>57</v>
      </c>
    </row>
    <row r="5" spans="1:6" ht="15.6" thickTop="1" thickBot="1" x14ac:dyDescent="0.35">
      <c r="A5" s="19" t="s">
        <v>67</v>
      </c>
      <c r="B5" s="17" t="s">
        <v>63</v>
      </c>
      <c r="C5" s="18" t="s">
        <v>64</v>
      </c>
      <c r="D5" s="18" t="s">
        <v>68</v>
      </c>
      <c r="E5" s="18" t="s">
        <v>65</v>
      </c>
      <c r="F5" s="18" t="s">
        <v>66</v>
      </c>
    </row>
    <row r="6" spans="1:6" ht="15" thickTop="1" x14ac:dyDescent="0.3"/>
    <row r="53" spans="1:4" ht="15.6" x14ac:dyDescent="0.3">
      <c r="A53" s="21" t="s">
        <v>69</v>
      </c>
      <c r="B53" s="22"/>
      <c r="C53" s="22"/>
      <c r="D53" s="22"/>
    </row>
    <row r="54" spans="1:4" ht="15.6" x14ac:dyDescent="0.3">
      <c r="A54" s="22" t="s">
        <v>70</v>
      </c>
      <c r="B54" s="22"/>
      <c r="C54" s="22"/>
      <c r="D54" s="22"/>
    </row>
    <row r="55" spans="1:4" ht="15.6" x14ac:dyDescent="0.3">
      <c r="A55" s="22" t="s">
        <v>71</v>
      </c>
      <c r="B55" s="22"/>
      <c r="C55" s="22"/>
      <c r="D55" s="22"/>
    </row>
    <row r="56" spans="1:4" ht="15.6" x14ac:dyDescent="0.3">
      <c r="A56" s="22" t="s">
        <v>72</v>
      </c>
      <c r="B56" s="22"/>
      <c r="C56" s="22"/>
      <c r="D56" s="22"/>
    </row>
    <row r="57" spans="1:4" ht="15.6" x14ac:dyDescent="0.3">
      <c r="A57" s="22" t="s">
        <v>73</v>
      </c>
      <c r="B57" s="22"/>
      <c r="C57" s="22"/>
      <c r="D57" s="22"/>
    </row>
    <row r="58" spans="1:4" ht="15.6" x14ac:dyDescent="0.3">
      <c r="A58" s="22" t="s">
        <v>74</v>
      </c>
      <c r="B58" s="22"/>
      <c r="C58" s="22"/>
      <c r="D58" s="22"/>
    </row>
    <row r="59" spans="1:4" ht="15.6" x14ac:dyDescent="0.3">
      <c r="A59" s="22" t="s">
        <v>75</v>
      </c>
      <c r="B59" s="22"/>
      <c r="C59" s="22"/>
      <c r="D59" s="22"/>
    </row>
    <row r="60" spans="1:4" ht="15.6" x14ac:dyDescent="0.3">
      <c r="A60" s="22" t="s">
        <v>76</v>
      </c>
      <c r="B60" s="22"/>
      <c r="C60" s="22"/>
      <c r="D60" s="22"/>
    </row>
    <row r="61" spans="1:4" ht="15.6" x14ac:dyDescent="0.3">
      <c r="A61" s="22" t="s">
        <v>77</v>
      </c>
      <c r="B61" s="22"/>
      <c r="C61" s="22"/>
      <c r="D61" s="22"/>
    </row>
    <row r="62" spans="1:4" ht="15.6" x14ac:dyDescent="0.3">
      <c r="A62" s="22" t="s">
        <v>78</v>
      </c>
      <c r="B62" s="22"/>
      <c r="C62" s="22"/>
      <c r="D62" s="22"/>
    </row>
    <row r="63" spans="1:4" ht="15.6" x14ac:dyDescent="0.3">
      <c r="A63" s="22" t="s">
        <v>79</v>
      </c>
      <c r="B63" s="22"/>
      <c r="C63" s="22"/>
      <c r="D63" s="22"/>
    </row>
    <row r="64" spans="1:4" ht="15.6" x14ac:dyDescent="0.3">
      <c r="A64" s="22" t="s">
        <v>80</v>
      </c>
      <c r="B64" s="22"/>
      <c r="C64" s="22"/>
      <c r="D64" s="22"/>
    </row>
    <row r="65" spans="1:5" ht="15.6" x14ac:dyDescent="0.3">
      <c r="A65" s="22" t="s">
        <v>81</v>
      </c>
      <c r="B65" s="22"/>
      <c r="C65" s="22"/>
      <c r="D65" s="22"/>
    </row>
    <row r="68" spans="1:5" ht="15.6" x14ac:dyDescent="0.3">
      <c r="A68" s="23" t="s">
        <v>82</v>
      </c>
      <c r="B68" s="22"/>
      <c r="C68" s="22"/>
      <c r="D68" s="22"/>
      <c r="E68" s="22"/>
    </row>
    <row r="69" spans="1:5" ht="15.6" x14ac:dyDescent="0.3">
      <c r="A69" s="24" t="s">
        <v>83</v>
      </c>
      <c r="B69" s="22"/>
      <c r="C69" s="22"/>
      <c r="D69" s="22"/>
      <c r="E69" s="22"/>
    </row>
    <row r="70" spans="1:5" ht="15.6" x14ac:dyDescent="0.3">
      <c r="A70" s="22" t="s">
        <v>84</v>
      </c>
      <c r="B70" s="22"/>
      <c r="C70" s="22"/>
      <c r="D70" s="22"/>
      <c r="E70" s="22"/>
    </row>
    <row r="71" spans="1:5" ht="15.6" x14ac:dyDescent="0.3">
      <c r="A71" s="22" t="s">
        <v>85</v>
      </c>
      <c r="B71" s="22"/>
      <c r="C71" s="22"/>
      <c r="D71" s="22"/>
      <c r="E71" s="22"/>
    </row>
    <row r="72" spans="1:5" ht="15.6" x14ac:dyDescent="0.3">
      <c r="A72" s="22" t="s">
        <v>86</v>
      </c>
      <c r="B72" s="22"/>
      <c r="C72" s="22"/>
      <c r="D72" s="22"/>
      <c r="E72" s="22"/>
    </row>
    <row r="73" spans="1:5" ht="15.6" x14ac:dyDescent="0.3">
      <c r="A73" s="22" t="s">
        <v>87</v>
      </c>
      <c r="B73" s="22"/>
      <c r="C73" s="22"/>
      <c r="D73" s="22"/>
      <c r="E73" s="22"/>
    </row>
    <row r="78" spans="1:5" x14ac:dyDescent="0.3">
      <c r="A78" s="9" t="s">
        <v>88</v>
      </c>
    </row>
    <row r="79" spans="1:5" x14ac:dyDescent="0.3">
      <c r="A79" t="s">
        <v>89</v>
      </c>
    </row>
    <row r="80" spans="1:5" x14ac:dyDescent="0.3">
      <c r="A80" t="s">
        <v>90</v>
      </c>
    </row>
    <row r="85" spans="1:1" x14ac:dyDescent="0.3">
      <c r="A85" s="9" t="s">
        <v>96</v>
      </c>
    </row>
    <row r="86" spans="1:1" x14ac:dyDescent="0.3">
      <c r="A86" t="s">
        <v>91</v>
      </c>
    </row>
    <row r="87" spans="1:1" x14ac:dyDescent="0.3">
      <c r="A87" t="s">
        <v>92</v>
      </c>
    </row>
    <row r="88" spans="1:1" x14ac:dyDescent="0.3">
      <c r="A88" t="s">
        <v>93</v>
      </c>
    </row>
    <row r="89" spans="1:1" x14ac:dyDescent="0.3">
      <c r="A89" t="s">
        <v>94</v>
      </c>
    </row>
    <row r="90" spans="1:1" x14ac:dyDescent="0.3">
      <c r="A90" t="s">
        <v>95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4</vt:i4>
      </vt:variant>
    </vt:vector>
  </HeadingPairs>
  <TitlesOfParts>
    <vt:vector size="4" baseType="lpstr">
      <vt:lpstr>GSH</vt:lpstr>
      <vt:lpstr>SOD-CAT</vt:lpstr>
      <vt:lpstr>MDA</vt:lpstr>
      <vt:lpstr>Materyal-metod</vt:lpstr>
    </vt:vector>
  </TitlesOfParts>
  <Company>NouS/TncTR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info@baranmedikal.com.tr</cp:lastModifiedBy>
  <dcterms:created xsi:type="dcterms:W3CDTF">2022-02-11T11:59:45Z</dcterms:created>
  <dcterms:modified xsi:type="dcterms:W3CDTF">2022-02-11T13:50:53Z</dcterms:modified>
</cp:coreProperties>
</file>