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KİM-1" sheetId="1" r:id="rId1"/>
    <sheet name="CYSTATİN-C" sheetId="2" r:id="rId2"/>
    <sheet name="NGAL" sheetId="3" r:id="rId3"/>
    <sheet name="Materyal-meto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3" l="1"/>
  <c r="E61" i="3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D59" i="3"/>
  <c r="E59" i="3" s="1"/>
  <c r="D60" i="3"/>
  <c r="E60" i="3" s="1"/>
  <c r="D61" i="3"/>
  <c r="D30" i="3"/>
  <c r="E30" i="3" s="1"/>
  <c r="E21" i="3"/>
  <c r="C22" i="3"/>
  <c r="E22" i="3" s="1"/>
  <c r="C21" i="3"/>
  <c r="C20" i="3"/>
  <c r="E20" i="3" s="1"/>
  <c r="C19" i="3"/>
  <c r="E19" i="3" s="1"/>
  <c r="C18" i="3"/>
  <c r="E18" i="3" s="1"/>
  <c r="C17" i="3"/>
  <c r="E17" i="3" s="1"/>
  <c r="C16" i="3"/>
  <c r="E16" i="3" s="1"/>
  <c r="E62" i="2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D31" i="2"/>
  <c r="E31" i="2" s="1"/>
  <c r="E19" i="2"/>
  <c r="E21" i="2"/>
  <c r="C22" i="2"/>
  <c r="E22" i="2" s="1"/>
  <c r="C21" i="2"/>
  <c r="C20" i="2"/>
  <c r="E20" i="2" s="1"/>
  <c r="C19" i="2"/>
  <c r="C18" i="2"/>
  <c r="E18" i="2" s="1"/>
  <c r="C17" i="2"/>
  <c r="E17" i="2" s="1"/>
  <c r="C16" i="2"/>
  <c r="E16" i="2" s="1"/>
  <c r="E39" i="1"/>
  <c r="E40" i="1"/>
  <c r="E45" i="1"/>
  <c r="E53" i="1"/>
  <c r="E54" i="1"/>
  <c r="E55" i="1"/>
  <c r="E56" i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D40" i="1"/>
  <c r="D41" i="1"/>
  <c r="E41" i="1" s="1"/>
  <c r="D42" i="1"/>
  <c r="E42" i="1" s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D54" i="1"/>
  <c r="D55" i="1"/>
  <c r="D56" i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32" i="1"/>
  <c r="E32" i="1" s="1"/>
  <c r="E17" i="1"/>
  <c r="C21" i="1"/>
  <c r="E21" i="1" s="1"/>
  <c r="C20" i="1"/>
  <c r="E20" i="1" s="1"/>
  <c r="C19" i="1"/>
  <c r="E19" i="1" s="1"/>
  <c r="C18" i="1"/>
  <c r="E18" i="1" s="1"/>
  <c r="C17" i="1"/>
  <c r="C16" i="1"/>
  <c r="E16" i="1" s="1"/>
</calcChain>
</file>

<file path=xl/sharedStrings.xml><?xml version="1.0" encoding="utf-8"?>
<sst xmlns="http://schemas.openxmlformats.org/spreadsheetml/2006/main" count="187" uniqueCount="78">
  <si>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</si>
  <si>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</si>
  <si>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</si>
  <si>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</si>
  <si>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</si>
  <si>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</si>
  <si>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</si>
  <si>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</si>
  <si>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</si>
  <si>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</si>
  <si>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</si>
  <si>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</si>
  <si>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</si>
  <si>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</si>
  <si>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sonuç(ng/ml)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</si>
  <si>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</si>
  <si>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</si>
  <si>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</si>
  <si>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</si>
  <si>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</si>
  <si>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</si>
  <si>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</si>
  <si>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</si>
  <si>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KİT-1</t>
  </si>
  <si>
    <t>KİT-2</t>
  </si>
  <si>
    <t>KİT-3</t>
  </si>
  <si>
    <t>KİT-4</t>
  </si>
  <si>
    <t>KİT-5</t>
  </si>
  <si>
    <t>KİT-6</t>
  </si>
  <si>
    <t>KİT-7</t>
  </si>
  <si>
    <t>KİT-8</t>
  </si>
  <si>
    <t>ARS-1</t>
  </si>
  <si>
    <t>ARS-2</t>
  </si>
  <si>
    <t>ARS-3</t>
  </si>
  <si>
    <t>ARS-4</t>
  </si>
  <si>
    <t>ARS-5</t>
  </si>
  <si>
    <t>ARS-6</t>
  </si>
  <si>
    <t>ARS-7</t>
  </si>
  <si>
    <t>ARS-8</t>
  </si>
  <si>
    <t>ARS.KİT.-1</t>
  </si>
  <si>
    <t>ARS.KİT.-2</t>
  </si>
  <si>
    <t>ARS.KİT.-3</t>
  </si>
  <si>
    <t>ARS.KİT.-4</t>
  </si>
  <si>
    <t>ARS.KİT.-5</t>
  </si>
  <si>
    <t>ARS.KİT.-6</t>
  </si>
  <si>
    <t>ARS.KİT.-7</t>
  </si>
  <si>
    <t>ARS.KİT.-8</t>
  </si>
  <si>
    <t>std6</t>
  </si>
  <si>
    <t>KİT ADI</t>
  </si>
  <si>
    <t>TÜR</t>
  </si>
  <si>
    <t>MARKA</t>
  </si>
  <si>
    <t>LOT</t>
  </si>
  <si>
    <t>CAT. NO</t>
  </si>
  <si>
    <t>Yöntem</t>
  </si>
  <si>
    <t>Kullanılan Cihaz</t>
  </si>
  <si>
    <t>Kidney Injury Molecule 1</t>
  </si>
  <si>
    <t>Rat</t>
  </si>
  <si>
    <t>BT</t>
  </si>
  <si>
    <t>E0549Ra</t>
  </si>
  <si>
    <t>ELİSA</t>
  </si>
  <si>
    <t>Mıcroplate reader: BIO-TEK EL X 800-Aotu strıp washer:BIO TEK EL X 50</t>
  </si>
  <si>
    <t>CYSTATİN C</t>
  </si>
  <si>
    <t>Neutrophil Gelatinase-associated Lipocalin</t>
  </si>
  <si>
    <t>E0145Ra</t>
  </si>
  <si>
    <t>E0762Ra</t>
  </si>
  <si>
    <t>Rat Kidney Injury Molecule 1 Assay Principle</t>
  </si>
  <si>
    <t>This kit is an Enzyme-Linked Immunosorbent Assay (ELISA). The plate has been pre-coated with Rat KİM-1 antibody.  KİM-1 present in the sample is added and binds to antibodies coated on the wells.</t>
  </si>
  <si>
    <t xml:space="preserve"> After incubation unbound Streptavidin-HRP is washed away during a washing step. Substrate solution is then added and color develops in proportion to the amount of Rat  KİM-1.</t>
  </si>
  <si>
    <t xml:space="preserve">The reaction is terminated by addition of acidic stop solution and absorbance is measured at 450 nm. </t>
  </si>
  <si>
    <t>This kit is an Enzyme-Linked Immunosorbent Assay (ELISA). The plate has been pre-coated with Rat Cys-C antibody.  Cys-C  present in the sample is added and binds to antibodies coated on the wells.</t>
  </si>
  <si>
    <t xml:space="preserve"> After incubation unbound Streptavidin-HRP is washed away during a washing step. Substrate solution is then added and color develops in proportion to the amount of Rat  Cys-C .</t>
  </si>
  <si>
    <t>Rat Cystatin C Assay Principle</t>
  </si>
  <si>
    <t>This kit is an Enzyme-Linked Immunosorbent Assay (ELISA). The plate has been pre-coated with Rat NGAL antibody.  NGAL present in the sample is added and binds to antibodies coated on the wells.</t>
  </si>
  <si>
    <t>And then biotinylated Rat  NGAL  Antibody is added and binds to  NGAL  in the sample. Then Streptavidin-HRP is added and binds to the Biotinylated  NGAL antibody.</t>
  </si>
  <si>
    <t xml:space="preserve"> After incubation unbound Streptavidin-HRP is washed away during a washing step. Substrate solution is then added and color develops in proportion to the amount of Rat  NGAL .</t>
  </si>
  <si>
    <t>And then biotinylated Rat  Cys-C  Antibody is added and binds to  Cys-C  in the sample. Then Streptavidin-HRP is added and binds to the Biotinylated  Cys-C  antibody.</t>
  </si>
  <si>
    <t>And then biotinylated Rat  KİM-1 Antibody is added and binds to  KİM-1 in the sample. Then Streptavidin-HRP is added and binds to the Biotinylated  KİM-1 antibody.</t>
  </si>
  <si>
    <t>Rat Neutrophil Gelatinase-associated Lipocalin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</si>
</sst>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Kidney Injury Molecule 1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924037620297463"/>
                  <c:y val="0.18067111402741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'KİM-1'!$C$16:$C$21</c:f>
              <c:numCache>
                <c:formatCode>General</c:formatCode>
                <c:ptCount val="6"/>
                <c:pt idx="0">
                  <c:v>2.319</c:v>
                </c:pt>
                <c:pt idx="1">
                  <c:v>1.5149999999999999</c:v>
                </c:pt>
                <c:pt idx="2">
                  <c:v>0.751</c:v>
                </c:pt>
                <c:pt idx="3">
                  <c:v>0.40200000000000002</c:v>
                </c:pt>
                <c:pt idx="4">
                  <c:v>0.23000000000000004</c:v>
                </c:pt>
                <c:pt idx="5">
                  <c:v>0</c:v>
                </c:pt>
              </c:numCache>
            </c:numRef>
          </c:xVal>
          <c:yVal>
            <c:numRef>
              <c:f>'KİM-1'!$D$16:$D$21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3-451F-91FF-6BC97E2D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49144"/>
        <c:axId val="267699600"/>
      </c:scatterChart>
      <c:valAx>
        <c:axId val="47144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7699600"/>
        <c:crosses val="autoZero"/>
        <c:crossBetween val="midCat"/>
      </c:valAx>
      <c:valAx>
        <c:axId val="2676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144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Cystatin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679440069991249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'CYSTATİN-C'!$C$16:$C$22</c:f>
              <c:numCache>
                <c:formatCode>General</c:formatCode>
                <c:ptCount val="7"/>
                <c:pt idx="0">
                  <c:v>2.7800000000000002</c:v>
                </c:pt>
                <c:pt idx="1">
                  <c:v>1.9489999999999998</c:v>
                </c:pt>
                <c:pt idx="2">
                  <c:v>1.355</c:v>
                </c:pt>
                <c:pt idx="3">
                  <c:v>1.0650000000000002</c:v>
                </c:pt>
                <c:pt idx="4">
                  <c:v>0.65499999999999992</c:v>
                </c:pt>
                <c:pt idx="5">
                  <c:v>0.44600000000000001</c:v>
                </c:pt>
                <c:pt idx="6">
                  <c:v>0</c:v>
                </c:pt>
              </c:numCache>
            </c:numRef>
          </c:xVal>
          <c:yVal>
            <c:numRef>
              <c:f>'CYSTATİN-C'!$D$16:$D$22</c:f>
              <c:numCache>
                <c:formatCode>General</c:formatCode>
                <c:ptCount val="7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4-4563-877E-86CA226D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23528"/>
        <c:axId val="467424184"/>
      </c:scatterChart>
      <c:valAx>
        <c:axId val="46742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7424184"/>
        <c:crosses val="autoZero"/>
        <c:crossBetween val="midCat"/>
      </c:valAx>
      <c:valAx>
        <c:axId val="4674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742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697703412073492"/>
                  <c:y val="0.11500765529308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NGAL!$C$16:$C$22</c:f>
              <c:numCache>
                <c:formatCode>General</c:formatCode>
                <c:ptCount val="7"/>
                <c:pt idx="0">
                  <c:v>2.379</c:v>
                </c:pt>
                <c:pt idx="1">
                  <c:v>1.0620000000000001</c:v>
                </c:pt>
                <c:pt idx="2">
                  <c:v>0.60899999999999999</c:v>
                </c:pt>
                <c:pt idx="3">
                  <c:v>0.248</c:v>
                </c:pt>
                <c:pt idx="4">
                  <c:v>0.128</c:v>
                </c:pt>
                <c:pt idx="5">
                  <c:v>8.3000000000000018E-2</c:v>
                </c:pt>
                <c:pt idx="6">
                  <c:v>0</c:v>
                </c:pt>
              </c:numCache>
            </c:numRef>
          </c:xVal>
          <c:yVal>
            <c:numRef>
              <c:f>NGAL!$D$16:$D$22</c:f>
              <c:numCache>
                <c:formatCode>General</c:formatCode>
                <c:ptCount val="7"/>
                <c:pt idx="0">
                  <c:v>96</c:v>
                </c:pt>
                <c:pt idx="1">
                  <c:v>48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4DEA-9050-81F54A1A0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68296"/>
        <c:axId val="475570920"/>
      </c:scatterChart>
      <c:valAx>
        <c:axId val="47556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5570920"/>
        <c:crosses val="autoZero"/>
        <c:crossBetween val="midCat"/>
      </c:valAx>
      <c:valAx>
        <c:axId val="4755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556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9</xdr:row>
      <xdr:rowOff>7620</xdr:rowOff>
    </xdr:from>
    <xdr:to>
      <xdr:col>15</xdr:col>
      <xdr:colOff>76200</xdr:colOff>
      <xdr:row>24</xdr:row>
      <xdr:rowOff>7620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8</xdr:row>
      <xdr:rowOff>0</xdr:rowOff>
    </xdr:from>
    <xdr:to>
      <xdr:col>15</xdr:col>
      <xdr:colOff>114300</xdr:colOff>
      <xdr:row>23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7</xdr:row>
      <xdr:rowOff>0</xdr:rowOff>
    </xdr:from>
    <xdr:to>
      <xdr:col>15</xdr:col>
      <xdr:colOff>106680</xdr:colOff>
      <xdr:row>22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1409700</xdr:colOff>
      <xdr:row>43</xdr:row>
      <xdr:rowOff>20898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2980"/>
          <a:ext cx="10058400" cy="6970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tabSelected="1" workbookViewId="0">
      <selection activeCell="I54" sqref="I54"/>
    </sheetView>
  </sheetViews>
  <sheetFormatPr defaultRowHeight="14.4" x14ac:dyDescent="0.3"/>
  <cols>
    <col min="1" max="1" width="14" customWidth="1"/>
    <col min="2" max="2" width="10.77734375" customWidth="1"/>
    <col min="3" max="3" width="11.77734375" customWidth="1"/>
    <col min="4" max="4" width="10.44140625" customWidth="1"/>
    <col min="5" max="5" width="14.21875" customWidth="1"/>
  </cols>
  <sheetData>
    <row r="2" spans="1:5" x14ac:dyDescent="0.3">
      <c r="A2" s="1">
        <v>2.4300000000000002</v>
      </c>
      <c r="B2" s="2">
        <v>0.65600000000000003</v>
      </c>
      <c r="C2" s="2">
        <v>0.78100000000000003</v>
      </c>
      <c r="D2" s="2">
        <v>0.67400000000000004</v>
      </c>
      <c r="E2" s="2">
        <v>0.66400000000000003</v>
      </c>
    </row>
    <row r="3" spans="1:5" x14ac:dyDescent="0.3">
      <c r="A3" s="1">
        <v>1.6259999999999999</v>
      </c>
      <c r="B3" s="2">
        <v>0.68900000000000006</v>
      </c>
      <c r="C3" s="2">
        <v>0.64</v>
      </c>
      <c r="D3" s="2">
        <v>0.63500000000000001</v>
      </c>
      <c r="E3" s="2">
        <v>0.66100000000000003</v>
      </c>
    </row>
    <row r="4" spans="1:5" x14ac:dyDescent="0.3">
      <c r="A4" s="1">
        <v>0.86199999999999999</v>
      </c>
      <c r="B4" s="2">
        <v>0.66900000000000004</v>
      </c>
      <c r="C4" s="2">
        <v>0.61</v>
      </c>
      <c r="D4" s="2">
        <v>0.68300000000000005</v>
      </c>
      <c r="E4" s="2">
        <v>0.77900000000000003</v>
      </c>
    </row>
    <row r="5" spans="1:5" x14ac:dyDescent="0.3">
      <c r="A5" s="1">
        <v>0.51300000000000001</v>
      </c>
      <c r="B5" s="2">
        <v>0.66300000000000003</v>
      </c>
      <c r="C5" s="2">
        <v>0.65800000000000003</v>
      </c>
      <c r="D5" s="2">
        <v>0.66600000000000004</v>
      </c>
      <c r="E5" s="2">
        <v>0.78700000000000003</v>
      </c>
    </row>
    <row r="6" spans="1:5" x14ac:dyDescent="0.3">
      <c r="A6" s="1">
        <v>0.34100000000000003</v>
      </c>
      <c r="B6" s="2">
        <v>0.73199999999999998</v>
      </c>
      <c r="C6" s="2">
        <v>0.70200000000000007</v>
      </c>
      <c r="D6" s="2">
        <v>0.66300000000000003</v>
      </c>
      <c r="E6" s="2">
        <v>0.76200000000000001</v>
      </c>
    </row>
    <row r="7" spans="1:5" x14ac:dyDescent="0.3">
      <c r="A7" s="3">
        <v>0.111</v>
      </c>
      <c r="B7" s="2">
        <v>0.58099999999999996</v>
      </c>
      <c r="C7" s="2">
        <v>0.86299999999999999</v>
      </c>
      <c r="D7" s="2">
        <v>0.83599999999999997</v>
      </c>
      <c r="E7" s="2">
        <v>0.68400000000000005</v>
      </c>
    </row>
    <row r="8" spans="1:5" x14ac:dyDescent="0.3">
      <c r="B8" s="2">
        <v>0.72599999999999998</v>
      </c>
      <c r="C8" s="2">
        <v>0.72099999999999997</v>
      </c>
      <c r="D8" s="2">
        <v>0.755</v>
      </c>
      <c r="E8" s="2">
        <v>0.83499999999999996</v>
      </c>
    </row>
    <row r="9" spans="1:5" x14ac:dyDescent="0.3">
      <c r="B9" s="2">
        <v>0.57699999999999996</v>
      </c>
      <c r="C9" s="2">
        <v>0.67800000000000005</v>
      </c>
      <c r="D9" s="2">
        <v>0.68400000000000005</v>
      </c>
      <c r="E9" s="2">
        <v>0.71799999999999997</v>
      </c>
    </row>
    <row r="12" spans="1:5" x14ac:dyDescent="0.3">
      <c r="A12" t="s">
        <v>0</v>
      </c>
    </row>
    <row r="15" spans="1:5" x14ac:dyDescent="0.3">
      <c r="B15" s="5" t="s">
        <v>1</v>
      </c>
      <c r="C15" s="5" t="s">
        <v>2</v>
      </c>
      <c r="D15" s="5" t="s">
        <v>3</v>
      </c>
      <c r="E15" s="5" t="s">
        <v>4</v>
      </c>
    </row>
    <row r="16" spans="1:5" x14ac:dyDescent="0.3">
      <c r="A16" t="s">
        <v>5</v>
      </c>
      <c r="B16" s="1">
        <v>2.4300000000000002</v>
      </c>
      <c r="C16" s="4">
        <f>B16-B21</f>
        <v>2.319</v>
      </c>
      <c r="D16" s="4">
        <v>6.4</v>
      </c>
      <c r="E16" s="6">
        <f>(0.602*C16*C16)+(1.2885*C16)+(0.0984)</f>
        <v>6.3238436220000001</v>
      </c>
    </row>
    <row r="17" spans="1:13" x14ac:dyDescent="0.3">
      <c r="A17" t="s">
        <v>6</v>
      </c>
      <c r="B17" s="1">
        <v>1.6259999999999999</v>
      </c>
      <c r="C17" s="4">
        <f>B17-B21</f>
        <v>1.5149999999999999</v>
      </c>
      <c r="D17" s="4">
        <v>3.2</v>
      </c>
      <c r="E17" s="6">
        <f t="shared" ref="E17:E63" si="0">(0.602*C17*C17)+(1.2885*C17)+(0.0984)</f>
        <v>3.4322029499999998</v>
      </c>
    </row>
    <row r="18" spans="1:13" x14ac:dyDescent="0.3">
      <c r="A18" t="s">
        <v>7</v>
      </c>
      <c r="B18" s="1">
        <v>0.86199999999999999</v>
      </c>
      <c r="C18" s="4">
        <f>B18-B21</f>
        <v>0.751</v>
      </c>
      <c r="D18" s="4">
        <v>1.6</v>
      </c>
      <c r="E18" s="6">
        <f t="shared" si="0"/>
        <v>1.4055921020000002</v>
      </c>
    </row>
    <row r="19" spans="1:13" x14ac:dyDescent="0.3">
      <c r="A19" t="s">
        <v>8</v>
      </c>
      <c r="B19" s="1">
        <v>0.51300000000000001</v>
      </c>
      <c r="C19" s="4">
        <f>B19-B21</f>
        <v>0.40200000000000002</v>
      </c>
      <c r="D19" s="4">
        <v>0.8</v>
      </c>
      <c r="E19" s="6">
        <f t="shared" si="0"/>
        <v>0.71366260800000003</v>
      </c>
    </row>
    <row r="20" spans="1:13" x14ac:dyDescent="0.3">
      <c r="A20" t="s">
        <v>9</v>
      </c>
      <c r="B20" s="1">
        <v>0.34100000000000003</v>
      </c>
      <c r="C20" s="4">
        <f>B20-B21</f>
        <v>0.23000000000000004</v>
      </c>
      <c r="D20" s="4">
        <v>0.4</v>
      </c>
      <c r="E20" s="6">
        <f t="shared" si="0"/>
        <v>0.42660080000000006</v>
      </c>
    </row>
    <row r="21" spans="1:13" x14ac:dyDescent="0.3">
      <c r="A21" t="s">
        <v>10</v>
      </c>
      <c r="B21" s="3">
        <v>0.111</v>
      </c>
      <c r="C21" s="4">
        <f>B21-B21</f>
        <v>0</v>
      </c>
      <c r="D21" s="4">
        <v>0</v>
      </c>
      <c r="E21" s="6">
        <f t="shared" si="0"/>
        <v>9.8400000000000001E-2</v>
      </c>
    </row>
    <row r="22" spans="1:13" x14ac:dyDescent="0.3">
      <c r="B22" s="4"/>
    </row>
    <row r="25" spans="1:13" x14ac:dyDescent="0.3">
      <c r="K25" s="7" t="s">
        <v>11</v>
      </c>
      <c r="L25" s="7"/>
      <c r="M25" s="7"/>
    </row>
    <row r="31" spans="1:13" x14ac:dyDescent="0.3">
      <c r="A31" s="8" t="s">
        <v>12</v>
      </c>
      <c r="B31" s="2" t="s">
        <v>13</v>
      </c>
      <c r="C31" s="9" t="s">
        <v>10</v>
      </c>
      <c r="D31" s="4" t="s">
        <v>2</v>
      </c>
      <c r="E31" s="10" t="s">
        <v>14</v>
      </c>
    </row>
    <row r="32" spans="1:13" x14ac:dyDescent="0.3">
      <c r="A32" s="8" t="s">
        <v>15</v>
      </c>
      <c r="B32" s="2">
        <v>0.65600000000000003</v>
      </c>
      <c r="C32" s="3">
        <v>0.111</v>
      </c>
      <c r="D32" s="4">
        <f>(B32-C32)</f>
        <v>0.54500000000000004</v>
      </c>
      <c r="E32" s="6">
        <f>(0.602*D32*D32)+(1.2885*D32)+(0.0984)</f>
        <v>0.97944155000000011</v>
      </c>
    </row>
    <row r="33" spans="1:5" x14ac:dyDescent="0.3">
      <c r="A33" s="8" t="s">
        <v>16</v>
      </c>
      <c r="B33" s="2">
        <v>0.68900000000000006</v>
      </c>
      <c r="C33" s="3">
        <v>0.111</v>
      </c>
      <c r="D33" s="4">
        <f>(B33-C33)</f>
        <v>0.57800000000000007</v>
      </c>
      <c r="E33" s="6">
        <f>(0.602*D33*D33)+(1.2885*D33)+(0.0984)</f>
        <v>1.0442715680000001</v>
      </c>
    </row>
    <row r="34" spans="1:5" x14ac:dyDescent="0.3">
      <c r="A34" s="8" t="s">
        <v>17</v>
      </c>
      <c r="B34" s="2">
        <v>0.66900000000000004</v>
      </c>
      <c r="C34" s="3">
        <v>0.111</v>
      </c>
      <c r="D34" s="4">
        <f>(B34-C34)</f>
        <v>0.55800000000000005</v>
      </c>
      <c r="E34" s="6">
        <f>(0.602*D34*D34)+(1.2885*D34)+(0.0984)</f>
        <v>1.0048241280000001</v>
      </c>
    </row>
    <row r="35" spans="1:5" x14ac:dyDescent="0.3">
      <c r="A35" s="8" t="s">
        <v>18</v>
      </c>
      <c r="B35" s="2">
        <v>0.66300000000000003</v>
      </c>
      <c r="C35" s="3">
        <v>0.111</v>
      </c>
      <c r="D35" s="4">
        <f>(B35-C35)</f>
        <v>0.55200000000000005</v>
      </c>
      <c r="E35" s="6">
        <f>(0.602*D35*D35)+(1.2885*D35)+(0.0984)</f>
        <v>0.99308380800000007</v>
      </c>
    </row>
    <row r="36" spans="1:5" x14ac:dyDescent="0.3">
      <c r="A36" s="8" t="s">
        <v>19</v>
      </c>
      <c r="B36" s="2">
        <v>0.73199999999999998</v>
      </c>
      <c r="C36" s="3">
        <v>0.111</v>
      </c>
      <c r="D36" s="4">
        <f>(B36-C36)</f>
        <v>0.621</v>
      </c>
      <c r="E36" s="6">
        <f>(0.602*D36*D36)+(1.2885*D36)+(0.0984)</f>
        <v>1.1307143820000001</v>
      </c>
    </row>
    <row r="37" spans="1:5" x14ac:dyDescent="0.3">
      <c r="A37" s="8" t="s">
        <v>20</v>
      </c>
      <c r="B37" s="2">
        <v>0.58099999999999996</v>
      </c>
      <c r="C37" s="3">
        <v>0.111</v>
      </c>
      <c r="D37" s="4">
        <f>(B37-C37)</f>
        <v>0.47</v>
      </c>
      <c r="E37" s="6">
        <f>(0.602*D37*D37)+(1.2885*D37)+(0.0984)</f>
        <v>0.83697679999999997</v>
      </c>
    </row>
    <row r="38" spans="1:5" x14ac:dyDescent="0.3">
      <c r="A38" s="8" t="s">
        <v>21</v>
      </c>
      <c r="B38" s="2">
        <v>0.72599999999999998</v>
      </c>
      <c r="C38" s="3">
        <v>0.111</v>
      </c>
      <c r="D38" s="4">
        <f>(B38-C38)</f>
        <v>0.61499999999999999</v>
      </c>
      <c r="E38" s="6">
        <f>(0.602*D38*D38)+(1.2885*D38)+(0.0984)</f>
        <v>1.1185189499999999</v>
      </c>
    </row>
    <row r="39" spans="1:5" x14ac:dyDescent="0.3">
      <c r="A39" s="8" t="s">
        <v>22</v>
      </c>
      <c r="B39" s="2">
        <v>0.57699999999999996</v>
      </c>
      <c r="C39" s="3">
        <v>0.111</v>
      </c>
      <c r="D39" s="4">
        <f>(B39-C39)</f>
        <v>0.46599999999999997</v>
      </c>
      <c r="E39" s="6">
        <f>(0.602*D39*D39)+(1.2885*D39)+(0.0984)</f>
        <v>0.82956891200000005</v>
      </c>
    </row>
    <row r="40" spans="1:5" x14ac:dyDescent="0.3">
      <c r="A40" s="8" t="s">
        <v>23</v>
      </c>
      <c r="B40" s="2">
        <v>0.78100000000000003</v>
      </c>
      <c r="C40" s="3">
        <v>0.111</v>
      </c>
      <c r="D40" s="4">
        <f>(B40-C40)</f>
        <v>0.67</v>
      </c>
      <c r="E40" s="6">
        <f>(0.602*D40*D40)+(1.2885*D40)+(0.0984)</f>
        <v>1.2319328000000001</v>
      </c>
    </row>
    <row r="41" spans="1:5" x14ac:dyDescent="0.3">
      <c r="A41" s="8" t="s">
        <v>24</v>
      </c>
      <c r="B41" s="2">
        <v>0.64</v>
      </c>
      <c r="C41" s="3">
        <v>0.111</v>
      </c>
      <c r="D41" s="4">
        <f>(B41-C41)</f>
        <v>0.52900000000000003</v>
      </c>
      <c r="E41" s="6">
        <f>(0.602*D41*D41)+(1.2885*D41)+(0.0984)</f>
        <v>0.94848078200000008</v>
      </c>
    </row>
    <row r="42" spans="1:5" x14ac:dyDescent="0.3">
      <c r="A42" s="8" t="s">
        <v>25</v>
      </c>
      <c r="B42" s="2">
        <v>0.61</v>
      </c>
      <c r="C42" s="3">
        <v>0.111</v>
      </c>
      <c r="D42" s="4">
        <f>(B42-C42)</f>
        <v>0.499</v>
      </c>
      <c r="E42" s="6">
        <f>(0.602*D42*D42)+(1.2885*D42)+(0.0984)</f>
        <v>0.89126010199999994</v>
      </c>
    </row>
    <row r="43" spans="1:5" x14ac:dyDescent="0.3">
      <c r="A43" s="8" t="s">
        <v>26</v>
      </c>
      <c r="B43" s="2">
        <v>0.65800000000000003</v>
      </c>
      <c r="C43" s="3">
        <v>0.111</v>
      </c>
      <c r="D43" s="4">
        <f>(B43-C43)</f>
        <v>0.54700000000000004</v>
      </c>
      <c r="E43" s="6">
        <f>(0.602*D43*D43)+(1.2885*D43)+(0.0984)</f>
        <v>0.98333331800000012</v>
      </c>
    </row>
    <row r="44" spans="1:5" x14ac:dyDescent="0.3">
      <c r="A44" s="8" t="s">
        <v>27</v>
      </c>
      <c r="B44" s="2">
        <v>0.70200000000000007</v>
      </c>
      <c r="C44" s="3">
        <v>0.111</v>
      </c>
      <c r="D44" s="4">
        <f>(B44-C44)</f>
        <v>0.59100000000000008</v>
      </c>
      <c r="E44" s="6">
        <f>(0.602*D44*D44)+(1.2885*D44)+(0.0984)</f>
        <v>1.0701706620000002</v>
      </c>
    </row>
    <row r="45" spans="1:5" x14ac:dyDescent="0.3">
      <c r="A45" s="8" t="s">
        <v>28</v>
      </c>
      <c r="B45" s="2">
        <v>0.86299999999999999</v>
      </c>
      <c r="C45" s="3">
        <v>0.111</v>
      </c>
      <c r="D45" s="4">
        <f>(B45-C45)</f>
        <v>0.752</v>
      </c>
      <c r="E45" s="6">
        <f>(0.602*D45*D45)+(1.2885*D45)+(0.0984)</f>
        <v>1.4077854080000001</v>
      </c>
    </row>
    <row r="46" spans="1:5" x14ac:dyDescent="0.3">
      <c r="A46" s="8" t="s">
        <v>29</v>
      </c>
      <c r="B46" s="2">
        <v>0.72099999999999997</v>
      </c>
      <c r="C46" s="3">
        <v>0.111</v>
      </c>
      <c r="D46" s="4">
        <f>(B46-C46)</f>
        <v>0.61</v>
      </c>
      <c r="E46" s="6">
        <f>(0.602*D46*D46)+(1.2885*D46)+(0.0984)</f>
        <v>1.1083892</v>
      </c>
    </row>
    <row r="47" spans="1:5" x14ac:dyDescent="0.3">
      <c r="A47" s="8" t="s">
        <v>30</v>
      </c>
      <c r="B47" s="2">
        <v>0.67800000000000005</v>
      </c>
      <c r="C47" s="3">
        <v>0.111</v>
      </c>
      <c r="D47" s="4">
        <f>(B47-C47)</f>
        <v>0.56700000000000006</v>
      </c>
      <c r="E47" s="6">
        <f>(0.602*D47*D47)+(1.2885*D47)+(0.0984)</f>
        <v>1.0225158780000001</v>
      </c>
    </row>
    <row r="48" spans="1:5" x14ac:dyDescent="0.3">
      <c r="A48" s="8" t="s">
        <v>31</v>
      </c>
      <c r="B48" s="2">
        <v>0.67400000000000004</v>
      </c>
      <c r="C48" s="3">
        <v>0.111</v>
      </c>
      <c r="D48" s="4">
        <f>(B48-C48)</f>
        <v>0.56300000000000006</v>
      </c>
      <c r="E48" s="6">
        <f>(0.602*D48*D48)+(1.2885*D48)+(0.0984)</f>
        <v>1.014640838</v>
      </c>
    </row>
    <row r="49" spans="1:5" x14ac:dyDescent="0.3">
      <c r="A49" s="8" t="s">
        <v>32</v>
      </c>
      <c r="B49" s="2">
        <v>0.63500000000000001</v>
      </c>
      <c r="C49" s="3">
        <v>0.111</v>
      </c>
      <c r="D49" s="4">
        <f>(B49-C49)</f>
        <v>0.52400000000000002</v>
      </c>
      <c r="E49" s="6">
        <f>(0.602*D49*D49)+(1.2885*D49)+(0.0984)</f>
        <v>0.93886875200000008</v>
      </c>
    </row>
    <row r="50" spans="1:5" x14ac:dyDescent="0.3">
      <c r="A50" s="8" t="s">
        <v>33</v>
      </c>
      <c r="B50" s="2">
        <v>0.68300000000000005</v>
      </c>
      <c r="C50" s="3">
        <v>0.111</v>
      </c>
      <c r="D50" s="4">
        <f>(B50-C50)</f>
        <v>0.57200000000000006</v>
      </c>
      <c r="E50" s="6">
        <f>(0.602*D50*D50)+(1.2885*D50)+(0.0984)</f>
        <v>1.0323867680000001</v>
      </c>
    </row>
    <row r="51" spans="1:5" x14ac:dyDescent="0.3">
      <c r="A51" s="8" t="s">
        <v>34</v>
      </c>
      <c r="B51" s="2">
        <v>0.66600000000000004</v>
      </c>
      <c r="C51" s="3">
        <v>0.111</v>
      </c>
      <c r="D51" s="4">
        <f>(B51-C51)</f>
        <v>0.55500000000000005</v>
      </c>
      <c r="E51" s="6">
        <f>(0.602*D51*D51)+(1.2885*D51)+(0.0984)</f>
        <v>0.99894855000000016</v>
      </c>
    </row>
    <row r="52" spans="1:5" x14ac:dyDescent="0.3">
      <c r="A52" s="8" t="s">
        <v>35</v>
      </c>
      <c r="B52" s="2">
        <v>0.66300000000000003</v>
      </c>
      <c r="C52" s="3">
        <v>0.111</v>
      </c>
      <c r="D52" s="4">
        <f>(B52-C52)</f>
        <v>0.55200000000000005</v>
      </c>
      <c r="E52" s="6">
        <f>(0.602*D52*D52)+(1.2885*D52)+(0.0984)</f>
        <v>0.99308380800000007</v>
      </c>
    </row>
    <row r="53" spans="1:5" x14ac:dyDescent="0.3">
      <c r="A53" s="8" t="s">
        <v>36</v>
      </c>
      <c r="B53" s="2">
        <v>0.83599999999999997</v>
      </c>
      <c r="C53" s="3">
        <v>0.111</v>
      </c>
      <c r="D53" s="4">
        <f>(B53-C53)</f>
        <v>0.72499999999999998</v>
      </c>
      <c r="E53" s="6">
        <f>(0.602*D53*D53)+(1.2885*D53)+(0.0984)</f>
        <v>1.34898875</v>
      </c>
    </row>
    <row r="54" spans="1:5" x14ac:dyDescent="0.3">
      <c r="A54" s="8" t="s">
        <v>37</v>
      </c>
      <c r="B54" s="2">
        <v>0.755</v>
      </c>
      <c r="C54" s="3">
        <v>0.111</v>
      </c>
      <c r="D54" s="4">
        <f>(B54-C54)</f>
        <v>0.64400000000000002</v>
      </c>
      <c r="E54" s="6">
        <f>(0.602*D54*D54)+(1.2885*D54)+(0.0984)</f>
        <v>1.1778650720000001</v>
      </c>
    </row>
    <row r="55" spans="1:5" x14ac:dyDescent="0.3">
      <c r="A55" s="8" t="s">
        <v>38</v>
      </c>
      <c r="B55" s="2">
        <v>0.68400000000000005</v>
      </c>
      <c r="C55" s="3">
        <v>0.111</v>
      </c>
      <c r="D55" s="4">
        <f>(B55-C55)</f>
        <v>0.57300000000000006</v>
      </c>
      <c r="E55" s="6">
        <f>(0.602*D55*D55)+(1.2885*D55)+(0.0984)</f>
        <v>1.034364558</v>
      </c>
    </row>
    <row r="56" spans="1:5" x14ac:dyDescent="0.3">
      <c r="A56" s="8" t="s">
        <v>39</v>
      </c>
      <c r="B56" s="2">
        <v>0.66400000000000003</v>
      </c>
      <c r="C56" s="3">
        <v>0.111</v>
      </c>
      <c r="D56" s="4">
        <f>(B56-C56)</f>
        <v>0.55300000000000005</v>
      </c>
      <c r="E56" s="6">
        <f>(0.602*D56*D56)+(1.2885*D56)+(0.0984)</f>
        <v>0.99503751800000007</v>
      </c>
    </row>
    <row r="57" spans="1:5" x14ac:dyDescent="0.3">
      <c r="A57" s="8" t="s">
        <v>40</v>
      </c>
      <c r="B57" s="2">
        <v>0.66100000000000003</v>
      </c>
      <c r="C57" s="3">
        <v>0.111</v>
      </c>
      <c r="D57" s="4">
        <f>(B57-C57)</f>
        <v>0.55000000000000004</v>
      </c>
      <c r="E57" s="6">
        <f>(0.602*D57*D57)+(1.2885*D57)+(0.0984)</f>
        <v>0.98918000000000017</v>
      </c>
    </row>
    <row r="58" spans="1:5" x14ac:dyDescent="0.3">
      <c r="A58" s="8" t="s">
        <v>41</v>
      </c>
      <c r="B58" s="2">
        <v>0.77900000000000003</v>
      </c>
      <c r="C58" s="3">
        <v>0.111</v>
      </c>
      <c r="D58" s="4">
        <f>(B58-C58)</f>
        <v>0.66800000000000004</v>
      </c>
      <c r="E58" s="6">
        <f>(0.602*D58*D58)+(1.2885*D58)+(0.0984)</f>
        <v>1.2277448480000002</v>
      </c>
    </row>
    <row r="59" spans="1:5" x14ac:dyDescent="0.3">
      <c r="A59" s="8" t="s">
        <v>42</v>
      </c>
      <c r="B59" s="2">
        <v>0.78700000000000003</v>
      </c>
      <c r="C59" s="3">
        <v>0.111</v>
      </c>
      <c r="D59" s="4">
        <f>(B59-C59)</f>
        <v>0.67600000000000005</v>
      </c>
      <c r="E59" s="6">
        <f>(0.602*D59*D59)+(1.2885*D59)+(0.0984)</f>
        <v>1.244525552</v>
      </c>
    </row>
    <row r="60" spans="1:5" x14ac:dyDescent="0.3">
      <c r="A60" s="8" t="s">
        <v>43</v>
      </c>
      <c r="B60" s="2">
        <v>0.76200000000000001</v>
      </c>
      <c r="C60" s="3">
        <v>0.111</v>
      </c>
      <c r="D60" s="4">
        <f>(B60-C60)</f>
        <v>0.65100000000000002</v>
      </c>
      <c r="E60" s="6">
        <f>(0.602*D60*D60)+(1.2885*D60)+(0.0984)</f>
        <v>1.192341702</v>
      </c>
    </row>
    <row r="61" spans="1:5" x14ac:dyDescent="0.3">
      <c r="A61" s="8" t="s">
        <v>44</v>
      </c>
      <c r="B61" s="2">
        <v>0.68400000000000005</v>
      </c>
      <c r="C61" s="3">
        <v>0.111</v>
      </c>
      <c r="D61" s="4">
        <f>(B61-C61)</f>
        <v>0.57300000000000006</v>
      </c>
      <c r="E61" s="6">
        <f>(0.602*D61*D61)+(1.2885*D61)+(0.0984)</f>
        <v>1.034364558</v>
      </c>
    </row>
    <row r="62" spans="1:5" x14ac:dyDescent="0.3">
      <c r="A62" s="8" t="s">
        <v>45</v>
      </c>
      <c r="B62" s="2">
        <v>0.83499999999999996</v>
      </c>
      <c r="C62" s="3">
        <v>0.111</v>
      </c>
      <c r="D62" s="4">
        <f>(B62-C62)</f>
        <v>0.72399999999999998</v>
      </c>
      <c r="E62" s="6">
        <f>(0.602*D62*D62)+(1.2885*D62)+(0.0984)</f>
        <v>1.3468279519999999</v>
      </c>
    </row>
    <row r="63" spans="1:5" x14ac:dyDescent="0.3">
      <c r="A63" s="8" t="s">
        <v>46</v>
      </c>
      <c r="B63" s="2">
        <v>0.71799999999999997</v>
      </c>
      <c r="C63" s="3">
        <v>0.111</v>
      </c>
      <c r="D63" s="4">
        <f>(B63-C63)</f>
        <v>0.60699999999999998</v>
      </c>
      <c r="E63" s="6">
        <f>(0.602*D63*D63)+(1.2885*D63)+(0.0984)</f>
        <v>1.1023257980000001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K52" sqref="K52"/>
    </sheetView>
  </sheetViews>
  <sheetFormatPr defaultRowHeight="14.4" x14ac:dyDescent="0.3"/>
  <cols>
    <col min="1" max="1" width="14.88671875" customWidth="1"/>
    <col min="2" max="2" width="12" customWidth="1"/>
    <col min="3" max="3" width="10.5546875" customWidth="1"/>
    <col min="4" max="4" width="11.109375" customWidth="1"/>
    <col min="5" max="5" width="14.21875" customWidth="1"/>
  </cols>
  <sheetData>
    <row r="1" spans="1:12" x14ac:dyDescent="0.3">
      <c r="G1" s="11"/>
      <c r="H1" s="11"/>
      <c r="I1" s="11"/>
      <c r="J1" s="11"/>
      <c r="K1" s="11"/>
      <c r="L1" s="11"/>
    </row>
    <row r="2" spans="1:12" x14ac:dyDescent="0.3">
      <c r="A2" s="1">
        <v>2.8370000000000002</v>
      </c>
      <c r="B2" s="2">
        <v>0.66400000000000003</v>
      </c>
      <c r="C2" s="2">
        <v>0.72199999999999998</v>
      </c>
      <c r="D2" s="2">
        <v>0.63500000000000001</v>
      </c>
      <c r="E2" s="2">
        <v>0.86099999999999999</v>
      </c>
      <c r="F2" s="11"/>
      <c r="G2" s="11"/>
      <c r="H2" s="11"/>
      <c r="I2" s="11"/>
      <c r="J2" s="11"/>
      <c r="K2" s="11"/>
    </row>
    <row r="3" spans="1:12" x14ac:dyDescent="0.3">
      <c r="A3" s="1">
        <v>2.0059999999999998</v>
      </c>
      <c r="B3" s="2">
        <v>0.61199999999999999</v>
      </c>
      <c r="C3" s="2">
        <v>0.57500000000000007</v>
      </c>
      <c r="D3" s="2">
        <v>0.59199999999999997</v>
      </c>
      <c r="E3" s="2">
        <v>0.80800000000000005</v>
      </c>
      <c r="F3" s="11"/>
      <c r="G3" s="11"/>
      <c r="H3" s="11"/>
      <c r="I3" s="11"/>
      <c r="J3" s="11"/>
      <c r="K3" s="11"/>
    </row>
    <row r="4" spans="1:12" x14ac:dyDescent="0.3">
      <c r="A4" s="1">
        <v>1.4119999999999999</v>
      </c>
      <c r="B4" s="2">
        <v>0.59699999999999998</v>
      </c>
      <c r="C4" s="2">
        <v>0.36299999999999999</v>
      </c>
      <c r="D4" s="2">
        <v>0.71899999999999997</v>
      </c>
      <c r="E4" s="2">
        <v>0.876</v>
      </c>
      <c r="F4" s="11"/>
      <c r="G4" s="11"/>
      <c r="H4" s="11"/>
      <c r="I4" s="11"/>
      <c r="J4" s="11"/>
      <c r="K4" s="11"/>
    </row>
    <row r="5" spans="1:12" x14ac:dyDescent="0.3">
      <c r="A5" s="1">
        <v>1.1220000000000001</v>
      </c>
      <c r="B5" s="2">
        <v>0.6</v>
      </c>
      <c r="C5" s="2">
        <v>0.69000000000000006</v>
      </c>
      <c r="D5" s="2">
        <v>0.79900000000000004</v>
      </c>
      <c r="E5" s="2">
        <v>0.82100000000000006</v>
      </c>
      <c r="F5" s="11"/>
      <c r="G5" s="11"/>
      <c r="H5" s="11"/>
      <c r="I5" s="11"/>
      <c r="J5" s="11"/>
      <c r="K5" s="11"/>
    </row>
    <row r="6" spans="1:12" x14ac:dyDescent="0.3">
      <c r="A6" s="1">
        <v>0.71199999999999997</v>
      </c>
      <c r="B6" s="2">
        <v>0.73499999999999999</v>
      </c>
      <c r="C6" s="2">
        <v>0.65500000000000003</v>
      </c>
      <c r="D6" s="2">
        <v>0.68</v>
      </c>
      <c r="E6" s="2">
        <v>0.88500000000000001</v>
      </c>
      <c r="F6" s="11"/>
      <c r="G6" s="11"/>
      <c r="H6" s="11"/>
      <c r="I6" s="11"/>
      <c r="J6" s="11"/>
      <c r="K6" s="11"/>
    </row>
    <row r="7" spans="1:12" x14ac:dyDescent="0.3">
      <c r="A7" s="1">
        <v>0.503</v>
      </c>
      <c r="B7" s="2">
        <v>0.748</v>
      </c>
      <c r="C7" s="2">
        <v>0.68</v>
      </c>
      <c r="D7" s="2">
        <v>0.77600000000000002</v>
      </c>
      <c r="E7" s="2">
        <v>0.97599999999999998</v>
      </c>
      <c r="F7" s="11"/>
      <c r="G7" s="11"/>
      <c r="H7" s="11"/>
      <c r="I7" s="11"/>
      <c r="J7" s="11"/>
      <c r="K7" s="11"/>
    </row>
    <row r="8" spans="1:12" x14ac:dyDescent="0.3">
      <c r="A8" s="3">
        <v>5.7000000000000002E-2</v>
      </c>
      <c r="B8" s="2">
        <v>0.76100000000000001</v>
      </c>
      <c r="C8" s="2">
        <v>0.61099999999999999</v>
      </c>
      <c r="D8" s="2">
        <v>0.89200000000000002</v>
      </c>
      <c r="E8" s="2">
        <v>0.998</v>
      </c>
      <c r="F8" s="11"/>
      <c r="G8" s="11"/>
      <c r="H8" s="11"/>
      <c r="I8" s="11"/>
      <c r="J8" s="11"/>
      <c r="K8" s="11"/>
    </row>
    <row r="9" spans="1:12" x14ac:dyDescent="0.3">
      <c r="A9" s="3">
        <v>5.7000000000000002E-2</v>
      </c>
      <c r="B9" s="2">
        <v>0.76700000000000002</v>
      </c>
      <c r="C9" s="2">
        <v>0.55000000000000004</v>
      </c>
      <c r="D9" s="2">
        <v>0.81900000000000006</v>
      </c>
      <c r="E9" s="2">
        <v>0.99399999999999999</v>
      </c>
    </row>
    <row r="15" spans="1:12" x14ac:dyDescent="0.3">
      <c r="A15" s="11"/>
      <c r="B15" s="5" t="s">
        <v>1</v>
      </c>
      <c r="C15" s="5" t="s">
        <v>2</v>
      </c>
      <c r="D15" s="5" t="s">
        <v>3</v>
      </c>
      <c r="E15" s="5" t="s">
        <v>4</v>
      </c>
    </row>
    <row r="16" spans="1:12" x14ac:dyDescent="0.3">
      <c r="A16" s="11" t="s">
        <v>5</v>
      </c>
      <c r="B16" s="1">
        <v>2.8370000000000002</v>
      </c>
      <c r="C16" s="4">
        <f>B16-B22</f>
        <v>2.7800000000000002</v>
      </c>
      <c r="D16" s="4">
        <v>128</v>
      </c>
      <c r="E16" s="6">
        <f>(16.545*C16*C16)+(0.131*C16)+(0.0957)</f>
        <v>128.32625800000002</v>
      </c>
    </row>
    <row r="17" spans="1:13" x14ac:dyDescent="0.3">
      <c r="A17" s="11" t="s">
        <v>6</v>
      </c>
      <c r="B17" s="1">
        <v>2.0059999999999998</v>
      </c>
      <c r="C17" s="4">
        <f>B17-B22</f>
        <v>1.9489999999999998</v>
      </c>
      <c r="D17" s="4">
        <v>64</v>
      </c>
      <c r="E17" s="6">
        <f t="shared" ref="E17:E21" si="0">(16.545*C17*C17)+(0.131*C17)+(0.0957)</f>
        <v>63.198872545</v>
      </c>
    </row>
    <row r="18" spans="1:13" x14ac:dyDescent="0.3">
      <c r="A18" s="11" t="s">
        <v>7</v>
      </c>
      <c r="B18" s="1">
        <v>1.4119999999999999</v>
      </c>
      <c r="C18" s="4">
        <f>B18-B22</f>
        <v>1.355</v>
      </c>
      <c r="D18" s="4">
        <v>32</v>
      </c>
      <c r="E18" s="6">
        <f t="shared" si="0"/>
        <v>30.650238625</v>
      </c>
    </row>
    <row r="19" spans="1:13" x14ac:dyDescent="0.3">
      <c r="A19" s="11" t="s">
        <v>8</v>
      </c>
      <c r="B19" s="1">
        <v>1.1220000000000001</v>
      </c>
      <c r="C19" s="4">
        <f>B19-B22</f>
        <v>1.0650000000000002</v>
      </c>
      <c r="D19" s="4">
        <v>16</v>
      </c>
      <c r="E19" s="6">
        <f t="shared" si="0"/>
        <v>19.000967625000008</v>
      </c>
    </row>
    <row r="20" spans="1:13" x14ac:dyDescent="0.3">
      <c r="A20" s="11" t="s">
        <v>9</v>
      </c>
      <c r="B20" s="1">
        <v>0.71199999999999997</v>
      </c>
      <c r="C20" s="4">
        <f>B20-B22</f>
        <v>0.65499999999999992</v>
      </c>
      <c r="D20" s="4">
        <v>8</v>
      </c>
      <c r="E20" s="6">
        <f t="shared" si="0"/>
        <v>7.2797236249999981</v>
      </c>
    </row>
    <row r="21" spans="1:13" x14ac:dyDescent="0.3">
      <c r="A21" t="s">
        <v>47</v>
      </c>
      <c r="B21" s="1">
        <v>0.503</v>
      </c>
      <c r="C21" s="4">
        <f>B21-B22</f>
        <v>0.44600000000000001</v>
      </c>
      <c r="D21" s="4">
        <v>4</v>
      </c>
      <c r="E21" s="6">
        <f t="shared" si="0"/>
        <v>3.4451912199999999</v>
      </c>
    </row>
    <row r="22" spans="1:13" x14ac:dyDescent="0.3">
      <c r="A22" s="11" t="s">
        <v>10</v>
      </c>
      <c r="B22" s="3">
        <v>5.7000000000000002E-2</v>
      </c>
      <c r="C22" s="4">
        <f>B22-B22</f>
        <v>0</v>
      </c>
      <c r="D22" s="12">
        <v>0</v>
      </c>
      <c r="E22" s="6">
        <f>(16.545*C22*C22)+(0.131*C22)+(0.0957)</f>
        <v>9.5699999999999993E-2</v>
      </c>
    </row>
    <row r="24" spans="1:13" x14ac:dyDescent="0.3">
      <c r="I24" s="11"/>
      <c r="K24" s="7" t="s">
        <v>11</v>
      </c>
      <c r="L24" s="7"/>
      <c r="M24" s="7"/>
    </row>
    <row r="30" spans="1:13" x14ac:dyDescent="0.3">
      <c r="A30" s="8" t="s">
        <v>12</v>
      </c>
      <c r="B30" s="2" t="s">
        <v>13</v>
      </c>
      <c r="C30" s="9" t="s">
        <v>10</v>
      </c>
      <c r="D30" s="4" t="s">
        <v>2</v>
      </c>
      <c r="E30" s="10" t="s">
        <v>14</v>
      </c>
    </row>
    <row r="31" spans="1:13" x14ac:dyDescent="0.3">
      <c r="A31" s="8" t="s">
        <v>15</v>
      </c>
      <c r="B31" s="2">
        <v>0.66400000000000003</v>
      </c>
      <c r="C31" s="3">
        <v>5.7000000000000002E-2</v>
      </c>
      <c r="D31" s="4">
        <f>(B31-C31)</f>
        <v>0.60699999999999998</v>
      </c>
      <c r="E31" s="6">
        <f>(16.545*D31*D31)+(0.131*D31)+(0.0957)</f>
        <v>6.2712057050000007</v>
      </c>
    </row>
    <row r="32" spans="1:13" x14ac:dyDescent="0.3">
      <c r="A32" s="8" t="s">
        <v>16</v>
      </c>
      <c r="B32" s="2">
        <v>0.61199999999999999</v>
      </c>
      <c r="C32" s="3">
        <v>5.7000000000000002E-2</v>
      </c>
      <c r="D32" s="4">
        <f>(B32-C32)</f>
        <v>0.55499999999999994</v>
      </c>
      <c r="E32" s="6">
        <f>(16.545*D32*D32)+(0.131*D32)+(0.0957)</f>
        <v>5.2646786249999993</v>
      </c>
    </row>
    <row r="33" spans="1:5" x14ac:dyDescent="0.3">
      <c r="A33" s="8" t="s">
        <v>17</v>
      </c>
      <c r="B33" s="2">
        <v>0.59699999999999998</v>
      </c>
      <c r="C33" s="3">
        <v>5.7000000000000002E-2</v>
      </c>
      <c r="D33" s="4">
        <f>(B33-C33)</f>
        <v>0.53999999999999992</v>
      </c>
      <c r="E33" s="6">
        <f>(16.545*D33*D33)+(0.131*D33)+(0.0957)</f>
        <v>4.9909619999999988</v>
      </c>
    </row>
    <row r="34" spans="1:5" x14ac:dyDescent="0.3">
      <c r="A34" s="8" t="s">
        <v>18</v>
      </c>
      <c r="B34" s="2">
        <v>0.6</v>
      </c>
      <c r="C34" s="3">
        <v>5.7000000000000002E-2</v>
      </c>
      <c r="D34" s="4">
        <f>(B34-C34)</f>
        <v>0.54299999999999993</v>
      </c>
      <c r="E34" s="6">
        <f>(16.545*D34*D34)+(0.131*D34)+(0.0957)</f>
        <v>5.045109704999998</v>
      </c>
    </row>
    <row r="35" spans="1:5" x14ac:dyDescent="0.3">
      <c r="A35" s="8" t="s">
        <v>19</v>
      </c>
      <c r="B35" s="2">
        <v>0.73499999999999999</v>
      </c>
      <c r="C35" s="3">
        <v>5.7000000000000002E-2</v>
      </c>
      <c r="D35" s="4">
        <f>(B35-C35)</f>
        <v>0.67799999999999994</v>
      </c>
      <c r="E35" s="6">
        <f>(16.545*D35*D35)+(0.131*D35)+(0.0957)</f>
        <v>7.78998978</v>
      </c>
    </row>
    <row r="36" spans="1:5" x14ac:dyDescent="0.3">
      <c r="A36" s="8" t="s">
        <v>20</v>
      </c>
      <c r="B36" s="2">
        <v>0.748</v>
      </c>
      <c r="C36" s="3">
        <v>5.7000000000000002E-2</v>
      </c>
      <c r="D36" s="4">
        <f>(B36-C36)</f>
        <v>0.69099999999999995</v>
      </c>
      <c r="E36" s="6">
        <f>(16.545*D36*D36)+(0.131*D36)+(0.0957)</f>
        <v>8.0861441450000004</v>
      </c>
    </row>
    <row r="37" spans="1:5" x14ac:dyDescent="0.3">
      <c r="A37" s="8" t="s">
        <v>21</v>
      </c>
      <c r="B37" s="2">
        <v>0.76100000000000001</v>
      </c>
      <c r="C37" s="3">
        <v>5.7000000000000002E-2</v>
      </c>
      <c r="D37" s="4">
        <f>(B37-C37)</f>
        <v>0.70399999999999996</v>
      </c>
      <c r="E37" s="6">
        <f>(16.545*D37*D37)+(0.131*D37)+(0.0957)</f>
        <v>8.3878907200000015</v>
      </c>
    </row>
    <row r="38" spans="1:5" x14ac:dyDescent="0.3">
      <c r="A38" s="8" t="s">
        <v>22</v>
      </c>
      <c r="B38" s="2">
        <v>0.76700000000000002</v>
      </c>
      <c r="C38" s="3">
        <v>5.7000000000000002E-2</v>
      </c>
      <c r="D38" s="4">
        <f>(B38-C38)</f>
        <v>0.71</v>
      </c>
      <c r="E38" s="6">
        <f>(16.545*D38*D38)+(0.131*D38)+(0.0957)</f>
        <v>8.5290444999999995</v>
      </c>
    </row>
    <row r="39" spans="1:5" x14ac:dyDescent="0.3">
      <c r="A39" s="8" t="s">
        <v>23</v>
      </c>
      <c r="B39" s="2">
        <v>0.72199999999999998</v>
      </c>
      <c r="C39" s="3">
        <v>5.7000000000000002E-2</v>
      </c>
      <c r="D39" s="4">
        <f>(B39-C39)</f>
        <v>0.66499999999999992</v>
      </c>
      <c r="E39" s="6">
        <f>(16.545*D39*D39)+(0.131*D39)+(0.0957)</f>
        <v>7.4994276249999992</v>
      </c>
    </row>
    <row r="40" spans="1:5" x14ac:dyDescent="0.3">
      <c r="A40" s="8" t="s">
        <v>24</v>
      </c>
      <c r="B40" s="2">
        <v>0.57500000000000007</v>
      </c>
      <c r="C40" s="3">
        <v>5.7000000000000002E-2</v>
      </c>
      <c r="D40" s="4">
        <f>(B40-C40)</f>
        <v>0.51800000000000002</v>
      </c>
      <c r="E40" s="6">
        <f>(16.545*D40*D40)+(0.131*D40)+(0.0957)</f>
        <v>4.6029785800000012</v>
      </c>
    </row>
    <row r="41" spans="1:5" x14ac:dyDescent="0.3">
      <c r="A41" s="8" t="s">
        <v>25</v>
      </c>
      <c r="B41" s="2">
        <v>0.36299999999999999</v>
      </c>
      <c r="C41" s="3">
        <v>5.7000000000000002E-2</v>
      </c>
      <c r="D41" s="4">
        <f>(B41-C41)</f>
        <v>0.30599999999999999</v>
      </c>
      <c r="E41" s="6">
        <f>(16.545*D41*D41)+(0.131*D41)+(0.0957)</f>
        <v>1.68499362</v>
      </c>
    </row>
    <row r="42" spans="1:5" x14ac:dyDescent="0.3">
      <c r="A42" s="8" t="s">
        <v>26</v>
      </c>
      <c r="B42" s="2">
        <v>0.69000000000000006</v>
      </c>
      <c r="C42" s="3">
        <v>5.7000000000000002E-2</v>
      </c>
      <c r="D42" s="4">
        <f>(B42-C42)</f>
        <v>0.63300000000000001</v>
      </c>
      <c r="E42" s="6">
        <f>(16.545*D42*D42)+(0.131*D42)+(0.0957)</f>
        <v>6.8080225050000012</v>
      </c>
    </row>
    <row r="43" spans="1:5" x14ac:dyDescent="0.3">
      <c r="A43" s="8" t="s">
        <v>27</v>
      </c>
      <c r="B43" s="2">
        <v>0.65500000000000003</v>
      </c>
      <c r="C43" s="3">
        <v>5.7000000000000002E-2</v>
      </c>
      <c r="D43" s="4">
        <f>(B43-C43)</f>
        <v>0.59799999999999998</v>
      </c>
      <c r="E43" s="6">
        <f>(16.545*D43*D43)+(0.131*D43)+(0.0957)</f>
        <v>6.0905961799999995</v>
      </c>
    </row>
    <row r="44" spans="1:5" x14ac:dyDescent="0.3">
      <c r="A44" s="8" t="s">
        <v>28</v>
      </c>
      <c r="B44" s="2">
        <v>0.68</v>
      </c>
      <c r="C44" s="3">
        <v>5.7000000000000002E-2</v>
      </c>
      <c r="D44" s="4">
        <f>(B44-C44)</f>
        <v>0.623</v>
      </c>
      <c r="E44" s="6">
        <f>(16.545*D44*D44)+(0.131*D44)+(0.0957)</f>
        <v>6.5989073050000009</v>
      </c>
    </row>
    <row r="45" spans="1:5" x14ac:dyDescent="0.3">
      <c r="A45" s="8" t="s">
        <v>29</v>
      </c>
      <c r="B45" s="2">
        <v>0.61099999999999999</v>
      </c>
      <c r="C45" s="3">
        <v>5.7000000000000002E-2</v>
      </c>
      <c r="D45" s="4">
        <f>(B45-C45)</f>
        <v>0.55399999999999994</v>
      </c>
      <c r="E45" s="6">
        <f>(16.545*D45*D45)+(0.131*D45)+(0.0957)</f>
        <v>5.2461992199999994</v>
      </c>
    </row>
    <row r="46" spans="1:5" x14ac:dyDescent="0.3">
      <c r="A46" s="8" t="s">
        <v>30</v>
      </c>
      <c r="B46" s="2">
        <v>0.55000000000000004</v>
      </c>
      <c r="C46" s="3">
        <v>5.7000000000000002E-2</v>
      </c>
      <c r="D46" s="4">
        <f>(B46-C46)</f>
        <v>0.49300000000000005</v>
      </c>
      <c r="E46" s="6">
        <f>(16.545*D46*D46)+(0.131*D46)+(0.0957)</f>
        <v>4.1815287050000007</v>
      </c>
    </row>
    <row r="47" spans="1:5" x14ac:dyDescent="0.3">
      <c r="A47" s="8" t="s">
        <v>31</v>
      </c>
      <c r="B47" s="2">
        <v>0.63500000000000001</v>
      </c>
      <c r="C47" s="3">
        <v>5.7000000000000002E-2</v>
      </c>
      <c r="D47" s="4">
        <f>(B47-C47)</f>
        <v>0.57799999999999996</v>
      </c>
      <c r="E47" s="6">
        <f>(16.545*D47*D47)+(0.131*D47)+(0.0957)</f>
        <v>5.6988377799999999</v>
      </c>
    </row>
    <row r="48" spans="1:5" x14ac:dyDescent="0.3">
      <c r="A48" s="8" t="s">
        <v>32</v>
      </c>
      <c r="B48" s="2">
        <v>0.59199999999999997</v>
      </c>
      <c r="C48" s="3">
        <v>5.7000000000000002E-2</v>
      </c>
      <c r="D48" s="4">
        <f>(B48-C48)</f>
        <v>0.53499999999999992</v>
      </c>
      <c r="E48" s="6">
        <f>(16.545*D48*D48)+(0.131*D48)+(0.0957)</f>
        <v>4.9013776249999994</v>
      </c>
    </row>
    <row r="49" spans="1:5" x14ac:dyDescent="0.3">
      <c r="A49" s="8" t="s">
        <v>33</v>
      </c>
      <c r="B49" s="2">
        <v>0.71899999999999997</v>
      </c>
      <c r="C49" s="3">
        <v>5.7000000000000002E-2</v>
      </c>
      <c r="D49" s="4">
        <f>(B49-C49)</f>
        <v>0.66199999999999992</v>
      </c>
      <c r="E49" s="6">
        <f>(16.545*D49*D49)+(0.131*D49)+(0.0957)</f>
        <v>7.4331689799999996</v>
      </c>
    </row>
    <row r="50" spans="1:5" x14ac:dyDescent="0.3">
      <c r="A50" s="8" t="s">
        <v>34</v>
      </c>
      <c r="B50" s="2">
        <v>0.79900000000000004</v>
      </c>
      <c r="C50" s="3">
        <v>5.7000000000000002E-2</v>
      </c>
      <c r="D50" s="4">
        <f>(B50-C50)</f>
        <v>0.74199999999999999</v>
      </c>
      <c r="E50" s="6">
        <f>(16.545*D50*D50)+(0.131*D50)+(0.0957)</f>
        <v>9.3019833800000011</v>
      </c>
    </row>
    <row r="51" spans="1:5" x14ac:dyDescent="0.3">
      <c r="A51" s="8" t="s">
        <v>35</v>
      </c>
      <c r="B51" s="2">
        <v>0.68</v>
      </c>
      <c r="C51" s="3">
        <v>5.7000000000000002E-2</v>
      </c>
      <c r="D51" s="4">
        <f>(B51-C51)</f>
        <v>0.623</v>
      </c>
      <c r="E51" s="6">
        <f>(16.545*D51*D51)+(0.131*D51)+(0.0957)</f>
        <v>6.5989073050000009</v>
      </c>
    </row>
    <row r="52" spans="1:5" x14ac:dyDescent="0.3">
      <c r="A52" s="8" t="s">
        <v>36</v>
      </c>
      <c r="B52" s="2">
        <v>0.77600000000000002</v>
      </c>
      <c r="C52" s="3">
        <v>5.7000000000000002E-2</v>
      </c>
      <c r="D52" s="4">
        <f>(B52-C52)</f>
        <v>0.71899999999999997</v>
      </c>
      <c r="E52" s="6">
        <f>(16.545*D52*D52)+(0.131*D52)+(0.0957)</f>
        <v>8.7430087450000009</v>
      </c>
    </row>
    <row r="53" spans="1:5" x14ac:dyDescent="0.3">
      <c r="A53" s="8" t="s">
        <v>37</v>
      </c>
      <c r="B53" s="2">
        <v>0.89200000000000002</v>
      </c>
      <c r="C53" s="3">
        <v>5.7000000000000002E-2</v>
      </c>
      <c r="D53" s="4">
        <f>(B53-C53)</f>
        <v>0.83499999999999996</v>
      </c>
      <c r="E53" s="6">
        <f>(16.545*D53*D53)+(0.131*D53)+(0.0957)</f>
        <v>11.740672625</v>
      </c>
    </row>
    <row r="54" spans="1:5" x14ac:dyDescent="0.3">
      <c r="A54" s="8" t="s">
        <v>38</v>
      </c>
      <c r="B54" s="2">
        <v>0.81900000000000006</v>
      </c>
      <c r="C54" s="3">
        <v>5.7000000000000002E-2</v>
      </c>
      <c r="D54" s="4">
        <f>(B54-C54)</f>
        <v>0.76200000000000001</v>
      </c>
      <c r="E54" s="6">
        <f>(16.545*D54*D54)+(0.131*D54)+(0.0957)</f>
        <v>9.802276980000002</v>
      </c>
    </row>
    <row r="55" spans="1:5" x14ac:dyDescent="0.3">
      <c r="A55" s="8" t="s">
        <v>39</v>
      </c>
      <c r="B55" s="2">
        <v>0.86099999999999999</v>
      </c>
      <c r="C55" s="3">
        <v>5.7000000000000002E-2</v>
      </c>
      <c r="D55" s="4">
        <f>(B55-C55)</f>
        <v>0.80399999999999994</v>
      </c>
      <c r="E55" s="6">
        <f>(16.545*D55*D55)+(0.131*D55)+(0.0957)</f>
        <v>10.89597672</v>
      </c>
    </row>
    <row r="56" spans="1:5" x14ac:dyDescent="0.3">
      <c r="A56" s="8" t="s">
        <v>40</v>
      </c>
      <c r="B56" s="2">
        <v>0.80800000000000005</v>
      </c>
      <c r="C56" s="3">
        <v>5.7000000000000002E-2</v>
      </c>
      <c r="D56" s="4">
        <f>(B56-C56)</f>
        <v>0.751</v>
      </c>
      <c r="E56" s="6">
        <f>(16.545*D56*D56)+(0.131*D56)+(0.0957)</f>
        <v>9.5254775450000029</v>
      </c>
    </row>
    <row r="57" spans="1:5" x14ac:dyDescent="0.3">
      <c r="A57" s="8" t="s">
        <v>41</v>
      </c>
      <c r="B57" s="2">
        <v>0.876</v>
      </c>
      <c r="C57" s="3">
        <v>5.7000000000000002E-2</v>
      </c>
      <c r="D57" s="4">
        <f>(B57-C57)</f>
        <v>0.81899999999999995</v>
      </c>
      <c r="E57" s="6">
        <f>(16.545*D57*D57)+(0.131*D57)+(0.0957)</f>
        <v>11.300729745</v>
      </c>
    </row>
    <row r="58" spans="1:5" x14ac:dyDescent="0.3">
      <c r="A58" s="8" t="s">
        <v>42</v>
      </c>
      <c r="B58" s="2">
        <v>0.82100000000000006</v>
      </c>
      <c r="C58" s="3">
        <v>5.7000000000000002E-2</v>
      </c>
      <c r="D58" s="4">
        <f>(B58-C58)</f>
        <v>0.76400000000000001</v>
      </c>
      <c r="E58" s="6">
        <f>(16.545*D58*D58)+(0.131*D58)+(0.0957)</f>
        <v>9.8530343200000026</v>
      </c>
    </row>
    <row r="59" spans="1:5" x14ac:dyDescent="0.3">
      <c r="A59" s="8" t="s">
        <v>43</v>
      </c>
      <c r="B59" s="2">
        <v>0.88500000000000001</v>
      </c>
      <c r="C59" s="3">
        <v>5.7000000000000002E-2</v>
      </c>
      <c r="D59" s="4">
        <f>(B59-C59)</f>
        <v>0.82799999999999996</v>
      </c>
      <c r="E59" s="6">
        <f>(16.545*D59*D59)+(0.131*D59)+(0.0957)</f>
        <v>11.54715528</v>
      </c>
    </row>
    <row r="60" spans="1:5" x14ac:dyDescent="0.3">
      <c r="A60" s="8" t="s">
        <v>44</v>
      </c>
      <c r="B60" s="2">
        <v>0.97599999999999998</v>
      </c>
      <c r="C60" s="3">
        <v>5.7000000000000002E-2</v>
      </c>
      <c r="D60" s="4">
        <f>(B60-C60)</f>
        <v>0.91899999999999993</v>
      </c>
      <c r="E60" s="6">
        <f>(16.545*D60*D60)+(0.131*D60)+(0.0957)</f>
        <v>14.189350744999999</v>
      </c>
    </row>
    <row r="61" spans="1:5" x14ac:dyDescent="0.3">
      <c r="A61" s="8" t="s">
        <v>45</v>
      </c>
      <c r="B61" s="2">
        <v>0.998</v>
      </c>
      <c r="C61" s="3">
        <v>5.7000000000000002E-2</v>
      </c>
      <c r="D61" s="4">
        <f>(B61-C61)</f>
        <v>0.94099999999999995</v>
      </c>
      <c r="E61" s="6">
        <f>(16.545*D61*D61)+(0.131*D61)+(0.0957)</f>
        <v>14.869254145000003</v>
      </c>
    </row>
    <row r="62" spans="1:5" x14ac:dyDescent="0.3">
      <c r="A62" s="8" t="s">
        <v>46</v>
      </c>
      <c r="B62" s="2">
        <v>0.99399999999999999</v>
      </c>
      <c r="C62" s="3">
        <v>5.7000000000000002E-2</v>
      </c>
      <c r="D62" s="4">
        <f>(B62-C62)</f>
        <v>0.93699999999999994</v>
      </c>
      <c r="E62" s="6">
        <f>(16.545*D62*D62)+(0.131*D62)+(0.0957)</f>
        <v>14.744444105000001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workbookViewId="0">
      <selection activeCell="Q17" sqref="Q17"/>
    </sheetView>
  </sheetViews>
  <sheetFormatPr defaultRowHeight="14.4" x14ac:dyDescent="0.3"/>
  <cols>
    <col min="1" max="1" width="15.88671875" customWidth="1"/>
    <col min="2" max="2" width="10.5546875" customWidth="1"/>
    <col min="3" max="3" width="11.33203125" customWidth="1"/>
    <col min="4" max="4" width="11.6640625" customWidth="1"/>
    <col min="5" max="5" width="15" customWidth="1"/>
  </cols>
  <sheetData>
    <row r="2" spans="1:5" x14ac:dyDescent="0.3">
      <c r="A2" s="1">
        <v>2.4359999999999999</v>
      </c>
      <c r="B2" s="2">
        <v>0.2</v>
      </c>
      <c r="C2" s="2">
        <v>0.23900000000000002</v>
      </c>
      <c r="D2" s="2">
        <v>0.307</v>
      </c>
      <c r="E2" s="2">
        <v>0.22800000000000001</v>
      </c>
    </row>
    <row r="3" spans="1:5" x14ac:dyDescent="0.3">
      <c r="A3" s="1">
        <v>1.119</v>
      </c>
      <c r="B3" s="2">
        <v>0.17699999999999999</v>
      </c>
      <c r="C3" s="2">
        <v>0.17500000000000002</v>
      </c>
      <c r="D3" s="2">
        <v>0.223</v>
      </c>
      <c r="E3" s="2">
        <v>0.20800000000000002</v>
      </c>
    </row>
    <row r="4" spans="1:5" x14ac:dyDescent="0.3">
      <c r="A4" s="1">
        <v>0.66600000000000004</v>
      </c>
      <c r="B4" s="2">
        <v>0.159</v>
      </c>
      <c r="C4" s="2">
        <v>0.124</v>
      </c>
      <c r="D4" s="2">
        <v>0.17400000000000002</v>
      </c>
      <c r="E4" s="2">
        <v>0.253</v>
      </c>
    </row>
    <row r="5" spans="1:5" x14ac:dyDescent="0.3">
      <c r="A5" s="1">
        <v>0.30499999999999999</v>
      </c>
      <c r="B5" s="2">
        <v>0.13300000000000001</v>
      </c>
      <c r="C5" s="2">
        <v>0.122</v>
      </c>
      <c r="D5" s="2">
        <v>0.156</v>
      </c>
      <c r="E5" s="2">
        <v>0.23700000000000002</v>
      </c>
    </row>
    <row r="6" spans="1:5" x14ac:dyDescent="0.3">
      <c r="A6" s="1">
        <v>0.185</v>
      </c>
      <c r="B6" s="2">
        <v>0.17500000000000002</v>
      </c>
      <c r="C6" s="2">
        <v>0.13</v>
      </c>
      <c r="D6" s="2">
        <v>0.157</v>
      </c>
      <c r="E6" s="2">
        <v>0.13800000000000001</v>
      </c>
    </row>
    <row r="7" spans="1:5" x14ac:dyDescent="0.3">
      <c r="A7" s="1">
        <v>0.14000000000000001</v>
      </c>
      <c r="B7" s="2">
        <v>0.20400000000000001</v>
      </c>
      <c r="C7" s="2">
        <v>0.19600000000000001</v>
      </c>
      <c r="D7" s="2">
        <v>0.224</v>
      </c>
      <c r="E7" s="2">
        <v>0.18</v>
      </c>
    </row>
    <row r="8" spans="1:5" x14ac:dyDescent="0.3">
      <c r="A8" s="3">
        <v>5.8000000000000003E-2</v>
      </c>
      <c r="B8" s="2">
        <v>0.28300000000000003</v>
      </c>
      <c r="C8" s="2">
        <v>0.23500000000000001</v>
      </c>
      <c r="D8" s="2">
        <v>0.26400000000000001</v>
      </c>
      <c r="E8" s="2">
        <v>0.19800000000000001</v>
      </c>
    </row>
    <row r="9" spans="1:5" x14ac:dyDescent="0.3">
      <c r="A9" s="3">
        <v>5.6000000000000001E-2</v>
      </c>
      <c r="B9" s="2">
        <v>0.315</v>
      </c>
      <c r="C9" s="2">
        <v>0.32300000000000001</v>
      </c>
      <c r="D9" s="2">
        <v>0.32100000000000001</v>
      </c>
      <c r="E9" s="2">
        <v>0.25700000000000001</v>
      </c>
    </row>
    <row r="15" spans="1:5" x14ac:dyDescent="0.3">
      <c r="A15" s="11"/>
      <c r="B15" s="5" t="s">
        <v>1</v>
      </c>
      <c r="C15" s="5" t="s">
        <v>2</v>
      </c>
      <c r="D15" s="5" t="s">
        <v>3</v>
      </c>
      <c r="E15" s="5" t="s">
        <v>4</v>
      </c>
    </row>
    <row r="16" spans="1:5" x14ac:dyDescent="0.3">
      <c r="A16" s="11" t="s">
        <v>5</v>
      </c>
      <c r="B16" s="1">
        <v>2.4359999999999999</v>
      </c>
      <c r="C16" s="4">
        <f>B16-B22</f>
        <v>2.379</v>
      </c>
      <c r="D16" s="4">
        <v>96</v>
      </c>
      <c r="E16" s="6">
        <f>(-2.3992*C16*C16)+(46.28*C16)-(0.3283)</f>
        <v>96.193209312800008</v>
      </c>
    </row>
    <row r="17" spans="1:13" x14ac:dyDescent="0.3">
      <c r="A17" s="11" t="s">
        <v>6</v>
      </c>
      <c r="B17" s="1">
        <v>1.119</v>
      </c>
      <c r="C17" s="4">
        <f>B17-B22</f>
        <v>1.0620000000000001</v>
      </c>
      <c r="D17" s="4">
        <v>48</v>
      </c>
      <c r="E17" s="6">
        <f t="shared" ref="E17:E61" si="0">(-2.3992*C17*C17)+(46.28*C17)-(0.3283)</f>
        <v>46.115136675200006</v>
      </c>
    </row>
    <row r="18" spans="1:13" x14ac:dyDescent="0.3">
      <c r="A18" s="11" t="s">
        <v>7</v>
      </c>
      <c r="B18" s="1">
        <v>0.66600000000000004</v>
      </c>
      <c r="C18" s="4">
        <f>B18-B22</f>
        <v>0.60899999999999999</v>
      </c>
      <c r="D18" s="4">
        <v>24</v>
      </c>
      <c r="E18" s="6">
        <f t="shared" si="0"/>
        <v>26.966402304799999</v>
      </c>
    </row>
    <row r="19" spans="1:13" x14ac:dyDescent="0.3">
      <c r="A19" s="11" t="s">
        <v>8</v>
      </c>
      <c r="B19" s="1">
        <v>0.30499999999999999</v>
      </c>
      <c r="C19" s="4">
        <f>B19-B22</f>
        <v>0.248</v>
      </c>
      <c r="D19" s="4">
        <v>12</v>
      </c>
      <c r="E19" s="6">
        <f t="shared" si="0"/>
        <v>11.0015796032</v>
      </c>
    </row>
    <row r="20" spans="1:13" x14ac:dyDescent="0.3">
      <c r="A20" s="11" t="s">
        <v>9</v>
      </c>
      <c r="B20" s="1">
        <v>0.185</v>
      </c>
      <c r="C20" s="4">
        <f>B20-B22</f>
        <v>0.128</v>
      </c>
      <c r="D20" s="4">
        <v>6</v>
      </c>
      <c r="E20" s="6">
        <f t="shared" si="0"/>
        <v>5.5562315072000006</v>
      </c>
    </row>
    <row r="21" spans="1:13" x14ac:dyDescent="0.3">
      <c r="A21" s="11" t="s">
        <v>47</v>
      </c>
      <c r="B21" s="1">
        <v>0.14000000000000001</v>
      </c>
      <c r="C21" s="4">
        <f>B21-B22</f>
        <v>8.3000000000000018E-2</v>
      </c>
      <c r="D21" s="4">
        <v>3</v>
      </c>
      <c r="E21" s="6">
        <f t="shared" si="0"/>
        <v>3.4964119112000009</v>
      </c>
    </row>
    <row r="22" spans="1:13" x14ac:dyDescent="0.3">
      <c r="A22" s="11" t="s">
        <v>10</v>
      </c>
      <c r="B22" s="3">
        <v>5.7000000000000002E-2</v>
      </c>
      <c r="C22" s="4">
        <f>B22-B22</f>
        <v>0</v>
      </c>
      <c r="D22" s="12">
        <v>0</v>
      </c>
      <c r="E22" s="6">
        <f t="shared" si="0"/>
        <v>-0.32829999999999998</v>
      </c>
    </row>
    <row r="23" spans="1:13" x14ac:dyDescent="0.3">
      <c r="K23" s="7" t="s">
        <v>11</v>
      </c>
      <c r="L23" s="7"/>
      <c r="M23" s="7"/>
    </row>
    <row r="29" spans="1:13" x14ac:dyDescent="0.3">
      <c r="A29" s="8" t="s">
        <v>12</v>
      </c>
      <c r="B29" s="2" t="s">
        <v>13</v>
      </c>
      <c r="C29" s="9" t="s">
        <v>10</v>
      </c>
      <c r="D29" s="4" t="s">
        <v>2</v>
      </c>
      <c r="E29" s="10" t="s">
        <v>14</v>
      </c>
    </row>
    <row r="30" spans="1:13" x14ac:dyDescent="0.3">
      <c r="A30" s="8" t="s">
        <v>15</v>
      </c>
      <c r="B30" s="2">
        <v>0.2</v>
      </c>
      <c r="C30" s="3">
        <v>5.7000000000000002E-2</v>
      </c>
      <c r="D30" s="4">
        <f>(B30-C30)</f>
        <v>0.14300000000000002</v>
      </c>
      <c r="E30" s="6">
        <f>(-2.3992*D30*D30)+(46.28*D30)-(0.3283)</f>
        <v>6.2406787592000006</v>
      </c>
    </row>
    <row r="31" spans="1:13" x14ac:dyDescent="0.3">
      <c r="A31" s="8" t="s">
        <v>16</v>
      </c>
      <c r="B31" s="2">
        <v>0.17699999999999999</v>
      </c>
      <c r="C31" s="3">
        <v>5.7000000000000002E-2</v>
      </c>
      <c r="D31" s="4">
        <f>(B31-C31)</f>
        <v>0.12</v>
      </c>
      <c r="E31" s="6">
        <f>(-2.3992*D31*D31)+(46.28*D31)-(0.3283)</f>
        <v>5.190751520000001</v>
      </c>
    </row>
    <row r="32" spans="1:13" x14ac:dyDescent="0.3">
      <c r="A32" s="8" t="s">
        <v>17</v>
      </c>
      <c r="B32" s="2">
        <v>0.159</v>
      </c>
      <c r="C32" s="3">
        <v>5.7000000000000002E-2</v>
      </c>
      <c r="D32" s="4">
        <f>(B32-C32)</f>
        <v>0.10200000000000001</v>
      </c>
      <c r="E32" s="6">
        <f>(-2.3992*D32*D32)+(46.28*D32)-(0.3283)</f>
        <v>4.3672987232000011</v>
      </c>
    </row>
    <row r="33" spans="1:5" x14ac:dyDescent="0.3">
      <c r="A33" s="8" t="s">
        <v>18</v>
      </c>
      <c r="B33" s="2">
        <v>0.13300000000000001</v>
      </c>
      <c r="C33" s="3">
        <v>5.7000000000000002E-2</v>
      </c>
      <c r="D33" s="4">
        <f>(B33-C33)</f>
        <v>7.6000000000000012E-2</v>
      </c>
      <c r="E33" s="6">
        <f>(-2.3992*D33*D33)+(46.28*D33)-(0.3283)</f>
        <v>3.1751222208000009</v>
      </c>
    </row>
    <row r="34" spans="1:5" x14ac:dyDescent="0.3">
      <c r="A34" s="8" t="s">
        <v>19</v>
      </c>
      <c r="B34" s="2">
        <v>0.17500000000000002</v>
      </c>
      <c r="C34" s="3">
        <v>5.7000000000000002E-2</v>
      </c>
      <c r="D34" s="4">
        <f>(B34-C34)</f>
        <v>0.11800000000000002</v>
      </c>
      <c r="E34" s="6">
        <f>(-2.3992*D34*D34)+(46.28*D34)-(0.3283)</f>
        <v>5.0993335392000017</v>
      </c>
    </row>
    <row r="35" spans="1:5" x14ac:dyDescent="0.3">
      <c r="A35" s="8" t="s">
        <v>20</v>
      </c>
      <c r="B35" s="2">
        <v>0.20400000000000001</v>
      </c>
      <c r="C35" s="3">
        <v>5.7000000000000002E-2</v>
      </c>
      <c r="D35" s="4">
        <f>(B35-C35)</f>
        <v>0.14700000000000002</v>
      </c>
      <c r="E35" s="6">
        <f>(-2.3992*D35*D35)+(46.28*D35)-(0.3283)</f>
        <v>6.4230156872000013</v>
      </c>
    </row>
    <row r="36" spans="1:5" x14ac:dyDescent="0.3">
      <c r="A36" s="8" t="s">
        <v>21</v>
      </c>
      <c r="B36" s="2">
        <v>0.28300000000000003</v>
      </c>
      <c r="C36" s="3">
        <v>5.7000000000000002E-2</v>
      </c>
      <c r="D36" s="4">
        <f>(B36-C36)</f>
        <v>0.22600000000000003</v>
      </c>
      <c r="E36" s="6">
        <f>(-2.3992*D36*D36)+(46.28*D36)-(0.3283)</f>
        <v>10.008438460800001</v>
      </c>
    </row>
    <row r="37" spans="1:5" x14ac:dyDescent="0.3">
      <c r="A37" s="8" t="s">
        <v>22</v>
      </c>
      <c r="B37" s="2">
        <v>0.315</v>
      </c>
      <c r="C37" s="3">
        <v>5.7000000000000002E-2</v>
      </c>
      <c r="D37" s="4">
        <f>(B37-C37)</f>
        <v>0.25800000000000001</v>
      </c>
      <c r="E37" s="6">
        <f>(-2.3992*D37*D37)+(46.28*D37)-(0.3283)</f>
        <v>11.452239651200001</v>
      </c>
    </row>
    <row r="38" spans="1:5" x14ac:dyDescent="0.3">
      <c r="A38" s="8" t="s">
        <v>23</v>
      </c>
      <c r="B38" s="2">
        <v>0.23900000000000002</v>
      </c>
      <c r="C38" s="3">
        <v>5.7000000000000002E-2</v>
      </c>
      <c r="D38" s="4">
        <f>(B38-C38)</f>
        <v>0.18200000000000002</v>
      </c>
      <c r="E38" s="6">
        <f>(-2.3992*D38*D38)+(46.28*D38)-(0.3283)</f>
        <v>8.0151888992000018</v>
      </c>
    </row>
    <row r="39" spans="1:5" x14ac:dyDescent="0.3">
      <c r="A39" s="8" t="s">
        <v>24</v>
      </c>
      <c r="B39" s="2">
        <v>0.17500000000000002</v>
      </c>
      <c r="C39" s="3">
        <v>5.7000000000000002E-2</v>
      </c>
      <c r="D39" s="4">
        <f>(B39-C39)</f>
        <v>0.11800000000000002</v>
      </c>
      <c r="E39" s="6">
        <f>(-2.3992*D39*D39)+(46.28*D39)-(0.3283)</f>
        <v>5.0993335392000017</v>
      </c>
    </row>
    <row r="40" spans="1:5" x14ac:dyDescent="0.3">
      <c r="A40" s="8" t="s">
        <v>25</v>
      </c>
      <c r="B40" s="2">
        <v>0.124</v>
      </c>
      <c r="C40" s="3">
        <v>5.7000000000000002E-2</v>
      </c>
      <c r="D40" s="4">
        <f>(B40-C40)</f>
        <v>6.7000000000000004E-2</v>
      </c>
      <c r="E40" s="6">
        <f>(-2.3992*D40*D40)+(46.28*D40)-(0.3283)</f>
        <v>2.7616899912000004</v>
      </c>
    </row>
    <row r="41" spans="1:5" x14ac:dyDescent="0.3">
      <c r="A41" s="8" t="s">
        <v>26</v>
      </c>
      <c r="B41" s="2">
        <v>0.122</v>
      </c>
      <c r="C41" s="3">
        <v>5.7000000000000002E-2</v>
      </c>
      <c r="D41" s="4">
        <f>(B41-C41)</f>
        <v>6.5000000000000002E-2</v>
      </c>
      <c r="E41" s="6">
        <f>(-2.3992*D41*D41)+(46.28*D41)-(0.3283)</f>
        <v>2.66976338</v>
      </c>
    </row>
    <row r="42" spans="1:5" x14ac:dyDescent="0.3">
      <c r="A42" s="8" t="s">
        <v>27</v>
      </c>
      <c r="B42" s="2">
        <v>0.13</v>
      </c>
      <c r="C42" s="3">
        <v>5.7000000000000002E-2</v>
      </c>
      <c r="D42" s="4">
        <f>(B42-C42)</f>
        <v>7.3000000000000009E-2</v>
      </c>
      <c r="E42" s="6">
        <f>(-2.3992*D42*D42)+(46.28*D42)-(0.3283)</f>
        <v>3.0373546632000004</v>
      </c>
    </row>
    <row r="43" spans="1:5" x14ac:dyDescent="0.3">
      <c r="A43" s="8" t="s">
        <v>28</v>
      </c>
      <c r="B43" s="2">
        <v>0.19600000000000001</v>
      </c>
      <c r="C43" s="3">
        <v>5.7000000000000002E-2</v>
      </c>
      <c r="D43" s="4">
        <f>(B43-C43)</f>
        <v>0.13900000000000001</v>
      </c>
      <c r="E43" s="6">
        <f>(-2.3992*D43*D43)+(46.28*D43)-(0.3283)</f>
        <v>6.0582650568000016</v>
      </c>
    </row>
    <row r="44" spans="1:5" x14ac:dyDescent="0.3">
      <c r="A44" s="8" t="s">
        <v>29</v>
      </c>
      <c r="B44" s="2">
        <v>0.23500000000000001</v>
      </c>
      <c r="C44" s="3">
        <v>5.7000000000000002E-2</v>
      </c>
      <c r="D44" s="4">
        <f>(B44-C44)</f>
        <v>0.17800000000000002</v>
      </c>
      <c r="E44" s="6">
        <f>(-2.3992*D44*D44)+(46.28*D44)-(0.3283)</f>
        <v>7.8335237472000001</v>
      </c>
    </row>
    <row r="45" spans="1:5" x14ac:dyDescent="0.3">
      <c r="A45" s="8" t="s">
        <v>30</v>
      </c>
      <c r="B45" s="2">
        <v>0.32300000000000001</v>
      </c>
      <c r="C45" s="3">
        <v>5.7000000000000002E-2</v>
      </c>
      <c r="D45" s="4">
        <f>(B45-C45)</f>
        <v>0.26600000000000001</v>
      </c>
      <c r="E45" s="6">
        <f>(-2.3992*D45*D45)+(46.28*D45)-(0.3283)</f>
        <v>11.812422204799999</v>
      </c>
    </row>
    <row r="46" spans="1:5" x14ac:dyDescent="0.3">
      <c r="A46" s="8" t="s">
        <v>31</v>
      </c>
      <c r="B46" s="2">
        <v>0.307</v>
      </c>
      <c r="C46" s="3">
        <v>5.7000000000000002E-2</v>
      </c>
      <c r="D46" s="4">
        <f>(B46-C46)</f>
        <v>0.25</v>
      </c>
      <c r="E46" s="6">
        <f>(-2.3992*D46*D46)+(46.28*D46)-(0.3283)</f>
        <v>11.091749999999999</v>
      </c>
    </row>
    <row r="47" spans="1:5" x14ac:dyDescent="0.3">
      <c r="A47" s="8" t="s">
        <v>32</v>
      </c>
      <c r="B47" s="2">
        <v>0.223</v>
      </c>
      <c r="C47" s="3">
        <v>5.7000000000000002E-2</v>
      </c>
      <c r="D47" s="4">
        <f>(B47-C47)</f>
        <v>0.16600000000000001</v>
      </c>
      <c r="E47" s="6">
        <f>(-2.3992*D47*D47)+(46.28*D47)-(0.3283)</f>
        <v>7.2880676448000017</v>
      </c>
    </row>
    <row r="48" spans="1:5" x14ac:dyDescent="0.3">
      <c r="A48" s="8" t="s">
        <v>33</v>
      </c>
      <c r="B48" s="2">
        <v>0.17400000000000002</v>
      </c>
      <c r="C48" s="3">
        <v>5.7000000000000002E-2</v>
      </c>
      <c r="D48" s="4">
        <f>(B48-C48)</f>
        <v>0.11700000000000002</v>
      </c>
      <c r="E48" s="6">
        <f>(-2.3992*D48*D48)+(46.28*D48)-(0.3283)</f>
        <v>5.0536173512000016</v>
      </c>
    </row>
    <row r="49" spans="1:5" x14ac:dyDescent="0.3">
      <c r="A49" s="8" t="s">
        <v>34</v>
      </c>
      <c r="B49" s="2">
        <v>0.156</v>
      </c>
      <c r="C49" s="3">
        <v>5.7000000000000002E-2</v>
      </c>
      <c r="D49" s="4">
        <f>(B49-C49)</f>
        <v>9.9000000000000005E-2</v>
      </c>
      <c r="E49" s="6">
        <f>(-2.3992*D49*D49)+(46.28*D49)-(0.3283)</f>
        <v>4.2299054408000014</v>
      </c>
    </row>
    <row r="50" spans="1:5" x14ac:dyDescent="0.3">
      <c r="A50" s="8" t="s">
        <v>35</v>
      </c>
      <c r="B50" s="2">
        <v>0.157</v>
      </c>
      <c r="C50" s="3">
        <v>5.7000000000000002E-2</v>
      </c>
      <c r="D50" s="4">
        <f>(B50-C50)</f>
        <v>0.1</v>
      </c>
      <c r="E50" s="6">
        <f>(-2.3992*D50*D50)+(46.28*D50)-(0.3283)</f>
        <v>4.2757080000000007</v>
      </c>
    </row>
    <row r="51" spans="1:5" x14ac:dyDescent="0.3">
      <c r="A51" s="8" t="s">
        <v>36</v>
      </c>
      <c r="B51" s="2">
        <v>0.224</v>
      </c>
      <c r="C51" s="3">
        <v>5.7000000000000002E-2</v>
      </c>
      <c r="D51" s="4">
        <f>(B51-C51)</f>
        <v>0.16700000000000001</v>
      </c>
      <c r="E51" s="6">
        <f>(-2.3992*D51*D51)+(46.28*D51)-(0.3283)</f>
        <v>7.3335487112000006</v>
      </c>
    </row>
    <row r="52" spans="1:5" x14ac:dyDescent="0.3">
      <c r="A52" s="8" t="s">
        <v>37</v>
      </c>
      <c r="B52" s="2">
        <v>0.26400000000000001</v>
      </c>
      <c r="C52" s="3">
        <v>5.7000000000000002E-2</v>
      </c>
      <c r="D52" s="4">
        <f>(B52-C52)</f>
        <v>0.20700000000000002</v>
      </c>
      <c r="E52" s="6">
        <f>(-2.3992*D52*D52)+(46.28*D52)-(0.3283)</f>
        <v>9.1488566792000015</v>
      </c>
    </row>
    <row r="53" spans="1:5" x14ac:dyDescent="0.3">
      <c r="A53" s="8" t="s">
        <v>38</v>
      </c>
      <c r="B53" s="2">
        <v>0.32100000000000001</v>
      </c>
      <c r="C53" s="3">
        <v>5.7000000000000002E-2</v>
      </c>
      <c r="D53" s="4">
        <f>(B53-C53)</f>
        <v>0.26400000000000001</v>
      </c>
      <c r="E53" s="6">
        <f>(-2.3992*D53*D53)+(46.28*D53)-(0.3283)</f>
        <v>11.722405356800001</v>
      </c>
    </row>
    <row r="54" spans="1:5" x14ac:dyDescent="0.3">
      <c r="A54" s="8" t="s">
        <v>39</v>
      </c>
      <c r="B54" s="2">
        <v>0.22800000000000001</v>
      </c>
      <c r="C54" s="3">
        <v>5.7000000000000002E-2</v>
      </c>
      <c r="D54" s="4">
        <f>(B54-C54)</f>
        <v>0.17100000000000001</v>
      </c>
      <c r="E54" s="6">
        <f>(-2.3992*D54*D54)+(46.28*D54)-(0.3283)</f>
        <v>7.5154249928000008</v>
      </c>
    </row>
    <row r="55" spans="1:5" x14ac:dyDescent="0.3">
      <c r="A55" s="8" t="s">
        <v>40</v>
      </c>
      <c r="B55" s="2">
        <v>0.20800000000000002</v>
      </c>
      <c r="C55" s="3">
        <v>5.7000000000000002E-2</v>
      </c>
      <c r="D55" s="4">
        <f>(B55-C55)</f>
        <v>0.15100000000000002</v>
      </c>
      <c r="E55" s="6">
        <f>(-2.3992*D55*D55)+(46.28*D55)-(0.3283)</f>
        <v>6.6052758408000019</v>
      </c>
    </row>
    <row r="56" spans="1:5" x14ac:dyDescent="0.3">
      <c r="A56" s="8" t="s">
        <v>41</v>
      </c>
      <c r="B56" s="2">
        <v>0.253</v>
      </c>
      <c r="C56" s="3">
        <v>5.7000000000000002E-2</v>
      </c>
      <c r="D56" s="4">
        <f>(B56-C56)</f>
        <v>0.19600000000000001</v>
      </c>
      <c r="E56" s="6">
        <f>(-2.3992*D56*D56)+(46.28*D56)-(0.3283)</f>
        <v>8.6504123328000002</v>
      </c>
    </row>
    <row r="57" spans="1:5" x14ac:dyDescent="0.3">
      <c r="A57" s="8" t="s">
        <v>42</v>
      </c>
      <c r="B57" s="2">
        <v>0.23700000000000002</v>
      </c>
      <c r="C57" s="3">
        <v>5.7000000000000002E-2</v>
      </c>
      <c r="D57" s="4">
        <f>(B57-C57)</f>
        <v>0.18000000000000002</v>
      </c>
      <c r="E57" s="6">
        <f>(-2.3992*D57*D57)+(46.28*D57)-(0.3283)</f>
        <v>7.9243659200000005</v>
      </c>
    </row>
    <row r="58" spans="1:5" x14ac:dyDescent="0.3">
      <c r="A58" s="8" t="s">
        <v>43</v>
      </c>
      <c r="B58" s="2">
        <v>0.13800000000000001</v>
      </c>
      <c r="C58" s="3">
        <v>5.7000000000000002E-2</v>
      </c>
      <c r="D58" s="4">
        <f>(B58-C58)</f>
        <v>8.1000000000000016E-2</v>
      </c>
      <c r="E58" s="6">
        <f>(-2.3992*D58*D58)+(46.28*D58)-(0.3283)</f>
        <v>3.4046388488000008</v>
      </c>
    </row>
    <row r="59" spans="1:5" x14ac:dyDescent="0.3">
      <c r="A59" s="8" t="s">
        <v>44</v>
      </c>
      <c r="B59" s="2">
        <v>0.18</v>
      </c>
      <c r="C59" s="3">
        <v>5.7000000000000002E-2</v>
      </c>
      <c r="D59" s="4">
        <f>(B59-C59)</f>
        <v>0.123</v>
      </c>
      <c r="E59" s="6">
        <f>(-2.3992*D59*D59)+(46.28*D59)-(0.3283)</f>
        <v>5.3278425032000012</v>
      </c>
    </row>
    <row r="60" spans="1:5" x14ac:dyDescent="0.3">
      <c r="A60" s="8" t="s">
        <v>45</v>
      </c>
      <c r="B60" s="2">
        <v>0.19800000000000001</v>
      </c>
      <c r="C60" s="3">
        <v>5.7000000000000002E-2</v>
      </c>
      <c r="D60" s="4">
        <f>(B60-C60)</f>
        <v>0.14100000000000001</v>
      </c>
      <c r="E60" s="6">
        <f>(-2.3992*D60*D60)+(46.28*D60)-(0.3283)</f>
        <v>6.1494815048000016</v>
      </c>
    </row>
    <row r="61" spans="1:5" x14ac:dyDescent="0.3">
      <c r="A61" s="8" t="s">
        <v>46</v>
      </c>
      <c r="B61" s="2">
        <v>0.25700000000000001</v>
      </c>
      <c r="C61" s="3">
        <v>5.7000000000000002E-2</v>
      </c>
      <c r="D61" s="4">
        <f>(B61-C61)</f>
        <v>0.2</v>
      </c>
      <c r="E61" s="6">
        <f>(-2.3992*D61*D61)+(46.28*D61)-(0.3283)</f>
        <v>8.8317320000000006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A6" sqref="A6"/>
    </sheetView>
  </sheetViews>
  <sheetFormatPr defaultRowHeight="14.4" x14ac:dyDescent="0.3"/>
  <cols>
    <col min="1" max="1" width="41" customWidth="1"/>
    <col min="2" max="2" width="15.5546875" customWidth="1"/>
    <col min="3" max="3" width="14.77734375" customWidth="1"/>
    <col min="4" max="4" width="17.5546875" customWidth="1"/>
    <col min="5" max="5" width="17.33203125" customWidth="1"/>
    <col min="6" max="6" width="19.88671875" customWidth="1"/>
    <col min="7" max="7" width="67.5546875" customWidth="1"/>
  </cols>
  <sheetData>
    <row r="1" spans="1:7" ht="15.6" thickTop="1" thickBot="1" x14ac:dyDescent="0.35">
      <c r="A1" s="13" t="s">
        <v>48</v>
      </c>
      <c r="B1" s="13" t="s">
        <v>49</v>
      </c>
      <c r="C1" s="13" t="s">
        <v>50</v>
      </c>
      <c r="D1" s="13" t="s">
        <v>51</v>
      </c>
      <c r="E1" s="13" t="s">
        <v>52</v>
      </c>
      <c r="F1" s="13" t="s">
        <v>53</v>
      </c>
      <c r="G1" s="13" t="s">
        <v>54</v>
      </c>
    </row>
    <row r="2" spans="1:7" ht="15.6" thickTop="1" thickBot="1" x14ac:dyDescent="0.35">
      <c r="A2" s="14" t="s">
        <v>55</v>
      </c>
      <c r="B2" s="15" t="s">
        <v>56</v>
      </c>
      <c r="C2" s="16" t="s">
        <v>57</v>
      </c>
      <c r="D2" s="16">
        <v>202104007</v>
      </c>
      <c r="E2" s="16" t="s">
        <v>58</v>
      </c>
      <c r="F2" s="16" t="s">
        <v>59</v>
      </c>
      <c r="G2" s="16" t="s">
        <v>60</v>
      </c>
    </row>
    <row r="3" spans="1:7" ht="15.6" thickTop="1" thickBot="1" x14ac:dyDescent="0.35">
      <c r="A3" s="14" t="s">
        <v>61</v>
      </c>
      <c r="B3" s="15" t="s">
        <v>56</v>
      </c>
      <c r="C3" s="16" t="s">
        <v>57</v>
      </c>
      <c r="D3" s="16">
        <v>202104007</v>
      </c>
      <c r="E3" s="16" t="s">
        <v>63</v>
      </c>
      <c r="F3" s="16" t="s">
        <v>59</v>
      </c>
      <c r="G3" s="16" t="s">
        <v>60</v>
      </c>
    </row>
    <row r="4" spans="1:7" ht="15.6" thickTop="1" thickBot="1" x14ac:dyDescent="0.35">
      <c r="A4" s="14" t="s">
        <v>62</v>
      </c>
      <c r="B4" s="15" t="s">
        <v>56</v>
      </c>
      <c r="C4" s="16" t="s">
        <v>57</v>
      </c>
      <c r="D4" s="16">
        <v>202104007</v>
      </c>
      <c r="E4" s="16" t="s">
        <v>64</v>
      </c>
      <c r="F4" s="16" t="s">
        <v>59</v>
      </c>
      <c r="G4" s="16" t="s">
        <v>60</v>
      </c>
    </row>
    <row r="5" spans="1:7" ht="15" thickTop="1" x14ac:dyDescent="0.3"/>
    <row r="61" spans="1:7" x14ac:dyDescent="0.3">
      <c r="A61" s="7" t="s">
        <v>65</v>
      </c>
      <c r="B61" s="7"/>
      <c r="C61" s="11"/>
      <c r="D61" s="11"/>
      <c r="E61" s="11"/>
      <c r="F61" s="11"/>
      <c r="G61" s="11"/>
    </row>
    <row r="62" spans="1:7" x14ac:dyDescent="0.3">
      <c r="A62" s="11" t="s">
        <v>66</v>
      </c>
      <c r="B62" s="11"/>
      <c r="C62" s="11"/>
      <c r="D62" s="11"/>
      <c r="E62" s="11"/>
      <c r="F62" s="11"/>
      <c r="G62" s="11"/>
    </row>
    <row r="63" spans="1:7" x14ac:dyDescent="0.3">
      <c r="A63" s="11" t="s">
        <v>76</v>
      </c>
      <c r="B63" s="11"/>
      <c r="C63" s="11"/>
      <c r="D63" s="11"/>
      <c r="E63" s="11"/>
      <c r="F63" s="11"/>
      <c r="G63" s="11"/>
    </row>
    <row r="64" spans="1:7" x14ac:dyDescent="0.3">
      <c r="A64" s="11" t="s">
        <v>67</v>
      </c>
      <c r="B64" s="11"/>
      <c r="C64" s="11"/>
      <c r="D64" s="11"/>
      <c r="E64" s="11"/>
      <c r="F64" s="11"/>
      <c r="G64" s="11"/>
    </row>
    <row r="65" spans="1:7" x14ac:dyDescent="0.3">
      <c r="A65" s="11" t="s">
        <v>68</v>
      </c>
      <c r="B65" s="11"/>
      <c r="C65" s="11"/>
      <c r="D65" s="11"/>
      <c r="E65" s="11"/>
      <c r="F65" s="11"/>
      <c r="G65" s="11"/>
    </row>
    <row r="70" spans="1:7" x14ac:dyDescent="0.3">
      <c r="A70" s="7" t="s">
        <v>71</v>
      </c>
    </row>
    <row r="71" spans="1:7" x14ac:dyDescent="0.3">
      <c r="A71" s="11" t="s">
        <v>69</v>
      </c>
      <c r="B71" s="11"/>
      <c r="C71" s="11"/>
      <c r="D71" s="11"/>
      <c r="E71" s="11"/>
      <c r="F71" s="11"/>
      <c r="G71" s="11"/>
    </row>
    <row r="72" spans="1:7" x14ac:dyDescent="0.3">
      <c r="A72" s="11" t="s">
        <v>75</v>
      </c>
      <c r="B72" s="11"/>
      <c r="C72" s="11"/>
      <c r="D72" s="11"/>
      <c r="E72" s="11"/>
      <c r="F72" s="11"/>
      <c r="G72" s="11"/>
    </row>
    <row r="73" spans="1:7" x14ac:dyDescent="0.3">
      <c r="A73" s="11" t="s">
        <v>70</v>
      </c>
      <c r="B73" s="11"/>
      <c r="C73" s="11"/>
      <c r="D73" s="11"/>
      <c r="E73" s="11"/>
      <c r="F73" s="11"/>
      <c r="G73" s="11"/>
    </row>
    <row r="74" spans="1:7" x14ac:dyDescent="0.3">
      <c r="A74" s="11" t="s">
        <v>68</v>
      </c>
      <c r="B74" s="11"/>
      <c r="C74" s="11"/>
      <c r="D74" s="11"/>
      <c r="E74" s="11"/>
      <c r="F74" s="11"/>
      <c r="G74" s="11"/>
    </row>
    <row r="80" spans="1:7" x14ac:dyDescent="0.3">
      <c r="A80" s="7" t="s">
        <v>77</v>
      </c>
      <c r="B80" s="7"/>
    </row>
    <row r="81" spans="1:7" x14ac:dyDescent="0.3">
      <c r="A81" s="11" t="s">
        <v>72</v>
      </c>
      <c r="B81" s="11"/>
      <c r="C81" s="11"/>
      <c r="D81" s="11"/>
      <c r="E81" s="11"/>
      <c r="F81" s="11"/>
      <c r="G81" s="11"/>
    </row>
    <row r="82" spans="1:7" x14ac:dyDescent="0.3">
      <c r="A82" s="11" t="s">
        <v>73</v>
      </c>
      <c r="B82" s="11"/>
      <c r="C82" s="11"/>
      <c r="D82" s="11"/>
      <c r="E82" s="11"/>
      <c r="F82" s="11"/>
      <c r="G82" s="11"/>
    </row>
    <row r="83" spans="1:7" x14ac:dyDescent="0.3">
      <c r="A83" s="11" t="s">
        <v>74</v>
      </c>
      <c r="B83" s="11"/>
      <c r="C83" s="11"/>
      <c r="D83" s="11"/>
      <c r="E83" s="11"/>
      <c r="F83" s="11"/>
      <c r="G83" s="11"/>
    </row>
    <row r="84" spans="1:7" x14ac:dyDescent="0.3">
      <c r="A84" s="11" t="s">
        <v>68</v>
      </c>
      <c r="B84" s="11"/>
      <c r="C84" s="11"/>
      <c r="D84" s="11"/>
      <c r="E84" s="11"/>
      <c r="F84" s="11"/>
      <c r="G8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KİM-1</vt:lpstr>
      <vt:lpstr>CYSTATİN-C</vt:lpstr>
      <vt:lpstr>NGAL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2021-12-17T13:45:44Z</dcterms:created>
  <dcterms:modified xsi:type="dcterms:W3CDTF">2021-12-24T07:27:49Z</dcterms:modified>
</cp:coreProperties>
</file>