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ter Medikal\26.11.2021\"/>
    </mc:Choice>
  </mc:AlternateContent>
  <xr:revisionPtr revIDLastSave="0" documentId="13_ncr:1_{A4DB70A1-8398-4039-916F-B2B48448BF89}" xr6:coauthVersionLast="47" xr6:coauthVersionMax="47" xr10:uidLastSave="{00000000-0000-0000-0000-000000000000}"/>
  <bookViews>
    <workbookView xWindow="-110" yWindow="-110" windowWidth="21820" windowHeight="14020" activeTab="4" xr2:uid="{00000000-000D-0000-FFFF-FFFF00000000}"/>
  </bookViews>
  <sheets>
    <sheet name="TIMP-1" sheetId="1" r:id="rId1"/>
    <sheet name="MMP-13" sheetId="2" r:id="rId2"/>
    <sheet name="MMP-3" sheetId="3" r:id="rId3"/>
    <sheet name="MMP-9" sheetId="4" r:id="rId4"/>
    <sheet name="Materyal-met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4" l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36" i="4"/>
  <c r="E36" i="4" s="1"/>
  <c r="E21" i="4"/>
  <c r="E22" i="4"/>
  <c r="C24" i="4"/>
  <c r="E24" i="4" s="1"/>
  <c r="C23" i="4"/>
  <c r="E23" i="4" s="1"/>
  <c r="C22" i="4"/>
  <c r="C21" i="4"/>
  <c r="C20" i="4"/>
  <c r="E20" i="4" s="1"/>
  <c r="C19" i="4"/>
  <c r="E19" i="4" s="1"/>
  <c r="C18" i="4"/>
  <c r="E18" i="4" s="1"/>
  <c r="C17" i="4"/>
  <c r="E17" i="4" s="1"/>
  <c r="E52" i="3"/>
  <c r="E57" i="3"/>
  <c r="E67" i="3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D53" i="3"/>
  <c r="E53" i="3" s="1"/>
  <c r="D54" i="3"/>
  <c r="E54" i="3" s="1"/>
  <c r="D55" i="3"/>
  <c r="E55" i="3" s="1"/>
  <c r="D56" i="3"/>
  <c r="E56" i="3" s="1"/>
  <c r="D57" i="3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D37" i="3"/>
  <c r="E37" i="3" s="1"/>
  <c r="E22" i="3"/>
  <c r="E23" i="3"/>
  <c r="C24" i="3"/>
  <c r="E24" i="3" s="1"/>
  <c r="C23" i="3"/>
  <c r="C22" i="3"/>
  <c r="C21" i="3"/>
  <c r="E21" i="3" s="1"/>
  <c r="C20" i="3"/>
  <c r="E20" i="3" s="1"/>
  <c r="C19" i="3"/>
  <c r="E19" i="3" s="1"/>
  <c r="C18" i="3"/>
  <c r="E18" i="3" s="1"/>
  <c r="C17" i="3"/>
  <c r="E17" i="3" s="1"/>
  <c r="E48" i="2"/>
  <c r="E49" i="2"/>
  <c r="E64" i="2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D34" i="2"/>
  <c r="E34" i="2" s="1"/>
  <c r="E22" i="2"/>
  <c r="E23" i="2"/>
  <c r="C24" i="2"/>
  <c r="E24" i="2" s="1"/>
  <c r="C23" i="2"/>
  <c r="C22" i="2"/>
  <c r="C21" i="2"/>
  <c r="E21" i="2" s="1"/>
  <c r="C20" i="2"/>
  <c r="E20" i="2" s="1"/>
  <c r="C19" i="2"/>
  <c r="E19" i="2" s="1"/>
  <c r="C18" i="2"/>
  <c r="E18" i="2" s="1"/>
  <c r="C17" i="2"/>
  <c r="E17" i="2" s="1"/>
  <c r="E45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30" i="1"/>
  <c r="E30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</calcChain>
</file>

<file path=xl/sharedStrings.xml><?xml version="1.0" encoding="utf-8"?>
<sst xmlns="http://schemas.openxmlformats.org/spreadsheetml/2006/main" count="256" uniqueCount="93">
  <si>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</si>
  <si>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</si>
  <si>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</si>
  <si>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</si>
  <si>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</si>
  <si>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</si>
  <si>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</si>
  <si>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</si>
  <si>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</si>
  <si>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</si>
  <si>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</si>
  <si>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</si>
  <si>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</si>
  <si>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</si>
  <si>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</si>
  <si>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</si>
  <si>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1.hafta-SVF-1</t>
  </si>
  <si>
    <t>1.hafta-SVF-2</t>
  </si>
  <si>
    <t>1.hafta-SVF-3</t>
  </si>
  <si>
    <t>1.hafta-SVF-4</t>
  </si>
  <si>
    <t>1.hafta-SVF-5</t>
  </si>
  <si>
    <t>1.hafta-SVF-6</t>
  </si>
  <si>
    <t>1.hafta-SVF-7</t>
  </si>
  <si>
    <t>1.hafta-SVF-8</t>
  </si>
  <si>
    <t>1.hafta-SVF-9</t>
  </si>
  <si>
    <t>1.hafta-serum fizy.-1</t>
  </si>
  <si>
    <t>1.hafta-serum fizy.-2</t>
  </si>
  <si>
    <t>1.hafta-serum fizy.-3</t>
  </si>
  <si>
    <t>1.hafta-serum fizy.-4</t>
  </si>
  <si>
    <t>1.hafta-serum fizy.-5</t>
  </si>
  <si>
    <t>1.hafta-serum fizy.-6</t>
  </si>
  <si>
    <t>1.hafta-serum fizy.-7</t>
  </si>
  <si>
    <t>1.hafta-serum fizy.-8</t>
  </si>
  <si>
    <t>5.hafta-SVF-1</t>
  </si>
  <si>
    <t>5.hafta-SVF-2</t>
  </si>
  <si>
    <t>5.hafta-SVF-3</t>
  </si>
  <si>
    <t>5.hafta-SVF-4</t>
  </si>
  <si>
    <t>5.hafta-SVF-5</t>
  </si>
  <si>
    <t>5.hafta-SVF-6</t>
  </si>
  <si>
    <t>5.hafta-SVF-7</t>
  </si>
  <si>
    <t>5.hafta-Serum fizy.-1</t>
  </si>
  <si>
    <t>5.hafta-Serum fizy.-2</t>
  </si>
  <si>
    <t>5.hafta-Serum fizy.-3</t>
  </si>
  <si>
    <t>5.hafta-Serum fizy.-4</t>
  </si>
  <si>
    <t>5.hafta-Serum fizy.-5</t>
  </si>
  <si>
    <t>5.hafta-Serum fizy.-6</t>
  </si>
  <si>
    <t>1.hafta-serum fizy.-9</t>
  </si>
  <si>
    <t>KİT ADI</t>
  </si>
  <si>
    <t>TÜR</t>
  </si>
  <si>
    <t>MARKA</t>
  </si>
  <si>
    <t>LOT</t>
  </si>
  <si>
    <t>CAT. NO</t>
  </si>
  <si>
    <t>Yöntem</t>
  </si>
  <si>
    <t>Kullanılan Cihaz</t>
  </si>
  <si>
    <t>Rat</t>
  </si>
  <si>
    <t>ELABSCIENCE</t>
  </si>
  <si>
    <t>ELİSA</t>
  </si>
  <si>
    <t>Mıcroplate reader: BIO-TEK EL X 800-Aotu strıp washer:BIO TEK EL X 50</t>
  </si>
  <si>
    <t>Tıssue Inhibitors of Metalloproteinase 1</t>
  </si>
  <si>
    <t>Matrix Metalloproteinase 13</t>
  </si>
  <si>
    <t>Matrix Metalloproteinase 3</t>
  </si>
  <si>
    <t>Matrix Metalloproteinase 9</t>
  </si>
  <si>
    <t>EDZP11G3XA</t>
  </si>
  <si>
    <t>E-EL-R0540</t>
  </si>
  <si>
    <t>JWRZDQDSMV</t>
  </si>
  <si>
    <t>E-EL-R0045</t>
  </si>
  <si>
    <t>FRYB2WG4F5</t>
  </si>
  <si>
    <t>E-EL-R0619</t>
  </si>
  <si>
    <t>PFJ9PEBIDF</t>
  </si>
  <si>
    <t>E-EL-R3021</t>
  </si>
  <si>
    <t>This ELISA kit uses the Sandwich-ELISA principle. The micro ELISA plate provided in this kit has been pre-coated with an antibody specific to Rat TIMP-1.</t>
  </si>
  <si>
    <t>Samples (or Standards) are added to the micro ELISA plate wells and combined with the specific antibody. Then a biotinylated detection antibody specific for Rat TIMP-1 and Avidin-Horseradish Peroxidase (HRP) conjugate are added successively to each micro plate well and incubated.</t>
  </si>
  <si>
    <t>Free components are washed away. The substrate solution is added to each well. Only those wells that contain Rat TIMP-1, biotinylated detection antibody and Avidin-HRP conjugate will appear blue in color.</t>
  </si>
  <si>
    <t>The enzyme-substrate reaction is terminated by the addition of stop solution and the color turns yellow. The optical density (OD) is measured spectrophotometrically at a wavelength of 450 nm ± 2 nm.</t>
  </si>
  <si>
    <t>The OD value is proportional to the concentration of Rat TIMP-1. You can calculate the concentration of Rat TIMP-1 in the samples by comparing the OD of the samples to the standard curve.</t>
  </si>
  <si>
    <t>TIMP-1 Assay Priciple</t>
  </si>
  <si>
    <t>This ELISA kit uses the Sandwich-ELISA principle. The micro ELISA plate provided in this kit has been pre-coated with an antibody specific to Rat MMP-13.</t>
  </si>
  <si>
    <t>Samples (or Standards) are added to the micro ELISA plate wells and combined with the specific antibody. Then a biotinylated detection antibody specific for Rat MMP-13 and Avidin-Horseradish Peroxidase (HRP) conjugate are added successively to each micro plate well and incubated.</t>
  </si>
  <si>
    <t>Free components are washed away. The substrate solution is added to each well. Only those wells that contain Rat MMP-13, biotinylated detection antibody and Avidin-HRP conjugate will appear blue in color.</t>
  </si>
  <si>
    <t xml:space="preserve">The enzyme-substrate reaction is terminated by the addition of stop solution and the color turns yellow. The optical density (OD) is measured spectrophotometrically at a wavelength of 450 nm ± 2 nm. </t>
  </si>
  <si>
    <t xml:space="preserve"> The OD value is proportional to the concentration of Rat MMP-13. You can calculate the concentration of Rat MMP-13 in the samples by comparing the OD of the samples to the standard curve.</t>
  </si>
  <si>
    <t>MMP-13  Assay Principle</t>
  </si>
  <si>
    <t xml:space="preserve">This ELISA kit uses the Sandwich-ELISA principle. The micro ELISA plate provided in this kit has been pre-coated with an antibody specific to Rat MMP-3. </t>
  </si>
  <si>
    <t>Samples (or Standards) are added to the micro ELISA plate wells and combined with the specific antibody. Then a biotinylated detection antibody specific for Rat MMP-3 and Avidin-Horseradish Peroxidase (HRP) conjugate are added successively to each micro plate well and incubated.</t>
  </si>
  <si>
    <t xml:space="preserve">Free components are washed away. The substrate solution is added to each well. Only those wells that contain Rat MMP-3, biotinylated detection antibody and Avidin-HRP conjugate will appear blue in color. </t>
  </si>
  <si>
    <t>The OD value is proportional to the concentration of Rat MMP-3. You can calculate the concentration of Rat MMP-3 in the samples by comparing the OD of the samples to the standard curve.</t>
  </si>
  <si>
    <t>MMP-3 Assay Principle</t>
  </si>
  <si>
    <t>This ELISA kit uses the Sandwich-ELISA principle. The micro ELISA plate provided in this kit has been pre-coated with an antibody specific to Rat MMP-9.</t>
  </si>
  <si>
    <t>Samples (or Standards) are added to the micro ELISA plate wells and combined with the specific antibody. Then a biotinylated detection antibody specific for Rat MMP-9 and Avidin-Horseradish Peroxidase (HRP) conjugate are added successively to each micro plate well and incubated.</t>
  </si>
  <si>
    <t>Free components are washed away. The substrate solution is added to each well. Only those wells that contain Rat MMP-9, biotinylated detection antibody and Avidin-HRP conjugate will appear blue in color.</t>
  </si>
  <si>
    <t xml:space="preserve"> The enzyme-substrate reaction is terminated by the addition of stop solution and the color turns yellow. The optical density (OD) is measured spectrophotometrically at a wavelength of 450 ± 2 nm.</t>
  </si>
  <si>
    <t>The OD value is proportional to the concentration of Rat MMP-9. You can calculate the concentration of Rat MMP-9 in the samples by comparing the OD of the samples to the standard curve.</t>
  </si>
  <si>
    <t>MMP-9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</si>
</sst>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/>
    <xf numFmtId="0" fontId="1" fillId="4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TIMP-1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94488188976378"/>
                  <c:y val="0.18234288422280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'TIMP-1'!$C$14:$C$21</c:f>
              <c:numCache>
                <c:formatCode>General</c:formatCode>
                <c:ptCount val="8"/>
                <c:pt idx="0">
                  <c:v>2.48</c:v>
                </c:pt>
                <c:pt idx="1">
                  <c:v>1.891</c:v>
                </c:pt>
                <c:pt idx="2">
                  <c:v>1.536</c:v>
                </c:pt>
                <c:pt idx="3">
                  <c:v>1.01</c:v>
                </c:pt>
                <c:pt idx="4">
                  <c:v>0.59099999999999997</c:v>
                </c:pt>
                <c:pt idx="5">
                  <c:v>0.43500000000000005</c:v>
                </c:pt>
                <c:pt idx="6">
                  <c:v>0.20900000000000002</c:v>
                </c:pt>
                <c:pt idx="7">
                  <c:v>0</c:v>
                </c:pt>
              </c:numCache>
            </c:numRef>
          </c:xVal>
          <c:yVal>
            <c:numRef>
              <c:f>'TIMP-1'!$D$14:$D$21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0.31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9-40BF-B863-1535DB0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16680"/>
        <c:axId val="471513400"/>
      </c:scatterChart>
      <c:valAx>
        <c:axId val="47151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1513400"/>
        <c:crosses val="autoZero"/>
        <c:crossBetween val="midCat"/>
      </c:valAx>
      <c:valAx>
        <c:axId val="47151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151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MMP-13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783727034120734"/>
                  <c:y val="0.18233413531641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'MMP-13'!$C$17:$C$24</c:f>
              <c:numCache>
                <c:formatCode>General</c:formatCode>
                <c:ptCount val="8"/>
                <c:pt idx="0">
                  <c:v>1.6050000000000002</c:v>
                </c:pt>
                <c:pt idx="1">
                  <c:v>1.1260000000000001</c:v>
                </c:pt>
                <c:pt idx="2">
                  <c:v>0.72899999999999998</c:v>
                </c:pt>
                <c:pt idx="3">
                  <c:v>0.45</c:v>
                </c:pt>
                <c:pt idx="4">
                  <c:v>0.27800000000000002</c:v>
                </c:pt>
                <c:pt idx="5">
                  <c:v>0.16900000000000001</c:v>
                </c:pt>
                <c:pt idx="6">
                  <c:v>0.09</c:v>
                </c:pt>
                <c:pt idx="7">
                  <c:v>0</c:v>
                </c:pt>
              </c:numCache>
            </c:numRef>
          </c:xVal>
          <c:yVal>
            <c:numRef>
              <c:f>'MMP-13'!$D$17:$D$24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0.31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3-4A63-81B3-B69CFC50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62784"/>
        <c:axId val="474265736"/>
      </c:scatterChart>
      <c:valAx>
        <c:axId val="4742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265736"/>
        <c:crosses val="autoZero"/>
        <c:crossBetween val="midCat"/>
      </c:valAx>
      <c:valAx>
        <c:axId val="4742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26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MMP-3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74584426946629"/>
                  <c:y val="0.13787583843686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'MMP-3'!$C$17:$C$24</c:f>
              <c:numCache>
                <c:formatCode>General</c:formatCode>
                <c:ptCount val="8"/>
                <c:pt idx="0">
                  <c:v>2.3840000000000003</c:v>
                </c:pt>
                <c:pt idx="1">
                  <c:v>1.5639999999999998</c:v>
                </c:pt>
                <c:pt idx="2">
                  <c:v>0.97099999999999997</c:v>
                </c:pt>
                <c:pt idx="3">
                  <c:v>0.46500000000000002</c:v>
                </c:pt>
                <c:pt idx="4">
                  <c:v>0.188</c:v>
                </c:pt>
                <c:pt idx="5">
                  <c:v>0.111</c:v>
                </c:pt>
                <c:pt idx="6">
                  <c:v>5.4000000000000006E-2</c:v>
                </c:pt>
                <c:pt idx="7">
                  <c:v>0</c:v>
                </c:pt>
              </c:numCache>
            </c:numRef>
          </c:xVal>
          <c:yVal>
            <c:numRef>
              <c:f>'MMP-3'!$D$17:$D$24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0.63</c:v>
                </c:pt>
                <c:pt idx="5">
                  <c:v>0.31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A-40C6-B22E-C912BCB4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99144"/>
        <c:axId val="470302096"/>
      </c:scatterChart>
      <c:valAx>
        <c:axId val="47029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302096"/>
        <c:crosses val="autoZero"/>
        <c:crossBetween val="midCat"/>
      </c:valAx>
      <c:valAx>
        <c:axId val="4703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29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MMP-9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290223097112859"/>
                  <c:y val="0.12861730825313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'MMP-9'!$C$17:$C$24</c:f>
              <c:numCache>
                <c:formatCode>General</c:formatCode>
                <c:ptCount val="8"/>
                <c:pt idx="0">
                  <c:v>2.484</c:v>
                </c:pt>
                <c:pt idx="1">
                  <c:v>1.3639999999999999</c:v>
                </c:pt>
                <c:pt idx="2">
                  <c:v>0.94099999999999995</c:v>
                </c:pt>
                <c:pt idx="3">
                  <c:v>0.46500000000000002</c:v>
                </c:pt>
                <c:pt idx="4">
                  <c:v>0.188</c:v>
                </c:pt>
                <c:pt idx="5">
                  <c:v>0.111</c:v>
                </c:pt>
                <c:pt idx="6">
                  <c:v>5.4000000000000006E-2</c:v>
                </c:pt>
                <c:pt idx="7">
                  <c:v>0</c:v>
                </c:pt>
              </c:numCache>
            </c:numRef>
          </c:xVal>
          <c:yVal>
            <c:numRef>
              <c:f>'MMP-9'!$D$17:$D$24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6-4826-BA9B-033E746F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88888"/>
        <c:axId val="484388232"/>
      </c:scatterChart>
      <c:valAx>
        <c:axId val="48438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4388232"/>
        <c:crosses val="autoZero"/>
        <c:crossBetween val="midCat"/>
      </c:valAx>
      <c:valAx>
        <c:axId val="4843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438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7</xdr:row>
      <xdr:rowOff>15240</xdr:rowOff>
    </xdr:from>
    <xdr:to>
      <xdr:col>15</xdr:col>
      <xdr:colOff>53340</xdr:colOff>
      <xdr:row>22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10</xdr:row>
      <xdr:rowOff>30480</xdr:rowOff>
    </xdr:from>
    <xdr:to>
      <xdr:col>14</xdr:col>
      <xdr:colOff>7620</xdr:colOff>
      <xdr:row>25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11</xdr:row>
      <xdr:rowOff>15240</xdr:rowOff>
    </xdr:from>
    <xdr:to>
      <xdr:col>14</xdr:col>
      <xdr:colOff>137160</xdr:colOff>
      <xdr:row>26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12</xdr:row>
      <xdr:rowOff>22860</xdr:rowOff>
    </xdr:from>
    <xdr:to>
      <xdr:col>14</xdr:col>
      <xdr:colOff>45720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22860</xdr:rowOff>
    </xdr:from>
    <xdr:to>
      <xdr:col>4</xdr:col>
      <xdr:colOff>380564</xdr:colOff>
      <xdr:row>52</xdr:row>
      <xdr:rowOff>159241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3960"/>
          <a:ext cx="6667064" cy="8548861"/>
        </a:xfrm>
        <a:prstGeom prst="rect">
          <a:avLst/>
        </a:prstGeom>
      </xdr:spPr>
    </xdr:pic>
    <xdr:clientData/>
  </xdr:twoCellAnchor>
  <xdr:twoCellAnchor editAs="oneCell">
    <xdr:from>
      <xdr:col>4</xdr:col>
      <xdr:colOff>388620</xdr:colOff>
      <xdr:row>6</xdr:row>
      <xdr:rowOff>22700</xdr:rowOff>
    </xdr:from>
    <xdr:to>
      <xdr:col>8</xdr:col>
      <xdr:colOff>539957</xdr:colOff>
      <xdr:row>42</xdr:row>
      <xdr:rowOff>30479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5120" y="1203800"/>
          <a:ext cx="7230317" cy="6591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0"/>
  <sheetViews>
    <sheetView workbookViewId="0">
      <selection activeCell="D25" sqref="D25"/>
    </sheetView>
  </sheetViews>
  <sheetFormatPr defaultRowHeight="14.5" x14ac:dyDescent="0.35"/>
  <cols>
    <col min="1" max="1" width="19.81640625" customWidth="1"/>
    <col min="2" max="2" width="10.54296875" customWidth="1"/>
    <col min="3" max="3" width="11.08984375" customWidth="1"/>
    <col min="4" max="4" width="11.6328125" customWidth="1"/>
    <col min="5" max="5" width="10.453125" customWidth="1"/>
  </cols>
  <sheetData>
    <row r="2" spans="1:5" x14ac:dyDescent="0.35">
      <c r="A2" s="5">
        <v>2.597</v>
      </c>
      <c r="B2" s="3">
        <v>1.2670000000000001</v>
      </c>
      <c r="C2" s="3">
        <v>1.2350000000000001</v>
      </c>
      <c r="D2" s="3">
        <v>1.073</v>
      </c>
      <c r="E2" s="3">
        <v>1.524</v>
      </c>
    </row>
    <row r="3" spans="1:5" x14ac:dyDescent="0.35">
      <c r="A3" s="5">
        <v>2.008</v>
      </c>
      <c r="B3" s="3">
        <v>1.4930000000000001</v>
      </c>
      <c r="C3" s="3">
        <v>1.7550000000000001</v>
      </c>
      <c r="D3" s="3">
        <v>1.762</v>
      </c>
      <c r="E3" s="3">
        <v>1.5860000000000001</v>
      </c>
    </row>
    <row r="4" spans="1:5" x14ac:dyDescent="0.35">
      <c r="A4" s="5">
        <v>1.653</v>
      </c>
      <c r="B4" s="3">
        <v>1.619</v>
      </c>
      <c r="C4" s="3">
        <v>1.724</v>
      </c>
      <c r="D4" s="3">
        <v>1.8069999999999999</v>
      </c>
      <c r="E4" s="3">
        <v>1.5860000000000001</v>
      </c>
    </row>
    <row r="5" spans="1:5" x14ac:dyDescent="0.35">
      <c r="A5" s="5">
        <v>1.127</v>
      </c>
      <c r="B5" s="3">
        <v>1.577</v>
      </c>
      <c r="C5" s="3">
        <v>1.605</v>
      </c>
      <c r="D5" s="3">
        <v>1.712</v>
      </c>
      <c r="E5" s="3">
        <v>1.5030000000000001</v>
      </c>
    </row>
    <row r="6" spans="1:5" x14ac:dyDescent="0.35">
      <c r="A6" s="5">
        <v>0.70799999999999996</v>
      </c>
      <c r="B6" s="3">
        <v>1.84</v>
      </c>
      <c r="C6" s="3">
        <v>1.839</v>
      </c>
      <c r="D6" s="3">
        <v>1.2690000000000001</v>
      </c>
      <c r="E6" s="3">
        <v>1.4870000000000001</v>
      </c>
    </row>
    <row r="7" spans="1:5" x14ac:dyDescent="0.35">
      <c r="A7" s="5">
        <v>0.55200000000000005</v>
      </c>
      <c r="B7" s="3">
        <v>1.835</v>
      </c>
      <c r="C7" s="3">
        <v>1.679</v>
      </c>
      <c r="D7" s="3">
        <v>1.82</v>
      </c>
      <c r="E7" s="3">
        <v>1.482</v>
      </c>
    </row>
    <row r="8" spans="1:5" x14ac:dyDescent="0.35">
      <c r="A8" s="5">
        <v>0.32600000000000001</v>
      </c>
      <c r="B8" s="3">
        <v>1.8320000000000001</v>
      </c>
      <c r="C8" s="3">
        <v>1.5629999999999999</v>
      </c>
      <c r="D8" s="3">
        <v>1.3760000000000001</v>
      </c>
      <c r="E8" s="3">
        <v>1.4370000000000001</v>
      </c>
    </row>
    <row r="9" spans="1:5" x14ac:dyDescent="0.35">
      <c r="A9" s="6">
        <v>0.11700000000000001</v>
      </c>
      <c r="B9" s="3">
        <v>1.0309999999999999</v>
      </c>
      <c r="C9" s="3">
        <v>1.2750000000000001</v>
      </c>
      <c r="D9" s="3">
        <v>1.8160000000000001</v>
      </c>
      <c r="E9" s="3">
        <v>0.13500000000000001</v>
      </c>
    </row>
    <row r="12" spans="1:5" x14ac:dyDescent="0.35">
      <c r="A12" t="s">
        <v>0</v>
      </c>
    </row>
    <row r="13" spans="1:5" x14ac:dyDescent="0.35">
      <c r="B13" s="7" t="s">
        <v>9</v>
      </c>
      <c r="C13" s="7" t="s">
        <v>10</v>
      </c>
      <c r="D13" s="7" t="s">
        <v>11</v>
      </c>
      <c r="E13" s="7" t="s">
        <v>12</v>
      </c>
    </row>
    <row r="14" spans="1:5" x14ac:dyDescent="0.35">
      <c r="A14" t="s">
        <v>1</v>
      </c>
      <c r="B14" s="5">
        <v>2.597</v>
      </c>
      <c r="C14" s="2">
        <f>B14-B21</f>
        <v>2.48</v>
      </c>
      <c r="D14" s="2">
        <v>10</v>
      </c>
      <c r="E14" s="8">
        <f>(2.1471*C14*C14)-(1.5393*C14)+(0.3761)</f>
        <v>9.7641598399999996</v>
      </c>
    </row>
    <row r="15" spans="1:5" x14ac:dyDescent="0.35">
      <c r="A15" t="s">
        <v>2</v>
      </c>
      <c r="B15" s="5">
        <v>2.008</v>
      </c>
      <c r="C15" s="2">
        <f>B15-B21</f>
        <v>1.891</v>
      </c>
      <c r="D15" s="2">
        <v>5</v>
      </c>
      <c r="E15" s="8">
        <f t="shared" ref="E15:E21" si="0">(2.1471*C15*C15)-(1.5393*C15)+(0.3761)</f>
        <v>5.1430577950999998</v>
      </c>
    </row>
    <row r="16" spans="1:5" x14ac:dyDescent="0.35">
      <c r="A16" t="s">
        <v>3</v>
      </c>
      <c r="B16" s="5">
        <v>1.653</v>
      </c>
      <c r="C16" s="2">
        <f>B16-B21</f>
        <v>1.536</v>
      </c>
      <c r="D16" s="2">
        <v>2.5</v>
      </c>
      <c r="E16" s="8">
        <f t="shared" si="0"/>
        <v>3.0773796416000012</v>
      </c>
    </row>
    <row r="17" spans="1:12" x14ac:dyDescent="0.35">
      <c r="A17" t="s">
        <v>4</v>
      </c>
      <c r="B17" s="5">
        <v>1.127</v>
      </c>
      <c r="C17" s="2">
        <f>B17-B21</f>
        <v>1.01</v>
      </c>
      <c r="D17" s="2">
        <v>1.25</v>
      </c>
      <c r="E17" s="8">
        <f t="shared" si="0"/>
        <v>1.0116637100000001</v>
      </c>
    </row>
    <row r="18" spans="1:12" x14ac:dyDescent="0.35">
      <c r="A18" t="s">
        <v>5</v>
      </c>
      <c r="B18" s="5">
        <v>0.70799999999999996</v>
      </c>
      <c r="C18" s="2">
        <f>B18-B21</f>
        <v>0.59099999999999997</v>
      </c>
      <c r="D18" s="2">
        <v>0.63</v>
      </c>
      <c r="E18" s="8">
        <f t="shared" si="0"/>
        <v>0.21631493509999999</v>
      </c>
    </row>
    <row r="19" spans="1:12" x14ac:dyDescent="0.35">
      <c r="A19" t="s">
        <v>6</v>
      </c>
      <c r="B19" s="5">
        <v>0.55200000000000005</v>
      </c>
      <c r="C19" s="2">
        <f>B19-B21</f>
        <v>0.43500000000000005</v>
      </c>
      <c r="D19" s="2">
        <v>0.31</v>
      </c>
      <c r="E19" s="8">
        <f t="shared" si="0"/>
        <v>0.11278949750000006</v>
      </c>
    </row>
    <row r="20" spans="1:12" x14ac:dyDescent="0.35">
      <c r="A20" t="s">
        <v>7</v>
      </c>
      <c r="B20" s="5">
        <v>0.32600000000000001</v>
      </c>
      <c r="C20" s="2">
        <f>B20-B21</f>
        <v>0.20900000000000002</v>
      </c>
      <c r="D20" s="2">
        <v>0.16</v>
      </c>
      <c r="E20" s="8">
        <f t="shared" si="0"/>
        <v>0.14817377510000002</v>
      </c>
    </row>
    <row r="21" spans="1:12" x14ac:dyDescent="0.35">
      <c r="A21" t="s">
        <v>8</v>
      </c>
      <c r="B21" s="6">
        <v>0.11700000000000001</v>
      </c>
      <c r="C21" s="2">
        <f>B21-B21</f>
        <v>0</v>
      </c>
      <c r="D21" s="2">
        <v>0</v>
      </c>
      <c r="E21" s="8">
        <f t="shared" si="0"/>
        <v>0.37609999999999999</v>
      </c>
    </row>
    <row r="23" spans="1:12" x14ac:dyDescent="0.35">
      <c r="K23" s="9" t="s">
        <v>13</v>
      </c>
      <c r="L23" s="9"/>
    </row>
    <row r="29" spans="1:12" x14ac:dyDescent="0.35">
      <c r="A29" s="10" t="s">
        <v>14</v>
      </c>
      <c r="B29" s="3" t="s">
        <v>15</v>
      </c>
      <c r="C29" s="4" t="s">
        <v>8</v>
      </c>
      <c r="D29" s="2" t="s">
        <v>10</v>
      </c>
      <c r="E29" s="11" t="s">
        <v>12</v>
      </c>
    </row>
    <row r="30" spans="1:12" x14ac:dyDescent="0.35">
      <c r="A30" s="10" t="s">
        <v>16</v>
      </c>
      <c r="B30" s="3">
        <v>1.2670000000000001</v>
      </c>
      <c r="C30" s="6">
        <v>0.11700000000000001</v>
      </c>
      <c r="D30" s="2">
        <f t="shared" ref="D30:D60" si="1">(B30-C30)</f>
        <v>1.1500000000000001</v>
      </c>
      <c r="E30" s="8">
        <f t="shared" ref="E30:E60" si="2">(2.1471*D30*D30)-(1.5393*D30)+(0.3761)</f>
        <v>1.4454447500000005</v>
      </c>
    </row>
    <row r="31" spans="1:12" x14ac:dyDescent="0.35">
      <c r="A31" s="10" t="s">
        <v>17</v>
      </c>
      <c r="B31" s="3">
        <v>1.4930000000000001</v>
      </c>
      <c r="C31" s="6">
        <v>0.11700000000000001</v>
      </c>
      <c r="D31" s="2">
        <f t="shared" si="1"/>
        <v>1.3760000000000001</v>
      </c>
      <c r="E31" s="8">
        <f t="shared" si="2"/>
        <v>2.3232908096000013</v>
      </c>
    </row>
    <row r="32" spans="1:12" x14ac:dyDescent="0.35">
      <c r="A32" s="10" t="s">
        <v>18</v>
      </c>
      <c r="B32" s="3">
        <v>1.619</v>
      </c>
      <c r="C32" s="6">
        <v>0.11700000000000001</v>
      </c>
      <c r="D32" s="2">
        <f t="shared" si="1"/>
        <v>1.502</v>
      </c>
      <c r="E32" s="8">
        <f t="shared" si="2"/>
        <v>2.9079375884000003</v>
      </c>
    </row>
    <row r="33" spans="1:5" x14ac:dyDescent="0.35">
      <c r="A33" s="10" t="s">
        <v>19</v>
      </c>
      <c r="B33" s="3">
        <v>1.577</v>
      </c>
      <c r="C33" s="6">
        <v>0.11700000000000001</v>
      </c>
      <c r="D33" s="2">
        <f t="shared" si="1"/>
        <v>1.46</v>
      </c>
      <c r="E33" s="8">
        <f t="shared" si="2"/>
        <v>2.7054803599999997</v>
      </c>
    </row>
    <row r="34" spans="1:5" x14ac:dyDescent="0.35">
      <c r="A34" s="10" t="s">
        <v>20</v>
      </c>
      <c r="B34" s="3">
        <v>1.84</v>
      </c>
      <c r="C34" s="6">
        <v>0.11700000000000001</v>
      </c>
      <c r="D34" s="2">
        <f t="shared" si="1"/>
        <v>1.7230000000000001</v>
      </c>
      <c r="E34" s="8">
        <f t="shared" si="2"/>
        <v>4.0980441359000004</v>
      </c>
    </row>
    <row r="35" spans="1:5" x14ac:dyDescent="0.35">
      <c r="A35" s="10" t="s">
        <v>21</v>
      </c>
      <c r="B35" s="3">
        <v>1.835</v>
      </c>
      <c r="C35" s="6">
        <v>0.11700000000000001</v>
      </c>
      <c r="D35" s="2">
        <f t="shared" si="1"/>
        <v>1.718</v>
      </c>
      <c r="E35" s="8">
        <f t="shared" si="2"/>
        <v>4.0687997804</v>
      </c>
    </row>
    <row r="36" spans="1:5" x14ac:dyDescent="0.35">
      <c r="A36" s="10" t="s">
        <v>22</v>
      </c>
      <c r="B36" s="3">
        <v>1.8320000000000001</v>
      </c>
      <c r="C36" s="6">
        <v>0.11700000000000001</v>
      </c>
      <c r="D36" s="2">
        <f t="shared" si="1"/>
        <v>1.7150000000000001</v>
      </c>
      <c r="E36" s="8">
        <f t="shared" si="2"/>
        <v>4.0513046975000009</v>
      </c>
    </row>
    <row r="37" spans="1:5" x14ac:dyDescent="0.35">
      <c r="A37" s="10" t="s">
        <v>23</v>
      </c>
      <c r="B37" s="3">
        <v>1.0309999999999999</v>
      </c>
      <c r="C37" s="6">
        <v>0.11700000000000001</v>
      </c>
      <c r="D37" s="2">
        <f t="shared" si="1"/>
        <v>0.91399999999999992</v>
      </c>
      <c r="E37" s="8">
        <f t="shared" si="2"/>
        <v>0.76285855159999982</v>
      </c>
    </row>
    <row r="38" spans="1:5" x14ac:dyDescent="0.35">
      <c r="A38" s="10" t="s">
        <v>24</v>
      </c>
      <c r="B38" s="3">
        <v>1.2350000000000001</v>
      </c>
      <c r="C38" s="6">
        <v>0.11700000000000001</v>
      </c>
      <c r="D38" s="2">
        <f t="shared" si="1"/>
        <v>1.1180000000000001</v>
      </c>
      <c r="E38" s="8">
        <f t="shared" si="2"/>
        <v>1.3388744204000007</v>
      </c>
    </row>
    <row r="39" spans="1:5" x14ac:dyDescent="0.35">
      <c r="A39" s="10" t="s">
        <v>25</v>
      </c>
      <c r="B39" s="3">
        <v>1.7550000000000001</v>
      </c>
      <c r="C39" s="6">
        <v>0.11700000000000001</v>
      </c>
      <c r="D39" s="2">
        <f t="shared" si="1"/>
        <v>1.6380000000000001</v>
      </c>
      <c r="E39" s="8">
        <f t="shared" si="2"/>
        <v>3.6154903724000009</v>
      </c>
    </row>
    <row r="40" spans="1:5" x14ac:dyDescent="0.35">
      <c r="A40" s="10" t="s">
        <v>26</v>
      </c>
      <c r="B40" s="3">
        <v>1.724</v>
      </c>
      <c r="C40" s="6">
        <v>0.11700000000000001</v>
      </c>
      <c r="D40" s="2">
        <f t="shared" si="1"/>
        <v>1.607</v>
      </c>
      <c r="E40" s="8">
        <f t="shared" si="2"/>
        <v>3.4472211479000001</v>
      </c>
    </row>
    <row r="41" spans="1:5" x14ac:dyDescent="0.35">
      <c r="A41" s="10" t="s">
        <v>27</v>
      </c>
      <c r="B41" s="3">
        <v>1.605</v>
      </c>
      <c r="C41" s="6">
        <v>0.11700000000000001</v>
      </c>
      <c r="D41" s="2">
        <f t="shared" si="1"/>
        <v>1.488</v>
      </c>
      <c r="E41" s="8">
        <f t="shared" si="2"/>
        <v>2.8396101824</v>
      </c>
    </row>
    <row r="42" spans="1:5" x14ac:dyDescent="0.35">
      <c r="A42" s="10" t="s">
        <v>28</v>
      </c>
      <c r="B42" s="3">
        <v>1.839</v>
      </c>
      <c r="C42" s="6">
        <v>0.11700000000000001</v>
      </c>
      <c r="D42" s="2">
        <f t="shared" si="1"/>
        <v>1.722</v>
      </c>
      <c r="E42" s="8">
        <f t="shared" si="2"/>
        <v>4.0921866763999999</v>
      </c>
    </row>
    <row r="43" spans="1:5" x14ac:dyDescent="0.35">
      <c r="A43" s="10" t="s">
        <v>29</v>
      </c>
      <c r="B43" s="3">
        <v>1.679</v>
      </c>
      <c r="C43" s="6">
        <v>0.11700000000000001</v>
      </c>
      <c r="D43" s="2">
        <f t="shared" si="1"/>
        <v>1.5620000000000001</v>
      </c>
      <c r="E43" s="8">
        <f t="shared" si="2"/>
        <v>3.2103024524000001</v>
      </c>
    </row>
    <row r="44" spans="1:5" x14ac:dyDescent="0.35">
      <c r="A44" s="10" t="s">
        <v>30</v>
      </c>
      <c r="B44" s="3">
        <v>1.5629999999999999</v>
      </c>
      <c r="C44" s="6">
        <v>0.11700000000000001</v>
      </c>
      <c r="D44" s="2">
        <f t="shared" si="1"/>
        <v>1.446</v>
      </c>
      <c r="E44" s="8">
        <f t="shared" si="2"/>
        <v>2.6396779436000002</v>
      </c>
    </row>
    <row r="45" spans="1:5" x14ac:dyDescent="0.35">
      <c r="A45" s="10" t="s">
        <v>31</v>
      </c>
      <c r="B45" s="3">
        <v>1.2750000000000001</v>
      </c>
      <c r="C45" s="6">
        <v>0.11700000000000001</v>
      </c>
      <c r="D45" s="2">
        <f t="shared" si="1"/>
        <v>1.1580000000000001</v>
      </c>
      <c r="E45" s="8">
        <f t="shared" si="2"/>
        <v>1.4727744044000004</v>
      </c>
    </row>
    <row r="46" spans="1:5" x14ac:dyDescent="0.35">
      <c r="A46" s="10" t="s">
        <v>32</v>
      </c>
      <c r="B46" s="3">
        <v>1.073</v>
      </c>
      <c r="C46" s="6">
        <v>0.11700000000000001</v>
      </c>
      <c r="D46" s="2">
        <f t="shared" si="1"/>
        <v>0.95599999999999996</v>
      </c>
      <c r="E46" s="8">
        <f t="shared" si="2"/>
        <v>0.86684118560000012</v>
      </c>
    </row>
    <row r="47" spans="1:5" x14ac:dyDescent="0.35">
      <c r="A47" s="10" t="s">
        <v>46</v>
      </c>
      <c r="B47" s="3">
        <v>1.762</v>
      </c>
      <c r="C47" s="6">
        <v>0.11700000000000001</v>
      </c>
      <c r="D47" s="2">
        <f t="shared" si="1"/>
        <v>1.645</v>
      </c>
      <c r="E47" s="8">
        <f t="shared" si="2"/>
        <v>3.6540577775000003</v>
      </c>
    </row>
    <row r="48" spans="1:5" x14ac:dyDescent="0.35">
      <c r="A48" s="10" t="s">
        <v>33</v>
      </c>
      <c r="B48" s="3">
        <v>1.8069999999999999</v>
      </c>
      <c r="C48" s="6">
        <v>0.11700000000000001</v>
      </c>
      <c r="D48" s="2">
        <f t="shared" si="1"/>
        <v>1.69</v>
      </c>
      <c r="E48" s="8">
        <f t="shared" si="2"/>
        <v>3.9070153100000002</v>
      </c>
    </row>
    <row r="49" spans="1:5" x14ac:dyDescent="0.35">
      <c r="A49" s="10" t="s">
        <v>34</v>
      </c>
      <c r="B49" s="3">
        <v>1.712</v>
      </c>
      <c r="C49" s="6">
        <v>0.11700000000000001</v>
      </c>
      <c r="D49" s="2">
        <f t="shared" si="1"/>
        <v>1.595</v>
      </c>
      <c r="E49" s="8">
        <f t="shared" si="2"/>
        <v>3.3831925774999996</v>
      </c>
    </row>
    <row r="50" spans="1:5" x14ac:dyDescent="0.35">
      <c r="A50" s="10" t="s">
        <v>35</v>
      </c>
      <c r="B50" s="3">
        <v>1.2690000000000001</v>
      </c>
      <c r="C50" s="6">
        <v>0.11700000000000001</v>
      </c>
      <c r="D50" s="2">
        <f t="shared" si="1"/>
        <v>1.1520000000000001</v>
      </c>
      <c r="E50" s="8">
        <f t="shared" si="2"/>
        <v>1.4522513984000005</v>
      </c>
    </row>
    <row r="51" spans="1:5" x14ac:dyDescent="0.35">
      <c r="A51" s="10" t="s">
        <v>36</v>
      </c>
      <c r="B51" s="3">
        <v>1.82</v>
      </c>
      <c r="C51" s="6">
        <v>0.11700000000000001</v>
      </c>
      <c r="D51" s="2">
        <f t="shared" si="1"/>
        <v>1.7030000000000001</v>
      </c>
      <c r="E51" s="8">
        <f t="shared" si="2"/>
        <v>3.9817108439000006</v>
      </c>
    </row>
    <row r="52" spans="1:5" x14ac:dyDescent="0.35">
      <c r="A52" s="10" t="s">
        <v>37</v>
      </c>
      <c r="B52" s="3">
        <v>1.3760000000000001</v>
      </c>
      <c r="C52" s="6">
        <v>0.11700000000000001</v>
      </c>
      <c r="D52" s="2">
        <f t="shared" si="1"/>
        <v>1.2590000000000001</v>
      </c>
      <c r="E52" s="8">
        <f t="shared" si="2"/>
        <v>1.8414487151000007</v>
      </c>
    </row>
    <row r="53" spans="1:5" x14ac:dyDescent="0.35">
      <c r="A53" s="10" t="s">
        <v>38</v>
      </c>
      <c r="B53" s="3">
        <v>1.8160000000000001</v>
      </c>
      <c r="C53" s="6">
        <v>0.11700000000000001</v>
      </c>
      <c r="D53" s="2">
        <f t="shared" si="1"/>
        <v>1.6990000000000001</v>
      </c>
      <c r="E53" s="8">
        <f t="shared" si="2"/>
        <v>3.958650307100001</v>
      </c>
    </row>
    <row r="54" spans="1:5" x14ac:dyDescent="0.35">
      <c r="A54" s="10" t="s">
        <v>39</v>
      </c>
      <c r="B54" s="3">
        <v>1.524</v>
      </c>
      <c r="C54" s="6">
        <v>0.11700000000000001</v>
      </c>
      <c r="D54" s="2">
        <f t="shared" si="1"/>
        <v>1.407</v>
      </c>
      <c r="E54" s="8">
        <f t="shared" si="2"/>
        <v>2.4608092679000007</v>
      </c>
    </row>
    <row r="55" spans="1:5" x14ac:dyDescent="0.35">
      <c r="A55" s="10" t="s">
        <v>40</v>
      </c>
      <c r="B55" s="3">
        <v>1.5860000000000001</v>
      </c>
      <c r="C55" s="6">
        <v>0.11700000000000001</v>
      </c>
      <c r="D55" s="2">
        <f t="shared" si="1"/>
        <v>1.4690000000000001</v>
      </c>
      <c r="E55" s="8">
        <f t="shared" si="2"/>
        <v>2.7482263631000001</v>
      </c>
    </row>
    <row r="56" spans="1:5" x14ac:dyDescent="0.35">
      <c r="A56" s="10" t="s">
        <v>41</v>
      </c>
      <c r="B56" s="3">
        <v>1.5860000000000001</v>
      </c>
      <c r="C56" s="6">
        <v>0.11700000000000001</v>
      </c>
      <c r="D56" s="2">
        <f t="shared" si="1"/>
        <v>1.4690000000000001</v>
      </c>
      <c r="E56" s="8">
        <f t="shared" si="2"/>
        <v>2.7482263631000001</v>
      </c>
    </row>
    <row r="57" spans="1:5" x14ac:dyDescent="0.35">
      <c r="A57" s="10" t="s">
        <v>42</v>
      </c>
      <c r="B57" s="3">
        <v>1.5030000000000001</v>
      </c>
      <c r="C57" s="6">
        <v>0.11700000000000001</v>
      </c>
      <c r="D57" s="2">
        <f t="shared" si="1"/>
        <v>1.3860000000000001</v>
      </c>
      <c r="E57" s="8">
        <f t="shared" si="2"/>
        <v>2.3672007116000011</v>
      </c>
    </row>
    <row r="58" spans="1:5" x14ac:dyDescent="0.35">
      <c r="A58" s="10" t="s">
        <v>43</v>
      </c>
      <c r="B58" s="3">
        <v>1.4870000000000001</v>
      </c>
      <c r="C58" s="6">
        <v>0.11700000000000001</v>
      </c>
      <c r="D58" s="2">
        <f t="shared" si="1"/>
        <v>1.37</v>
      </c>
      <c r="E58" s="8">
        <f t="shared" si="2"/>
        <v>2.2971509900000004</v>
      </c>
    </row>
    <row r="59" spans="1:5" x14ac:dyDescent="0.35">
      <c r="A59" s="10" t="s">
        <v>44</v>
      </c>
      <c r="B59" s="3">
        <v>1.482</v>
      </c>
      <c r="C59" s="6">
        <v>0.11700000000000001</v>
      </c>
      <c r="D59" s="2">
        <f t="shared" si="1"/>
        <v>1.365</v>
      </c>
      <c r="E59" s="8">
        <f t="shared" si="2"/>
        <v>2.2754858974999999</v>
      </c>
    </row>
    <row r="60" spans="1:5" x14ac:dyDescent="0.35">
      <c r="A60" s="10" t="s">
        <v>45</v>
      </c>
      <c r="B60" s="3">
        <v>1.4370000000000001</v>
      </c>
      <c r="C60" s="6">
        <v>0.11700000000000001</v>
      </c>
      <c r="D60" s="2">
        <f t="shared" si="1"/>
        <v>1.32</v>
      </c>
      <c r="E60" s="8">
        <f t="shared" si="2"/>
        <v>2.0853310400000002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4"/>
  <sheetViews>
    <sheetView workbookViewId="0">
      <selection activeCell="C27" sqref="C27"/>
    </sheetView>
  </sheetViews>
  <sheetFormatPr defaultRowHeight="14.5" x14ac:dyDescent="0.35"/>
  <cols>
    <col min="1" max="1" width="21.453125" customWidth="1"/>
    <col min="2" max="2" width="10.453125" customWidth="1"/>
    <col min="3" max="3" width="11.08984375" customWidth="1"/>
    <col min="4" max="4" width="11.1796875" customWidth="1"/>
    <col min="5" max="5" width="11.81640625" customWidth="1"/>
  </cols>
  <sheetData>
    <row r="2" spans="1:6" x14ac:dyDescent="0.35">
      <c r="A2" s="5">
        <v>1.6640000000000001</v>
      </c>
      <c r="B2" s="3">
        <v>0.33300000000000002</v>
      </c>
      <c r="C2" s="3">
        <v>0.33600000000000002</v>
      </c>
      <c r="D2" s="3">
        <v>0.34600000000000003</v>
      </c>
      <c r="E2" s="3">
        <v>0.314</v>
      </c>
      <c r="F2" s="1"/>
    </row>
    <row r="3" spans="1:6" x14ac:dyDescent="0.35">
      <c r="A3" s="5">
        <v>1.1850000000000001</v>
      </c>
      <c r="B3" s="3">
        <v>0.30599999999999999</v>
      </c>
      <c r="C3" s="3">
        <v>0.30199999999999999</v>
      </c>
      <c r="D3" s="3">
        <v>0.622</v>
      </c>
      <c r="E3" s="3">
        <v>0.28300000000000003</v>
      </c>
      <c r="F3" s="1"/>
    </row>
    <row r="4" spans="1:6" x14ac:dyDescent="0.35">
      <c r="A4" s="5">
        <v>0.78800000000000003</v>
      </c>
      <c r="B4" s="3">
        <v>0.27500000000000002</v>
      </c>
      <c r="C4" s="3">
        <v>0.373</v>
      </c>
      <c r="D4" s="3">
        <v>0.31900000000000001</v>
      </c>
      <c r="E4" s="3">
        <v>0.34700000000000003</v>
      </c>
      <c r="F4" s="1"/>
    </row>
    <row r="5" spans="1:6" x14ac:dyDescent="0.35">
      <c r="A5" s="5">
        <v>0.50900000000000001</v>
      </c>
      <c r="B5" s="3">
        <v>0.32200000000000001</v>
      </c>
      <c r="C5" s="3">
        <v>0.46500000000000002</v>
      </c>
      <c r="D5" s="3">
        <v>0.35100000000000003</v>
      </c>
      <c r="E5" s="3">
        <v>0.254</v>
      </c>
      <c r="F5" s="1"/>
    </row>
    <row r="6" spans="1:6" x14ac:dyDescent="0.35">
      <c r="A6" s="5">
        <v>0.33700000000000002</v>
      </c>
      <c r="B6" s="3">
        <v>0.33300000000000002</v>
      </c>
      <c r="C6" s="3">
        <v>0.32300000000000001</v>
      </c>
      <c r="D6" s="3">
        <v>0.28899999999999998</v>
      </c>
      <c r="E6" s="3">
        <v>0.45200000000000001</v>
      </c>
      <c r="F6" s="1"/>
    </row>
    <row r="7" spans="1:6" x14ac:dyDescent="0.35">
      <c r="A7" s="5">
        <v>0.22800000000000001</v>
      </c>
      <c r="B7" s="3">
        <v>0.79900000000000004</v>
      </c>
      <c r="C7" s="3">
        <v>0.28100000000000003</v>
      </c>
      <c r="D7" s="3">
        <v>0.30199999999999999</v>
      </c>
      <c r="E7" s="3">
        <v>0.28899999999999998</v>
      </c>
      <c r="F7" s="1"/>
    </row>
    <row r="8" spans="1:6" x14ac:dyDescent="0.35">
      <c r="A8" s="5">
        <v>0.14899999999999999</v>
      </c>
      <c r="B8" s="3">
        <v>0.35100000000000003</v>
      </c>
      <c r="C8" s="3">
        <v>0.29199999999999998</v>
      </c>
      <c r="D8" s="3">
        <v>0.26</v>
      </c>
      <c r="E8" s="3">
        <v>0.24099999999999999</v>
      </c>
      <c r="F8" s="1"/>
    </row>
    <row r="9" spans="1:6" x14ac:dyDescent="0.35">
      <c r="A9" s="6">
        <v>5.9000000000000004E-2</v>
      </c>
      <c r="B9" s="3">
        <v>0.87</v>
      </c>
      <c r="C9" s="3">
        <v>0.40900000000000003</v>
      </c>
      <c r="D9" s="3">
        <v>0.32200000000000001</v>
      </c>
      <c r="E9" s="3">
        <v>0.111</v>
      </c>
      <c r="F9" s="1"/>
    </row>
    <row r="16" spans="1:6" x14ac:dyDescent="0.35">
      <c r="A16" s="12"/>
      <c r="B16" s="7" t="s">
        <v>9</v>
      </c>
      <c r="C16" s="7" t="s">
        <v>10</v>
      </c>
      <c r="D16" s="7" t="s">
        <v>11</v>
      </c>
      <c r="E16" s="7" t="s">
        <v>12</v>
      </c>
    </row>
    <row r="17" spans="1:12" x14ac:dyDescent="0.35">
      <c r="A17" s="12" t="s">
        <v>1</v>
      </c>
      <c r="B17" s="5">
        <v>1.6640000000000001</v>
      </c>
      <c r="C17" s="2">
        <f>B17-B24</f>
        <v>1.6050000000000002</v>
      </c>
      <c r="D17" s="2">
        <v>10</v>
      </c>
      <c r="E17" s="8">
        <f>(3.2846*C17*C17)+(0.8601*C17)+(0.0768)</f>
        <v>9.9184722150000031</v>
      </c>
    </row>
    <row r="18" spans="1:12" x14ac:dyDescent="0.35">
      <c r="A18" s="12" t="s">
        <v>2</v>
      </c>
      <c r="B18" s="5">
        <v>1.1850000000000001</v>
      </c>
      <c r="C18" s="2">
        <f>B18-B24</f>
        <v>1.1260000000000001</v>
      </c>
      <c r="D18" s="2">
        <v>5</v>
      </c>
      <c r="E18" s="8">
        <f t="shared" ref="E18:E24" si="0">(3.2846*C18*C18)+(0.8601*C18)+(0.0768)</f>
        <v>5.2097381096000017</v>
      </c>
    </row>
    <row r="19" spans="1:12" x14ac:dyDescent="0.35">
      <c r="A19" s="12" t="s">
        <v>3</v>
      </c>
      <c r="B19" s="5">
        <v>0.78800000000000003</v>
      </c>
      <c r="C19" s="2">
        <f>B19-B24</f>
        <v>0.72899999999999998</v>
      </c>
      <c r="D19" s="2">
        <v>2.5</v>
      </c>
      <c r="E19" s="8">
        <f t="shared" si="0"/>
        <v>2.4493840085999996</v>
      </c>
    </row>
    <row r="20" spans="1:12" x14ac:dyDescent="0.35">
      <c r="A20" s="12" t="s">
        <v>4</v>
      </c>
      <c r="B20" s="5">
        <v>0.50900000000000001</v>
      </c>
      <c r="C20" s="2">
        <f>B20-B24</f>
        <v>0.45</v>
      </c>
      <c r="D20" s="2">
        <v>1.25</v>
      </c>
      <c r="E20" s="8">
        <f t="shared" si="0"/>
        <v>1.1289765</v>
      </c>
    </row>
    <row r="21" spans="1:12" x14ac:dyDescent="0.35">
      <c r="A21" s="12" t="s">
        <v>5</v>
      </c>
      <c r="B21" s="5">
        <v>0.33700000000000002</v>
      </c>
      <c r="C21" s="2">
        <f>B21-B24</f>
        <v>0.27800000000000002</v>
      </c>
      <c r="D21" s="2">
        <v>0.63</v>
      </c>
      <c r="E21" s="8">
        <f t="shared" si="0"/>
        <v>0.56975482640000008</v>
      </c>
    </row>
    <row r="22" spans="1:12" x14ac:dyDescent="0.35">
      <c r="A22" s="12" t="s">
        <v>6</v>
      </c>
      <c r="B22" s="5">
        <v>0.22800000000000001</v>
      </c>
      <c r="C22" s="2">
        <f>B22-B24</f>
        <v>0.16900000000000001</v>
      </c>
      <c r="D22" s="2">
        <v>0.31</v>
      </c>
      <c r="E22" s="8">
        <f t="shared" si="0"/>
        <v>0.3159683606</v>
      </c>
    </row>
    <row r="23" spans="1:12" x14ac:dyDescent="0.35">
      <c r="A23" s="12" t="s">
        <v>7</v>
      </c>
      <c r="B23" s="5">
        <v>0.14899999999999999</v>
      </c>
      <c r="C23" s="2">
        <f>B23-B24</f>
        <v>0.09</v>
      </c>
      <c r="D23" s="2">
        <v>0.16</v>
      </c>
      <c r="E23" s="8">
        <f t="shared" si="0"/>
        <v>0.18081426</v>
      </c>
    </row>
    <row r="24" spans="1:12" x14ac:dyDescent="0.35">
      <c r="A24" s="12" t="s">
        <v>8</v>
      </c>
      <c r="B24" s="6">
        <v>5.9000000000000004E-2</v>
      </c>
      <c r="C24" s="2">
        <f>B24-B24</f>
        <v>0</v>
      </c>
      <c r="D24" s="2">
        <v>0</v>
      </c>
      <c r="E24" s="8">
        <f t="shared" si="0"/>
        <v>7.6799999999999993E-2</v>
      </c>
    </row>
    <row r="26" spans="1:12" x14ac:dyDescent="0.35">
      <c r="J26" s="9" t="s">
        <v>13</v>
      </c>
      <c r="K26" s="9"/>
      <c r="L26" s="12"/>
    </row>
    <row r="33" spans="1:5" x14ac:dyDescent="0.35">
      <c r="A33" s="10" t="s">
        <v>14</v>
      </c>
      <c r="B33" s="3" t="s">
        <v>15</v>
      </c>
      <c r="C33" s="4" t="s">
        <v>8</v>
      </c>
      <c r="D33" s="2" t="s">
        <v>10</v>
      </c>
      <c r="E33" s="11" t="s">
        <v>12</v>
      </c>
    </row>
    <row r="34" spans="1:5" x14ac:dyDescent="0.35">
      <c r="A34" s="10" t="s">
        <v>16</v>
      </c>
      <c r="B34" s="3">
        <v>0.33300000000000002</v>
      </c>
      <c r="C34" s="6">
        <v>5.9000000000000004E-2</v>
      </c>
      <c r="D34" s="2">
        <f t="shared" ref="D34:D64" si="1">(B34-C34)</f>
        <v>0.27400000000000002</v>
      </c>
      <c r="E34" s="8">
        <f t="shared" ref="E34:E64" si="2">(3.2846*D34*D34)+(0.8601*D34)+(0.0768)</f>
        <v>0.55906202960000007</v>
      </c>
    </row>
    <row r="35" spans="1:5" x14ac:dyDescent="0.35">
      <c r="A35" s="10" t="s">
        <v>17</v>
      </c>
      <c r="B35" s="3">
        <v>0.30599999999999999</v>
      </c>
      <c r="C35" s="6">
        <v>5.9000000000000004E-2</v>
      </c>
      <c r="D35" s="2">
        <f t="shared" si="1"/>
        <v>0.247</v>
      </c>
      <c r="E35" s="8">
        <f t="shared" si="2"/>
        <v>0.48963486140000001</v>
      </c>
    </row>
    <row r="36" spans="1:5" x14ac:dyDescent="0.35">
      <c r="A36" s="10" t="s">
        <v>18</v>
      </c>
      <c r="B36" s="3">
        <v>0.27500000000000002</v>
      </c>
      <c r="C36" s="6">
        <v>5.9000000000000004E-2</v>
      </c>
      <c r="D36" s="2">
        <f t="shared" si="1"/>
        <v>0.21600000000000003</v>
      </c>
      <c r="E36" s="8">
        <f t="shared" si="2"/>
        <v>0.41582789760000005</v>
      </c>
    </row>
    <row r="37" spans="1:5" x14ac:dyDescent="0.35">
      <c r="A37" s="10" t="s">
        <v>19</v>
      </c>
      <c r="B37" s="3">
        <v>0.32200000000000001</v>
      </c>
      <c r="C37" s="6">
        <v>5.9000000000000004E-2</v>
      </c>
      <c r="D37" s="2">
        <f t="shared" si="1"/>
        <v>0.26300000000000001</v>
      </c>
      <c r="E37" s="8">
        <f t="shared" si="2"/>
        <v>0.53019879739999998</v>
      </c>
    </row>
    <row r="38" spans="1:5" x14ac:dyDescent="0.35">
      <c r="A38" s="10" t="s">
        <v>20</v>
      </c>
      <c r="B38" s="3">
        <v>0.33300000000000002</v>
      </c>
      <c r="C38" s="6">
        <v>5.9000000000000004E-2</v>
      </c>
      <c r="D38" s="2">
        <f t="shared" si="1"/>
        <v>0.27400000000000002</v>
      </c>
      <c r="E38" s="8">
        <f t="shared" si="2"/>
        <v>0.55906202960000007</v>
      </c>
    </row>
    <row r="39" spans="1:5" x14ac:dyDescent="0.35">
      <c r="A39" s="10" t="s">
        <v>21</v>
      </c>
      <c r="B39" s="3">
        <v>0.79900000000000004</v>
      </c>
      <c r="C39" s="6">
        <v>5.9000000000000004E-2</v>
      </c>
      <c r="D39" s="2">
        <f t="shared" si="1"/>
        <v>0.74</v>
      </c>
      <c r="E39" s="8">
        <f t="shared" si="2"/>
        <v>2.5119209599999999</v>
      </c>
    </row>
    <row r="40" spans="1:5" x14ac:dyDescent="0.35">
      <c r="A40" s="10" t="s">
        <v>22</v>
      </c>
      <c r="B40" s="3">
        <v>0.35100000000000003</v>
      </c>
      <c r="C40" s="6">
        <v>5.9000000000000004E-2</v>
      </c>
      <c r="D40" s="2">
        <f t="shared" si="1"/>
        <v>0.29200000000000004</v>
      </c>
      <c r="E40" s="8">
        <f t="shared" si="2"/>
        <v>0.6080073344000001</v>
      </c>
    </row>
    <row r="41" spans="1:5" x14ac:dyDescent="0.35">
      <c r="A41" s="10" t="s">
        <v>23</v>
      </c>
      <c r="B41" s="3">
        <v>0.87</v>
      </c>
      <c r="C41" s="6">
        <v>5.9000000000000004E-2</v>
      </c>
      <c r="D41" s="2">
        <f t="shared" si="1"/>
        <v>0.81099999999999994</v>
      </c>
      <c r="E41" s="8">
        <f t="shared" si="2"/>
        <v>2.9346914966000002</v>
      </c>
    </row>
    <row r="42" spans="1:5" x14ac:dyDescent="0.35">
      <c r="A42" s="10" t="s">
        <v>24</v>
      </c>
      <c r="B42" s="3">
        <v>0.33600000000000002</v>
      </c>
      <c r="C42" s="6">
        <v>5.9000000000000004E-2</v>
      </c>
      <c r="D42" s="2">
        <f t="shared" si="1"/>
        <v>0.27700000000000002</v>
      </c>
      <c r="E42" s="8">
        <f t="shared" si="2"/>
        <v>0.56707177340000003</v>
      </c>
    </row>
    <row r="43" spans="1:5" x14ac:dyDescent="0.35">
      <c r="A43" s="10" t="s">
        <v>25</v>
      </c>
      <c r="B43" s="3">
        <v>0.30199999999999999</v>
      </c>
      <c r="C43" s="6">
        <v>5.9000000000000004E-2</v>
      </c>
      <c r="D43" s="2">
        <f t="shared" si="1"/>
        <v>0.24299999999999999</v>
      </c>
      <c r="E43" s="8">
        <f t="shared" si="2"/>
        <v>0.47975664539999996</v>
      </c>
    </row>
    <row r="44" spans="1:5" x14ac:dyDescent="0.35">
      <c r="A44" s="10" t="s">
        <v>26</v>
      </c>
      <c r="B44" s="3">
        <v>0.373</v>
      </c>
      <c r="C44" s="6">
        <v>5.9000000000000004E-2</v>
      </c>
      <c r="D44" s="2">
        <f t="shared" si="1"/>
        <v>0.314</v>
      </c>
      <c r="E44" s="8">
        <f t="shared" si="2"/>
        <v>0.67071982159999999</v>
      </c>
    </row>
    <row r="45" spans="1:5" x14ac:dyDescent="0.35">
      <c r="A45" s="10" t="s">
        <v>27</v>
      </c>
      <c r="B45" s="3">
        <v>0.46500000000000002</v>
      </c>
      <c r="C45" s="6">
        <v>5.9000000000000004E-2</v>
      </c>
      <c r="D45" s="2">
        <f t="shared" si="1"/>
        <v>0.40600000000000003</v>
      </c>
      <c r="E45" s="8">
        <f t="shared" si="2"/>
        <v>0.96742092560000015</v>
      </c>
    </row>
    <row r="46" spans="1:5" x14ac:dyDescent="0.35">
      <c r="A46" s="10" t="s">
        <v>28</v>
      </c>
      <c r="B46" s="3">
        <v>0.32300000000000001</v>
      </c>
      <c r="C46" s="6">
        <v>5.9000000000000004E-2</v>
      </c>
      <c r="D46" s="2">
        <f t="shared" si="1"/>
        <v>0.26400000000000001</v>
      </c>
      <c r="E46" s="8">
        <f t="shared" si="2"/>
        <v>0.53278988160000007</v>
      </c>
    </row>
    <row r="47" spans="1:5" x14ac:dyDescent="0.35">
      <c r="A47" s="10" t="s">
        <v>29</v>
      </c>
      <c r="B47" s="3">
        <v>0.28100000000000003</v>
      </c>
      <c r="C47" s="6">
        <v>5.9000000000000004E-2</v>
      </c>
      <c r="D47" s="2">
        <f t="shared" si="1"/>
        <v>0.22200000000000003</v>
      </c>
      <c r="E47" s="8">
        <f t="shared" si="2"/>
        <v>0.42962042640000009</v>
      </c>
    </row>
    <row r="48" spans="1:5" x14ac:dyDescent="0.35">
      <c r="A48" s="10" t="s">
        <v>30</v>
      </c>
      <c r="B48" s="3">
        <v>0.29199999999999998</v>
      </c>
      <c r="C48" s="6">
        <v>5.9000000000000004E-2</v>
      </c>
      <c r="D48" s="2">
        <f t="shared" si="1"/>
        <v>0.23299999999999998</v>
      </c>
      <c r="E48" s="8">
        <f t="shared" si="2"/>
        <v>0.45552094939999993</v>
      </c>
    </row>
    <row r="49" spans="1:5" x14ac:dyDescent="0.35">
      <c r="A49" s="10" t="s">
        <v>31</v>
      </c>
      <c r="B49" s="3">
        <v>0.40900000000000003</v>
      </c>
      <c r="C49" s="6">
        <v>5.9000000000000004E-2</v>
      </c>
      <c r="D49" s="2">
        <f t="shared" si="1"/>
        <v>0.35000000000000003</v>
      </c>
      <c r="E49" s="8">
        <f t="shared" si="2"/>
        <v>0.78019850000000002</v>
      </c>
    </row>
    <row r="50" spans="1:5" x14ac:dyDescent="0.35">
      <c r="A50" s="10" t="s">
        <v>32</v>
      </c>
      <c r="B50" s="3">
        <v>0.34600000000000003</v>
      </c>
      <c r="C50" s="6">
        <v>5.9000000000000004E-2</v>
      </c>
      <c r="D50" s="2">
        <f t="shared" si="1"/>
        <v>0.28700000000000003</v>
      </c>
      <c r="E50" s="8">
        <f t="shared" si="2"/>
        <v>0.59419791740000005</v>
      </c>
    </row>
    <row r="51" spans="1:5" x14ac:dyDescent="0.35">
      <c r="A51" s="10" t="s">
        <v>46</v>
      </c>
      <c r="B51" s="3">
        <v>0.622</v>
      </c>
      <c r="C51" s="6">
        <v>5.9000000000000004E-2</v>
      </c>
      <c r="D51" s="2">
        <f t="shared" si="1"/>
        <v>0.56299999999999994</v>
      </c>
      <c r="E51" s="8">
        <f t="shared" si="2"/>
        <v>1.6021526773999999</v>
      </c>
    </row>
    <row r="52" spans="1:5" x14ac:dyDescent="0.35">
      <c r="A52" s="10" t="s">
        <v>33</v>
      </c>
      <c r="B52" s="3">
        <v>0.31900000000000001</v>
      </c>
      <c r="C52" s="6">
        <v>5.9000000000000004E-2</v>
      </c>
      <c r="D52" s="2">
        <f t="shared" si="1"/>
        <v>0.26</v>
      </c>
      <c r="E52" s="8">
        <f t="shared" si="2"/>
        <v>0.52246495999999998</v>
      </c>
    </row>
    <row r="53" spans="1:5" x14ac:dyDescent="0.35">
      <c r="A53" s="10" t="s">
        <v>34</v>
      </c>
      <c r="B53" s="3">
        <v>0.35100000000000003</v>
      </c>
      <c r="C53" s="6">
        <v>5.9000000000000004E-2</v>
      </c>
      <c r="D53" s="2">
        <f t="shared" si="1"/>
        <v>0.29200000000000004</v>
      </c>
      <c r="E53" s="8">
        <f t="shared" si="2"/>
        <v>0.6080073344000001</v>
      </c>
    </row>
    <row r="54" spans="1:5" x14ac:dyDescent="0.35">
      <c r="A54" s="10" t="s">
        <v>35</v>
      </c>
      <c r="B54" s="3">
        <v>0.28899999999999998</v>
      </c>
      <c r="C54" s="6">
        <v>5.9000000000000004E-2</v>
      </c>
      <c r="D54" s="2">
        <f t="shared" si="1"/>
        <v>0.22999999999999998</v>
      </c>
      <c r="E54" s="8">
        <f t="shared" si="2"/>
        <v>0.44837833999999993</v>
      </c>
    </row>
    <row r="55" spans="1:5" x14ac:dyDescent="0.35">
      <c r="A55" s="10" t="s">
        <v>36</v>
      </c>
      <c r="B55" s="3">
        <v>0.30199999999999999</v>
      </c>
      <c r="C55" s="6">
        <v>5.9000000000000004E-2</v>
      </c>
      <c r="D55" s="2">
        <f t="shared" si="1"/>
        <v>0.24299999999999999</v>
      </c>
      <c r="E55" s="8">
        <f t="shared" si="2"/>
        <v>0.47975664539999996</v>
      </c>
    </row>
    <row r="56" spans="1:5" x14ac:dyDescent="0.35">
      <c r="A56" s="10" t="s">
        <v>37</v>
      </c>
      <c r="B56" s="3">
        <v>0.26</v>
      </c>
      <c r="C56" s="6">
        <v>5.9000000000000004E-2</v>
      </c>
      <c r="D56" s="2">
        <f t="shared" si="1"/>
        <v>0.20100000000000001</v>
      </c>
      <c r="E56" s="8">
        <f t="shared" si="2"/>
        <v>0.38238122460000001</v>
      </c>
    </row>
    <row r="57" spans="1:5" x14ac:dyDescent="0.35">
      <c r="A57" s="10" t="s">
        <v>38</v>
      </c>
      <c r="B57" s="3">
        <v>0.32200000000000001</v>
      </c>
      <c r="C57" s="6">
        <v>5.9000000000000004E-2</v>
      </c>
      <c r="D57" s="2">
        <f t="shared" si="1"/>
        <v>0.26300000000000001</v>
      </c>
      <c r="E57" s="8">
        <f t="shared" si="2"/>
        <v>0.53019879739999998</v>
      </c>
    </row>
    <row r="58" spans="1:5" x14ac:dyDescent="0.35">
      <c r="A58" s="10" t="s">
        <v>39</v>
      </c>
      <c r="B58" s="3">
        <v>0.314</v>
      </c>
      <c r="C58" s="6">
        <v>5.9000000000000004E-2</v>
      </c>
      <c r="D58" s="2">
        <f t="shared" si="1"/>
        <v>0.255</v>
      </c>
      <c r="E58" s="8">
        <f t="shared" si="2"/>
        <v>0.50970661500000003</v>
      </c>
    </row>
    <row r="59" spans="1:5" x14ac:dyDescent="0.35">
      <c r="A59" s="10" t="s">
        <v>40</v>
      </c>
      <c r="B59" s="3">
        <v>0.28300000000000003</v>
      </c>
      <c r="C59" s="6">
        <v>5.9000000000000004E-2</v>
      </c>
      <c r="D59" s="2">
        <f t="shared" si="1"/>
        <v>0.22400000000000003</v>
      </c>
      <c r="E59" s="8">
        <f t="shared" si="2"/>
        <v>0.43427048960000003</v>
      </c>
    </row>
    <row r="60" spans="1:5" x14ac:dyDescent="0.35">
      <c r="A60" s="10" t="s">
        <v>41</v>
      </c>
      <c r="B60" s="3">
        <v>0.34700000000000003</v>
      </c>
      <c r="C60" s="6">
        <v>5.9000000000000004E-2</v>
      </c>
      <c r="D60" s="2">
        <f t="shared" si="1"/>
        <v>0.28800000000000003</v>
      </c>
      <c r="E60" s="8">
        <f t="shared" si="2"/>
        <v>0.59694666240000005</v>
      </c>
    </row>
    <row r="61" spans="1:5" x14ac:dyDescent="0.35">
      <c r="A61" s="10" t="s">
        <v>42</v>
      </c>
      <c r="B61" s="3">
        <v>0.254</v>
      </c>
      <c r="C61" s="6">
        <v>5.9000000000000004E-2</v>
      </c>
      <c r="D61" s="2">
        <f t="shared" si="1"/>
        <v>0.19500000000000001</v>
      </c>
      <c r="E61" s="8">
        <f t="shared" si="2"/>
        <v>0.369416415</v>
      </c>
    </row>
    <row r="62" spans="1:5" x14ac:dyDescent="0.35">
      <c r="A62" s="10" t="s">
        <v>43</v>
      </c>
      <c r="B62" s="3">
        <v>0.45200000000000001</v>
      </c>
      <c r="C62" s="6">
        <v>5.9000000000000004E-2</v>
      </c>
      <c r="D62" s="2">
        <f t="shared" si="1"/>
        <v>0.39300000000000002</v>
      </c>
      <c r="E62" s="8">
        <f t="shared" si="2"/>
        <v>0.92212248540000008</v>
      </c>
    </row>
    <row r="63" spans="1:5" x14ac:dyDescent="0.35">
      <c r="A63" s="10" t="s">
        <v>44</v>
      </c>
      <c r="B63" s="3">
        <v>0.28899999999999998</v>
      </c>
      <c r="C63" s="6">
        <v>5.9000000000000004E-2</v>
      </c>
      <c r="D63" s="2">
        <f t="shared" si="1"/>
        <v>0.22999999999999998</v>
      </c>
      <c r="E63" s="8">
        <f t="shared" si="2"/>
        <v>0.44837833999999993</v>
      </c>
    </row>
    <row r="64" spans="1:5" x14ac:dyDescent="0.35">
      <c r="A64" s="10" t="s">
        <v>45</v>
      </c>
      <c r="B64" s="3">
        <v>0.24099999999999999</v>
      </c>
      <c r="C64" s="6">
        <v>5.9000000000000004E-2</v>
      </c>
      <c r="D64" s="14">
        <f t="shared" si="1"/>
        <v>0.182</v>
      </c>
      <c r="E64" s="8">
        <f t="shared" si="2"/>
        <v>0.34213729039999996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67"/>
  <sheetViews>
    <sheetView workbookViewId="0">
      <selection activeCell="B14" sqref="B14"/>
    </sheetView>
  </sheetViews>
  <sheetFormatPr defaultRowHeight="14.5" x14ac:dyDescent="0.35"/>
  <cols>
    <col min="1" max="1" width="23.6328125" customWidth="1"/>
    <col min="2" max="2" width="10.90625" customWidth="1"/>
    <col min="3" max="3" width="12.6328125" customWidth="1"/>
    <col min="4" max="4" width="11.36328125" customWidth="1"/>
    <col min="5" max="5" width="11.1796875" customWidth="1"/>
  </cols>
  <sheetData>
    <row r="2" spans="1:5" x14ac:dyDescent="0.35">
      <c r="A2" s="5">
        <v>2.4620000000000002</v>
      </c>
      <c r="B2" s="3">
        <v>1.885</v>
      </c>
      <c r="C2" s="3">
        <v>2.234</v>
      </c>
      <c r="D2" s="3">
        <v>2.359</v>
      </c>
      <c r="E2" s="3">
        <v>2.1869999999999998</v>
      </c>
    </row>
    <row r="3" spans="1:5" x14ac:dyDescent="0.35">
      <c r="A3" s="5">
        <v>1.6419999999999999</v>
      </c>
      <c r="B3" s="3">
        <v>2.0529999999999999</v>
      </c>
      <c r="C3" s="3">
        <v>1.5409999999999999</v>
      </c>
      <c r="D3" s="3">
        <v>1.7810000000000001</v>
      </c>
      <c r="E3" s="3">
        <v>2.198</v>
      </c>
    </row>
    <row r="4" spans="1:5" x14ac:dyDescent="0.35">
      <c r="A4" s="5">
        <v>1.0489999999999999</v>
      </c>
      <c r="B4" s="3">
        <v>1.8620000000000001</v>
      </c>
      <c r="C4" s="3">
        <v>2.1080000000000001</v>
      </c>
      <c r="D4" s="3">
        <v>1.8180000000000001</v>
      </c>
      <c r="E4" s="3">
        <v>1.7810000000000001</v>
      </c>
    </row>
    <row r="5" spans="1:5" x14ac:dyDescent="0.35">
      <c r="A5" s="5">
        <v>0.54300000000000004</v>
      </c>
      <c r="B5" s="3">
        <v>1.879</v>
      </c>
      <c r="C5" s="3">
        <v>1.96</v>
      </c>
      <c r="D5" s="3">
        <v>1.9180000000000001</v>
      </c>
      <c r="E5" s="3">
        <v>1.5170000000000001</v>
      </c>
    </row>
    <row r="6" spans="1:5" x14ac:dyDescent="0.35">
      <c r="A6" s="5">
        <v>0.26600000000000001</v>
      </c>
      <c r="B6" s="3">
        <v>2.0939999999999999</v>
      </c>
      <c r="C6" s="3">
        <v>1.821</v>
      </c>
      <c r="D6" s="3">
        <v>1.8680000000000001</v>
      </c>
      <c r="E6" s="3">
        <v>1.83</v>
      </c>
    </row>
    <row r="7" spans="1:5" x14ac:dyDescent="0.35">
      <c r="A7" s="5">
        <v>0.189</v>
      </c>
      <c r="B7" s="3">
        <v>1.897</v>
      </c>
      <c r="C7" s="3">
        <v>1.871</v>
      </c>
      <c r="D7" s="3">
        <v>2.0009999999999999</v>
      </c>
      <c r="E7" s="3">
        <v>2.11</v>
      </c>
    </row>
    <row r="8" spans="1:5" x14ac:dyDescent="0.35">
      <c r="A8" s="5">
        <v>0.13200000000000001</v>
      </c>
      <c r="B8" s="3">
        <v>1.9850000000000001</v>
      </c>
      <c r="C8" s="3">
        <v>1.788</v>
      </c>
      <c r="D8" s="3">
        <v>1.7230000000000001</v>
      </c>
      <c r="E8" s="3">
        <v>1.966</v>
      </c>
    </row>
    <row r="9" spans="1:5" x14ac:dyDescent="0.35">
      <c r="A9" s="6">
        <v>7.8E-2</v>
      </c>
      <c r="B9" s="3">
        <v>1.9160000000000001</v>
      </c>
      <c r="C9" s="3">
        <v>2.3130000000000002</v>
      </c>
      <c r="D9" s="3">
        <v>2.1640000000000001</v>
      </c>
      <c r="E9" s="3">
        <v>9.1999999999999998E-2</v>
      </c>
    </row>
    <row r="16" spans="1:5" x14ac:dyDescent="0.35">
      <c r="A16" s="13"/>
      <c r="B16" s="7" t="s">
        <v>9</v>
      </c>
      <c r="C16" s="7" t="s">
        <v>10</v>
      </c>
      <c r="D16" s="7" t="s">
        <v>11</v>
      </c>
      <c r="E16" s="7" t="s">
        <v>12</v>
      </c>
    </row>
    <row r="17" spans="1:12" x14ac:dyDescent="0.35">
      <c r="A17" s="13" t="s">
        <v>1</v>
      </c>
      <c r="B17" s="5">
        <v>2.4620000000000002</v>
      </c>
      <c r="C17" s="2">
        <f>B17-B24</f>
        <v>2.3840000000000003</v>
      </c>
      <c r="D17" s="2">
        <v>10</v>
      </c>
      <c r="E17" s="8">
        <f>(1.1463*C17*C17)+(1.3744*C17)+(0.1574)</f>
        <v>9.9489152128000029</v>
      </c>
    </row>
    <row r="18" spans="1:12" x14ac:dyDescent="0.35">
      <c r="A18" s="13" t="s">
        <v>2</v>
      </c>
      <c r="B18" s="5">
        <v>1.6419999999999999</v>
      </c>
      <c r="C18" s="2">
        <f>B18-B24</f>
        <v>1.5639999999999998</v>
      </c>
      <c r="D18" s="2">
        <v>5</v>
      </c>
      <c r="E18" s="8">
        <f t="shared" ref="E18:E24" si="0">(1.1463*C18*C18)+(1.3744*C18)+(0.1574)</f>
        <v>5.1109214447999998</v>
      </c>
    </row>
    <row r="19" spans="1:12" x14ac:dyDescent="0.35">
      <c r="A19" s="13" t="s">
        <v>3</v>
      </c>
      <c r="B19" s="5">
        <v>1.0489999999999999</v>
      </c>
      <c r="C19" s="2">
        <f>B19-B24</f>
        <v>0.97099999999999997</v>
      </c>
      <c r="D19" s="2">
        <v>2.5</v>
      </c>
      <c r="E19" s="8">
        <f t="shared" si="0"/>
        <v>2.5727210383000001</v>
      </c>
    </row>
    <row r="20" spans="1:12" x14ac:dyDescent="0.35">
      <c r="A20" s="13" t="s">
        <v>4</v>
      </c>
      <c r="B20" s="5">
        <v>0.54300000000000004</v>
      </c>
      <c r="C20" s="2">
        <f>B20-B24</f>
        <v>0.46500000000000002</v>
      </c>
      <c r="D20" s="2">
        <v>1.25</v>
      </c>
      <c r="E20" s="8">
        <f t="shared" si="0"/>
        <v>1.0443547175000001</v>
      </c>
    </row>
    <row r="21" spans="1:12" x14ac:dyDescent="0.35">
      <c r="A21" s="13" t="s">
        <v>5</v>
      </c>
      <c r="B21" s="5">
        <v>0.26600000000000001</v>
      </c>
      <c r="C21" s="2">
        <f>B21-B24</f>
        <v>0.188</v>
      </c>
      <c r="D21" s="2">
        <v>0.63</v>
      </c>
      <c r="E21" s="8">
        <f t="shared" si="0"/>
        <v>0.45630202720000002</v>
      </c>
    </row>
    <row r="22" spans="1:12" x14ac:dyDescent="0.35">
      <c r="A22" s="13" t="s">
        <v>6</v>
      </c>
      <c r="B22" s="5">
        <v>0.189</v>
      </c>
      <c r="C22" s="2">
        <f>B22-B24</f>
        <v>0.111</v>
      </c>
      <c r="D22" s="2">
        <v>0.31</v>
      </c>
      <c r="E22" s="8">
        <f t="shared" si="0"/>
        <v>0.32408196230000003</v>
      </c>
    </row>
    <row r="23" spans="1:12" x14ac:dyDescent="0.35">
      <c r="A23" s="13" t="s">
        <v>7</v>
      </c>
      <c r="B23" s="5">
        <v>0.13200000000000001</v>
      </c>
      <c r="C23" s="2">
        <f>B23-B24</f>
        <v>5.4000000000000006E-2</v>
      </c>
      <c r="D23" s="2">
        <v>0.16</v>
      </c>
      <c r="E23" s="8">
        <f t="shared" si="0"/>
        <v>0.23496021080000001</v>
      </c>
    </row>
    <row r="24" spans="1:12" x14ac:dyDescent="0.35">
      <c r="A24" s="13" t="s">
        <v>8</v>
      </c>
      <c r="B24" s="6">
        <v>7.8E-2</v>
      </c>
      <c r="C24" s="2">
        <f>B24-B24</f>
        <v>0</v>
      </c>
      <c r="D24" s="2">
        <v>0</v>
      </c>
      <c r="E24" s="8">
        <f t="shared" si="0"/>
        <v>0.15740000000000001</v>
      </c>
    </row>
    <row r="27" spans="1:12" x14ac:dyDescent="0.35">
      <c r="J27" s="9" t="s">
        <v>13</v>
      </c>
      <c r="K27" s="9"/>
      <c r="L27" s="13"/>
    </row>
    <row r="36" spans="1:5" x14ac:dyDescent="0.35">
      <c r="A36" s="10" t="s">
        <v>14</v>
      </c>
      <c r="B36" s="3" t="s">
        <v>15</v>
      </c>
      <c r="C36" s="4" t="s">
        <v>8</v>
      </c>
      <c r="D36" s="2" t="s">
        <v>10</v>
      </c>
      <c r="E36" s="11" t="s">
        <v>12</v>
      </c>
    </row>
    <row r="37" spans="1:5" x14ac:dyDescent="0.35">
      <c r="A37" s="10" t="s">
        <v>16</v>
      </c>
      <c r="B37" s="3">
        <v>1.885</v>
      </c>
      <c r="C37" s="6">
        <v>7.8E-2</v>
      </c>
      <c r="D37" s="2">
        <f t="shared" ref="D37:D67" si="1">(B37-C37)</f>
        <v>1.8069999999999999</v>
      </c>
      <c r="E37" s="8">
        <f t="shared" ref="E37:E67" si="2">(1.1463*D37*D37)+(1.3744*D37)+(0.1574)</f>
        <v>6.3838957287000007</v>
      </c>
    </row>
    <row r="38" spans="1:5" x14ac:dyDescent="0.35">
      <c r="A38" s="10" t="s">
        <v>17</v>
      </c>
      <c r="B38" s="3">
        <v>2.0529999999999999</v>
      </c>
      <c r="C38" s="6">
        <v>7.8E-2</v>
      </c>
      <c r="D38" s="2">
        <f t="shared" si="1"/>
        <v>1.9749999999999999</v>
      </c>
      <c r="E38" s="8">
        <f t="shared" si="2"/>
        <v>7.3431264374999996</v>
      </c>
    </row>
    <row r="39" spans="1:5" x14ac:dyDescent="0.35">
      <c r="A39" s="10" t="s">
        <v>18</v>
      </c>
      <c r="B39" s="3">
        <v>1.8620000000000001</v>
      </c>
      <c r="C39" s="6">
        <v>7.8E-2</v>
      </c>
      <c r="D39" s="2">
        <f t="shared" si="1"/>
        <v>1.784</v>
      </c>
      <c r="E39" s="8">
        <f t="shared" si="2"/>
        <v>6.2576081728000004</v>
      </c>
    </row>
    <row r="40" spans="1:5" x14ac:dyDescent="0.35">
      <c r="A40" s="10" t="s">
        <v>19</v>
      </c>
      <c r="B40" s="3">
        <v>1.879</v>
      </c>
      <c r="C40" s="6">
        <v>7.8E-2</v>
      </c>
      <c r="D40" s="2">
        <f t="shared" si="1"/>
        <v>1.8009999999999999</v>
      </c>
      <c r="E40" s="8">
        <f t="shared" si="2"/>
        <v>6.3508342262999999</v>
      </c>
    </row>
    <row r="41" spans="1:5" x14ac:dyDescent="0.35">
      <c r="A41" s="10" t="s">
        <v>20</v>
      </c>
      <c r="B41" s="3">
        <v>2.0939999999999999</v>
      </c>
      <c r="C41" s="6">
        <v>7.8E-2</v>
      </c>
      <c r="D41" s="2">
        <f t="shared" si="1"/>
        <v>2.016</v>
      </c>
      <c r="E41" s="8">
        <f t="shared" si="2"/>
        <v>7.5870470528</v>
      </c>
    </row>
    <row r="42" spans="1:5" x14ac:dyDescent="0.35">
      <c r="A42" s="10" t="s">
        <v>21</v>
      </c>
      <c r="B42" s="3">
        <v>1.897</v>
      </c>
      <c r="C42" s="6">
        <v>7.8E-2</v>
      </c>
      <c r="D42" s="2">
        <f t="shared" si="1"/>
        <v>1.819</v>
      </c>
      <c r="E42" s="8">
        <f t="shared" si="2"/>
        <v>6.4502663342999993</v>
      </c>
    </row>
    <row r="43" spans="1:5" x14ac:dyDescent="0.35">
      <c r="A43" s="10" t="s">
        <v>22</v>
      </c>
      <c r="B43" s="3">
        <v>1.9850000000000001</v>
      </c>
      <c r="C43" s="6">
        <v>7.8E-2</v>
      </c>
      <c r="D43" s="2">
        <f t="shared" si="1"/>
        <v>1.907</v>
      </c>
      <c r="E43" s="8">
        <f t="shared" si="2"/>
        <v>6.9470715487000012</v>
      </c>
    </row>
    <row r="44" spans="1:5" x14ac:dyDescent="0.35">
      <c r="A44" s="10" t="s">
        <v>23</v>
      </c>
      <c r="B44" s="3">
        <v>1.9160000000000001</v>
      </c>
      <c r="C44" s="6">
        <v>7.8E-2</v>
      </c>
      <c r="D44" s="2">
        <f t="shared" si="1"/>
        <v>1.8380000000000001</v>
      </c>
      <c r="E44" s="8">
        <f t="shared" si="2"/>
        <v>6.5560282972000001</v>
      </c>
    </row>
    <row r="45" spans="1:5" x14ac:dyDescent="0.35">
      <c r="A45" s="10" t="s">
        <v>24</v>
      </c>
      <c r="B45" s="3">
        <v>2.234</v>
      </c>
      <c r="C45" s="6">
        <v>7.8E-2</v>
      </c>
      <c r="D45" s="2">
        <f t="shared" si="1"/>
        <v>2.1560000000000001</v>
      </c>
      <c r="E45" s="8">
        <f t="shared" si="2"/>
        <v>8.4489939568000025</v>
      </c>
    </row>
    <row r="46" spans="1:5" x14ac:dyDescent="0.35">
      <c r="A46" s="10" t="s">
        <v>25</v>
      </c>
      <c r="B46" s="3">
        <v>1.5409999999999999</v>
      </c>
      <c r="C46" s="6">
        <v>7.8E-2</v>
      </c>
      <c r="D46" s="2">
        <f t="shared" si="1"/>
        <v>1.4629999999999999</v>
      </c>
      <c r="E46" s="8">
        <f t="shared" si="2"/>
        <v>4.6216521846999994</v>
      </c>
    </row>
    <row r="47" spans="1:5" x14ac:dyDescent="0.35">
      <c r="A47" s="10" t="s">
        <v>26</v>
      </c>
      <c r="B47" s="3">
        <v>2.1080000000000001</v>
      </c>
      <c r="C47" s="6">
        <v>7.8E-2</v>
      </c>
      <c r="D47" s="2">
        <f t="shared" si="1"/>
        <v>2.0300000000000002</v>
      </c>
      <c r="E47" s="8">
        <f t="shared" si="2"/>
        <v>7.6712196700000019</v>
      </c>
    </row>
    <row r="48" spans="1:5" x14ac:dyDescent="0.35">
      <c r="A48" s="10" t="s">
        <v>27</v>
      </c>
      <c r="B48" s="3">
        <v>1.96</v>
      </c>
      <c r="C48" s="6">
        <v>7.8E-2</v>
      </c>
      <c r="D48" s="2">
        <f t="shared" si="1"/>
        <v>1.8819999999999999</v>
      </c>
      <c r="E48" s="8">
        <f t="shared" si="2"/>
        <v>6.8041282811999997</v>
      </c>
    </row>
    <row r="49" spans="1:5" x14ac:dyDescent="0.35">
      <c r="A49" s="10" t="s">
        <v>28</v>
      </c>
      <c r="B49" s="3">
        <v>1.821</v>
      </c>
      <c r="C49" s="6">
        <v>7.8E-2</v>
      </c>
      <c r="D49" s="2">
        <f t="shared" si="1"/>
        <v>1.7429999999999999</v>
      </c>
      <c r="E49" s="8">
        <f t="shared" si="2"/>
        <v>6.0354947686999996</v>
      </c>
    </row>
    <row r="50" spans="1:5" x14ac:dyDescent="0.35">
      <c r="A50" s="10" t="s">
        <v>29</v>
      </c>
      <c r="B50" s="3">
        <v>1.871</v>
      </c>
      <c r="C50" s="6">
        <v>7.8E-2</v>
      </c>
      <c r="D50" s="2">
        <f t="shared" si="1"/>
        <v>1.7929999999999999</v>
      </c>
      <c r="E50" s="8">
        <f t="shared" si="2"/>
        <v>6.3068806087000002</v>
      </c>
    </row>
    <row r="51" spans="1:5" x14ac:dyDescent="0.35">
      <c r="A51" s="10" t="s">
        <v>30</v>
      </c>
      <c r="B51" s="3">
        <v>1.788</v>
      </c>
      <c r="C51" s="6">
        <v>7.8E-2</v>
      </c>
      <c r="D51" s="2">
        <f t="shared" si="1"/>
        <v>1.71</v>
      </c>
      <c r="E51" s="8">
        <f t="shared" si="2"/>
        <v>5.85951983</v>
      </c>
    </row>
    <row r="52" spans="1:5" x14ac:dyDescent="0.35">
      <c r="A52" s="10" t="s">
        <v>31</v>
      </c>
      <c r="B52" s="3">
        <v>2.3130000000000002</v>
      </c>
      <c r="C52" s="6">
        <v>7.8E-2</v>
      </c>
      <c r="D52" s="2">
        <f t="shared" si="1"/>
        <v>2.2350000000000003</v>
      </c>
      <c r="E52" s="8">
        <f t="shared" si="2"/>
        <v>8.9552104175000036</v>
      </c>
    </row>
    <row r="53" spans="1:5" x14ac:dyDescent="0.35">
      <c r="A53" s="10" t="s">
        <v>32</v>
      </c>
      <c r="B53" s="3">
        <v>2.359</v>
      </c>
      <c r="C53" s="6">
        <v>7.8E-2</v>
      </c>
      <c r="D53" s="2">
        <f t="shared" si="1"/>
        <v>2.2810000000000001</v>
      </c>
      <c r="E53" s="8">
        <f t="shared" si="2"/>
        <v>9.2565605943000033</v>
      </c>
    </row>
    <row r="54" spans="1:5" x14ac:dyDescent="0.35">
      <c r="A54" s="10" t="s">
        <v>46</v>
      </c>
      <c r="B54" s="3">
        <v>1.7810000000000001</v>
      </c>
      <c r="C54" s="6">
        <v>7.8E-2</v>
      </c>
      <c r="D54" s="2">
        <f t="shared" si="1"/>
        <v>1.7030000000000001</v>
      </c>
      <c r="E54" s="8">
        <f t="shared" si="2"/>
        <v>5.8225127767000009</v>
      </c>
    </row>
    <row r="55" spans="1:5" x14ac:dyDescent="0.35">
      <c r="A55" s="10" t="s">
        <v>33</v>
      </c>
      <c r="B55" s="3">
        <v>1.8180000000000001</v>
      </c>
      <c r="C55" s="6">
        <v>7.8E-2</v>
      </c>
      <c r="D55" s="2">
        <f t="shared" si="1"/>
        <v>1.74</v>
      </c>
      <c r="E55" s="8">
        <f t="shared" si="2"/>
        <v>6.01939388</v>
      </c>
    </row>
    <row r="56" spans="1:5" x14ac:dyDescent="0.35">
      <c r="A56" s="10" t="s">
        <v>34</v>
      </c>
      <c r="B56" s="3">
        <v>1.9180000000000001</v>
      </c>
      <c r="C56" s="6">
        <v>7.8E-2</v>
      </c>
      <c r="D56" s="2">
        <f t="shared" si="1"/>
        <v>1.84</v>
      </c>
      <c r="E56" s="8">
        <f t="shared" si="2"/>
        <v>6.567209280000001</v>
      </c>
    </row>
    <row r="57" spans="1:5" x14ac:dyDescent="0.35">
      <c r="A57" s="10" t="s">
        <v>35</v>
      </c>
      <c r="B57" s="3">
        <v>1.8680000000000001</v>
      </c>
      <c r="C57" s="6">
        <v>7.8E-2</v>
      </c>
      <c r="D57" s="2">
        <f t="shared" si="1"/>
        <v>1.79</v>
      </c>
      <c r="E57" s="8">
        <f t="shared" si="2"/>
        <v>6.2904358300000007</v>
      </c>
    </row>
    <row r="58" spans="1:5" x14ac:dyDescent="0.35">
      <c r="A58" s="10" t="s">
        <v>36</v>
      </c>
      <c r="B58" s="3">
        <v>2.0009999999999999</v>
      </c>
      <c r="C58" s="6">
        <v>7.8E-2</v>
      </c>
      <c r="D58" s="2">
        <f t="shared" si="1"/>
        <v>1.9229999999999998</v>
      </c>
      <c r="E58" s="8">
        <f t="shared" si="2"/>
        <v>7.0393072126999998</v>
      </c>
    </row>
    <row r="59" spans="1:5" x14ac:dyDescent="0.35">
      <c r="A59" s="10" t="s">
        <v>37</v>
      </c>
      <c r="B59" s="3">
        <v>1.7230000000000001</v>
      </c>
      <c r="C59" s="6">
        <v>7.8E-2</v>
      </c>
      <c r="D59" s="2">
        <f t="shared" si="1"/>
        <v>1.645</v>
      </c>
      <c r="E59" s="8">
        <f t="shared" si="2"/>
        <v>5.5202044575000002</v>
      </c>
    </row>
    <row r="60" spans="1:5" x14ac:dyDescent="0.35">
      <c r="A60" s="10" t="s">
        <v>38</v>
      </c>
      <c r="B60" s="3">
        <v>2.1640000000000001</v>
      </c>
      <c r="C60" s="6">
        <v>7.8E-2</v>
      </c>
      <c r="D60" s="2">
        <f t="shared" si="1"/>
        <v>2.0860000000000003</v>
      </c>
      <c r="E60" s="8">
        <f t="shared" si="2"/>
        <v>8.0124036348000036</v>
      </c>
    </row>
    <row r="61" spans="1:5" x14ac:dyDescent="0.35">
      <c r="A61" s="10" t="s">
        <v>39</v>
      </c>
      <c r="B61" s="3">
        <v>2.1869999999999998</v>
      </c>
      <c r="C61" s="6">
        <v>7.8E-2</v>
      </c>
      <c r="D61" s="2">
        <f t="shared" si="1"/>
        <v>2.109</v>
      </c>
      <c r="E61" s="8">
        <f t="shared" si="2"/>
        <v>8.1546155903000024</v>
      </c>
    </row>
    <row r="62" spans="1:5" x14ac:dyDescent="0.35">
      <c r="A62" s="10" t="s">
        <v>40</v>
      </c>
      <c r="B62" s="3">
        <v>2.198</v>
      </c>
      <c r="C62" s="6">
        <v>7.8E-2</v>
      </c>
      <c r="D62" s="2">
        <f t="shared" si="1"/>
        <v>2.12</v>
      </c>
      <c r="E62" s="8">
        <f t="shared" si="2"/>
        <v>8.2230587200000027</v>
      </c>
    </row>
    <row r="63" spans="1:5" x14ac:dyDescent="0.35">
      <c r="A63" s="10" t="s">
        <v>41</v>
      </c>
      <c r="B63" s="3">
        <v>1.7810000000000001</v>
      </c>
      <c r="C63" s="6">
        <v>7.8E-2</v>
      </c>
      <c r="D63" s="2">
        <f t="shared" si="1"/>
        <v>1.7030000000000001</v>
      </c>
      <c r="E63" s="8">
        <f t="shared" si="2"/>
        <v>5.8225127767000009</v>
      </c>
    </row>
    <row r="64" spans="1:5" x14ac:dyDescent="0.35">
      <c r="A64" s="10" t="s">
        <v>42</v>
      </c>
      <c r="B64" s="3">
        <v>1.5170000000000001</v>
      </c>
      <c r="C64" s="6">
        <v>7.8E-2</v>
      </c>
      <c r="D64" s="2">
        <f t="shared" si="1"/>
        <v>1.4390000000000001</v>
      </c>
      <c r="E64" s="8">
        <f t="shared" si="2"/>
        <v>4.5088290823000001</v>
      </c>
    </row>
    <row r="65" spans="1:5" x14ac:dyDescent="0.35">
      <c r="A65" s="10" t="s">
        <v>43</v>
      </c>
      <c r="B65" s="3">
        <v>1.83</v>
      </c>
      <c r="C65" s="6">
        <v>7.8E-2</v>
      </c>
      <c r="D65" s="2">
        <f t="shared" si="1"/>
        <v>1.752</v>
      </c>
      <c r="E65" s="8">
        <f t="shared" si="2"/>
        <v>6.0839212352000009</v>
      </c>
    </row>
    <row r="66" spans="1:5" x14ac:dyDescent="0.35">
      <c r="A66" s="10" t="s">
        <v>44</v>
      </c>
      <c r="B66" s="3">
        <v>2.11</v>
      </c>
      <c r="C66" s="6">
        <v>7.8E-2</v>
      </c>
      <c r="D66" s="2">
        <f t="shared" si="1"/>
        <v>2.032</v>
      </c>
      <c r="E66" s="8">
        <f t="shared" si="2"/>
        <v>7.683281011200001</v>
      </c>
    </row>
    <row r="67" spans="1:5" x14ac:dyDescent="0.35">
      <c r="A67" s="10" t="s">
        <v>45</v>
      </c>
      <c r="B67" s="3">
        <v>1.966</v>
      </c>
      <c r="C67" s="6">
        <v>7.8E-2</v>
      </c>
      <c r="D67" s="2">
        <f t="shared" si="1"/>
        <v>1.8879999999999999</v>
      </c>
      <c r="E67" s="8">
        <f t="shared" si="2"/>
        <v>6.8383039872000007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66"/>
  <sheetViews>
    <sheetView workbookViewId="0">
      <selection activeCell="B14" sqref="B14"/>
    </sheetView>
  </sheetViews>
  <sheetFormatPr defaultRowHeight="14.5" x14ac:dyDescent="0.35"/>
  <cols>
    <col min="1" max="1" width="24.453125" customWidth="1"/>
    <col min="2" max="2" width="13.453125" customWidth="1"/>
    <col min="3" max="3" width="12.81640625" customWidth="1"/>
    <col min="4" max="4" width="11.81640625" customWidth="1"/>
    <col min="5" max="5" width="12.1796875" customWidth="1"/>
  </cols>
  <sheetData>
    <row r="2" spans="1:5" x14ac:dyDescent="0.35">
      <c r="A2" s="5">
        <v>2.5619999999999998</v>
      </c>
      <c r="B2" s="3">
        <v>1.2390000000000001</v>
      </c>
      <c r="C2" s="3">
        <v>1.74</v>
      </c>
      <c r="D2" s="3">
        <v>1.6970000000000001</v>
      </c>
      <c r="E2" s="3">
        <v>1.657</v>
      </c>
    </row>
    <row r="3" spans="1:5" x14ac:dyDescent="0.35">
      <c r="A3" s="5">
        <v>1.4419999999999999</v>
      </c>
      <c r="B3" s="3">
        <v>1.5720000000000001</v>
      </c>
      <c r="C3" s="3">
        <v>1.1220000000000001</v>
      </c>
      <c r="D3" s="3">
        <v>2.3479999999999999</v>
      </c>
      <c r="E3" s="3">
        <v>1.9180000000000001</v>
      </c>
    </row>
    <row r="4" spans="1:5" x14ac:dyDescent="0.35">
      <c r="A4" s="5">
        <v>1.0189999999999999</v>
      </c>
      <c r="B4" s="3">
        <v>0.92700000000000005</v>
      </c>
      <c r="C4" s="3">
        <v>1.839</v>
      </c>
      <c r="D4" s="3">
        <v>1.72</v>
      </c>
      <c r="E4" s="3">
        <v>1.909</v>
      </c>
    </row>
    <row r="5" spans="1:5" x14ac:dyDescent="0.35">
      <c r="A5" s="5">
        <v>0.54300000000000004</v>
      </c>
      <c r="B5" s="3">
        <v>1.359</v>
      </c>
      <c r="C5" s="3">
        <v>2.665</v>
      </c>
      <c r="D5" s="3">
        <v>2.3079999999999998</v>
      </c>
      <c r="E5" s="3">
        <v>1.3180000000000001</v>
      </c>
    </row>
    <row r="6" spans="1:5" x14ac:dyDescent="0.35">
      <c r="A6" s="5">
        <v>0.26600000000000001</v>
      </c>
      <c r="B6" s="3">
        <v>2.0260000000000002</v>
      </c>
      <c r="C6" s="3">
        <v>1.677</v>
      </c>
      <c r="D6" s="3">
        <v>1.671</v>
      </c>
      <c r="E6" s="3">
        <v>2.4010000000000002</v>
      </c>
    </row>
    <row r="7" spans="1:5" x14ac:dyDescent="0.35">
      <c r="A7" s="5">
        <v>0.189</v>
      </c>
      <c r="B7" s="3">
        <v>2.2309999999999999</v>
      </c>
      <c r="C7" s="3">
        <v>1.266</v>
      </c>
      <c r="D7" s="3">
        <v>1.367</v>
      </c>
      <c r="E7" s="3">
        <v>1.4319999999999999</v>
      </c>
    </row>
    <row r="8" spans="1:5" x14ac:dyDescent="0.35">
      <c r="A8" s="5">
        <v>0.13200000000000001</v>
      </c>
      <c r="B8" s="3">
        <v>0.90100000000000002</v>
      </c>
      <c r="C8" s="3">
        <v>1.026</v>
      </c>
      <c r="D8" s="3">
        <v>1.0269999999999999</v>
      </c>
      <c r="E8" s="3">
        <v>0.79800000000000004</v>
      </c>
    </row>
    <row r="9" spans="1:5" x14ac:dyDescent="0.35">
      <c r="A9" s="6">
        <v>7.8E-2</v>
      </c>
      <c r="B9" s="3">
        <v>2.1750000000000003</v>
      </c>
      <c r="C9" s="3">
        <v>1.6380000000000001</v>
      </c>
      <c r="D9" s="3">
        <v>1.544</v>
      </c>
      <c r="E9" s="3">
        <v>0.157</v>
      </c>
    </row>
    <row r="16" spans="1:5" x14ac:dyDescent="0.35">
      <c r="A16" s="15"/>
      <c r="B16" s="7" t="s">
        <v>9</v>
      </c>
      <c r="C16" s="7" t="s">
        <v>10</v>
      </c>
      <c r="D16" s="7" t="s">
        <v>11</v>
      </c>
      <c r="E16" s="7" t="s">
        <v>12</v>
      </c>
    </row>
    <row r="17" spans="1:12" x14ac:dyDescent="0.35">
      <c r="A17" s="15" t="s">
        <v>1</v>
      </c>
      <c r="B17" s="5">
        <v>2.5619999999999998</v>
      </c>
      <c r="C17" s="2">
        <f>B17-B24</f>
        <v>2.484</v>
      </c>
      <c r="D17" s="2">
        <v>500</v>
      </c>
      <c r="E17" s="8">
        <f>(30.574*C17*C17)+(126.42*C17)+(0.325)</f>
        <v>503.00168694400003</v>
      </c>
    </row>
    <row r="18" spans="1:12" x14ac:dyDescent="0.35">
      <c r="A18" s="15" t="s">
        <v>2</v>
      </c>
      <c r="B18" s="5">
        <v>1.4419999999999999</v>
      </c>
      <c r="C18" s="2">
        <f>B18-B24</f>
        <v>1.3639999999999999</v>
      </c>
      <c r="D18" s="2">
        <v>250</v>
      </c>
      <c r="E18" s="8">
        <f t="shared" ref="E18:E23" si="0">(30.574*C18*C18)+(126.42*C18)+(0.325)</f>
        <v>229.64468470399996</v>
      </c>
    </row>
    <row r="19" spans="1:12" x14ac:dyDescent="0.35">
      <c r="A19" s="15" t="s">
        <v>3</v>
      </c>
      <c r="B19" s="5">
        <v>1.0189999999999999</v>
      </c>
      <c r="C19" s="2">
        <f>B19-B24</f>
        <v>0.94099999999999995</v>
      </c>
      <c r="D19" s="2">
        <v>125</v>
      </c>
      <c r="E19" s="8">
        <f t="shared" si="0"/>
        <v>146.35891609399999</v>
      </c>
    </row>
    <row r="20" spans="1:12" x14ac:dyDescent="0.35">
      <c r="A20" s="15" t="s">
        <v>4</v>
      </c>
      <c r="B20" s="5">
        <v>0.54300000000000004</v>
      </c>
      <c r="C20" s="2">
        <f>B20-B24</f>
        <v>0.46500000000000002</v>
      </c>
      <c r="D20" s="2">
        <v>62.5</v>
      </c>
      <c r="E20" s="8">
        <f t="shared" si="0"/>
        <v>65.72116315000001</v>
      </c>
    </row>
    <row r="21" spans="1:12" x14ac:dyDescent="0.35">
      <c r="A21" s="15" t="s">
        <v>5</v>
      </c>
      <c r="B21" s="5">
        <v>0.26600000000000001</v>
      </c>
      <c r="C21" s="2">
        <f>B21-B24</f>
        <v>0.188</v>
      </c>
      <c r="D21" s="2">
        <v>31.25</v>
      </c>
      <c r="E21" s="8">
        <f t="shared" si="0"/>
        <v>25.172567455999999</v>
      </c>
    </row>
    <row r="22" spans="1:12" x14ac:dyDescent="0.35">
      <c r="A22" s="15" t="s">
        <v>6</v>
      </c>
      <c r="B22" s="5">
        <v>0.189</v>
      </c>
      <c r="C22" s="2">
        <f>B22-B24</f>
        <v>0.111</v>
      </c>
      <c r="D22" s="2">
        <v>15.63</v>
      </c>
      <c r="E22" s="8">
        <f t="shared" si="0"/>
        <v>14.734322253999999</v>
      </c>
    </row>
    <row r="23" spans="1:12" x14ac:dyDescent="0.35">
      <c r="A23" s="15" t="s">
        <v>7</v>
      </c>
      <c r="B23" s="5">
        <v>0.13200000000000001</v>
      </c>
      <c r="C23" s="2">
        <f>B23-B24</f>
        <v>5.4000000000000006E-2</v>
      </c>
      <c r="D23" s="2">
        <v>7.81</v>
      </c>
      <c r="E23" s="8">
        <f t="shared" si="0"/>
        <v>7.2408337840000003</v>
      </c>
    </row>
    <row r="24" spans="1:12" x14ac:dyDescent="0.35">
      <c r="A24" s="15" t="s">
        <v>8</v>
      </c>
      <c r="B24" s="6">
        <v>7.8E-2</v>
      </c>
      <c r="C24" s="2">
        <f>B24-B24</f>
        <v>0</v>
      </c>
      <c r="D24" s="2">
        <v>0</v>
      </c>
      <c r="E24" s="8">
        <f>(30.574*C24*C24)+(126.42*C24)+(0.325)</f>
        <v>0.32500000000000001</v>
      </c>
    </row>
    <row r="28" spans="1:12" x14ac:dyDescent="0.35">
      <c r="H28" s="15"/>
      <c r="J28" s="9" t="s">
        <v>13</v>
      </c>
      <c r="K28" s="9"/>
      <c r="L28" s="15"/>
    </row>
    <row r="35" spans="1:5" x14ac:dyDescent="0.35">
      <c r="A35" s="10" t="s">
        <v>14</v>
      </c>
      <c r="B35" s="3" t="s">
        <v>15</v>
      </c>
      <c r="C35" s="4" t="s">
        <v>8</v>
      </c>
      <c r="D35" s="2" t="s">
        <v>10</v>
      </c>
      <c r="E35" s="11" t="s">
        <v>12</v>
      </c>
    </row>
    <row r="36" spans="1:5" x14ac:dyDescent="0.35">
      <c r="A36" s="10" t="s">
        <v>16</v>
      </c>
      <c r="B36" s="3">
        <v>1.2390000000000001</v>
      </c>
      <c r="C36" s="6">
        <v>7.8E-2</v>
      </c>
      <c r="D36" s="2">
        <f t="shared" ref="D36:D66" si="1">(B36-C36)</f>
        <v>1.161</v>
      </c>
      <c r="E36" s="8">
        <f t="shared" ref="E36:E66" si="2">(30.574*D36*D36)+(126.42*D36)+(0.325)</f>
        <v>188.30995665399999</v>
      </c>
    </row>
    <row r="37" spans="1:5" x14ac:dyDescent="0.35">
      <c r="A37" s="10" t="s">
        <v>17</v>
      </c>
      <c r="B37" s="3">
        <v>1.5720000000000001</v>
      </c>
      <c r="C37" s="6">
        <v>7.8E-2</v>
      </c>
      <c r="D37" s="2">
        <f t="shared" si="1"/>
        <v>1.494</v>
      </c>
      <c r="E37" s="8">
        <f t="shared" si="2"/>
        <v>257.438748664</v>
      </c>
    </row>
    <row r="38" spans="1:5" x14ac:dyDescent="0.35">
      <c r="A38" s="10" t="s">
        <v>18</v>
      </c>
      <c r="B38" s="3">
        <v>0.92700000000000005</v>
      </c>
      <c r="C38" s="6">
        <v>7.8E-2</v>
      </c>
      <c r="D38" s="2">
        <f t="shared" si="1"/>
        <v>0.84900000000000009</v>
      </c>
      <c r="E38" s="8">
        <f t="shared" si="2"/>
        <v>129.69334977400001</v>
      </c>
    </row>
    <row r="39" spans="1:5" x14ac:dyDescent="0.35">
      <c r="A39" s="10" t="s">
        <v>19</v>
      </c>
      <c r="B39" s="3">
        <v>1.359</v>
      </c>
      <c r="C39" s="6">
        <v>7.8E-2</v>
      </c>
      <c r="D39" s="2">
        <f t="shared" si="1"/>
        <v>1.2809999999999999</v>
      </c>
      <c r="E39" s="8">
        <f t="shared" si="2"/>
        <v>212.43976161399999</v>
      </c>
    </row>
    <row r="40" spans="1:5" x14ac:dyDescent="0.35">
      <c r="A40" s="10" t="s">
        <v>20</v>
      </c>
      <c r="B40" s="3">
        <v>2.0260000000000002</v>
      </c>
      <c r="C40" s="6">
        <v>7.8E-2</v>
      </c>
      <c r="D40" s="2">
        <f t="shared" si="1"/>
        <v>1.9480000000000002</v>
      </c>
      <c r="E40" s="8">
        <f t="shared" si="2"/>
        <v>362.61044009599999</v>
      </c>
    </row>
    <row r="41" spans="1:5" x14ac:dyDescent="0.35">
      <c r="A41" s="10" t="s">
        <v>21</v>
      </c>
      <c r="B41" s="3">
        <v>2.2309999999999999</v>
      </c>
      <c r="C41" s="6">
        <v>7.8E-2</v>
      </c>
      <c r="D41" s="2">
        <f t="shared" si="1"/>
        <v>2.153</v>
      </c>
      <c r="E41" s="8">
        <f t="shared" si="2"/>
        <v>414.23025476599997</v>
      </c>
    </row>
    <row r="42" spans="1:5" x14ac:dyDescent="0.35">
      <c r="A42" s="10" t="s">
        <v>22</v>
      </c>
      <c r="B42" s="3">
        <v>0.90100000000000002</v>
      </c>
      <c r="C42" s="6">
        <v>7.8E-2</v>
      </c>
      <c r="D42" s="2">
        <f t="shared" si="1"/>
        <v>0.82300000000000006</v>
      </c>
      <c r="E42" s="8">
        <f t="shared" si="2"/>
        <v>125.07731684600002</v>
      </c>
    </row>
    <row r="43" spans="1:5" x14ac:dyDescent="0.35">
      <c r="A43" s="10" t="s">
        <v>23</v>
      </c>
      <c r="B43" s="3">
        <v>2.1750000000000003</v>
      </c>
      <c r="C43" s="6">
        <v>7.8E-2</v>
      </c>
      <c r="D43" s="2">
        <f t="shared" si="1"/>
        <v>2.0970000000000004</v>
      </c>
      <c r="E43" s="8">
        <f t="shared" si="2"/>
        <v>399.87412276600008</v>
      </c>
    </row>
    <row r="44" spans="1:5" x14ac:dyDescent="0.35">
      <c r="A44" s="10" t="s">
        <v>24</v>
      </c>
      <c r="B44" s="3">
        <v>1.74</v>
      </c>
      <c r="C44" s="6">
        <v>7.8E-2</v>
      </c>
      <c r="D44" s="2">
        <f t="shared" si="1"/>
        <v>1.6619999999999999</v>
      </c>
      <c r="E44" s="8">
        <f t="shared" si="2"/>
        <v>294.88788805600001</v>
      </c>
    </row>
    <row r="45" spans="1:5" x14ac:dyDescent="0.35">
      <c r="A45" s="10" t="s">
        <v>25</v>
      </c>
      <c r="B45" s="3">
        <v>1.1220000000000001</v>
      </c>
      <c r="C45" s="6">
        <v>7.8E-2</v>
      </c>
      <c r="D45" s="2">
        <f t="shared" si="1"/>
        <v>1.044</v>
      </c>
      <c r="E45" s="8">
        <f t="shared" si="2"/>
        <v>165.63118326400001</v>
      </c>
    </row>
    <row r="46" spans="1:5" x14ac:dyDescent="0.35">
      <c r="A46" s="10" t="s">
        <v>26</v>
      </c>
      <c r="B46" s="3">
        <v>1.839</v>
      </c>
      <c r="C46" s="6">
        <v>7.8E-2</v>
      </c>
      <c r="D46" s="2">
        <f t="shared" si="1"/>
        <v>1.7609999999999999</v>
      </c>
      <c r="E46" s="8">
        <f t="shared" si="2"/>
        <v>317.76429345399998</v>
      </c>
    </row>
    <row r="47" spans="1:5" x14ac:dyDescent="0.35">
      <c r="A47" s="10" t="s">
        <v>27</v>
      </c>
      <c r="B47" s="3">
        <v>2.665</v>
      </c>
      <c r="C47" s="6">
        <v>7.8E-2</v>
      </c>
      <c r="D47" s="2">
        <f t="shared" si="1"/>
        <v>2.5870000000000002</v>
      </c>
      <c r="E47" s="8">
        <f t="shared" si="2"/>
        <v>531.99214460600012</v>
      </c>
    </row>
    <row r="48" spans="1:5" x14ac:dyDescent="0.35">
      <c r="A48" s="10" t="s">
        <v>28</v>
      </c>
      <c r="B48" s="3">
        <v>1.677</v>
      </c>
      <c r="C48" s="6">
        <v>7.8E-2</v>
      </c>
      <c r="D48" s="2">
        <f t="shared" si="1"/>
        <v>1.599</v>
      </c>
      <c r="E48" s="8">
        <f t="shared" si="2"/>
        <v>280.64221377399997</v>
      </c>
    </row>
    <row r="49" spans="1:5" x14ac:dyDescent="0.35">
      <c r="A49" s="10" t="s">
        <v>29</v>
      </c>
      <c r="B49" s="3">
        <v>1.266</v>
      </c>
      <c r="C49" s="6">
        <v>7.8E-2</v>
      </c>
      <c r="D49" s="2">
        <f t="shared" si="1"/>
        <v>1.1879999999999999</v>
      </c>
      <c r="E49" s="8">
        <f t="shared" si="2"/>
        <v>193.66239145599997</v>
      </c>
    </row>
    <row r="50" spans="1:5" x14ac:dyDescent="0.35">
      <c r="A50" s="10" t="s">
        <v>30</v>
      </c>
      <c r="B50" s="3">
        <v>1.026</v>
      </c>
      <c r="C50" s="6">
        <v>7.8E-2</v>
      </c>
      <c r="D50" s="2">
        <f t="shared" si="1"/>
        <v>0.94800000000000006</v>
      </c>
      <c r="E50" s="8">
        <f t="shared" si="2"/>
        <v>147.648136096</v>
      </c>
    </row>
    <row r="51" spans="1:5" x14ac:dyDescent="0.35">
      <c r="A51" s="10" t="s">
        <v>31</v>
      </c>
      <c r="B51" s="3">
        <v>1.6380000000000001</v>
      </c>
      <c r="C51" s="6">
        <v>7.8E-2</v>
      </c>
      <c r="D51" s="2">
        <f t="shared" si="1"/>
        <v>1.56</v>
      </c>
      <c r="E51" s="8">
        <f t="shared" si="2"/>
        <v>271.94508639999998</v>
      </c>
    </row>
    <row r="52" spans="1:5" x14ac:dyDescent="0.35">
      <c r="A52" s="10" t="s">
        <v>32</v>
      </c>
      <c r="B52" s="3">
        <v>1.6970000000000001</v>
      </c>
      <c r="C52" s="6">
        <v>7.8E-2</v>
      </c>
      <c r="D52" s="2">
        <f t="shared" si="1"/>
        <v>1.619</v>
      </c>
      <c r="E52" s="8">
        <f t="shared" si="2"/>
        <v>285.13835641399999</v>
      </c>
    </row>
    <row r="53" spans="1:5" x14ac:dyDescent="0.35">
      <c r="A53" s="10" t="s">
        <v>46</v>
      </c>
      <c r="B53" s="3">
        <v>2.3479999999999999</v>
      </c>
      <c r="C53" s="6">
        <v>7.8E-2</v>
      </c>
      <c r="D53" s="2">
        <f t="shared" si="1"/>
        <v>2.27</v>
      </c>
      <c r="E53" s="8">
        <f t="shared" si="2"/>
        <v>444.84316460000002</v>
      </c>
    </row>
    <row r="54" spans="1:5" x14ac:dyDescent="0.35">
      <c r="A54" s="10" t="s">
        <v>33</v>
      </c>
      <c r="B54" s="3">
        <v>1.72</v>
      </c>
      <c r="C54" s="6">
        <v>7.8E-2</v>
      </c>
      <c r="D54" s="2">
        <f t="shared" si="1"/>
        <v>1.6419999999999999</v>
      </c>
      <c r="E54" s="8">
        <f t="shared" si="2"/>
        <v>290.33915813599998</v>
      </c>
    </row>
    <row r="55" spans="1:5" x14ac:dyDescent="0.35">
      <c r="A55" s="10" t="s">
        <v>34</v>
      </c>
      <c r="B55" s="3">
        <v>2.3079999999999998</v>
      </c>
      <c r="C55" s="6">
        <v>7.8E-2</v>
      </c>
      <c r="D55" s="2">
        <f t="shared" si="1"/>
        <v>2.23</v>
      </c>
      <c r="E55" s="8">
        <f t="shared" si="2"/>
        <v>434.28304459999998</v>
      </c>
    </row>
    <row r="56" spans="1:5" x14ac:dyDescent="0.35">
      <c r="A56" s="10" t="s">
        <v>35</v>
      </c>
      <c r="B56" s="3">
        <v>1.671</v>
      </c>
      <c r="C56" s="6">
        <v>7.8E-2</v>
      </c>
      <c r="D56" s="2">
        <f t="shared" si="1"/>
        <v>1.593</v>
      </c>
      <c r="E56" s="8">
        <f t="shared" si="2"/>
        <v>279.298140526</v>
      </c>
    </row>
    <row r="57" spans="1:5" x14ac:dyDescent="0.35">
      <c r="A57" s="10" t="s">
        <v>36</v>
      </c>
      <c r="B57" s="3">
        <v>1.367</v>
      </c>
      <c r="C57" s="6">
        <v>7.8E-2</v>
      </c>
      <c r="D57" s="2">
        <f t="shared" si="1"/>
        <v>1.2889999999999999</v>
      </c>
      <c r="E57" s="8">
        <f t="shared" si="2"/>
        <v>214.07972305399997</v>
      </c>
    </row>
    <row r="58" spans="1:5" x14ac:dyDescent="0.35">
      <c r="A58" s="10" t="s">
        <v>37</v>
      </c>
      <c r="B58" s="3">
        <v>1.0269999999999999</v>
      </c>
      <c r="C58" s="6">
        <v>7.8E-2</v>
      </c>
      <c r="D58" s="2">
        <f t="shared" si="1"/>
        <v>0.94899999999999995</v>
      </c>
      <c r="E58" s="8">
        <f t="shared" si="2"/>
        <v>147.83255497399998</v>
      </c>
    </row>
    <row r="59" spans="1:5" x14ac:dyDescent="0.35">
      <c r="A59" s="10" t="s">
        <v>38</v>
      </c>
      <c r="B59" s="3">
        <v>1.544</v>
      </c>
      <c r="C59" s="6">
        <v>7.8E-2</v>
      </c>
      <c r="D59" s="2">
        <f t="shared" si="1"/>
        <v>1.466</v>
      </c>
      <c r="E59" s="8">
        <f t="shared" si="2"/>
        <v>251.36501554399996</v>
      </c>
    </row>
    <row r="60" spans="1:5" x14ac:dyDescent="0.35">
      <c r="A60" s="10" t="s">
        <v>39</v>
      </c>
      <c r="B60" s="3">
        <v>1.657</v>
      </c>
      <c r="C60" s="6">
        <v>7.8E-2</v>
      </c>
      <c r="D60" s="2">
        <f t="shared" si="1"/>
        <v>1.579</v>
      </c>
      <c r="E60" s="8">
        <f t="shared" si="2"/>
        <v>276.17053033399998</v>
      </c>
    </row>
    <row r="61" spans="1:5" x14ac:dyDescent="0.35">
      <c r="A61" s="10" t="s">
        <v>40</v>
      </c>
      <c r="B61" s="3">
        <v>1.9180000000000001</v>
      </c>
      <c r="C61" s="6">
        <v>7.8E-2</v>
      </c>
      <c r="D61" s="2">
        <f t="shared" si="1"/>
        <v>1.84</v>
      </c>
      <c r="E61" s="8">
        <f t="shared" si="2"/>
        <v>336.44913440000005</v>
      </c>
    </row>
    <row r="62" spans="1:5" x14ac:dyDescent="0.35">
      <c r="A62" s="10" t="s">
        <v>41</v>
      </c>
      <c r="B62" s="3">
        <v>1.909</v>
      </c>
      <c r="C62" s="6">
        <v>7.8E-2</v>
      </c>
      <c r="D62" s="2">
        <f t="shared" si="1"/>
        <v>1.831</v>
      </c>
      <c r="E62" s="8">
        <f t="shared" si="2"/>
        <v>334.30122001399997</v>
      </c>
    </row>
    <row r="63" spans="1:5" x14ac:dyDescent="0.35">
      <c r="A63" s="10" t="s">
        <v>42</v>
      </c>
      <c r="B63" s="3">
        <v>1.3180000000000001</v>
      </c>
      <c r="C63" s="6">
        <v>7.8E-2</v>
      </c>
      <c r="D63" s="2">
        <f t="shared" si="1"/>
        <v>1.24</v>
      </c>
      <c r="E63" s="8">
        <f t="shared" si="2"/>
        <v>204.09638239999998</v>
      </c>
    </row>
    <row r="64" spans="1:5" x14ac:dyDescent="0.35">
      <c r="A64" s="10" t="s">
        <v>43</v>
      </c>
      <c r="B64" s="3">
        <v>2.4010000000000002</v>
      </c>
      <c r="C64" s="6">
        <v>7.8E-2</v>
      </c>
      <c r="D64" s="2">
        <f t="shared" si="1"/>
        <v>2.3230000000000004</v>
      </c>
      <c r="E64" s="8">
        <f t="shared" si="2"/>
        <v>458.98602284600014</v>
      </c>
    </row>
    <row r="65" spans="1:5" x14ac:dyDescent="0.35">
      <c r="A65" s="10" t="s">
        <v>44</v>
      </c>
      <c r="B65" s="3">
        <v>1.4319999999999999</v>
      </c>
      <c r="C65" s="6">
        <v>7.8E-2</v>
      </c>
      <c r="D65" s="2">
        <f t="shared" si="1"/>
        <v>1.3539999999999999</v>
      </c>
      <c r="E65" s="8">
        <f t="shared" si="2"/>
        <v>227.54948338399998</v>
      </c>
    </row>
    <row r="66" spans="1:5" x14ac:dyDescent="0.35">
      <c r="A66" s="10" t="s">
        <v>45</v>
      </c>
      <c r="B66" s="3">
        <v>0.79800000000000004</v>
      </c>
      <c r="C66" s="6">
        <v>7.8E-2</v>
      </c>
      <c r="D66" s="2">
        <f t="shared" si="1"/>
        <v>0.72000000000000008</v>
      </c>
      <c r="E66" s="8">
        <f t="shared" si="2"/>
        <v>107.19696160000002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3"/>
  <sheetViews>
    <sheetView tabSelected="1" workbookViewId="0">
      <selection activeCell="F98" sqref="F98"/>
    </sheetView>
  </sheetViews>
  <sheetFormatPr defaultRowHeight="14.5" x14ac:dyDescent="0.35"/>
  <cols>
    <col min="1" max="1" width="37.36328125" customWidth="1"/>
    <col min="2" max="2" width="18" customWidth="1"/>
    <col min="3" max="3" width="19.6328125" customWidth="1"/>
    <col min="4" max="4" width="16.6328125" customWidth="1"/>
    <col min="5" max="6" width="15.54296875" customWidth="1"/>
    <col min="7" max="7" width="63.1796875" customWidth="1"/>
  </cols>
  <sheetData>
    <row r="1" spans="1:7" ht="15.5" thickTop="1" thickBot="1" x14ac:dyDescent="0.4">
      <c r="A1" s="16" t="s">
        <v>47</v>
      </c>
      <c r="B1" s="16" t="s">
        <v>48</v>
      </c>
      <c r="C1" s="16" t="s">
        <v>49</v>
      </c>
      <c r="D1" s="16" t="s">
        <v>50</v>
      </c>
      <c r="E1" s="16" t="s">
        <v>51</v>
      </c>
      <c r="F1" s="16" t="s">
        <v>52</v>
      </c>
      <c r="G1" s="16" t="s">
        <v>53</v>
      </c>
    </row>
    <row r="2" spans="1:7" ht="15.5" thickTop="1" thickBot="1" x14ac:dyDescent="0.4">
      <c r="A2" s="17" t="s">
        <v>58</v>
      </c>
      <c r="B2" s="18" t="s">
        <v>54</v>
      </c>
      <c r="C2" s="19" t="s">
        <v>55</v>
      </c>
      <c r="D2" s="19" t="s">
        <v>62</v>
      </c>
      <c r="E2" s="19" t="s">
        <v>63</v>
      </c>
      <c r="F2" s="19" t="s">
        <v>56</v>
      </c>
      <c r="G2" s="19" t="s">
        <v>57</v>
      </c>
    </row>
    <row r="3" spans="1:7" ht="15.5" thickTop="1" thickBot="1" x14ac:dyDescent="0.4">
      <c r="A3" s="17" t="s">
        <v>59</v>
      </c>
      <c r="B3" s="18" t="s">
        <v>54</v>
      </c>
      <c r="C3" s="19" t="s">
        <v>55</v>
      </c>
      <c r="D3" s="19" t="s">
        <v>64</v>
      </c>
      <c r="E3" s="19" t="s">
        <v>65</v>
      </c>
      <c r="F3" s="19" t="s">
        <v>56</v>
      </c>
      <c r="G3" s="19" t="s">
        <v>57</v>
      </c>
    </row>
    <row r="4" spans="1:7" ht="15.5" thickTop="1" thickBot="1" x14ac:dyDescent="0.4">
      <c r="A4" s="17" t="s">
        <v>60</v>
      </c>
      <c r="B4" s="18" t="s">
        <v>54</v>
      </c>
      <c r="C4" s="19" t="s">
        <v>55</v>
      </c>
      <c r="D4" s="19" t="s">
        <v>66</v>
      </c>
      <c r="E4" s="19" t="s">
        <v>67</v>
      </c>
      <c r="F4" s="19" t="s">
        <v>56</v>
      </c>
      <c r="G4" s="19" t="s">
        <v>57</v>
      </c>
    </row>
    <row r="5" spans="1:7" ht="15.5" thickTop="1" thickBot="1" x14ac:dyDescent="0.4">
      <c r="A5" s="17" t="s">
        <v>61</v>
      </c>
      <c r="B5" s="18" t="s">
        <v>54</v>
      </c>
      <c r="C5" s="19" t="s">
        <v>55</v>
      </c>
      <c r="D5" s="19" t="s">
        <v>68</v>
      </c>
      <c r="E5" s="19" t="s">
        <v>69</v>
      </c>
      <c r="F5" s="19" t="s">
        <v>56</v>
      </c>
      <c r="G5" s="19" t="s">
        <v>57</v>
      </c>
    </row>
    <row r="6" spans="1:7" ht="15" thickTop="1" x14ac:dyDescent="0.35"/>
    <row r="57" spans="1:1" x14ac:dyDescent="0.35">
      <c r="A57" s="9" t="s">
        <v>75</v>
      </c>
    </row>
    <row r="58" spans="1:1" x14ac:dyDescent="0.35">
      <c r="A58" t="s">
        <v>70</v>
      </c>
    </row>
    <row r="59" spans="1:1" x14ac:dyDescent="0.35">
      <c r="A59" t="s">
        <v>71</v>
      </c>
    </row>
    <row r="60" spans="1:1" x14ac:dyDescent="0.35">
      <c r="A60" t="s">
        <v>72</v>
      </c>
    </row>
    <row r="61" spans="1:1" x14ac:dyDescent="0.35">
      <c r="A61" t="s">
        <v>73</v>
      </c>
    </row>
    <row r="62" spans="1:1" x14ac:dyDescent="0.35">
      <c r="A62" t="s">
        <v>74</v>
      </c>
    </row>
    <row r="67" spans="1:1" x14ac:dyDescent="0.35">
      <c r="A67" s="9" t="s">
        <v>81</v>
      </c>
    </row>
    <row r="68" spans="1:1" x14ac:dyDescent="0.35">
      <c r="A68" t="s">
        <v>76</v>
      </c>
    </row>
    <row r="69" spans="1:1" x14ac:dyDescent="0.35">
      <c r="A69" t="s">
        <v>77</v>
      </c>
    </row>
    <row r="70" spans="1:1" x14ac:dyDescent="0.35">
      <c r="A70" t="s">
        <v>78</v>
      </c>
    </row>
    <row r="71" spans="1:1" x14ac:dyDescent="0.35">
      <c r="A71" t="s">
        <v>79</v>
      </c>
    </row>
    <row r="72" spans="1:1" x14ac:dyDescent="0.35">
      <c r="A72" t="s">
        <v>80</v>
      </c>
    </row>
    <row r="78" spans="1:1" x14ac:dyDescent="0.35">
      <c r="A78" s="9" t="s">
        <v>86</v>
      </c>
    </row>
    <row r="79" spans="1:1" x14ac:dyDescent="0.35">
      <c r="A79" t="s">
        <v>82</v>
      </c>
    </row>
    <row r="80" spans="1:1" x14ac:dyDescent="0.35">
      <c r="A80" t="s">
        <v>83</v>
      </c>
    </row>
    <row r="81" spans="1:1" x14ac:dyDescent="0.35">
      <c r="A81" t="s">
        <v>84</v>
      </c>
    </row>
    <row r="82" spans="1:1" x14ac:dyDescent="0.35">
      <c r="A82" t="s">
        <v>73</v>
      </c>
    </row>
    <row r="83" spans="1:1" x14ac:dyDescent="0.35">
      <c r="A83" t="s">
        <v>85</v>
      </c>
    </row>
    <row r="88" spans="1:1" x14ac:dyDescent="0.35">
      <c r="A88" s="9" t="s">
        <v>92</v>
      </c>
    </row>
    <row r="89" spans="1:1" x14ac:dyDescent="0.35">
      <c r="A89" t="s">
        <v>87</v>
      </c>
    </row>
    <row r="90" spans="1:1" x14ac:dyDescent="0.35">
      <c r="A90" t="s">
        <v>88</v>
      </c>
    </row>
    <row r="91" spans="1:1" x14ac:dyDescent="0.35">
      <c r="A91" t="s">
        <v>89</v>
      </c>
    </row>
    <row r="92" spans="1:1" x14ac:dyDescent="0.35">
      <c r="A92" t="s">
        <v>90</v>
      </c>
    </row>
    <row r="93" spans="1:1" x14ac:dyDescent="0.35">
      <c r="A93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TIMP-1</vt:lpstr>
      <vt:lpstr>MMP-13</vt:lpstr>
      <vt:lpstr>MMP-3</vt:lpstr>
      <vt:lpstr>MMP-9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2021-11-26T11:23:57Z</dcterms:created>
  <dcterms:modified xsi:type="dcterms:W3CDTF">2021-11-26T14:47:33Z</dcterms:modified>
</cp:coreProperties>
</file>