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3016" windowHeight="9180" activeTab="3"/>
  </bookViews>
  <sheets>
    <sheet name="CALPROTECTİN-1.PLATE" sheetId="1" r:id="rId1"/>
    <sheet name="CALPROTECTİN-2.PLATE" sheetId="2" r:id="rId2"/>
    <sheet name="TTL-NTL" sheetId="3" r:id="rId3"/>
    <sheet name="Materyal-metod"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3" l="1"/>
  <c r="D5" i="3"/>
  <c r="D6" i="3"/>
  <c r="D7" i="3"/>
  <c r="D8" i="3"/>
  <c r="D9" i="3"/>
  <c r="D10" i="3"/>
  <c r="D11" i="3"/>
  <c r="D12" i="3"/>
  <c r="D14" i="3"/>
  <c r="D15" i="3"/>
  <c r="D16" i="3"/>
  <c r="D17" i="3"/>
  <c r="D18" i="3"/>
  <c r="D19" i="3"/>
  <c r="D20" i="3"/>
  <c r="D21" i="3"/>
  <c r="D22" i="3"/>
  <c r="D23" i="3"/>
  <c r="D25" i="3"/>
  <c r="D26" i="3"/>
  <c r="D27" i="3"/>
  <c r="D28" i="3"/>
  <c r="D29" i="3"/>
  <c r="D30" i="3"/>
  <c r="D31" i="3"/>
  <c r="D32" i="3"/>
  <c r="D33" i="3"/>
  <c r="D34" i="3"/>
  <c r="D36" i="3"/>
  <c r="D37" i="3"/>
  <c r="D38" i="3"/>
  <c r="D39" i="3"/>
  <c r="D40" i="3"/>
  <c r="D41" i="3"/>
  <c r="D42" i="3"/>
  <c r="D43" i="3"/>
  <c r="D44" i="3"/>
  <c r="D45" i="3"/>
  <c r="D47" i="3"/>
  <c r="D48" i="3"/>
  <c r="D49" i="3"/>
  <c r="D50" i="3"/>
  <c r="D51" i="3"/>
  <c r="D52" i="3"/>
  <c r="D53" i="3"/>
  <c r="D54" i="3"/>
  <c r="D55" i="3"/>
  <c r="D56" i="3"/>
  <c r="D58" i="3"/>
  <c r="D59" i="3"/>
  <c r="D60" i="3"/>
  <c r="D61" i="3"/>
  <c r="D62" i="3"/>
  <c r="D63" i="3"/>
  <c r="D64" i="3"/>
  <c r="D65" i="3"/>
  <c r="D66" i="3"/>
  <c r="D67" i="3"/>
  <c r="D3" i="3"/>
  <c r="D40" i="2" l="1"/>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5" i="2"/>
  <c r="E85" i="2" s="1"/>
  <c r="D86" i="2"/>
  <c r="E86" i="2" s="1"/>
  <c r="D87" i="2"/>
  <c r="E87" i="2" s="1"/>
  <c r="D88" i="2"/>
  <c r="E88" i="2" s="1"/>
  <c r="D89" i="2"/>
  <c r="E89" i="2" s="1"/>
  <c r="D90" i="2"/>
  <c r="E90" i="2" s="1"/>
  <c r="D91" i="2"/>
  <c r="E91" i="2" s="1"/>
  <c r="D92" i="2"/>
  <c r="E92" i="2" s="1"/>
  <c r="D93" i="2"/>
  <c r="E93" i="2" s="1"/>
  <c r="D94" i="2"/>
  <c r="E94" i="2" s="1"/>
  <c r="D95" i="2"/>
  <c r="E95" i="2" s="1"/>
  <c r="D96" i="2"/>
  <c r="E96" i="2" s="1"/>
  <c r="D97" i="2"/>
  <c r="E97" i="2" s="1"/>
  <c r="D98" i="2"/>
  <c r="E98" i="2" s="1"/>
  <c r="D99" i="2"/>
  <c r="E99" i="2" s="1"/>
  <c r="D100" i="2"/>
  <c r="E100" i="2" s="1"/>
  <c r="D101" i="2"/>
  <c r="E101" i="2" s="1"/>
  <c r="D102" i="2"/>
  <c r="E102" i="2" s="1"/>
  <c r="D103" i="2"/>
  <c r="E103" i="2" s="1"/>
  <c r="D104" i="2"/>
  <c r="E104" i="2" s="1"/>
  <c r="D105" i="2"/>
  <c r="E105" i="2" s="1"/>
  <c r="D106" i="2"/>
  <c r="E106" i="2" s="1"/>
  <c r="D107" i="2"/>
  <c r="E107" i="2" s="1"/>
  <c r="D108" i="2"/>
  <c r="E108" i="2" s="1"/>
  <c r="D109" i="2"/>
  <c r="E109" i="2" s="1"/>
  <c r="D110" i="2"/>
  <c r="E110" i="2" s="1"/>
  <c r="D111" i="2"/>
  <c r="E111" i="2" s="1"/>
  <c r="D112" i="2"/>
  <c r="E112" i="2" s="1"/>
  <c r="D113" i="2"/>
  <c r="E113" i="2" s="1"/>
  <c r="D114" i="2"/>
  <c r="E114" i="2" s="1"/>
  <c r="D115" i="2"/>
  <c r="E115" i="2" s="1"/>
  <c r="D39" i="2"/>
  <c r="E39" i="2" s="1"/>
  <c r="C25" i="2"/>
  <c r="E25" i="2" s="1"/>
  <c r="C24" i="2"/>
  <c r="E24" i="2" s="1"/>
  <c r="C23" i="2"/>
  <c r="E23" i="2" s="1"/>
  <c r="C22" i="2"/>
  <c r="E22" i="2" s="1"/>
  <c r="C21" i="2"/>
  <c r="E21" i="2" s="1"/>
  <c r="C20" i="2"/>
  <c r="E20" i="2" s="1"/>
  <c r="C19" i="2"/>
  <c r="E19" i="2" s="1"/>
  <c r="C18" i="2"/>
  <c r="E18" i="2" s="1"/>
  <c r="D40" i="1"/>
  <c r="E40" i="1" s="1"/>
  <c r="D41" i="1"/>
  <c r="E41" i="1" s="1"/>
  <c r="D42" i="1"/>
  <c r="E42" i="1" s="1"/>
  <c r="D43" i="1"/>
  <c r="E43" i="1" s="1"/>
  <c r="D44" i="1"/>
  <c r="E44" i="1" s="1"/>
  <c r="D45" i="1"/>
  <c r="E45" i="1" s="1"/>
  <c r="D46" i="1"/>
  <c r="E46" i="1" s="1"/>
  <c r="D47" i="1"/>
  <c r="E47" i="1" s="1"/>
  <c r="D48" i="1"/>
  <c r="E48"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39" i="1"/>
  <c r="E39" i="1" s="1"/>
  <c r="C27" i="1"/>
  <c r="E27" i="1" s="1"/>
  <c r="C26" i="1"/>
  <c r="E26" i="1" s="1"/>
  <c r="C25" i="1"/>
  <c r="E25" i="1" s="1"/>
  <c r="C24" i="1"/>
  <c r="E24" i="1" s="1"/>
  <c r="C23" i="1"/>
  <c r="E23" i="1" s="1"/>
  <c r="C22" i="1"/>
  <c r="E22" i="1" s="1"/>
  <c r="C21" i="1"/>
  <c r="E21" i="1" s="1"/>
  <c r="C20" i="1"/>
  <c r="E20" i="1" s="1"/>
</calcChain>
</file>

<file path=xl/sharedStrings.xml><?xml version="1.0" encoding="utf-8"?>
<sst xmlns="http://schemas.openxmlformats.org/spreadsheetml/2006/main" count="317" uniqueCount="189">
  <si>
    <t xml:space="preserve"> </t>
  </si>
  <si>
    <t>abs</t>
  </si>
  <si>
    <t>abs-blank</t>
  </si>
  <si>
    <t>expected</t>
  </si>
  <si>
    <t>result</t>
  </si>
  <si>
    <t>std1</t>
  </si>
  <si>
    <t>std2</t>
  </si>
  <si>
    <t>std3</t>
  </si>
  <si>
    <t>std4</t>
  </si>
  <si>
    <t>std5</t>
  </si>
  <si>
    <t>std6</t>
  </si>
  <si>
    <t>std7</t>
  </si>
  <si>
    <t>blank</t>
  </si>
  <si>
    <t>concentratıon (ng/ml)</t>
  </si>
  <si>
    <t>Numune</t>
  </si>
  <si>
    <t>absorbans</t>
  </si>
  <si>
    <t>result(ng/ml)</t>
  </si>
  <si>
    <t>ENES ASLANMİRZA</t>
  </si>
  <si>
    <t>YUSUF ŞİMŞEK</t>
  </si>
  <si>
    <t xml:space="preserve">İLKER YASİN KAYA </t>
  </si>
  <si>
    <t>CEMAL KAAN ALTINSOY</t>
  </si>
  <si>
    <t>ALPAY KARABATAK</t>
  </si>
  <si>
    <t>FURKAN ALTUNTEPE</t>
  </si>
  <si>
    <t>İSMET DÖLEK</t>
  </si>
  <si>
    <t xml:space="preserve">MEHMET YAVUZ </t>
  </si>
  <si>
    <t>EMİRHAN KAVUK</t>
  </si>
  <si>
    <t xml:space="preserve">MAHMUT CAN DENGİZ </t>
  </si>
  <si>
    <t>ABİDİN TAYLAN</t>
  </si>
  <si>
    <t>FADEN KOÇ</t>
  </si>
  <si>
    <t>MEHMET KARİP</t>
  </si>
  <si>
    <t xml:space="preserve">YAKUP AYHAN </t>
  </si>
  <si>
    <t>MÜRÜVVET BOZDEMİR</t>
  </si>
  <si>
    <t>TAYFUR ÇETİNER</t>
  </si>
  <si>
    <t xml:space="preserve">CELİL GÜVEN </t>
  </si>
  <si>
    <t>NAFİYE ALP</t>
  </si>
  <si>
    <t>MUSTAFA UYGUR</t>
  </si>
  <si>
    <t>AHMET ALTINIŞIK</t>
  </si>
  <si>
    <t>HATİCE YILMAZ</t>
  </si>
  <si>
    <t>BEDRİYE DİNÇ</t>
  </si>
  <si>
    <t>AHMET BALKIR</t>
  </si>
  <si>
    <t xml:space="preserve">NASİBE KIZIL </t>
  </si>
  <si>
    <t>RAMAZAN BEKTAŞ</t>
  </si>
  <si>
    <t>MEHEMT CANDAN</t>
  </si>
  <si>
    <t>YUSUF AZLAĞ</t>
  </si>
  <si>
    <t>FADİMANA KÖKSAL</t>
  </si>
  <si>
    <t>SEYRAN GÖK</t>
  </si>
  <si>
    <t xml:space="preserve">KEMAL EN </t>
  </si>
  <si>
    <t>DURSUN ALİ UĞURLU</t>
  </si>
  <si>
    <t>SAMİ YAR</t>
  </si>
  <si>
    <t>YUSUF GÜRSOY</t>
  </si>
  <si>
    <t>SANİYE ŞAHİN</t>
  </si>
  <si>
    <t>ELMAS GÖKER</t>
  </si>
  <si>
    <t>HATİCE ŞAHİN</t>
  </si>
  <si>
    <t>SÜLEYMAN DİNÇ</t>
  </si>
  <si>
    <t>HATİCE ULU</t>
  </si>
  <si>
    <t>HAYAT APAYDIN</t>
  </si>
  <si>
    <t xml:space="preserve">BAHTİYAR BAYRAK </t>
  </si>
  <si>
    <t>CEMİL TOPAL</t>
  </si>
  <si>
    <t>NURCAN KARAKAŞ</t>
  </si>
  <si>
    <t>İRFAN DİK</t>
  </si>
  <si>
    <t>NERİMAN YAYATAN</t>
  </si>
  <si>
    <t>SELÇUK GEÇGEL</t>
  </si>
  <si>
    <t>CELAL OKŞAŞ</t>
  </si>
  <si>
    <t xml:space="preserve">ELİF AYHAN </t>
  </si>
  <si>
    <t>ŞABAN BAYSAL</t>
  </si>
  <si>
    <t>MUSTAFA KONUKCU</t>
  </si>
  <si>
    <t>ALİ ÇİÇEK</t>
  </si>
  <si>
    <t xml:space="preserve">FADİME KOKAL </t>
  </si>
  <si>
    <t>FERDİ KARAKAYA</t>
  </si>
  <si>
    <t>BEHZAT DAĞ</t>
  </si>
  <si>
    <t>FADİME AKBULUT</t>
  </si>
  <si>
    <t>NİMET SARIAY</t>
  </si>
  <si>
    <t>GÜLBEYAZ MUTLU</t>
  </si>
  <si>
    <t>EŞE UĞURLU</t>
  </si>
  <si>
    <t>RESUL İLİK</t>
  </si>
  <si>
    <t>KONTROL</t>
  </si>
  <si>
    <t>KATARAKT-AMELİYAT ÖNCESİ</t>
  </si>
  <si>
    <t>KATARAKT-AMELİYAT SONRASI</t>
  </si>
  <si>
    <t>PİTERJUM</t>
  </si>
  <si>
    <t>İHSAN KASIMOĞLU</t>
  </si>
  <si>
    <t>KEZİBAN TASALI</t>
  </si>
  <si>
    <t>ABDULLAH SAVAŞ</t>
  </si>
  <si>
    <t>SEBAHAT GÜMÜŞŞOY</t>
  </si>
  <si>
    <t>RAMAZAN SAĞDIÇ</t>
  </si>
  <si>
    <t>SAMİYE YAŞAR</t>
  </si>
  <si>
    <t>DÖNDÜ ÇETİNKAYA</t>
  </si>
  <si>
    <t>HANİFİ KÜTÜK</t>
  </si>
  <si>
    <t>RAMAZAN YILDIRIM</t>
  </si>
  <si>
    <t>MEHMET KOÇAK</t>
  </si>
  <si>
    <t>EMİNE SÜTMEN</t>
  </si>
  <si>
    <t>SULTAN KILIÇ</t>
  </si>
  <si>
    <t>SULTAN BELGE</t>
  </si>
  <si>
    <t>FATMA ALTINPINAR</t>
  </si>
  <si>
    <t>ŞEVKİ YILDIRIM</t>
  </si>
  <si>
    <t>FAZLI MUTLU</t>
  </si>
  <si>
    <t>HÜSEYİN TAŞKIN</t>
  </si>
  <si>
    <t>MEHMET ŞAHİN AKYOL</t>
  </si>
  <si>
    <t xml:space="preserve">MEHMET ÜNAL </t>
  </si>
  <si>
    <t>HASAN PINARBAŞI</t>
  </si>
  <si>
    <t>SÜLEYMAN ALTUNGÖLLER</t>
  </si>
  <si>
    <t>MEHMET UYSAL</t>
  </si>
  <si>
    <t>GÜLÜZAR YILMAZ</t>
  </si>
  <si>
    <t>HASAN ÇOŞAR</t>
  </si>
  <si>
    <t>BEKİR GÜÇLÜ</t>
  </si>
  <si>
    <t>RAMAZAN KOÇAK</t>
  </si>
  <si>
    <t>YAŞAR KARACAN</t>
  </si>
  <si>
    <t>ŞAKİRE ABAY</t>
  </si>
  <si>
    <t>HASAN KILIÇ</t>
  </si>
  <si>
    <t>REMZİ ÇOŞKUNER</t>
  </si>
  <si>
    <t>GÜLTEN ÖZMARSALI</t>
  </si>
  <si>
    <t>MÜZEYYEN GÜRSES</t>
  </si>
  <si>
    <t>NASİBE KIZIL</t>
  </si>
  <si>
    <t>NACİYE EROĞLU</t>
  </si>
  <si>
    <t>MUSTAFA EKECİK</t>
  </si>
  <si>
    <t>EMEL YAVUZTÜRK</t>
  </si>
  <si>
    <t>HÜSEYİN ERDOĞAN</t>
  </si>
  <si>
    <t>HALİL DİNÇ</t>
  </si>
  <si>
    <t>ERDOĞAN YAŞAR</t>
  </si>
  <si>
    <t>DİLEK YAŞAR</t>
  </si>
  <si>
    <t xml:space="preserve">AHMET ERDOĞAN </t>
  </si>
  <si>
    <t>EMİR İRK</t>
  </si>
  <si>
    <t>ENİSHAN ÇAM</t>
  </si>
  <si>
    <t>HÜRÜ SARAÇ</t>
  </si>
  <si>
    <t>MENEVŞE AYHAN</t>
  </si>
  <si>
    <t>YAHYA AŞÇI</t>
  </si>
  <si>
    <t>SEVGİ AYHAN</t>
  </si>
  <si>
    <t>BATUHAN AYTEKİN</t>
  </si>
  <si>
    <t>AHMET AYDOĞDU</t>
  </si>
  <si>
    <t>ABDULAKDİR DERİN</t>
  </si>
  <si>
    <t>UGUR AKKURT</t>
  </si>
  <si>
    <t>UMUT ÇİMEN</t>
  </si>
  <si>
    <t>İSMAİL KES</t>
  </si>
  <si>
    <t>AHMET KURT</t>
  </si>
  <si>
    <t>ALİŞAN ÇELEN</t>
  </si>
  <si>
    <t>MUSTAFA KEMAL KARA</t>
  </si>
  <si>
    <t xml:space="preserve">DERVİŞ BOZLAK </t>
  </si>
  <si>
    <t>AYDOĞAN EVLENDİ</t>
  </si>
  <si>
    <t>CANER BAŞŞOY</t>
  </si>
  <si>
    <t>CEMAL ÖMÜR KARAOĞLAN</t>
  </si>
  <si>
    <t>EMRE ERGİN</t>
  </si>
  <si>
    <t>MEMDUH GÖK</t>
  </si>
  <si>
    <t xml:space="preserve">RECEP KAN </t>
  </si>
  <si>
    <t>RAMAZAN ÖZTÜRK</t>
  </si>
  <si>
    <t xml:space="preserve">BÜNYAMİN AKBULUT </t>
  </si>
  <si>
    <t xml:space="preserve">GÜLÜZAR KOYUNCU </t>
  </si>
  <si>
    <t xml:space="preserve">ARİF ANAZ </t>
  </si>
  <si>
    <t xml:space="preserve">MURAT CİRİT </t>
  </si>
  <si>
    <t>GÖKHAN ŞAKAR</t>
  </si>
  <si>
    <t>PEX</t>
  </si>
  <si>
    <t>PİNGEKULA</t>
  </si>
  <si>
    <t>Numune Adı</t>
  </si>
  <si>
    <t>TTL(µmol/L)</t>
  </si>
  <si>
    <t>NTL(µmol/L)</t>
  </si>
  <si>
    <t>Disülfit</t>
  </si>
  <si>
    <t>KİT ADI</t>
  </si>
  <si>
    <t>TÜR</t>
  </si>
  <si>
    <t>MARKA</t>
  </si>
  <si>
    <t>CAT. NO</t>
  </si>
  <si>
    <t>Yöntem</t>
  </si>
  <si>
    <t>Kullanılan Cihaz</t>
  </si>
  <si>
    <t>Human</t>
  </si>
  <si>
    <t>Elabscience</t>
  </si>
  <si>
    <t>ELİSA</t>
  </si>
  <si>
    <t>Mıcroplate reader: BIO-TEK EL X 800-Aotu strıp washer:BIO TEK EL X 50</t>
  </si>
  <si>
    <t>E-EL-H2357</t>
  </si>
  <si>
    <t>TTL(Total Thıol)</t>
  </si>
  <si>
    <t>Universal</t>
  </si>
  <si>
    <t>REL ASSAY</t>
  </si>
  <si>
    <t>RL0185</t>
  </si>
  <si>
    <t>Kolorimetrik</t>
  </si>
  <si>
    <t>MINDRAY BS-400</t>
  </si>
  <si>
    <t>NTL(Natıve Thıol)</t>
  </si>
  <si>
    <t>CALPROTECTIN</t>
  </si>
  <si>
    <t xml:space="preserve"> Samples (or Standards) are added to the micro ELISA plate wells and combined with the specific antibody. </t>
  </si>
  <si>
    <t xml:space="preserve"> Free components are washed away. The substrate solution is added to each well. </t>
  </si>
  <si>
    <t>The enzyme-substrate reaction is terminated by the addition of stop solution and the color turns yellow. The optical density (OD) is measured spectrophotometrically at a wavelength of 450 nm ± 2 nm.</t>
  </si>
  <si>
    <t>This ELISA kit uses the Sandwich-ELISA principle. The micro ELISA plate provided in this kit has been pre-coated with an antibody specific to Human CALP.</t>
  </si>
  <si>
    <t>Then a biotinylated detection antibody specific for Human CALP and Avidin-Horseradish Peroxidase (HRP) conjugate are added successively to each micro plate well and incubated.</t>
  </si>
  <si>
    <t>Only those wells that contain Human CALP, biotinylated detection antibody and Avidin HRP conjugate will appear blue in color.</t>
  </si>
  <si>
    <t>The OD value is proportional to the concentration of Human CALP. You can calculate the concentration of Human CALP in the samples by comparing the OD of the samples to the standard curve.</t>
  </si>
  <si>
    <t>Human CALP Test Principle</t>
  </si>
  <si>
    <t xml:space="preserve">Tests were measured using a novel automatic and spectrophotometric method developed by Erel and Neselioglu* </t>
  </si>
  <si>
    <t>which is avaliable commercially (Rel Assay Diagnostics, Turkey) In this method, dynamic and reducible disulfide bonds</t>
  </si>
  <si>
    <t xml:space="preserve">in the samples were reduced to free functional thiol groups by using sodium borohydride. In order to prevent the reduction </t>
  </si>
  <si>
    <t xml:space="preserve">of unused reduced sodium borohydride to dithionite-2 nitrobenzoic (DTNB), NaBH4 was removed with formaldehyde. Native thiol (NT) and total thiol (TT) </t>
  </si>
  <si>
    <t>levels were determined after reaction with DTNB and their levels were measured ultimately. Half of the difference of the result obtained</t>
  </si>
  <si>
    <t>by the subtraction of native thiol amount from total thiol content indicated the disulfide (DS) level.</t>
  </si>
  <si>
    <t>(Relassay, Turkey)</t>
  </si>
  <si>
    <r>
      <rPr>
        <b/>
        <sz val="12"/>
        <color theme="1"/>
        <rFont val="Times New Roman"/>
        <family val="1"/>
        <charset val="162"/>
      </rPr>
      <t xml:space="preserve">Thiol/Disulfide Homeostasis  </t>
    </r>
    <r>
      <rPr>
        <sz val="12"/>
        <color theme="1"/>
        <rFont val="Times New Roman"/>
        <family val="1"/>
        <charset val="16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</si>
</sst>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1"/>
      <color theme="1"/>
      <name val="Calibri"/>
      <family val="2"/>
      <scheme val="minor"/>
    </font>
    <font>
      <sz val="12"/>
      <color theme="1"/>
      <name val="Times New Roman"/>
      <family val="1"/>
      <charset val="162"/>
    </font>
    <font>
      <b/>
      <sz val="12"/>
      <color theme="1"/>
      <name val="Times New Roman"/>
      <family val="1"/>
      <charset val="162"/>
    </font>
  </fonts>
  <fills count="10">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450666829432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3" fillId="0" borderId="0"/>
  </cellStyleXfs>
  <cellXfs count="26">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2" fillId="4" borderId="1" xfId="0" applyFont="1" applyFill="1" applyBorder="1" applyAlignment="1">
      <alignment horizontal="center"/>
    </xf>
    <xf numFmtId="0" fontId="0" fillId="5" borderId="1" xfId="0" applyFill="1" applyBorder="1" applyAlignment="1">
      <alignment horizontal="center"/>
    </xf>
    <xf numFmtId="0" fontId="2" fillId="5" borderId="1" xfId="0" applyFont="1" applyFill="1" applyBorder="1" applyAlignment="1">
      <alignment horizontal="center"/>
    </xf>
    <xf numFmtId="0" fontId="1" fillId="6" borderId="1" xfId="0" applyFont="1" applyFill="1" applyBorder="1" applyAlignment="1">
      <alignment horizontal="center"/>
    </xf>
    <xf numFmtId="2" fontId="2" fillId="6" borderId="1" xfId="0" applyNumberFormat="1" applyFont="1" applyFill="1" applyBorder="1" applyAlignment="1">
      <alignment horizontal="center"/>
    </xf>
    <xf numFmtId="0" fontId="2" fillId="0" borderId="0" xfId="0" applyFont="1"/>
    <xf numFmtId="0" fontId="2" fillId="7" borderId="1" xfId="0" applyFont="1" applyFill="1" applyBorder="1" applyAlignment="1">
      <alignment horizontal="center"/>
    </xf>
    <xf numFmtId="0" fontId="2" fillId="6" borderId="1" xfId="0" applyFont="1" applyFill="1" applyBorder="1" applyAlignment="1">
      <alignment horizontal="center"/>
    </xf>
    <xf numFmtId="0" fontId="2" fillId="4" borderId="0" xfId="0" applyFont="1" applyFill="1" applyAlignment="1">
      <alignment horizontal="center"/>
    </xf>
    <xf numFmtId="0" fontId="2" fillId="4" borderId="0" xfId="1" applyFont="1" applyFill="1"/>
    <xf numFmtId="0" fontId="2" fillId="4" borderId="0" xfId="0" applyFont="1" applyFill="1"/>
    <xf numFmtId="0" fontId="2" fillId="4" borderId="0" xfId="1" applyFont="1" applyFill="1" applyAlignment="1">
      <alignment horizontal="center"/>
    </xf>
    <xf numFmtId="0" fontId="0" fillId="4" borderId="0" xfId="0" applyFill="1"/>
    <xf numFmtId="0" fontId="2" fillId="7" borderId="1" xfId="1" applyFont="1" applyFill="1" applyBorder="1" applyAlignment="1">
      <alignment horizontal="center"/>
    </xf>
    <xf numFmtId="0" fontId="0" fillId="0" borderId="0" xfId="0"/>
    <xf numFmtId="0" fontId="2" fillId="3" borderId="1" xfId="0" applyFont="1" applyFill="1" applyBorder="1" applyAlignment="1">
      <alignment horizontal="center"/>
    </xf>
    <xf numFmtId="0" fontId="0" fillId="8" borderId="1" xfId="0" applyFill="1" applyBorder="1" applyAlignment="1">
      <alignment horizontal="center"/>
    </xf>
    <xf numFmtId="0" fontId="2" fillId="3" borderId="1" xfId="1" applyFont="1" applyFill="1" applyBorder="1" applyAlignment="1">
      <alignment horizontal="center"/>
    </xf>
    <xf numFmtId="0" fontId="1" fillId="6" borderId="2" xfId="0" applyFont="1" applyFill="1" applyBorder="1" applyAlignment="1">
      <alignment horizontal="center"/>
    </xf>
    <xf numFmtId="0" fontId="2" fillId="3" borderId="2" xfId="0" applyFont="1" applyFill="1" applyBorder="1" applyAlignment="1">
      <alignment horizontal="center"/>
    </xf>
    <xf numFmtId="0" fontId="2" fillId="9" borderId="2" xfId="0" applyFont="1" applyFill="1" applyBorder="1" applyAlignment="1">
      <alignment horizontal="center"/>
    </xf>
    <xf numFmtId="0" fontId="2" fillId="8" borderId="2" xfId="0" applyFont="1" applyFill="1" applyBorder="1" applyAlignment="1">
      <alignment horizontal="center"/>
    </xf>
    <xf numFmtId="0" fontId="4"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CALP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329133858267715"/>
                  <c:y val="0.1221671770195392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'CALPROTECTİN-1.PLATE'!$C$20:$C$27</c:f>
              <c:numCache>
                <c:formatCode>General</c:formatCode>
                <c:ptCount val="8"/>
                <c:pt idx="0">
                  <c:v>2.4169999999999998</c:v>
                </c:pt>
                <c:pt idx="1">
                  <c:v>1.502</c:v>
                </c:pt>
                <c:pt idx="2">
                  <c:v>1.1000000000000001</c:v>
                </c:pt>
                <c:pt idx="3">
                  <c:v>0.65800000000000003</c:v>
                </c:pt>
                <c:pt idx="4">
                  <c:v>0.27899999999999997</c:v>
                </c:pt>
                <c:pt idx="5">
                  <c:v>0.13999999999999999</c:v>
                </c:pt>
                <c:pt idx="6">
                  <c:v>8.7999999999999995E-2</c:v>
                </c:pt>
                <c:pt idx="7">
                  <c:v>0</c:v>
                </c:pt>
              </c:numCache>
            </c:numRef>
          </c:xVal>
          <c:yVal>
            <c:numRef>
              <c:f>'CALPROTECTİN-1.PLATE'!$D$20:$D$27</c:f>
              <c:numCache>
                <c:formatCode>General</c:formatCode>
                <c:ptCount val="8"/>
                <c:pt idx="0">
                  <c:v>100</c:v>
                </c:pt>
                <c:pt idx="1">
                  <c:v>50</c:v>
                </c:pt>
                <c:pt idx="2">
                  <c:v>25</c:v>
                </c:pt>
                <c:pt idx="3">
                  <c:v>12.5</c:v>
                </c:pt>
                <c:pt idx="4">
                  <c:v>6.25</c:v>
                </c:pt>
                <c:pt idx="5">
                  <c:v>3.13</c:v>
                </c:pt>
                <c:pt idx="6">
                  <c:v>1.56</c:v>
                </c:pt>
                <c:pt idx="7">
                  <c:v>0</c:v>
                </c:pt>
              </c:numCache>
            </c:numRef>
          </c:yVal>
          <c:smooth val="0"/>
          <c:extLst>
            <c:ext xmlns:c16="http://schemas.microsoft.com/office/drawing/2014/chart" uri="{C3380CC4-5D6E-409C-BE32-E72D297353CC}">
              <c16:uniqueId val="{00000000-3495-4ECD-81BA-9E83C2455AFE}"/>
            </c:ext>
          </c:extLst>
        </c:ser>
        <c:dLbls>
          <c:showLegendKey val="0"/>
          <c:showVal val="0"/>
          <c:showCatName val="0"/>
          <c:showSerName val="0"/>
          <c:showPercent val="0"/>
          <c:showBubbleSize val="0"/>
        </c:dLbls>
        <c:axId val="490116816"/>
        <c:axId val="490114848"/>
      </c:scatterChart>
      <c:valAx>
        <c:axId val="49011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0114848"/>
        <c:crosses val="autoZero"/>
        <c:crossBetween val="midCat"/>
      </c:valAx>
      <c:valAx>
        <c:axId val="4901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0116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CALP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8153018372703414"/>
                  <c:y val="0.113396762904636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'CALPROTECTİN-2.PLATE'!$C$18:$C$25</c:f>
              <c:numCache>
                <c:formatCode>General</c:formatCode>
                <c:ptCount val="8"/>
                <c:pt idx="0">
                  <c:v>2.3850000000000002</c:v>
                </c:pt>
                <c:pt idx="1">
                  <c:v>1.5609999999999999</c:v>
                </c:pt>
                <c:pt idx="2">
                  <c:v>1.129</c:v>
                </c:pt>
                <c:pt idx="3">
                  <c:v>0.75</c:v>
                </c:pt>
                <c:pt idx="4">
                  <c:v>0.48000000000000004</c:v>
                </c:pt>
                <c:pt idx="5">
                  <c:v>0.246</c:v>
                </c:pt>
                <c:pt idx="6">
                  <c:v>6.2999999999999987E-2</c:v>
                </c:pt>
                <c:pt idx="7">
                  <c:v>0</c:v>
                </c:pt>
              </c:numCache>
            </c:numRef>
          </c:xVal>
          <c:yVal>
            <c:numRef>
              <c:f>'CALPROTECTİN-2.PLATE'!$D$18:$D$25</c:f>
              <c:numCache>
                <c:formatCode>General</c:formatCode>
                <c:ptCount val="8"/>
                <c:pt idx="0">
                  <c:v>100</c:v>
                </c:pt>
                <c:pt idx="1">
                  <c:v>50</c:v>
                </c:pt>
                <c:pt idx="2">
                  <c:v>25</c:v>
                </c:pt>
                <c:pt idx="3">
                  <c:v>12.5</c:v>
                </c:pt>
                <c:pt idx="4">
                  <c:v>6.25</c:v>
                </c:pt>
                <c:pt idx="5">
                  <c:v>3.13</c:v>
                </c:pt>
                <c:pt idx="6">
                  <c:v>1.56</c:v>
                </c:pt>
                <c:pt idx="7">
                  <c:v>0</c:v>
                </c:pt>
              </c:numCache>
            </c:numRef>
          </c:yVal>
          <c:smooth val="0"/>
          <c:extLst>
            <c:ext xmlns:c16="http://schemas.microsoft.com/office/drawing/2014/chart" uri="{C3380CC4-5D6E-409C-BE32-E72D297353CC}">
              <c16:uniqueId val="{00000000-95AB-4D37-BC92-5674D0C8F9FB}"/>
            </c:ext>
          </c:extLst>
        </c:ser>
        <c:dLbls>
          <c:showLegendKey val="0"/>
          <c:showVal val="0"/>
          <c:showCatName val="0"/>
          <c:showSerName val="0"/>
          <c:showPercent val="0"/>
          <c:showBubbleSize val="0"/>
        </c:dLbls>
        <c:axId val="566313024"/>
        <c:axId val="566313352"/>
      </c:scatterChart>
      <c:valAx>
        <c:axId val="566313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66313352"/>
        <c:crosses val="autoZero"/>
        <c:crossBetween val="midCat"/>
      </c:valAx>
      <c:valAx>
        <c:axId val="566313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66313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281940</xdr:colOff>
      <xdr:row>14</xdr:row>
      <xdr:rowOff>175260</xdr:rowOff>
    </xdr:from>
    <xdr:to>
      <xdr:col>14</xdr:col>
      <xdr:colOff>586740</xdr:colOff>
      <xdr:row>29</xdr:row>
      <xdr:rowOff>175260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251460</xdr:colOff>
      <xdr:row>13</xdr:row>
      <xdr:rowOff>175260</xdr:rowOff>
    </xdr:from>
    <xdr:to>
      <xdr:col>14</xdr:col>
      <xdr:colOff>556260</xdr:colOff>
      <xdr:row>28</xdr:row>
      <xdr:rowOff>175260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5</xdr:col>
      <xdr:colOff>1074420</xdr:colOff>
      <xdr:row>57</xdr:row>
      <xdr:rowOff>69223</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65860"/>
          <a:ext cx="7772400" cy="9396103"/>
        </a:xfrm>
        <a:prstGeom prst="rect">
          <a:avLst/>
        </a:prstGeom>
      </xdr:spPr>
    </xdr:pic>
    <xdr:clientData/>
  </xdr:twoCellAnchor>
  <xdr:twoCellAnchor editAs="oneCell">
    <xdr:from>
      <xdr:col>0</xdr:col>
      <xdr:colOff>0</xdr:colOff>
      <xdr:row>57</xdr:row>
      <xdr:rowOff>60960</xdr:rowOff>
    </xdr:from>
    <xdr:to>
      <xdr:col>5</xdr:col>
      <xdr:colOff>1074420</xdr:colOff>
      <xdr:row>107</xdr:row>
      <xdr:rowOff>15120</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0553700"/>
          <a:ext cx="7772400" cy="909816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9"/>
  <sheetViews>
    <sheetView workbookViewId="0">
      <selection activeCell="O6" sqref="O6"/>
    </sheetView>
  </sheetViews>
  <sheetFormatPr defaultRowHeight="14.4" x14ac:dyDescent="0.3"/>
  <cols>
    <col min="1" max="1" width="24.5546875" customWidth="1"/>
    <col min="2" max="2" width="11.44140625" customWidth="1"/>
    <col min="3" max="3" width="10.44140625" customWidth="1"/>
    <col min="4" max="4" width="11.21875" customWidth="1"/>
    <col min="5" max="5" width="17.5546875" customWidth="1"/>
  </cols>
  <sheetData>
    <row r="2" spans="1:12" x14ac:dyDescent="0.3">
      <c r="A2" s="3">
        <v>2.488</v>
      </c>
      <c r="B2" s="2">
        <v>0.192</v>
      </c>
      <c r="C2" s="2">
        <v>0.19400000000000001</v>
      </c>
      <c r="D2" s="2">
        <v>0.122</v>
      </c>
      <c r="E2" s="2">
        <v>0.156</v>
      </c>
      <c r="F2" s="2">
        <v>0.17300000000000001</v>
      </c>
      <c r="G2" s="2">
        <v>0.16500000000000001</v>
      </c>
      <c r="H2" s="2">
        <v>0.158</v>
      </c>
      <c r="I2" s="2">
        <v>0.155</v>
      </c>
      <c r="J2" s="2">
        <v>0.192</v>
      </c>
      <c r="K2" s="2">
        <v>0.183</v>
      </c>
      <c r="L2" s="2">
        <v>0.153</v>
      </c>
    </row>
    <row r="3" spans="1:12" x14ac:dyDescent="0.3">
      <c r="A3" s="3">
        <v>1.573</v>
      </c>
      <c r="B3" s="2">
        <v>0.113</v>
      </c>
      <c r="C3" s="2">
        <v>0.106</v>
      </c>
      <c r="D3" s="2">
        <v>0.16900000000000001</v>
      </c>
      <c r="E3" s="2">
        <v>0.11700000000000001</v>
      </c>
      <c r="F3" s="2">
        <v>0.42699999999999999</v>
      </c>
      <c r="G3" s="2">
        <v>0.19900000000000001</v>
      </c>
      <c r="H3" s="2">
        <v>0.152</v>
      </c>
      <c r="I3" s="2">
        <v>0.12</v>
      </c>
      <c r="J3" s="2">
        <v>0.20899999999999999</v>
      </c>
      <c r="K3" s="2">
        <v>0.11</v>
      </c>
      <c r="L3" s="2">
        <v>0.128</v>
      </c>
    </row>
    <row r="4" spans="1:12" x14ac:dyDescent="0.3">
      <c r="A4" s="3">
        <v>1.171</v>
      </c>
      <c r="B4" s="2">
        <v>0.111</v>
      </c>
      <c r="C4" s="2">
        <v>0.14000000000000001</v>
      </c>
      <c r="D4" s="2">
        <v>0.152</v>
      </c>
      <c r="E4" s="2">
        <v>0.126</v>
      </c>
      <c r="F4" s="2">
        <v>0.70300000000000007</v>
      </c>
      <c r="G4" s="2">
        <v>0.15</v>
      </c>
      <c r="H4" s="2">
        <v>0.19700000000000001</v>
      </c>
      <c r="I4" s="2">
        <v>0.17799999999999999</v>
      </c>
      <c r="J4" s="2">
        <v>0.14599999999999999</v>
      </c>
      <c r="K4" s="2">
        <v>0.21099999999999999</v>
      </c>
      <c r="L4" s="2">
        <v>0.16300000000000001</v>
      </c>
    </row>
    <row r="5" spans="1:12" x14ac:dyDescent="0.3">
      <c r="A5" s="3">
        <v>0.65800000000000003</v>
      </c>
      <c r="B5" s="2">
        <v>0.25</v>
      </c>
      <c r="C5" s="2">
        <v>0.14799999999999999</v>
      </c>
      <c r="D5" s="2">
        <v>0.188</v>
      </c>
      <c r="E5" s="2">
        <v>0.183</v>
      </c>
      <c r="F5" s="2">
        <v>0.14200000000000002</v>
      </c>
      <c r="G5" s="2">
        <v>0.13700000000000001</v>
      </c>
      <c r="H5" s="2">
        <v>0.20200000000000001</v>
      </c>
      <c r="I5" s="2">
        <v>0.23100000000000001</v>
      </c>
      <c r="J5" s="2">
        <v>0.14300000000000002</v>
      </c>
      <c r="K5" s="2">
        <v>0.14599999999999999</v>
      </c>
      <c r="L5" s="2">
        <v>0.11</v>
      </c>
    </row>
    <row r="6" spans="1:12" x14ac:dyDescent="0.3">
      <c r="A6" s="3">
        <v>0.35</v>
      </c>
      <c r="B6" s="2">
        <v>0.121</v>
      </c>
      <c r="C6" s="2">
        <v>0.128</v>
      </c>
      <c r="D6" s="2">
        <v>0.17699999999999999</v>
      </c>
      <c r="E6" s="2">
        <v>0.127</v>
      </c>
      <c r="F6" s="2">
        <v>0.16200000000000001</v>
      </c>
      <c r="G6" s="2">
        <v>0.154</v>
      </c>
      <c r="H6" s="2">
        <v>0.218</v>
      </c>
      <c r="I6" s="2">
        <v>0.19500000000000001</v>
      </c>
      <c r="J6" s="2">
        <v>0.192</v>
      </c>
      <c r="K6" s="2">
        <v>0.121</v>
      </c>
      <c r="L6" s="2">
        <v>0.23100000000000001</v>
      </c>
    </row>
    <row r="7" spans="1:12" x14ac:dyDescent="0.3">
      <c r="A7" s="3">
        <v>0.21099999999999999</v>
      </c>
      <c r="B7" s="2">
        <v>0.126</v>
      </c>
      <c r="C7" s="2">
        <v>0.109</v>
      </c>
      <c r="D7" s="2">
        <v>0.189</v>
      </c>
      <c r="E7" s="2">
        <v>0.25900000000000001</v>
      </c>
      <c r="F7" s="2">
        <v>0.17400000000000002</v>
      </c>
      <c r="G7" s="2">
        <v>0.14799999999999999</v>
      </c>
      <c r="H7" s="2">
        <v>0.186</v>
      </c>
      <c r="I7" s="2">
        <v>0.13</v>
      </c>
      <c r="J7" s="2">
        <v>0.14599999999999999</v>
      </c>
      <c r="K7" s="2">
        <v>0.28100000000000003</v>
      </c>
      <c r="L7" s="2">
        <v>0.45800000000000002</v>
      </c>
    </row>
    <row r="8" spans="1:12" x14ac:dyDescent="0.3">
      <c r="A8" s="3">
        <v>0.159</v>
      </c>
      <c r="B8" s="2">
        <v>0.108</v>
      </c>
      <c r="C8" s="2">
        <v>0.17400000000000002</v>
      </c>
      <c r="D8" s="2">
        <v>0.16300000000000001</v>
      </c>
      <c r="E8" s="2">
        <v>0.16800000000000001</v>
      </c>
      <c r="F8" s="2">
        <v>0.156</v>
      </c>
      <c r="G8" s="2">
        <v>0.13800000000000001</v>
      </c>
      <c r="H8" s="2">
        <v>0.17200000000000001</v>
      </c>
      <c r="I8" s="2">
        <v>0.21299999999999999</v>
      </c>
      <c r="J8" s="2">
        <v>0.16</v>
      </c>
      <c r="K8" s="2">
        <v>0.129</v>
      </c>
      <c r="L8" s="2">
        <v>0.40100000000000002</v>
      </c>
    </row>
    <row r="9" spans="1:12" x14ac:dyDescent="0.3">
      <c r="A9" s="5">
        <v>7.1000000000000008E-2</v>
      </c>
      <c r="B9" s="2">
        <v>0.14799999999999999</v>
      </c>
      <c r="C9" s="2">
        <v>0.13300000000000001</v>
      </c>
      <c r="D9" s="2">
        <v>0.23300000000000001</v>
      </c>
      <c r="E9" s="2">
        <v>0.14799999999999999</v>
      </c>
      <c r="F9" s="2">
        <v>0.22700000000000001</v>
      </c>
      <c r="G9" s="2">
        <v>0.16200000000000001</v>
      </c>
      <c r="H9" s="2">
        <v>0.111</v>
      </c>
      <c r="I9" s="2">
        <v>0.13</v>
      </c>
      <c r="J9" s="2">
        <v>0.20200000000000001</v>
      </c>
      <c r="K9" s="2">
        <v>0.20500000000000002</v>
      </c>
      <c r="L9" s="2">
        <v>0.161</v>
      </c>
    </row>
    <row r="11" spans="1:12" x14ac:dyDescent="0.3">
      <c r="A11" t="s">
        <v>0</v>
      </c>
    </row>
    <row r="19" spans="1:13" x14ac:dyDescent="0.3">
      <c r="B19" s="6" t="s">
        <v>1</v>
      </c>
      <c r="C19" s="6" t="s">
        <v>2</v>
      </c>
      <c r="D19" s="6" t="s">
        <v>3</v>
      </c>
      <c r="E19" s="6" t="s">
        <v>4</v>
      </c>
    </row>
    <row r="20" spans="1:13" x14ac:dyDescent="0.3">
      <c r="A20" t="s">
        <v>5</v>
      </c>
      <c r="B20" s="3">
        <v>2.488</v>
      </c>
      <c r="C20" s="1">
        <f>B20-B27</f>
        <v>2.4169999999999998</v>
      </c>
      <c r="D20" s="1">
        <v>100</v>
      </c>
      <c r="E20" s="7">
        <f>(12.171*C20*C20)+(12.045*C20)+(0.5148)</f>
        <v>100.72919601899997</v>
      </c>
    </row>
    <row r="21" spans="1:13" x14ac:dyDescent="0.3">
      <c r="A21" t="s">
        <v>6</v>
      </c>
      <c r="B21" s="3">
        <v>1.573</v>
      </c>
      <c r="C21" s="1">
        <f>B21-B27</f>
        <v>1.502</v>
      </c>
      <c r="D21" s="1">
        <v>50</v>
      </c>
      <c r="E21" s="7">
        <f t="shared" ref="E21:E27" si="0">(12.171*C21*C21)+(12.045*C21)+(0.5148)</f>
        <v>46.064214684</v>
      </c>
    </row>
    <row r="22" spans="1:13" x14ac:dyDescent="0.3">
      <c r="A22" t="s">
        <v>7</v>
      </c>
      <c r="B22" s="3">
        <v>1.171</v>
      </c>
      <c r="C22" s="1">
        <f>B22-B27</f>
        <v>1.1000000000000001</v>
      </c>
      <c r="D22" s="1">
        <v>25</v>
      </c>
      <c r="E22" s="7">
        <f t="shared" si="0"/>
        <v>28.491210000000002</v>
      </c>
    </row>
    <row r="23" spans="1:13" x14ac:dyDescent="0.3">
      <c r="A23" t="s">
        <v>8</v>
      </c>
      <c r="B23" s="3">
        <v>0.65800000000000003</v>
      </c>
      <c r="C23" s="1">
        <f>B23-B28</f>
        <v>0.65800000000000003</v>
      </c>
      <c r="D23" s="1">
        <v>12.5</v>
      </c>
      <c r="E23" s="7">
        <f t="shared" si="0"/>
        <v>13.710014844000002</v>
      </c>
    </row>
    <row r="24" spans="1:13" x14ac:dyDescent="0.3">
      <c r="A24" t="s">
        <v>9</v>
      </c>
      <c r="B24" s="3">
        <v>0.35</v>
      </c>
      <c r="C24" s="1">
        <f>B24-B27</f>
        <v>0.27899999999999997</v>
      </c>
      <c r="D24" s="1">
        <v>6.25</v>
      </c>
      <c r="E24" s="7">
        <f t="shared" si="0"/>
        <v>4.8227578109999998</v>
      </c>
    </row>
    <row r="25" spans="1:13" x14ac:dyDescent="0.3">
      <c r="A25" t="s">
        <v>10</v>
      </c>
      <c r="B25" s="3">
        <v>0.21099999999999999</v>
      </c>
      <c r="C25" s="1">
        <f>B25-B27</f>
        <v>0.13999999999999999</v>
      </c>
      <c r="D25" s="1">
        <v>3.13</v>
      </c>
      <c r="E25" s="7">
        <f t="shared" si="0"/>
        <v>2.4396515999999999</v>
      </c>
    </row>
    <row r="26" spans="1:13" x14ac:dyDescent="0.3">
      <c r="A26" t="s">
        <v>11</v>
      </c>
      <c r="B26" s="3">
        <v>0.159</v>
      </c>
      <c r="C26" s="1">
        <f>B26-B27</f>
        <v>8.7999999999999995E-2</v>
      </c>
      <c r="D26" s="1">
        <v>1.56</v>
      </c>
      <c r="E26" s="7">
        <f t="shared" si="0"/>
        <v>1.6690122239999998</v>
      </c>
    </row>
    <row r="27" spans="1:13" x14ac:dyDescent="0.3">
      <c r="A27" t="s">
        <v>12</v>
      </c>
      <c r="B27" s="5">
        <v>7.1000000000000008E-2</v>
      </c>
      <c r="C27" s="1">
        <f>B27-B27</f>
        <v>0</v>
      </c>
      <c r="D27" s="1">
        <v>0</v>
      </c>
      <c r="E27" s="7">
        <f t="shared" si="0"/>
        <v>0.51480000000000004</v>
      </c>
    </row>
    <row r="31" spans="1:13" x14ac:dyDescent="0.3">
      <c r="K31" s="8" t="s">
        <v>13</v>
      </c>
      <c r="L31" s="8"/>
      <c r="M31" s="8"/>
    </row>
    <row r="37" spans="1:5" x14ac:dyDescent="0.3">
      <c r="A37" s="9" t="s">
        <v>14</v>
      </c>
      <c r="B37" s="2" t="s">
        <v>15</v>
      </c>
      <c r="C37" s="4" t="s">
        <v>12</v>
      </c>
      <c r="D37" s="1" t="s">
        <v>2</v>
      </c>
      <c r="E37" s="10" t="s">
        <v>16</v>
      </c>
    </row>
    <row r="38" spans="1:5" x14ac:dyDescent="0.3">
      <c r="A38" s="11" t="s">
        <v>75</v>
      </c>
      <c r="B38" s="11"/>
      <c r="C38" s="11"/>
      <c r="D38" s="11"/>
      <c r="E38" s="11"/>
    </row>
    <row r="39" spans="1:5" x14ac:dyDescent="0.3">
      <c r="A39" s="16" t="s">
        <v>17</v>
      </c>
      <c r="B39" s="2">
        <v>0.192</v>
      </c>
      <c r="C39" s="5">
        <v>7.1000000000000008E-2</v>
      </c>
      <c r="D39" s="1">
        <f>(B39-C39)</f>
        <v>0.121</v>
      </c>
      <c r="E39" s="7">
        <f>(12.171*D39*D39)+(12.045*D39)+(0.5148)</f>
        <v>2.1504406110000001</v>
      </c>
    </row>
    <row r="40" spans="1:5" x14ac:dyDescent="0.3">
      <c r="A40" s="16" t="s">
        <v>18</v>
      </c>
      <c r="B40" s="2">
        <v>0.113</v>
      </c>
      <c r="C40" s="5">
        <v>7.1000000000000008E-2</v>
      </c>
      <c r="D40" s="1">
        <f>(B40-C40)</f>
        <v>4.1999999999999996E-2</v>
      </c>
      <c r="E40" s="7">
        <f>(12.171*D40*D40)+(12.045*D40)+(0.5148)</f>
        <v>1.0421596439999998</v>
      </c>
    </row>
    <row r="41" spans="1:5" x14ac:dyDescent="0.3">
      <c r="A41" s="16" t="s">
        <v>19</v>
      </c>
      <c r="B41" s="2">
        <v>0.111</v>
      </c>
      <c r="C41" s="5">
        <v>7.1000000000000008E-2</v>
      </c>
      <c r="D41" s="1">
        <f>(B41-C41)</f>
        <v>3.9999999999999994E-2</v>
      </c>
      <c r="E41" s="7">
        <f>(12.171*D41*D41)+(12.045*D41)+(0.5148)</f>
        <v>1.0160735999999999</v>
      </c>
    </row>
    <row r="42" spans="1:5" x14ac:dyDescent="0.3">
      <c r="A42" s="16" t="s">
        <v>20</v>
      </c>
      <c r="B42" s="2">
        <v>0.25</v>
      </c>
      <c r="C42" s="5">
        <v>7.1000000000000008E-2</v>
      </c>
      <c r="D42" s="1">
        <f>(B42-C42)</f>
        <v>0.17899999999999999</v>
      </c>
      <c r="E42" s="7">
        <f>(12.171*D42*D42)+(12.045*D42)+(0.5148)</f>
        <v>3.0608260110000001</v>
      </c>
    </row>
    <row r="43" spans="1:5" x14ac:dyDescent="0.3">
      <c r="A43" s="16" t="s">
        <v>21</v>
      </c>
      <c r="B43" s="2">
        <v>0.121</v>
      </c>
      <c r="C43" s="5">
        <v>7.1000000000000008E-2</v>
      </c>
      <c r="D43" s="1">
        <f>(B43-C43)</f>
        <v>4.9999999999999989E-2</v>
      </c>
      <c r="E43" s="7">
        <f>(12.171*D43*D43)+(12.045*D43)+(0.5148)</f>
        <v>1.1474774999999999</v>
      </c>
    </row>
    <row r="44" spans="1:5" x14ac:dyDescent="0.3">
      <c r="A44" s="16" t="s">
        <v>22</v>
      </c>
      <c r="B44" s="2">
        <v>0.126</v>
      </c>
      <c r="C44" s="5">
        <v>7.1000000000000008E-2</v>
      </c>
      <c r="D44" s="1">
        <f>(B44-C44)</f>
        <v>5.4999999999999993E-2</v>
      </c>
      <c r="E44" s="7">
        <f>(12.171*D44*D44)+(12.045*D44)+(0.5148)</f>
        <v>1.2140922750000001</v>
      </c>
    </row>
    <row r="45" spans="1:5" x14ac:dyDescent="0.3">
      <c r="A45" s="16" t="s">
        <v>23</v>
      </c>
      <c r="B45" s="2">
        <v>0.108</v>
      </c>
      <c r="C45" s="5">
        <v>7.1000000000000008E-2</v>
      </c>
      <c r="D45" s="1">
        <f>(B45-C45)</f>
        <v>3.6999999999999991E-2</v>
      </c>
      <c r="E45" s="7">
        <f>(12.171*D45*D45)+(12.045*D45)+(0.5148)</f>
        <v>0.97712709899999983</v>
      </c>
    </row>
    <row r="46" spans="1:5" x14ac:dyDescent="0.3">
      <c r="A46" s="16" t="s">
        <v>24</v>
      </c>
      <c r="B46" s="2">
        <v>0.14799999999999999</v>
      </c>
      <c r="C46" s="5">
        <v>7.1000000000000008E-2</v>
      </c>
      <c r="D46" s="1">
        <f>(B46-C46)</f>
        <v>7.6999999999999985E-2</v>
      </c>
      <c r="E46" s="7">
        <f>(12.171*D46*D46)+(12.045*D46)+(0.5148)</f>
        <v>1.5144268589999998</v>
      </c>
    </row>
    <row r="47" spans="1:5" x14ac:dyDescent="0.3">
      <c r="A47" s="16" t="s">
        <v>25</v>
      </c>
      <c r="B47" s="2">
        <v>0.19400000000000001</v>
      </c>
      <c r="C47" s="5">
        <v>7.1000000000000008E-2</v>
      </c>
      <c r="D47" s="1">
        <f>(B47-C47)</f>
        <v>0.123</v>
      </c>
      <c r="E47" s="7">
        <f>(12.171*D47*D47)+(12.045*D47)+(0.5148)</f>
        <v>2.1804700590000001</v>
      </c>
    </row>
    <row r="48" spans="1:5" x14ac:dyDescent="0.3">
      <c r="A48" s="16" t="s">
        <v>26</v>
      </c>
      <c r="B48" s="2">
        <v>0.106</v>
      </c>
      <c r="C48" s="5">
        <v>7.1000000000000008E-2</v>
      </c>
      <c r="D48" s="1">
        <f>(B48-C48)</f>
        <v>3.4999999999999989E-2</v>
      </c>
      <c r="E48" s="7">
        <f>(12.171*D48*D48)+(12.045*D48)+(0.5148)</f>
        <v>0.95128447499999991</v>
      </c>
    </row>
    <row r="49" spans="1:5" x14ac:dyDescent="0.3">
      <c r="A49" s="12" t="s">
        <v>76</v>
      </c>
      <c r="B49" s="13"/>
      <c r="C49" s="13"/>
      <c r="D49" s="13"/>
      <c r="E49" s="13"/>
    </row>
    <row r="50" spans="1:5" x14ac:dyDescent="0.3">
      <c r="A50" s="16" t="s">
        <v>27</v>
      </c>
      <c r="B50" s="2">
        <v>0.14000000000000001</v>
      </c>
      <c r="C50" s="5">
        <v>7.1000000000000008E-2</v>
      </c>
      <c r="D50" s="1">
        <f>(B50-C50)</f>
        <v>6.9000000000000006E-2</v>
      </c>
      <c r="E50" s="7">
        <f>(12.171*D50*D50)+(12.045*D50)+(0.5148)</f>
        <v>1.4038511310000001</v>
      </c>
    </row>
    <row r="51" spans="1:5" x14ac:dyDescent="0.3">
      <c r="A51" s="16" t="s">
        <v>28</v>
      </c>
      <c r="B51" s="2">
        <v>0.14799999999999999</v>
      </c>
      <c r="C51" s="5">
        <v>7.1000000000000008E-2</v>
      </c>
      <c r="D51" s="1">
        <f>(B51-C51)</f>
        <v>7.6999999999999985E-2</v>
      </c>
      <c r="E51" s="7">
        <f>(12.171*D51*D51)+(12.045*D51)+(0.5148)</f>
        <v>1.5144268589999998</v>
      </c>
    </row>
    <row r="52" spans="1:5" x14ac:dyDescent="0.3">
      <c r="A52" s="16" t="s">
        <v>29</v>
      </c>
      <c r="B52" s="2">
        <v>0.128</v>
      </c>
      <c r="C52" s="5">
        <v>7.1000000000000008E-2</v>
      </c>
      <c r="D52" s="1">
        <f>(B52-C52)</f>
        <v>5.6999999999999995E-2</v>
      </c>
      <c r="E52" s="7">
        <f>(12.171*D52*D52)+(12.045*D52)+(0.5148)</f>
        <v>1.2409085790000001</v>
      </c>
    </row>
    <row r="53" spans="1:5" x14ac:dyDescent="0.3">
      <c r="A53" s="16" t="s">
        <v>30</v>
      </c>
      <c r="B53" s="2">
        <v>0.109</v>
      </c>
      <c r="C53" s="5">
        <v>7.1000000000000008E-2</v>
      </c>
      <c r="D53" s="1">
        <f>(B53-C53)</f>
        <v>3.7999999999999992E-2</v>
      </c>
      <c r="E53" s="7">
        <f>(12.171*D53*D53)+(12.045*D53)+(0.5148)</f>
        <v>0.99008492399999992</v>
      </c>
    </row>
    <row r="54" spans="1:5" x14ac:dyDescent="0.3">
      <c r="A54" s="16" t="s">
        <v>31</v>
      </c>
      <c r="B54" s="2">
        <v>0.17400000000000002</v>
      </c>
      <c r="C54" s="5">
        <v>7.1000000000000008E-2</v>
      </c>
      <c r="D54" s="1">
        <f>(B54-C54)</f>
        <v>0.10300000000000001</v>
      </c>
      <c r="E54" s="7">
        <f>(12.171*D54*D54)+(12.045*D54)+(0.5148)</f>
        <v>1.8845571390000004</v>
      </c>
    </row>
    <row r="55" spans="1:5" x14ac:dyDescent="0.3">
      <c r="A55" s="16" t="s">
        <v>32</v>
      </c>
      <c r="B55" s="2">
        <v>0.13300000000000001</v>
      </c>
      <c r="C55" s="5">
        <v>7.1000000000000008E-2</v>
      </c>
      <c r="D55" s="1">
        <f>(B55-C55)</f>
        <v>6.2E-2</v>
      </c>
      <c r="E55" s="7">
        <f>(12.171*D55*D55)+(12.045*D55)+(0.5148)</f>
        <v>1.308375324</v>
      </c>
    </row>
    <row r="56" spans="1:5" x14ac:dyDescent="0.3">
      <c r="A56" s="16" t="s">
        <v>33</v>
      </c>
      <c r="B56" s="2">
        <v>0.122</v>
      </c>
      <c r="C56" s="5">
        <v>7.1000000000000008E-2</v>
      </c>
      <c r="D56" s="1">
        <f>(B56-C56)</f>
        <v>5.099999999999999E-2</v>
      </c>
      <c r="E56" s="7">
        <f>(12.171*D56*D56)+(12.045*D56)+(0.5148)</f>
        <v>1.1607517709999999</v>
      </c>
    </row>
    <row r="57" spans="1:5" x14ac:dyDescent="0.3">
      <c r="A57" s="16" t="s">
        <v>34</v>
      </c>
      <c r="B57" s="2">
        <v>0.16900000000000001</v>
      </c>
      <c r="C57" s="5">
        <v>7.1000000000000008E-2</v>
      </c>
      <c r="D57" s="1">
        <f>(B57-C57)</f>
        <v>9.8000000000000004E-2</v>
      </c>
      <c r="E57" s="7">
        <f>(12.171*D57*D57)+(12.045*D57)+(0.5148)</f>
        <v>1.812100284</v>
      </c>
    </row>
    <row r="58" spans="1:5" x14ac:dyDescent="0.3">
      <c r="A58" s="16" t="s">
        <v>35</v>
      </c>
      <c r="B58" s="2">
        <v>0.152</v>
      </c>
      <c r="C58" s="5">
        <v>7.1000000000000008E-2</v>
      </c>
      <c r="D58" s="1">
        <f>(B58-C58)</f>
        <v>8.0999999999999989E-2</v>
      </c>
      <c r="E58" s="7">
        <f>(12.171*D58*D58)+(12.045*D58)+(0.5148)</f>
        <v>1.570298931</v>
      </c>
    </row>
    <row r="59" spans="1:5" x14ac:dyDescent="0.3">
      <c r="A59" s="16" t="s">
        <v>36</v>
      </c>
      <c r="B59" s="2">
        <v>0.188</v>
      </c>
      <c r="C59" s="5">
        <v>7.1000000000000008E-2</v>
      </c>
      <c r="D59" s="1">
        <f>(B59-C59)</f>
        <v>0.11699999999999999</v>
      </c>
      <c r="E59" s="7">
        <f>(12.171*D59*D59)+(12.045*D59)+(0.5148)</f>
        <v>2.090673819</v>
      </c>
    </row>
    <row r="60" spans="1:5" x14ac:dyDescent="0.3">
      <c r="A60" s="16" t="s">
        <v>37</v>
      </c>
      <c r="B60" s="2">
        <v>0.17699999999999999</v>
      </c>
      <c r="C60" s="5">
        <v>7.1000000000000008E-2</v>
      </c>
      <c r="D60" s="1">
        <f>(B60-C60)</f>
        <v>0.10599999999999998</v>
      </c>
      <c r="E60" s="7">
        <f>(12.171*D60*D60)+(12.045*D60)+(0.5148)</f>
        <v>1.9283233559999999</v>
      </c>
    </row>
    <row r="61" spans="1:5" x14ac:dyDescent="0.3">
      <c r="A61" s="16" t="s">
        <v>38</v>
      </c>
      <c r="B61" s="2">
        <v>0.189</v>
      </c>
      <c r="C61" s="5">
        <v>7.1000000000000008E-2</v>
      </c>
      <c r="D61" s="1">
        <f>(B61-C61)</f>
        <v>0.11799999999999999</v>
      </c>
      <c r="E61" s="7">
        <f>(12.171*D61*D61)+(12.045*D61)+(0.5148)</f>
        <v>2.105579004</v>
      </c>
    </row>
    <row r="62" spans="1:5" x14ac:dyDescent="0.3">
      <c r="A62" s="16" t="s">
        <v>39</v>
      </c>
      <c r="B62" s="2">
        <v>0.16300000000000001</v>
      </c>
      <c r="C62" s="5">
        <v>7.1000000000000008E-2</v>
      </c>
      <c r="D62" s="1">
        <f>(B62-C62)</f>
        <v>9.1999999999999998E-2</v>
      </c>
      <c r="E62" s="7">
        <f>(12.171*D62*D62)+(12.045*D62)+(0.5148)</f>
        <v>1.7259553439999999</v>
      </c>
    </row>
    <row r="63" spans="1:5" x14ac:dyDescent="0.3">
      <c r="A63" s="16" t="s">
        <v>40</v>
      </c>
      <c r="B63" s="2">
        <v>0.23300000000000001</v>
      </c>
      <c r="C63" s="5">
        <v>7.1000000000000008E-2</v>
      </c>
      <c r="D63" s="1">
        <f>(B63-C63)</f>
        <v>0.16200000000000001</v>
      </c>
      <c r="E63" s="7">
        <f>(12.171*D63*D63)+(12.045*D63)+(0.5148)</f>
        <v>2.7855057240000001</v>
      </c>
    </row>
    <row r="64" spans="1:5" x14ac:dyDescent="0.3">
      <c r="A64" s="16" t="s">
        <v>41</v>
      </c>
      <c r="B64" s="2">
        <v>0.156</v>
      </c>
      <c r="C64" s="5">
        <v>7.1000000000000008E-2</v>
      </c>
      <c r="D64" s="1">
        <f>(B64-C64)</f>
        <v>8.4999999999999992E-2</v>
      </c>
      <c r="E64" s="7">
        <f>(12.171*D64*D64)+(12.045*D64)+(0.5148)</f>
        <v>1.6265604749999998</v>
      </c>
    </row>
    <row r="65" spans="1:5" x14ac:dyDescent="0.3">
      <c r="A65" s="16" t="s">
        <v>42</v>
      </c>
      <c r="B65" s="2">
        <v>0.11700000000000001</v>
      </c>
      <c r="C65" s="5">
        <v>7.1000000000000008E-2</v>
      </c>
      <c r="D65" s="1">
        <f>(B65-C65)</f>
        <v>4.5999999999999999E-2</v>
      </c>
      <c r="E65" s="7">
        <f>(12.171*D65*D65)+(12.045*D65)+(0.5148)</f>
        <v>1.094623836</v>
      </c>
    </row>
    <row r="66" spans="1:5" x14ac:dyDescent="0.3">
      <c r="A66" s="16" t="s">
        <v>43</v>
      </c>
      <c r="B66" s="2">
        <v>0.126</v>
      </c>
      <c r="C66" s="5">
        <v>7.1000000000000008E-2</v>
      </c>
      <c r="D66" s="1">
        <f>(B66-C66)</f>
        <v>5.4999999999999993E-2</v>
      </c>
      <c r="E66" s="7">
        <f>(12.171*D66*D66)+(12.045*D66)+(0.5148)</f>
        <v>1.2140922750000001</v>
      </c>
    </row>
    <row r="67" spans="1:5" x14ac:dyDescent="0.3">
      <c r="A67" s="16" t="s">
        <v>44</v>
      </c>
      <c r="B67" s="2">
        <v>0.183</v>
      </c>
      <c r="C67" s="5">
        <v>7.1000000000000008E-2</v>
      </c>
      <c r="D67" s="1">
        <f>(B67-C67)</f>
        <v>0.11199999999999999</v>
      </c>
      <c r="E67" s="7">
        <f>(12.171*D67*D67)+(12.045*D67)+(0.5148)</f>
        <v>2.016513024</v>
      </c>
    </row>
    <row r="68" spans="1:5" x14ac:dyDescent="0.3">
      <c r="A68" s="16" t="s">
        <v>45</v>
      </c>
      <c r="B68" s="2">
        <v>0.127</v>
      </c>
      <c r="C68" s="5">
        <v>7.1000000000000008E-2</v>
      </c>
      <c r="D68" s="1">
        <f>(B68-C68)</f>
        <v>5.5999999999999994E-2</v>
      </c>
      <c r="E68" s="7">
        <f>(12.171*D68*D68)+(12.045*D68)+(0.5148)</f>
        <v>1.227488256</v>
      </c>
    </row>
    <row r="69" spans="1:5" x14ac:dyDescent="0.3">
      <c r="A69" s="16" t="s">
        <v>46</v>
      </c>
      <c r="B69" s="2">
        <v>0.25900000000000001</v>
      </c>
      <c r="C69" s="5">
        <v>7.1000000000000008E-2</v>
      </c>
      <c r="D69" s="1">
        <f>(B69-C69)</f>
        <v>0.188</v>
      </c>
      <c r="E69" s="7">
        <f>(12.171*D69*D69)+(12.045*D69)+(0.5148)</f>
        <v>3.2094318240000002</v>
      </c>
    </row>
    <row r="70" spans="1:5" x14ac:dyDescent="0.3">
      <c r="A70" s="16" t="s">
        <v>47</v>
      </c>
      <c r="B70" s="2">
        <v>0.16800000000000001</v>
      </c>
      <c r="C70" s="5">
        <v>7.1000000000000008E-2</v>
      </c>
      <c r="D70" s="1">
        <f>(B70-C70)</f>
        <v>9.7000000000000003E-2</v>
      </c>
      <c r="E70" s="7">
        <f>(12.171*D70*D70)+(12.045*D70)+(0.5148)</f>
        <v>1.7976819390000003</v>
      </c>
    </row>
    <row r="71" spans="1:5" x14ac:dyDescent="0.3">
      <c r="A71" s="16" t="s">
        <v>48</v>
      </c>
      <c r="B71" s="2">
        <v>0.14799999999999999</v>
      </c>
      <c r="C71" s="5">
        <v>7.1000000000000008E-2</v>
      </c>
      <c r="D71" s="1">
        <f>(B71-C71)</f>
        <v>7.6999999999999985E-2</v>
      </c>
      <c r="E71" s="7">
        <f>(12.171*D71*D71)+(12.045*D71)+(0.5148)</f>
        <v>1.5144268589999998</v>
      </c>
    </row>
    <row r="72" spans="1:5" x14ac:dyDescent="0.3">
      <c r="A72" s="16" t="s">
        <v>49</v>
      </c>
      <c r="B72" s="2">
        <v>0.17300000000000001</v>
      </c>
      <c r="C72" s="5">
        <v>7.1000000000000008E-2</v>
      </c>
      <c r="D72" s="1">
        <f>(B72-C72)</f>
        <v>0.10200000000000001</v>
      </c>
      <c r="E72" s="7">
        <f>(12.171*D72*D72)+(12.045*D72)+(0.5148)</f>
        <v>1.8700170840000001</v>
      </c>
    </row>
    <row r="73" spans="1:5" x14ac:dyDescent="0.3">
      <c r="A73" s="16" t="s">
        <v>50</v>
      </c>
      <c r="B73" s="2">
        <v>0.42699999999999999</v>
      </c>
      <c r="C73" s="5">
        <v>7.1000000000000008E-2</v>
      </c>
      <c r="D73" s="1">
        <f>(B73-C73)</f>
        <v>0.35599999999999998</v>
      </c>
      <c r="E73" s="7">
        <f>(12.171*D73*D73)+(12.045*D73)+(0.5148)</f>
        <v>6.3453238559999994</v>
      </c>
    </row>
    <row r="74" spans="1:5" x14ac:dyDescent="0.3">
      <c r="A74" s="16" t="s">
        <v>51</v>
      </c>
      <c r="B74" s="2">
        <v>0.70300000000000007</v>
      </c>
      <c r="C74" s="5">
        <v>7.1000000000000008E-2</v>
      </c>
      <c r="D74" s="1">
        <f>(B74-C74)</f>
        <v>0.63200000000000012</v>
      </c>
      <c r="E74" s="7">
        <f>(12.171*D74*D74)+(12.045*D74)+(0.5148)</f>
        <v>12.988629504000002</v>
      </c>
    </row>
    <row r="75" spans="1:5" x14ac:dyDescent="0.3">
      <c r="A75" s="16" t="s">
        <v>52</v>
      </c>
      <c r="B75" s="2">
        <v>0.14200000000000002</v>
      </c>
      <c r="C75" s="5">
        <v>7.1000000000000008E-2</v>
      </c>
      <c r="D75" s="1">
        <f>(B75-C75)</f>
        <v>7.1000000000000008E-2</v>
      </c>
      <c r="E75" s="7">
        <f>(12.171*D75*D75)+(12.045*D75)+(0.5148)</f>
        <v>1.431349011</v>
      </c>
    </row>
    <row r="76" spans="1:5" x14ac:dyDescent="0.3">
      <c r="A76" s="16" t="s">
        <v>53</v>
      </c>
      <c r="B76" s="2">
        <v>0.16200000000000001</v>
      </c>
      <c r="C76" s="5">
        <v>7.1000000000000008E-2</v>
      </c>
      <c r="D76" s="1">
        <f>(B76-C76)</f>
        <v>9.0999999999999998E-2</v>
      </c>
      <c r="E76" s="7">
        <f>(12.171*D76*D76)+(12.045*D76)+(0.5148)</f>
        <v>1.7116830510000001</v>
      </c>
    </row>
    <row r="77" spans="1:5" x14ac:dyDescent="0.3">
      <c r="A77" s="16" t="s">
        <v>54</v>
      </c>
      <c r="B77" s="2">
        <v>0.17400000000000002</v>
      </c>
      <c r="C77" s="5">
        <v>7.1000000000000008E-2</v>
      </c>
      <c r="D77" s="1">
        <f>(B77-C77)</f>
        <v>0.10300000000000001</v>
      </c>
      <c r="E77" s="7">
        <f>(12.171*D77*D77)+(12.045*D77)+(0.5148)</f>
        <v>1.8845571390000004</v>
      </c>
    </row>
    <row r="78" spans="1:5" x14ac:dyDescent="0.3">
      <c r="A78" s="16" t="s">
        <v>55</v>
      </c>
      <c r="B78" s="2">
        <v>0.156</v>
      </c>
      <c r="C78" s="5">
        <v>7.1000000000000008E-2</v>
      </c>
      <c r="D78" s="1">
        <f>(B78-C78)</f>
        <v>8.4999999999999992E-2</v>
      </c>
      <c r="E78" s="7">
        <f>(12.171*D78*D78)+(12.045*D78)+(0.5148)</f>
        <v>1.6265604749999998</v>
      </c>
    </row>
    <row r="79" spans="1:5" x14ac:dyDescent="0.3">
      <c r="A79" s="16" t="s">
        <v>56</v>
      </c>
      <c r="B79" s="2">
        <v>0.22700000000000001</v>
      </c>
      <c r="C79" s="5">
        <v>7.1000000000000008E-2</v>
      </c>
      <c r="D79" s="1">
        <f>(B79-C79)</f>
        <v>0.156</v>
      </c>
      <c r="E79" s="7">
        <f>(12.171*D79*D79)+(12.045*D79)+(0.5148)</f>
        <v>2.690013456</v>
      </c>
    </row>
    <row r="80" spans="1:5" x14ac:dyDescent="0.3">
      <c r="A80" s="12" t="s">
        <v>77</v>
      </c>
      <c r="B80" s="13"/>
      <c r="C80" s="13"/>
      <c r="D80" s="13"/>
      <c r="E80" s="13"/>
    </row>
    <row r="81" spans="1:5" x14ac:dyDescent="0.3">
      <c r="A81" s="16" t="s">
        <v>27</v>
      </c>
      <c r="B81" s="2">
        <v>0.16500000000000001</v>
      </c>
      <c r="C81" s="5">
        <v>7.1000000000000008E-2</v>
      </c>
      <c r="D81" s="1">
        <f>(B81-C81)</f>
        <v>9.4E-2</v>
      </c>
      <c r="E81" s="7">
        <f>(12.171*D81*D81)+(12.045*D81)+(0.5148)</f>
        <v>1.7545729560000001</v>
      </c>
    </row>
    <row r="82" spans="1:5" x14ac:dyDescent="0.3">
      <c r="A82" s="16" t="s">
        <v>28</v>
      </c>
      <c r="B82" s="2">
        <v>0.19900000000000001</v>
      </c>
      <c r="C82" s="5">
        <v>7.1000000000000008E-2</v>
      </c>
      <c r="D82" s="1">
        <f>(B82-C82)</f>
        <v>0.128</v>
      </c>
      <c r="E82" s="7">
        <f>(12.171*D82*D82)+(12.045*D82)+(0.5148)</f>
        <v>2.2559696640000002</v>
      </c>
    </row>
    <row r="83" spans="1:5" x14ac:dyDescent="0.3">
      <c r="A83" s="16" t="s">
        <v>29</v>
      </c>
      <c r="B83" s="2">
        <v>0.15</v>
      </c>
      <c r="C83" s="5">
        <v>7.1000000000000008E-2</v>
      </c>
      <c r="D83" s="1">
        <f>(B83-C83)</f>
        <v>7.8999999999999987E-2</v>
      </c>
      <c r="E83" s="7">
        <f>(12.171*D83*D83)+(12.045*D83)+(0.5148)</f>
        <v>1.5423142109999999</v>
      </c>
    </row>
    <row r="84" spans="1:5" x14ac:dyDescent="0.3">
      <c r="A84" s="16" t="s">
        <v>30</v>
      </c>
      <c r="B84" s="2">
        <v>0.13700000000000001</v>
      </c>
      <c r="C84" s="5">
        <v>7.1000000000000008E-2</v>
      </c>
      <c r="D84" s="1">
        <f>(B84-C84)</f>
        <v>6.6000000000000003E-2</v>
      </c>
      <c r="E84" s="7">
        <f>(12.171*D84*D84)+(12.045*D84)+(0.5148)</f>
        <v>1.3627868760000001</v>
      </c>
    </row>
    <row r="85" spans="1:5" x14ac:dyDescent="0.3">
      <c r="A85" s="16" t="s">
        <v>31</v>
      </c>
      <c r="B85" s="2">
        <v>0.154</v>
      </c>
      <c r="C85" s="5">
        <v>7.1000000000000008E-2</v>
      </c>
      <c r="D85" s="1">
        <f>(B85-C85)</f>
        <v>8.299999999999999E-2</v>
      </c>
      <c r="E85" s="7">
        <f>(12.171*D85*D85)+(12.045*D85)+(0.5148)</f>
        <v>1.5983810190000001</v>
      </c>
    </row>
    <row r="86" spans="1:5" x14ac:dyDescent="0.3">
      <c r="A86" s="16" t="s">
        <v>32</v>
      </c>
      <c r="B86" s="2">
        <v>0.14799999999999999</v>
      </c>
      <c r="C86" s="5">
        <v>7.1000000000000008E-2</v>
      </c>
      <c r="D86" s="1">
        <f>(B86-C86)</f>
        <v>7.6999999999999985E-2</v>
      </c>
      <c r="E86" s="7">
        <f>(12.171*D86*D86)+(12.045*D86)+(0.5148)</f>
        <v>1.5144268589999998</v>
      </c>
    </row>
    <row r="87" spans="1:5" x14ac:dyDescent="0.3">
      <c r="A87" s="16" t="s">
        <v>33</v>
      </c>
      <c r="B87" s="2">
        <v>0.13800000000000001</v>
      </c>
      <c r="C87" s="5">
        <v>7.1000000000000008E-2</v>
      </c>
      <c r="D87" s="1">
        <f>(B87-C87)</f>
        <v>6.7000000000000004E-2</v>
      </c>
      <c r="E87" s="7">
        <f>(12.171*D87*D87)+(12.045*D87)+(0.5148)</f>
        <v>1.3764506190000001</v>
      </c>
    </row>
    <row r="88" spans="1:5" x14ac:dyDescent="0.3">
      <c r="A88" s="16" t="s">
        <v>34</v>
      </c>
      <c r="B88" s="2">
        <v>0.16200000000000001</v>
      </c>
      <c r="C88" s="5">
        <v>7.1000000000000008E-2</v>
      </c>
      <c r="D88" s="1">
        <f>(B88-C88)</f>
        <v>9.0999999999999998E-2</v>
      </c>
      <c r="E88" s="7">
        <f>(12.171*D88*D88)+(12.045*D88)+(0.5148)</f>
        <v>1.7116830510000001</v>
      </c>
    </row>
    <row r="89" spans="1:5" x14ac:dyDescent="0.3">
      <c r="A89" s="16" t="s">
        <v>35</v>
      </c>
      <c r="B89" s="2">
        <v>0.158</v>
      </c>
      <c r="C89" s="5">
        <v>7.1000000000000008E-2</v>
      </c>
      <c r="D89" s="1">
        <f>(B89-C89)</f>
        <v>8.6999999999999994E-2</v>
      </c>
      <c r="E89" s="7">
        <f>(12.171*D89*D89)+(12.045*D89)+(0.5148)</f>
        <v>1.654837299</v>
      </c>
    </row>
    <row r="90" spans="1:5" x14ac:dyDescent="0.3">
      <c r="A90" s="16" t="s">
        <v>36</v>
      </c>
      <c r="B90" s="2">
        <v>0.152</v>
      </c>
      <c r="C90" s="5">
        <v>7.1000000000000008E-2</v>
      </c>
      <c r="D90" s="1">
        <f>(B90-C90)</f>
        <v>8.0999999999999989E-2</v>
      </c>
      <c r="E90" s="7">
        <f>(12.171*D90*D90)+(12.045*D90)+(0.5148)</f>
        <v>1.570298931</v>
      </c>
    </row>
    <row r="91" spans="1:5" x14ac:dyDescent="0.3">
      <c r="A91" s="16" t="s">
        <v>37</v>
      </c>
      <c r="B91" s="2">
        <v>0.19700000000000001</v>
      </c>
      <c r="C91" s="5">
        <v>7.1000000000000008E-2</v>
      </c>
      <c r="D91" s="1">
        <f>(B91-C91)</f>
        <v>0.126</v>
      </c>
      <c r="E91" s="7">
        <f>(12.171*D91*D91)+(12.045*D91)+(0.5148)</f>
        <v>2.2256967960000003</v>
      </c>
    </row>
    <row r="92" spans="1:5" x14ac:dyDescent="0.3">
      <c r="A92" s="16" t="s">
        <v>38</v>
      </c>
      <c r="B92" s="2">
        <v>0.20200000000000001</v>
      </c>
      <c r="C92" s="5">
        <v>7.1000000000000008E-2</v>
      </c>
      <c r="D92" s="1">
        <f>(B92-C92)</f>
        <v>0.13100000000000001</v>
      </c>
      <c r="E92" s="7">
        <f>(12.171*D92*D92)+(12.045*D92)+(0.5148)</f>
        <v>2.3015615309999999</v>
      </c>
    </row>
    <row r="93" spans="1:5" x14ac:dyDescent="0.3">
      <c r="A93" s="16" t="s">
        <v>39</v>
      </c>
      <c r="B93" s="2">
        <v>0.218</v>
      </c>
      <c r="C93" s="5">
        <v>7.1000000000000008E-2</v>
      </c>
      <c r="D93" s="1">
        <f>(B93-C93)</f>
        <v>0.14699999999999999</v>
      </c>
      <c r="E93" s="7">
        <f>(12.171*D93*D93)+(12.045*D93)+(0.5148)</f>
        <v>2.5484181389999998</v>
      </c>
    </row>
    <row r="94" spans="1:5" x14ac:dyDescent="0.3">
      <c r="A94" s="16" t="s">
        <v>40</v>
      </c>
      <c r="B94" s="2">
        <v>0.186</v>
      </c>
      <c r="C94" s="5">
        <v>7.1000000000000008E-2</v>
      </c>
      <c r="D94" s="1">
        <f>(B94-C94)</f>
        <v>0.11499999999999999</v>
      </c>
      <c r="E94" s="7">
        <f>(12.171*D94*D94)+(12.045*D94)+(0.5148)</f>
        <v>2.0609364749999997</v>
      </c>
    </row>
    <row r="95" spans="1:5" x14ac:dyDescent="0.3">
      <c r="A95" s="16" t="s">
        <v>41</v>
      </c>
      <c r="B95" s="2">
        <v>0.17200000000000001</v>
      </c>
      <c r="C95" s="5">
        <v>7.1000000000000008E-2</v>
      </c>
      <c r="D95" s="1">
        <f>(B95-C95)</f>
        <v>0.10100000000000001</v>
      </c>
      <c r="E95" s="7">
        <f>(12.171*D95*D95)+(12.045*D95)+(0.5148)</f>
        <v>1.8555013709999999</v>
      </c>
    </row>
    <row r="96" spans="1:5" x14ac:dyDescent="0.3">
      <c r="A96" s="16" t="s">
        <v>42</v>
      </c>
      <c r="B96" s="2">
        <v>0.111</v>
      </c>
      <c r="C96" s="5">
        <v>7.1000000000000008E-2</v>
      </c>
      <c r="D96" s="1">
        <f>(B96-C96)</f>
        <v>3.9999999999999994E-2</v>
      </c>
      <c r="E96" s="7">
        <f>(12.171*D96*D96)+(12.045*D96)+(0.5148)</f>
        <v>1.0160735999999999</v>
      </c>
    </row>
    <row r="97" spans="1:5" x14ac:dyDescent="0.3">
      <c r="A97" s="16" t="s">
        <v>43</v>
      </c>
      <c r="B97" s="2">
        <v>0.155</v>
      </c>
      <c r="C97" s="5">
        <v>7.1000000000000008E-2</v>
      </c>
      <c r="D97" s="1">
        <f>(B97-C97)</f>
        <v>8.3999999999999991E-2</v>
      </c>
      <c r="E97" s="7">
        <f>(12.171*D97*D97)+(12.045*D97)+(0.5148)</f>
        <v>1.6124585759999999</v>
      </c>
    </row>
    <row r="98" spans="1:5" x14ac:dyDescent="0.3">
      <c r="A98" s="16" t="s">
        <v>44</v>
      </c>
      <c r="B98" s="2">
        <v>0.12</v>
      </c>
      <c r="C98" s="5">
        <v>7.1000000000000008E-2</v>
      </c>
      <c r="D98" s="1">
        <f>(B98-C98)</f>
        <v>4.8999999999999988E-2</v>
      </c>
      <c r="E98" s="7">
        <f>(12.171*D98*D98)+(12.045*D98)+(0.5148)</f>
        <v>1.1342275709999998</v>
      </c>
    </row>
    <row r="99" spans="1:5" x14ac:dyDescent="0.3">
      <c r="A99" s="16" t="s">
        <v>45</v>
      </c>
      <c r="B99" s="2">
        <v>0.17799999999999999</v>
      </c>
      <c r="C99" s="5">
        <v>7.1000000000000008E-2</v>
      </c>
      <c r="D99" s="1">
        <f>(B99-C99)</f>
        <v>0.10699999999999998</v>
      </c>
      <c r="E99" s="7">
        <f>(12.171*D99*D99)+(12.045*D99)+(0.5148)</f>
        <v>1.9429607789999999</v>
      </c>
    </row>
    <row r="100" spans="1:5" x14ac:dyDescent="0.3">
      <c r="A100" s="16" t="s">
        <v>46</v>
      </c>
      <c r="B100" s="2">
        <v>0.23100000000000001</v>
      </c>
      <c r="C100" s="5">
        <v>7.1000000000000008E-2</v>
      </c>
      <c r="D100" s="1">
        <f>(B100-C100)</f>
        <v>0.16</v>
      </c>
      <c r="E100" s="7">
        <f>(12.171*D100*D100)+(12.045*D100)+(0.5148)</f>
        <v>2.7535776000000003</v>
      </c>
    </row>
    <row r="101" spans="1:5" x14ac:dyDescent="0.3">
      <c r="A101" s="16" t="s">
        <v>47</v>
      </c>
      <c r="B101" s="2">
        <v>0.19500000000000001</v>
      </c>
      <c r="C101" s="5">
        <v>7.1000000000000008E-2</v>
      </c>
      <c r="D101" s="1">
        <f>(B101-C101)</f>
        <v>0.124</v>
      </c>
      <c r="E101" s="7">
        <f>(12.171*D101*D101)+(12.045*D101)+(0.5148)</f>
        <v>2.1955212959999999</v>
      </c>
    </row>
    <row r="102" spans="1:5" x14ac:dyDescent="0.3">
      <c r="A102" s="16" t="s">
        <v>48</v>
      </c>
      <c r="B102" s="2">
        <v>0.13</v>
      </c>
      <c r="C102" s="5">
        <v>7.1000000000000008E-2</v>
      </c>
      <c r="D102" s="1">
        <f>(B102-C102)</f>
        <v>5.8999999999999997E-2</v>
      </c>
      <c r="E102" s="7">
        <f>(12.171*D102*D102)+(12.045*D102)+(0.5148)</f>
        <v>1.2678222510000001</v>
      </c>
    </row>
    <row r="103" spans="1:5" x14ac:dyDescent="0.3">
      <c r="A103" s="16" t="s">
        <v>49</v>
      </c>
      <c r="B103" s="2">
        <v>0.21299999999999999</v>
      </c>
      <c r="C103" s="5">
        <v>7.1000000000000008E-2</v>
      </c>
      <c r="D103" s="1">
        <f>(B103-C103)</f>
        <v>0.14199999999999999</v>
      </c>
      <c r="E103" s="7">
        <f>(12.171*D103*D103)+(12.045*D103)+(0.5148)</f>
        <v>2.4706060439999997</v>
      </c>
    </row>
    <row r="104" spans="1:5" x14ac:dyDescent="0.3">
      <c r="A104" s="16" t="s">
        <v>50</v>
      </c>
      <c r="B104" s="2">
        <v>0.13</v>
      </c>
      <c r="C104" s="5">
        <v>7.1000000000000008E-2</v>
      </c>
      <c r="D104" s="1">
        <f>(B104-C104)</f>
        <v>5.8999999999999997E-2</v>
      </c>
      <c r="E104" s="7">
        <f>(12.171*D104*D104)+(12.045*D104)+(0.5148)</f>
        <v>1.2678222510000001</v>
      </c>
    </row>
    <row r="105" spans="1:5" x14ac:dyDescent="0.3">
      <c r="A105" s="16" t="s">
        <v>51</v>
      </c>
      <c r="B105" s="2">
        <v>0.192</v>
      </c>
      <c r="C105" s="5">
        <v>7.1000000000000008E-2</v>
      </c>
      <c r="D105" s="1">
        <f>(B105-C105)</f>
        <v>0.121</v>
      </c>
      <c r="E105" s="7">
        <f>(12.171*D105*D105)+(12.045*D105)+(0.5148)</f>
        <v>2.1504406110000001</v>
      </c>
    </row>
    <row r="106" spans="1:5" x14ac:dyDescent="0.3">
      <c r="A106" s="16" t="s">
        <v>52</v>
      </c>
      <c r="B106" s="2">
        <v>0.20899999999999999</v>
      </c>
      <c r="C106" s="5">
        <v>7.1000000000000008E-2</v>
      </c>
      <c r="D106" s="1">
        <f>(B106-C106)</f>
        <v>0.13799999999999998</v>
      </c>
      <c r="E106" s="7">
        <f>(12.171*D106*D106)+(12.045*D106)+(0.5148)</f>
        <v>2.4087945239999997</v>
      </c>
    </row>
    <row r="107" spans="1:5" x14ac:dyDescent="0.3">
      <c r="A107" s="16" t="s">
        <v>53</v>
      </c>
      <c r="B107" s="2">
        <v>0.14599999999999999</v>
      </c>
      <c r="C107" s="5">
        <v>7.1000000000000008E-2</v>
      </c>
      <c r="D107" s="1">
        <f>(B107-C107)</f>
        <v>7.4999999999999983E-2</v>
      </c>
      <c r="E107" s="7">
        <f>(12.171*D107*D107)+(12.045*D107)+(0.5148)</f>
        <v>1.4866368749999999</v>
      </c>
    </row>
    <row r="108" spans="1:5" x14ac:dyDescent="0.3">
      <c r="A108" s="16" t="s">
        <v>54</v>
      </c>
      <c r="B108" s="2">
        <v>0.14300000000000002</v>
      </c>
      <c r="C108" s="5">
        <v>7.1000000000000008E-2</v>
      </c>
      <c r="D108" s="1">
        <f>(B108-C108)</f>
        <v>7.2000000000000008E-2</v>
      </c>
      <c r="E108" s="7">
        <f>(12.171*D108*D108)+(12.045*D108)+(0.5148)</f>
        <v>1.4451344640000001</v>
      </c>
    </row>
    <row r="109" spans="1:5" x14ac:dyDescent="0.3">
      <c r="A109" s="16" t="s">
        <v>55</v>
      </c>
      <c r="B109" s="2">
        <v>0.192</v>
      </c>
      <c r="C109" s="5">
        <v>7.1000000000000008E-2</v>
      </c>
      <c r="D109" s="1">
        <f>(B109-C109)</f>
        <v>0.121</v>
      </c>
      <c r="E109" s="7">
        <f>(12.171*D109*D109)+(12.045*D109)+(0.5148)</f>
        <v>2.1504406110000001</v>
      </c>
    </row>
    <row r="110" spans="1:5" x14ac:dyDescent="0.3">
      <c r="A110" s="16" t="s">
        <v>56</v>
      </c>
      <c r="B110" s="2">
        <v>0.14599999999999999</v>
      </c>
      <c r="C110" s="5">
        <v>7.1000000000000008E-2</v>
      </c>
      <c r="D110" s="1">
        <f>(B110-C110)</f>
        <v>7.4999999999999983E-2</v>
      </c>
      <c r="E110" s="7">
        <f>(12.171*D110*D110)+(12.045*D110)+(0.5148)</f>
        <v>1.4866368749999999</v>
      </c>
    </row>
    <row r="111" spans="1:5" x14ac:dyDescent="0.3">
      <c r="A111" s="14" t="s">
        <v>78</v>
      </c>
      <c r="B111" s="15"/>
      <c r="C111" s="15"/>
      <c r="D111" s="15"/>
      <c r="E111" s="15"/>
    </row>
    <row r="112" spans="1:5" x14ac:dyDescent="0.3">
      <c r="A112" s="16" t="s">
        <v>57</v>
      </c>
      <c r="B112" s="2">
        <v>0.16</v>
      </c>
      <c r="C112" s="5">
        <v>7.1000000000000008E-2</v>
      </c>
      <c r="D112" s="1">
        <f>(B112-C112)</f>
        <v>8.8999999999999996E-2</v>
      </c>
      <c r="E112" s="7">
        <f>(12.171*D112*D112)+(12.045*D112)+(0.5148)</f>
        <v>1.6832114909999998</v>
      </c>
    </row>
    <row r="113" spans="1:5" x14ac:dyDescent="0.3">
      <c r="A113" s="16" t="s">
        <v>58</v>
      </c>
      <c r="B113" s="2">
        <v>0.20200000000000001</v>
      </c>
      <c r="C113" s="5">
        <v>7.1000000000000008E-2</v>
      </c>
      <c r="D113" s="1">
        <f>(B113-C113)</f>
        <v>0.13100000000000001</v>
      </c>
      <c r="E113" s="7">
        <f>(12.171*D113*D113)+(12.045*D113)+(0.5148)</f>
        <v>2.3015615309999999</v>
      </c>
    </row>
    <row r="114" spans="1:5" x14ac:dyDescent="0.3">
      <c r="A114" s="16" t="s">
        <v>59</v>
      </c>
      <c r="B114" s="2">
        <v>0.183</v>
      </c>
      <c r="C114" s="5">
        <v>7.1000000000000008E-2</v>
      </c>
      <c r="D114" s="1">
        <f>(B114-C114)</f>
        <v>0.11199999999999999</v>
      </c>
      <c r="E114" s="7">
        <f>(12.171*D114*D114)+(12.045*D114)+(0.5148)</f>
        <v>2.016513024</v>
      </c>
    </row>
    <row r="115" spans="1:5" x14ac:dyDescent="0.3">
      <c r="A115" s="16" t="s">
        <v>60</v>
      </c>
      <c r="B115" s="2">
        <v>0.11</v>
      </c>
      <c r="C115" s="5">
        <v>7.1000000000000008E-2</v>
      </c>
      <c r="D115" s="1">
        <f>(B115-C115)</f>
        <v>3.8999999999999993E-2</v>
      </c>
      <c r="E115" s="7">
        <f>(12.171*D115*D115)+(12.045*D115)+(0.5148)</f>
        <v>1.0030670909999999</v>
      </c>
    </row>
    <row r="116" spans="1:5" x14ac:dyDescent="0.3">
      <c r="A116" s="16" t="s">
        <v>61</v>
      </c>
      <c r="B116" s="2">
        <v>0.21099999999999999</v>
      </c>
      <c r="C116" s="5">
        <v>7.1000000000000008E-2</v>
      </c>
      <c r="D116" s="1">
        <f>(B116-C116)</f>
        <v>0.13999999999999999</v>
      </c>
      <c r="E116" s="7">
        <f>(12.171*D116*D116)+(12.045*D116)+(0.5148)</f>
        <v>2.4396515999999999</v>
      </c>
    </row>
    <row r="117" spans="1:5" x14ac:dyDescent="0.3">
      <c r="A117" s="16" t="s">
        <v>62</v>
      </c>
      <c r="B117" s="2">
        <v>0.14599999999999999</v>
      </c>
      <c r="C117" s="5">
        <v>7.1000000000000008E-2</v>
      </c>
      <c r="D117" s="1">
        <f>(B117-C117)</f>
        <v>7.4999999999999983E-2</v>
      </c>
      <c r="E117" s="7">
        <f>(12.171*D117*D117)+(12.045*D117)+(0.5148)</f>
        <v>1.4866368749999999</v>
      </c>
    </row>
    <row r="118" spans="1:5" x14ac:dyDescent="0.3">
      <c r="A118" s="16" t="s">
        <v>63</v>
      </c>
      <c r="B118" s="2">
        <v>0.121</v>
      </c>
      <c r="C118" s="5">
        <v>7.1000000000000008E-2</v>
      </c>
      <c r="D118" s="1">
        <f>(B118-C118)</f>
        <v>4.9999999999999989E-2</v>
      </c>
      <c r="E118" s="7">
        <f>(12.171*D118*D118)+(12.045*D118)+(0.5148)</f>
        <v>1.1474774999999999</v>
      </c>
    </row>
    <row r="119" spans="1:5" x14ac:dyDescent="0.3">
      <c r="A119" s="16" t="s">
        <v>64</v>
      </c>
      <c r="B119" s="2">
        <v>0.28100000000000003</v>
      </c>
      <c r="C119" s="5">
        <v>7.1000000000000008E-2</v>
      </c>
      <c r="D119" s="1">
        <f>(B119-C119)</f>
        <v>0.21000000000000002</v>
      </c>
      <c r="E119" s="7">
        <f>(12.171*D119*D119)+(12.045*D119)+(0.5148)</f>
        <v>3.5809911000000003</v>
      </c>
    </row>
    <row r="120" spans="1:5" x14ac:dyDescent="0.3">
      <c r="A120" s="16" t="s">
        <v>65</v>
      </c>
      <c r="B120" s="2">
        <v>0.129</v>
      </c>
      <c r="C120" s="5">
        <v>7.1000000000000008E-2</v>
      </c>
      <c r="D120" s="1">
        <f>(B120-C120)</f>
        <v>5.7999999999999996E-2</v>
      </c>
      <c r="E120" s="7">
        <f>(12.171*D120*D120)+(12.045*D120)+(0.5148)</f>
        <v>1.254353244</v>
      </c>
    </row>
    <row r="121" spans="1:5" x14ac:dyDescent="0.3">
      <c r="A121" s="16" t="s">
        <v>66</v>
      </c>
      <c r="B121" s="2">
        <v>0.20500000000000002</v>
      </c>
      <c r="C121" s="5">
        <v>7.1000000000000008E-2</v>
      </c>
      <c r="D121" s="1">
        <f>(B121-C121)</f>
        <v>0.13400000000000001</v>
      </c>
      <c r="E121" s="7">
        <f>(12.171*D121*D121)+(12.045*D121)+(0.5148)</f>
        <v>2.3473724760000003</v>
      </c>
    </row>
    <row r="122" spans="1:5" x14ac:dyDescent="0.3">
      <c r="A122" s="16" t="s">
        <v>67</v>
      </c>
      <c r="B122" s="2">
        <v>0.153</v>
      </c>
      <c r="C122" s="5">
        <v>7.1000000000000008E-2</v>
      </c>
      <c r="D122" s="1">
        <f>(B122-C122)</f>
        <v>8.199999999999999E-2</v>
      </c>
      <c r="E122" s="7">
        <f>(12.171*D122*D122)+(12.045*D122)+(0.5148)</f>
        <v>1.584327804</v>
      </c>
    </row>
    <row r="123" spans="1:5" x14ac:dyDescent="0.3">
      <c r="A123" s="16" t="s">
        <v>68</v>
      </c>
      <c r="B123" s="2">
        <v>0.128</v>
      </c>
      <c r="C123" s="5">
        <v>7.1000000000000008E-2</v>
      </c>
      <c r="D123" s="1">
        <f>(B123-C123)</f>
        <v>5.6999999999999995E-2</v>
      </c>
      <c r="E123" s="7">
        <f>(12.171*D123*D123)+(12.045*D123)+(0.5148)</f>
        <v>1.2409085790000001</v>
      </c>
    </row>
    <row r="124" spans="1:5" x14ac:dyDescent="0.3">
      <c r="A124" s="16" t="s">
        <v>69</v>
      </c>
      <c r="B124" s="2">
        <v>0.16300000000000001</v>
      </c>
      <c r="C124" s="5">
        <v>7.1000000000000008E-2</v>
      </c>
      <c r="D124" s="1">
        <f>(B124-C124)</f>
        <v>9.1999999999999998E-2</v>
      </c>
      <c r="E124" s="7">
        <f>(12.171*D124*D124)+(12.045*D124)+(0.5148)</f>
        <v>1.7259553439999999</v>
      </c>
    </row>
    <row r="125" spans="1:5" x14ac:dyDescent="0.3">
      <c r="A125" s="16" t="s">
        <v>70</v>
      </c>
      <c r="B125" s="2">
        <v>0.11</v>
      </c>
      <c r="C125" s="5">
        <v>7.1000000000000008E-2</v>
      </c>
      <c r="D125" s="1">
        <f>(B125-C125)</f>
        <v>3.8999999999999993E-2</v>
      </c>
      <c r="E125" s="7">
        <f>(12.171*D125*D125)+(12.045*D125)+(0.5148)</f>
        <v>1.0030670909999999</v>
      </c>
    </row>
    <row r="126" spans="1:5" x14ac:dyDescent="0.3">
      <c r="A126" s="16" t="s">
        <v>71</v>
      </c>
      <c r="B126" s="2">
        <v>0.23100000000000001</v>
      </c>
      <c r="C126" s="5">
        <v>7.1000000000000008E-2</v>
      </c>
      <c r="D126" s="1">
        <f>(B126-C126)</f>
        <v>0.16</v>
      </c>
      <c r="E126" s="7">
        <f>(12.171*D126*D126)+(12.045*D126)+(0.5148)</f>
        <v>2.7535776000000003</v>
      </c>
    </row>
    <row r="127" spans="1:5" x14ac:dyDescent="0.3">
      <c r="A127" s="16" t="s">
        <v>72</v>
      </c>
      <c r="B127" s="2">
        <v>0.45800000000000002</v>
      </c>
      <c r="C127" s="5">
        <v>7.1000000000000008E-2</v>
      </c>
      <c r="D127" s="1">
        <f>(B127-C127)</f>
        <v>0.38700000000000001</v>
      </c>
      <c r="E127" s="7">
        <f>(12.171*D127*D127)+(12.045*D127)+(0.5148)</f>
        <v>6.9990534989999995</v>
      </c>
    </row>
    <row r="128" spans="1:5" x14ac:dyDescent="0.3">
      <c r="A128" s="16" t="s">
        <v>73</v>
      </c>
      <c r="B128" s="2">
        <v>0.40100000000000002</v>
      </c>
      <c r="C128" s="5">
        <v>7.1000000000000008E-2</v>
      </c>
      <c r="D128" s="1">
        <f>(B128-C128)</f>
        <v>0.33</v>
      </c>
      <c r="E128" s="7">
        <f>(12.171*D128*D128)+(12.045*D128)+(0.5148)</f>
        <v>5.8150719000000004</v>
      </c>
    </row>
    <row r="129" spans="1:5" x14ac:dyDescent="0.3">
      <c r="A129" s="16" t="s">
        <v>74</v>
      </c>
      <c r="B129" s="2">
        <v>0.161</v>
      </c>
      <c r="C129" s="5">
        <v>7.1000000000000008E-2</v>
      </c>
      <c r="D129" s="1">
        <f>(B129-C129)</f>
        <v>0.09</v>
      </c>
      <c r="E129" s="7">
        <f>(12.171*D129*D129)+(12.045*D129)+(0.5148)</f>
        <v>1.6974350999999999</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15"/>
  <sheetViews>
    <sheetView workbookViewId="0">
      <selection activeCell="O8" sqref="O8"/>
    </sheetView>
  </sheetViews>
  <sheetFormatPr defaultRowHeight="14.4" x14ac:dyDescent="0.3"/>
  <cols>
    <col min="1" max="1" width="27.5546875" customWidth="1"/>
    <col min="2" max="2" width="11.88671875" customWidth="1"/>
    <col min="3" max="3" width="10.88671875" customWidth="1"/>
    <col min="4" max="4" width="11" customWidth="1"/>
    <col min="5" max="5" width="16.109375" customWidth="1"/>
  </cols>
  <sheetData>
    <row r="2" spans="1:11" x14ac:dyDescent="0.3">
      <c r="A2" s="3">
        <v>2.4660000000000002</v>
      </c>
      <c r="B2" s="2">
        <v>0.15</v>
      </c>
      <c r="C2" s="2">
        <v>0.14000000000000001</v>
      </c>
      <c r="D2" s="2">
        <v>0.219</v>
      </c>
      <c r="E2" s="2">
        <v>0.19700000000000001</v>
      </c>
      <c r="F2" s="2">
        <v>0.11700000000000001</v>
      </c>
      <c r="G2" s="2">
        <v>0.125</v>
      </c>
      <c r="H2" s="2">
        <v>0.14499999999999999</v>
      </c>
      <c r="I2" s="2">
        <v>0.20300000000000001</v>
      </c>
      <c r="J2" s="2">
        <v>0.52500000000000002</v>
      </c>
      <c r="K2" s="2">
        <v>0.17</v>
      </c>
    </row>
    <row r="3" spans="1:11" x14ac:dyDescent="0.3">
      <c r="A3" s="3">
        <v>1.6419999999999999</v>
      </c>
      <c r="B3" s="2">
        <v>0.112</v>
      </c>
      <c r="C3" s="2">
        <v>0.09</v>
      </c>
      <c r="D3" s="2">
        <v>0.113</v>
      </c>
      <c r="E3" s="2">
        <v>0.19</v>
      </c>
      <c r="F3" s="2">
        <v>0.123</v>
      </c>
      <c r="G3" s="2">
        <v>0.157</v>
      </c>
      <c r="H3" s="2">
        <v>0.13100000000000001</v>
      </c>
      <c r="I3" s="2">
        <v>0.23500000000000001</v>
      </c>
      <c r="J3" s="2">
        <v>0.13400000000000001</v>
      </c>
      <c r="K3" s="2">
        <v>0.188</v>
      </c>
    </row>
    <row r="4" spans="1:11" x14ac:dyDescent="0.3">
      <c r="A4" s="3">
        <v>1.21</v>
      </c>
      <c r="B4" s="2">
        <v>0.11900000000000001</v>
      </c>
      <c r="C4" s="2">
        <v>0.13300000000000001</v>
      </c>
      <c r="D4" s="2">
        <v>0.19500000000000001</v>
      </c>
      <c r="E4" s="2">
        <v>0.11900000000000001</v>
      </c>
      <c r="F4" s="2">
        <v>0.64300000000000002</v>
      </c>
      <c r="G4" s="2">
        <v>0.125</v>
      </c>
      <c r="H4" s="2">
        <v>9.4E-2</v>
      </c>
      <c r="I4" s="2">
        <v>0.16400000000000001</v>
      </c>
      <c r="J4" s="2">
        <v>0.35299999999999998</v>
      </c>
      <c r="K4" s="2">
        <v>0.13200000000000001</v>
      </c>
    </row>
    <row r="5" spans="1:11" x14ac:dyDescent="0.3">
      <c r="A5" s="3">
        <v>0.75</v>
      </c>
      <c r="B5" s="2">
        <v>0.308</v>
      </c>
      <c r="C5" s="2">
        <v>0.193</v>
      </c>
      <c r="D5" s="2">
        <v>0.14200000000000002</v>
      </c>
      <c r="E5" s="2">
        <v>0.11900000000000001</v>
      </c>
      <c r="F5" s="2">
        <v>0.20300000000000001</v>
      </c>
      <c r="G5" s="2">
        <v>0.13</v>
      </c>
      <c r="H5" s="2">
        <v>9.5000000000000001E-2</v>
      </c>
      <c r="I5" s="2">
        <v>0.115</v>
      </c>
      <c r="J5" s="2">
        <v>0.115</v>
      </c>
      <c r="K5" s="2">
        <v>0.35799999999999998</v>
      </c>
    </row>
    <row r="6" spans="1:11" x14ac:dyDescent="0.3">
      <c r="A6" s="3">
        <v>0.56100000000000005</v>
      </c>
      <c r="B6" s="2">
        <v>0.25700000000000001</v>
      </c>
      <c r="C6" s="2">
        <v>0.14499999999999999</v>
      </c>
      <c r="D6" s="2">
        <v>0.13600000000000001</v>
      </c>
      <c r="E6" s="2">
        <v>0.16900000000000001</v>
      </c>
      <c r="F6" s="2">
        <v>0.155</v>
      </c>
      <c r="G6" s="2">
        <v>0.16900000000000001</v>
      </c>
      <c r="H6" s="2">
        <v>0.35799999999999998</v>
      </c>
      <c r="I6" s="2">
        <v>0.11700000000000001</v>
      </c>
      <c r="J6" s="2">
        <v>0.17</v>
      </c>
    </row>
    <row r="7" spans="1:11" x14ac:dyDescent="0.3">
      <c r="A7" s="3">
        <v>0.22700000000000001</v>
      </c>
      <c r="B7" s="2">
        <v>0.182</v>
      </c>
      <c r="C7" s="2">
        <v>0.107</v>
      </c>
      <c r="D7" s="2">
        <v>0.16600000000000001</v>
      </c>
      <c r="E7" s="2">
        <v>0.121</v>
      </c>
      <c r="F7" s="2">
        <v>0.182</v>
      </c>
      <c r="G7" s="2">
        <v>0.127</v>
      </c>
      <c r="H7" s="2">
        <v>0.123</v>
      </c>
      <c r="I7" s="2">
        <v>0.13300000000000001</v>
      </c>
      <c r="J7" s="2">
        <v>0.23800000000000002</v>
      </c>
    </row>
    <row r="8" spans="1:11" x14ac:dyDescent="0.3">
      <c r="A8" s="3">
        <v>0.14399999999999999</v>
      </c>
      <c r="B8" s="2">
        <v>0.16</v>
      </c>
      <c r="C8" s="2">
        <v>0.11600000000000001</v>
      </c>
      <c r="D8" s="2">
        <v>0.189</v>
      </c>
      <c r="E8" s="2">
        <v>0.2</v>
      </c>
      <c r="F8" s="2">
        <v>0.33300000000000002</v>
      </c>
      <c r="G8" s="2">
        <v>0.14100000000000001</v>
      </c>
      <c r="H8" s="2">
        <v>0.27100000000000002</v>
      </c>
      <c r="I8" s="2">
        <v>0.22700000000000001</v>
      </c>
      <c r="J8" s="2">
        <v>9.6000000000000002E-2</v>
      </c>
    </row>
    <row r="9" spans="1:11" x14ac:dyDescent="0.3">
      <c r="A9" s="5">
        <v>8.1000000000000003E-2</v>
      </c>
      <c r="B9" s="2">
        <v>0.19800000000000001</v>
      </c>
      <c r="C9" s="2">
        <v>0.152</v>
      </c>
      <c r="D9" s="2">
        <v>0.28899999999999998</v>
      </c>
      <c r="E9" s="2">
        <v>0.245</v>
      </c>
      <c r="F9" s="2">
        <v>0.153</v>
      </c>
      <c r="G9" s="2">
        <v>0.14200000000000002</v>
      </c>
      <c r="H9" s="2">
        <v>0.17599999999999999</v>
      </c>
      <c r="I9" s="2">
        <v>0.158</v>
      </c>
      <c r="J9" s="2">
        <v>0.105</v>
      </c>
    </row>
    <row r="17" spans="1:13" x14ac:dyDescent="0.3">
      <c r="A17" s="17"/>
      <c r="B17" s="6" t="s">
        <v>1</v>
      </c>
      <c r="C17" s="6" t="s">
        <v>2</v>
      </c>
      <c r="D17" s="6" t="s">
        <v>3</v>
      </c>
      <c r="E17" s="6" t="s">
        <v>4</v>
      </c>
    </row>
    <row r="18" spans="1:13" x14ac:dyDescent="0.3">
      <c r="A18" s="17" t="s">
        <v>5</v>
      </c>
      <c r="B18" s="3">
        <v>2.4660000000000002</v>
      </c>
      <c r="C18" s="1">
        <f>B18-B25</f>
        <v>2.3850000000000002</v>
      </c>
      <c r="D18" s="1">
        <v>100</v>
      </c>
      <c r="E18" s="7">
        <f>(14.872*C18*C18)+(6.7223*C18)+(0.179)</f>
        <v>100.80696770000002</v>
      </c>
    </row>
    <row r="19" spans="1:13" x14ac:dyDescent="0.3">
      <c r="A19" s="17" t="s">
        <v>6</v>
      </c>
      <c r="B19" s="3">
        <v>1.6419999999999999</v>
      </c>
      <c r="C19" s="1">
        <f>B19-B25</f>
        <v>1.5609999999999999</v>
      </c>
      <c r="D19" s="1">
        <v>50</v>
      </c>
      <c r="E19" s="7">
        <f t="shared" ref="E19:E82" si="0">(14.872*C19*C19)+(6.7223*C19)+(0.179)</f>
        <v>46.911425011999995</v>
      </c>
    </row>
    <row r="20" spans="1:13" x14ac:dyDescent="0.3">
      <c r="A20" s="17" t="s">
        <v>7</v>
      </c>
      <c r="B20" s="3">
        <v>1.21</v>
      </c>
      <c r="C20" s="1">
        <f>B20-B25</f>
        <v>1.129</v>
      </c>
      <c r="D20" s="1">
        <v>25</v>
      </c>
      <c r="E20" s="7">
        <f t="shared" si="0"/>
        <v>26.724937651999998</v>
      </c>
    </row>
    <row r="21" spans="1:13" x14ac:dyDescent="0.3">
      <c r="A21" s="17" t="s">
        <v>8</v>
      </c>
      <c r="B21" s="3">
        <v>0.75</v>
      </c>
      <c r="C21" s="1">
        <f>B21-B26</f>
        <v>0.75</v>
      </c>
      <c r="D21" s="1">
        <v>12.5</v>
      </c>
      <c r="E21" s="7">
        <f t="shared" si="0"/>
        <v>13.586225000000001</v>
      </c>
    </row>
    <row r="22" spans="1:13" x14ac:dyDescent="0.3">
      <c r="A22" s="17" t="s">
        <v>9</v>
      </c>
      <c r="B22" s="3">
        <v>0.56100000000000005</v>
      </c>
      <c r="C22" s="1">
        <f>B22-B25</f>
        <v>0.48000000000000004</v>
      </c>
      <c r="D22" s="1">
        <v>6.25</v>
      </c>
      <c r="E22" s="7">
        <f t="shared" si="0"/>
        <v>6.8322128000000006</v>
      </c>
    </row>
    <row r="23" spans="1:13" x14ac:dyDescent="0.3">
      <c r="A23" s="17" t="s">
        <v>10</v>
      </c>
      <c r="B23" s="3">
        <v>0.32700000000000001</v>
      </c>
      <c r="C23" s="1">
        <f>B23-B25</f>
        <v>0.246</v>
      </c>
      <c r="D23" s="1">
        <v>3.13</v>
      </c>
      <c r="E23" s="7">
        <f t="shared" si="0"/>
        <v>2.7326797519999997</v>
      </c>
    </row>
    <row r="24" spans="1:13" x14ac:dyDescent="0.3">
      <c r="A24" s="17" t="s">
        <v>11</v>
      </c>
      <c r="B24" s="3">
        <v>0.14399999999999999</v>
      </c>
      <c r="C24" s="1">
        <f>B24-B25</f>
        <v>6.2999999999999987E-2</v>
      </c>
      <c r="D24" s="1">
        <v>1.56</v>
      </c>
      <c r="E24" s="7">
        <f t="shared" si="0"/>
        <v>0.66153186799999986</v>
      </c>
    </row>
    <row r="25" spans="1:13" x14ac:dyDescent="0.3">
      <c r="A25" s="17" t="s">
        <v>12</v>
      </c>
      <c r="B25" s="5">
        <v>8.1000000000000003E-2</v>
      </c>
      <c r="C25" s="1">
        <f>B25-B25</f>
        <v>0</v>
      </c>
      <c r="D25" s="1">
        <v>0</v>
      </c>
      <c r="E25" s="7">
        <f t="shared" si="0"/>
        <v>0.17899999999999999</v>
      </c>
    </row>
    <row r="30" spans="1:13" x14ac:dyDescent="0.3">
      <c r="I30" s="17"/>
      <c r="K30" s="8" t="s">
        <v>13</v>
      </c>
      <c r="L30" s="8"/>
      <c r="M30" s="8"/>
    </row>
    <row r="37" spans="1:5" x14ac:dyDescent="0.3">
      <c r="A37" s="9" t="s">
        <v>14</v>
      </c>
      <c r="B37" s="2" t="s">
        <v>15</v>
      </c>
      <c r="C37" s="4" t="s">
        <v>12</v>
      </c>
      <c r="D37" s="1" t="s">
        <v>2</v>
      </c>
      <c r="E37" s="10" t="s">
        <v>16</v>
      </c>
    </row>
    <row r="38" spans="1:5" x14ac:dyDescent="0.3">
      <c r="A38" s="11" t="s">
        <v>148</v>
      </c>
      <c r="B38" s="11"/>
      <c r="C38" s="11"/>
      <c r="D38" s="11"/>
      <c r="E38" s="11"/>
    </row>
    <row r="39" spans="1:5" x14ac:dyDescent="0.3">
      <c r="A39" s="9" t="s">
        <v>79</v>
      </c>
      <c r="B39" s="2">
        <v>0.15</v>
      </c>
      <c r="C39" s="5">
        <v>8.1000000000000003E-2</v>
      </c>
      <c r="D39" s="1">
        <f>(B39-C39)</f>
        <v>6.8999999999999992E-2</v>
      </c>
      <c r="E39" s="7">
        <f>(14.872*D39*D39)+(6.7223*D39)+(0.179)</f>
        <v>0.7136442919999999</v>
      </c>
    </row>
    <row r="40" spans="1:5" x14ac:dyDescent="0.3">
      <c r="A40" s="9" t="s">
        <v>57</v>
      </c>
      <c r="B40" s="2">
        <v>0.112</v>
      </c>
      <c r="C40" s="5">
        <v>8.1000000000000003E-2</v>
      </c>
      <c r="D40" s="1">
        <f>(B40-C40)</f>
        <v>3.1E-2</v>
      </c>
      <c r="E40" s="7">
        <f>(14.872*D40*D40)+(6.7223*D40)+(0.179)</f>
        <v>0.40168329199999997</v>
      </c>
    </row>
    <row r="41" spans="1:5" x14ac:dyDescent="0.3">
      <c r="A41" s="9" t="s">
        <v>80</v>
      </c>
      <c r="B41" s="2">
        <v>0.11900000000000001</v>
      </c>
      <c r="C41" s="5">
        <v>8.1000000000000003E-2</v>
      </c>
      <c r="D41" s="1">
        <f>(B41-C41)</f>
        <v>3.8000000000000006E-2</v>
      </c>
      <c r="E41" s="7">
        <f>(14.872*D41*D41)+(6.7223*D41)+(0.179)</f>
        <v>0.45592256800000003</v>
      </c>
    </row>
    <row r="42" spans="1:5" x14ac:dyDescent="0.3">
      <c r="A42" s="9" t="s">
        <v>81</v>
      </c>
      <c r="B42" s="2">
        <v>0.308</v>
      </c>
      <c r="C42" s="5">
        <v>8.1000000000000003E-2</v>
      </c>
      <c r="D42" s="1">
        <f>(B42-C42)</f>
        <v>0.22699999999999998</v>
      </c>
      <c r="E42" s="7">
        <f>(14.872*D42*D42)+(6.7223*D42)+(0.179)</f>
        <v>2.4713013879999997</v>
      </c>
    </row>
    <row r="43" spans="1:5" x14ac:dyDescent="0.3">
      <c r="A43" s="9" t="s">
        <v>82</v>
      </c>
      <c r="B43" s="2">
        <v>0.25700000000000001</v>
      </c>
      <c r="C43" s="5">
        <v>8.1000000000000003E-2</v>
      </c>
      <c r="D43" s="1">
        <f>(B43-C43)</f>
        <v>0.17599999999999999</v>
      </c>
      <c r="E43" s="7">
        <f>(14.872*D43*D43)+(6.7223*D43)+(0.179)</f>
        <v>1.8227998719999998</v>
      </c>
    </row>
    <row r="44" spans="1:5" x14ac:dyDescent="0.3">
      <c r="A44" s="9" t="s">
        <v>83</v>
      </c>
      <c r="B44" s="2">
        <v>0.182</v>
      </c>
      <c r="C44" s="5">
        <v>8.1000000000000003E-2</v>
      </c>
      <c r="D44" s="1">
        <f>(B44-C44)</f>
        <v>0.10099999999999999</v>
      </c>
      <c r="E44" s="7">
        <f>(14.872*D44*D44)+(6.7223*D44)+(0.179)</f>
        <v>1.009661572</v>
      </c>
    </row>
    <row r="45" spans="1:5" x14ac:dyDescent="0.3">
      <c r="A45" s="9" t="s">
        <v>84</v>
      </c>
      <c r="B45" s="2">
        <v>0.16</v>
      </c>
      <c r="C45" s="5">
        <v>8.1000000000000003E-2</v>
      </c>
      <c r="D45" s="1">
        <f>(B45-C45)</f>
        <v>7.9000000000000001E-2</v>
      </c>
      <c r="E45" s="7">
        <f>(14.872*D45*D45)+(6.7223*D45)+(0.179)</f>
        <v>0.80287785199999995</v>
      </c>
    </row>
    <row r="46" spans="1:5" x14ac:dyDescent="0.3">
      <c r="A46" s="9" t="s">
        <v>85</v>
      </c>
      <c r="B46" s="2">
        <v>0.19800000000000001</v>
      </c>
      <c r="C46" s="5">
        <v>8.1000000000000003E-2</v>
      </c>
      <c r="D46" s="1">
        <f>(B46-C46)</f>
        <v>0.11700000000000001</v>
      </c>
      <c r="E46" s="7">
        <f>(14.872*D46*D46)+(6.7223*D46)+(0.179)</f>
        <v>1.169091908</v>
      </c>
    </row>
    <row r="47" spans="1:5" x14ac:dyDescent="0.3">
      <c r="A47" s="9" t="s">
        <v>31</v>
      </c>
      <c r="B47" s="2">
        <v>0.14000000000000001</v>
      </c>
      <c r="C47" s="5">
        <v>8.1000000000000003E-2</v>
      </c>
      <c r="D47" s="1">
        <f>(B47-C47)</f>
        <v>5.9000000000000011E-2</v>
      </c>
      <c r="E47" s="7">
        <f>(14.872*D47*D47)+(6.7223*D47)+(0.179)</f>
        <v>0.62738513200000012</v>
      </c>
    </row>
    <row r="48" spans="1:5" x14ac:dyDescent="0.3">
      <c r="A48" s="9" t="s">
        <v>86</v>
      </c>
      <c r="B48" s="2">
        <v>0.09</v>
      </c>
      <c r="C48" s="5">
        <v>8.1000000000000003E-2</v>
      </c>
      <c r="D48" s="1">
        <f>(B48-C48)</f>
        <v>8.9999999999999941E-3</v>
      </c>
      <c r="E48" s="7">
        <f>(14.872*D48*D48)+(6.7223*D48)+(0.179)</f>
        <v>0.24070533199999994</v>
      </c>
    </row>
    <row r="49" spans="1:5" x14ac:dyDescent="0.3">
      <c r="A49" s="9" t="s">
        <v>87</v>
      </c>
      <c r="B49" s="2">
        <v>0.13300000000000001</v>
      </c>
      <c r="C49" s="5">
        <v>8.1000000000000003E-2</v>
      </c>
      <c r="D49" s="1">
        <f>(B49-C49)</f>
        <v>5.2000000000000005E-2</v>
      </c>
      <c r="E49" s="7">
        <f>(14.872*D49*D49)+(6.7223*D49)+(0.179)</f>
        <v>0.56877348799999994</v>
      </c>
    </row>
    <row r="50" spans="1:5" x14ac:dyDescent="0.3">
      <c r="A50" s="9" t="s">
        <v>88</v>
      </c>
      <c r="B50" s="2">
        <v>0.193</v>
      </c>
      <c r="C50" s="5">
        <v>8.1000000000000003E-2</v>
      </c>
      <c r="D50" s="1">
        <f>(B50-C50)</f>
        <v>0.112</v>
      </c>
      <c r="E50" s="7">
        <f>(14.872*D50*D50)+(6.7223*D50)+(0.179)</f>
        <v>1.118451968</v>
      </c>
    </row>
    <row r="51" spans="1:5" x14ac:dyDescent="0.3">
      <c r="A51" s="9" t="s">
        <v>89</v>
      </c>
      <c r="B51" s="2">
        <v>0.14499999999999999</v>
      </c>
      <c r="C51" s="5">
        <v>8.1000000000000003E-2</v>
      </c>
      <c r="D51" s="1">
        <f>(B51-C51)</f>
        <v>6.3999999999999987E-2</v>
      </c>
      <c r="E51" s="7">
        <f>(14.872*D51*D51)+(6.7223*D51)+(0.179)</f>
        <v>0.67014291199999987</v>
      </c>
    </row>
    <row r="52" spans="1:5" x14ac:dyDescent="0.3">
      <c r="A52" s="9" t="s">
        <v>90</v>
      </c>
      <c r="B52" s="2">
        <v>0.107</v>
      </c>
      <c r="C52" s="5">
        <v>8.1000000000000003E-2</v>
      </c>
      <c r="D52" s="1">
        <f>(B52-C52)</f>
        <v>2.5999999999999995E-2</v>
      </c>
      <c r="E52" s="7">
        <f>(14.872*D52*D52)+(6.7223*D52)+(0.179)</f>
        <v>0.36383327199999993</v>
      </c>
    </row>
    <row r="53" spans="1:5" x14ac:dyDescent="0.3">
      <c r="A53" s="9" t="s">
        <v>91</v>
      </c>
      <c r="B53" s="2">
        <v>0.11600000000000001</v>
      </c>
      <c r="C53" s="5">
        <v>8.1000000000000003E-2</v>
      </c>
      <c r="D53" s="1">
        <f>(B53-C53)</f>
        <v>3.5000000000000003E-2</v>
      </c>
      <c r="E53" s="7">
        <f>(14.872*D53*D53)+(6.7223*D53)+(0.179)</f>
        <v>0.43249870000000001</v>
      </c>
    </row>
    <row r="54" spans="1:5" x14ac:dyDescent="0.3">
      <c r="A54" s="9" t="s">
        <v>92</v>
      </c>
      <c r="B54" s="2">
        <v>0.152</v>
      </c>
      <c r="C54" s="5">
        <v>8.1000000000000003E-2</v>
      </c>
      <c r="D54" s="1">
        <f>(B54-C54)</f>
        <v>7.0999999999999994E-2</v>
      </c>
      <c r="E54" s="7">
        <f>(14.872*D54*D54)+(6.7223*D54)+(0.179)</f>
        <v>0.73125305199999979</v>
      </c>
    </row>
    <row r="55" spans="1:5" x14ac:dyDescent="0.3">
      <c r="A55" s="9" t="s">
        <v>93</v>
      </c>
      <c r="B55" s="2">
        <v>0.219</v>
      </c>
      <c r="C55" s="5">
        <v>8.1000000000000003E-2</v>
      </c>
      <c r="D55" s="1">
        <f>(B55-C55)</f>
        <v>0.13800000000000001</v>
      </c>
      <c r="E55" s="7">
        <f>(14.872*D55*D55)+(6.7223*D55)+(0.179)</f>
        <v>1.389899768</v>
      </c>
    </row>
    <row r="56" spans="1:5" x14ac:dyDescent="0.3">
      <c r="A56" s="9" t="s">
        <v>94</v>
      </c>
      <c r="B56" s="2">
        <v>0.113</v>
      </c>
      <c r="C56" s="5">
        <v>8.1000000000000003E-2</v>
      </c>
      <c r="D56" s="1">
        <f>(B56-C56)</f>
        <v>3.2000000000000001E-2</v>
      </c>
      <c r="E56" s="7">
        <f>(14.872*D56*D56)+(6.7223*D56)+(0.179)</f>
        <v>0.40934252799999998</v>
      </c>
    </row>
    <row r="57" spans="1:5" x14ac:dyDescent="0.3">
      <c r="A57" s="9" t="s">
        <v>95</v>
      </c>
      <c r="B57" s="2">
        <v>0.19500000000000001</v>
      </c>
      <c r="C57" s="5">
        <v>8.1000000000000003E-2</v>
      </c>
      <c r="D57" s="1">
        <f>(B57-C57)</f>
        <v>0.114</v>
      </c>
      <c r="E57" s="7">
        <f>(14.872*D57*D57)+(6.7223*D57)+(0.179)</f>
        <v>1.138618712</v>
      </c>
    </row>
    <row r="58" spans="1:5" x14ac:dyDescent="0.3">
      <c r="A58" s="9" t="s">
        <v>96</v>
      </c>
      <c r="B58" s="2">
        <v>0.14200000000000002</v>
      </c>
      <c r="C58" s="5">
        <v>8.1000000000000003E-2</v>
      </c>
      <c r="D58" s="1">
        <f>(B58-C58)</f>
        <v>6.1000000000000013E-2</v>
      </c>
      <c r="E58" s="7">
        <f>(14.872*D58*D58)+(6.7223*D58)+(0.179)</f>
        <v>0.64439901200000005</v>
      </c>
    </row>
    <row r="59" spans="1:5" x14ac:dyDescent="0.3">
      <c r="A59" s="9" t="s">
        <v>97</v>
      </c>
      <c r="B59" s="2">
        <v>0.13600000000000001</v>
      </c>
      <c r="C59" s="5">
        <v>8.1000000000000003E-2</v>
      </c>
      <c r="D59" s="1">
        <f>(B59-C59)</f>
        <v>5.5000000000000007E-2</v>
      </c>
      <c r="E59" s="7">
        <f>(14.872*D59*D59)+(6.7223*D59)+(0.179)</f>
        <v>0.59371430000000003</v>
      </c>
    </row>
    <row r="60" spans="1:5" x14ac:dyDescent="0.3">
      <c r="A60" s="9" t="s">
        <v>98</v>
      </c>
      <c r="B60" s="2">
        <v>0.16600000000000001</v>
      </c>
      <c r="C60" s="5">
        <v>8.1000000000000003E-2</v>
      </c>
      <c r="D60" s="1">
        <f>(B60-C60)</f>
        <v>8.5000000000000006E-2</v>
      </c>
      <c r="E60" s="7">
        <f>(14.872*D60*D60)+(6.7223*D60)+(0.179)</f>
        <v>0.85784570000000016</v>
      </c>
    </row>
    <row r="61" spans="1:5" x14ac:dyDescent="0.3">
      <c r="A61" s="9" t="s">
        <v>99</v>
      </c>
      <c r="B61" s="2">
        <v>0.189</v>
      </c>
      <c r="C61" s="5">
        <v>8.1000000000000003E-2</v>
      </c>
      <c r="D61" s="1">
        <f>(B61-C61)</f>
        <v>0.108</v>
      </c>
      <c r="E61" s="7">
        <f>(14.872*D61*D61)+(6.7223*D61)+(0.179)</f>
        <v>1.0784754080000001</v>
      </c>
    </row>
    <row r="62" spans="1:5" x14ac:dyDescent="0.3">
      <c r="A62" s="9" t="s">
        <v>100</v>
      </c>
      <c r="B62" s="2">
        <v>0.28899999999999998</v>
      </c>
      <c r="C62" s="5">
        <v>8.1000000000000003E-2</v>
      </c>
      <c r="D62" s="1">
        <f>(B62-C62)</f>
        <v>0.20799999999999996</v>
      </c>
      <c r="E62" s="7">
        <f>(14.872*D62*D62)+(6.7223*D62)+(0.179)</f>
        <v>2.2206606079999993</v>
      </c>
    </row>
    <row r="63" spans="1:5" x14ac:dyDescent="0.3">
      <c r="A63" s="9" t="s">
        <v>52</v>
      </c>
      <c r="B63" s="2">
        <v>0.19700000000000001</v>
      </c>
      <c r="C63" s="5">
        <v>8.1000000000000003E-2</v>
      </c>
      <c r="D63" s="1">
        <f>(B63-C63)</f>
        <v>0.11600000000000001</v>
      </c>
      <c r="E63" s="7">
        <f>(14.872*D63*D63)+(6.7223*D63)+(0.179)</f>
        <v>1.1589044319999999</v>
      </c>
    </row>
    <row r="64" spans="1:5" x14ac:dyDescent="0.3">
      <c r="A64" s="9" t="s">
        <v>101</v>
      </c>
      <c r="B64" s="2">
        <v>0.19</v>
      </c>
      <c r="C64" s="5">
        <v>8.1000000000000003E-2</v>
      </c>
      <c r="D64" s="1">
        <f>(B64-C64)</f>
        <v>0.109</v>
      </c>
      <c r="E64" s="7">
        <f>(14.872*D64*D64)+(6.7223*D64)+(0.179)</f>
        <v>1.0884249319999999</v>
      </c>
    </row>
    <row r="65" spans="1:5" x14ac:dyDescent="0.3">
      <c r="A65" s="9" t="s">
        <v>102</v>
      </c>
      <c r="B65" s="2">
        <v>0.11900000000000001</v>
      </c>
      <c r="C65" s="5">
        <v>8.1000000000000003E-2</v>
      </c>
      <c r="D65" s="1">
        <f>(B65-C65)</f>
        <v>3.8000000000000006E-2</v>
      </c>
      <c r="E65" s="7">
        <f>(14.872*D65*D65)+(6.7223*D65)+(0.179)</f>
        <v>0.45592256800000003</v>
      </c>
    </row>
    <row r="66" spans="1:5" x14ac:dyDescent="0.3">
      <c r="A66" s="9" t="s">
        <v>49</v>
      </c>
      <c r="B66" s="2">
        <v>0.11900000000000001</v>
      </c>
      <c r="C66" s="5">
        <v>8.1000000000000003E-2</v>
      </c>
      <c r="D66" s="1">
        <f>(B66-C66)</f>
        <v>3.8000000000000006E-2</v>
      </c>
      <c r="E66" s="7">
        <f>(14.872*D66*D66)+(6.7223*D66)+(0.179)</f>
        <v>0.45592256800000003</v>
      </c>
    </row>
    <row r="67" spans="1:5" x14ac:dyDescent="0.3">
      <c r="A67" s="9" t="s">
        <v>103</v>
      </c>
      <c r="B67" s="2">
        <v>0.16900000000000001</v>
      </c>
      <c r="C67" s="5">
        <v>8.1000000000000003E-2</v>
      </c>
      <c r="D67" s="1">
        <f>(B67-C67)</f>
        <v>8.8000000000000009E-2</v>
      </c>
      <c r="E67" s="7">
        <f>(14.872*D67*D67)+(6.7223*D67)+(0.179)</f>
        <v>0.88573116799999996</v>
      </c>
    </row>
    <row r="68" spans="1:5" x14ac:dyDescent="0.3">
      <c r="A68" s="9" t="s">
        <v>104</v>
      </c>
      <c r="B68" s="2">
        <v>0.121</v>
      </c>
      <c r="C68" s="5">
        <v>8.1000000000000003E-2</v>
      </c>
      <c r="D68" s="1">
        <f>(B68-C68)</f>
        <v>3.9999999999999994E-2</v>
      </c>
      <c r="E68" s="7">
        <f>(14.872*D68*D68)+(6.7223*D68)+(0.179)</f>
        <v>0.47168719999999997</v>
      </c>
    </row>
    <row r="69" spans="1:5" x14ac:dyDescent="0.3">
      <c r="A69" s="9" t="s">
        <v>105</v>
      </c>
      <c r="B69" s="2">
        <v>0.2</v>
      </c>
      <c r="C69" s="5">
        <v>8.1000000000000003E-2</v>
      </c>
      <c r="D69" s="1">
        <f>(B69-C69)</f>
        <v>0.11900000000000001</v>
      </c>
      <c r="E69" s="7">
        <f>(14.872*D69*D69)+(6.7223*D69)+(0.179)</f>
        <v>1.1895560920000001</v>
      </c>
    </row>
    <row r="70" spans="1:5" x14ac:dyDescent="0.3">
      <c r="A70" s="9" t="s">
        <v>28</v>
      </c>
      <c r="B70" s="2">
        <v>0.245</v>
      </c>
      <c r="C70" s="5">
        <v>8.1000000000000003E-2</v>
      </c>
      <c r="D70" s="1">
        <f>(B70-C70)</f>
        <v>0.16399999999999998</v>
      </c>
      <c r="E70" s="7">
        <f>(14.872*D70*D70)+(6.7223*D70)+(0.179)</f>
        <v>1.681454512</v>
      </c>
    </row>
    <row r="71" spans="1:5" x14ac:dyDescent="0.3">
      <c r="A71" s="9" t="s">
        <v>106</v>
      </c>
      <c r="B71" s="2">
        <v>0.11700000000000001</v>
      </c>
      <c r="C71" s="5">
        <v>8.1000000000000003E-2</v>
      </c>
      <c r="D71" s="1">
        <f>(B71-C71)</f>
        <v>3.6000000000000004E-2</v>
      </c>
      <c r="E71" s="7">
        <f>(14.872*D71*D71)+(6.7223*D71)+(0.179)</f>
        <v>0.44027691200000002</v>
      </c>
    </row>
    <row r="72" spans="1:5" x14ac:dyDescent="0.3">
      <c r="A72" s="9" t="s">
        <v>107</v>
      </c>
      <c r="B72" s="2">
        <v>0.123</v>
      </c>
      <c r="C72" s="5">
        <v>8.1000000000000003E-2</v>
      </c>
      <c r="D72" s="1">
        <f>(B72-C72)</f>
        <v>4.1999999999999996E-2</v>
      </c>
      <c r="E72" s="7">
        <f>(14.872*D72*D72)+(6.7223*D72)+(0.179)</f>
        <v>0.48757080799999991</v>
      </c>
    </row>
    <row r="73" spans="1:5" x14ac:dyDescent="0.3">
      <c r="A73" s="9" t="s">
        <v>108</v>
      </c>
      <c r="B73" s="2">
        <v>0.64300000000000002</v>
      </c>
      <c r="C73" s="5">
        <v>8.1000000000000003E-2</v>
      </c>
      <c r="D73" s="1">
        <f>(B73-C73)</f>
        <v>0.56200000000000006</v>
      </c>
      <c r="E73" s="7">
        <f>(14.872*D73*D73)+(6.7223*D73)+(0.179)</f>
        <v>8.6541645680000006</v>
      </c>
    </row>
    <row r="74" spans="1:5" x14ac:dyDescent="0.3">
      <c r="A74" s="9" t="s">
        <v>109</v>
      </c>
      <c r="B74" s="2">
        <v>0.20300000000000001</v>
      </c>
      <c r="C74" s="5">
        <v>8.1000000000000003E-2</v>
      </c>
      <c r="D74" s="1">
        <f>(B74-C74)</f>
        <v>0.12200000000000001</v>
      </c>
      <c r="E74" s="7">
        <f>(14.872*D74*D74)+(6.7223*D74)+(0.179)</f>
        <v>1.2204754480000002</v>
      </c>
    </row>
    <row r="75" spans="1:5" x14ac:dyDescent="0.3">
      <c r="A75" s="9" t="s">
        <v>110</v>
      </c>
      <c r="B75" s="2">
        <v>0.155</v>
      </c>
      <c r="C75" s="5">
        <v>8.1000000000000003E-2</v>
      </c>
      <c r="D75" s="1">
        <f>(B75-C75)</f>
        <v>7.3999999999999996E-2</v>
      </c>
      <c r="E75" s="7">
        <f>(14.872*D75*D75)+(6.7223*D75)+(0.179)</f>
        <v>0.75788927199999989</v>
      </c>
    </row>
    <row r="76" spans="1:5" x14ac:dyDescent="0.3">
      <c r="A76" s="9" t="s">
        <v>29</v>
      </c>
      <c r="B76" s="2">
        <v>0.182</v>
      </c>
      <c r="C76" s="5">
        <v>8.1000000000000003E-2</v>
      </c>
      <c r="D76" s="1">
        <f>(B76-C76)</f>
        <v>0.10099999999999999</v>
      </c>
      <c r="E76" s="7">
        <f>(14.872*D76*D76)+(6.7223*D76)+(0.179)</f>
        <v>1.009661572</v>
      </c>
    </row>
    <row r="77" spans="1:5" x14ac:dyDescent="0.3">
      <c r="A77" s="9" t="s">
        <v>111</v>
      </c>
      <c r="B77" s="2">
        <v>0.33300000000000002</v>
      </c>
      <c r="C77" s="5">
        <v>8.1000000000000003E-2</v>
      </c>
      <c r="D77" s="1">
        <f>(B77-C77)</f>
        <v>0.252</v>
      </c>
      <c r="E77" s="7">
        <f>(14.872*D77*D77)+(6.7223*D77)+(0.179)</f>
        <v>2.8174510879999999</v>
      </c>
    </row>
    <row r="78" spans="1:5" x14ac:dyDescent="0.3">
      <c r="A78" s="9" t="s">
        <v>112</v>
      </c>
      <c r="B78" s="2">
        <v>0.153</v>
      </c>
      <c r="C78" s="5">
        <v>8.1000000000000003E-2</v>
      </c>
      <c r="D78" s="1">
        <f>(B78-C78)</f>
        <v>7.1999999999999995E-2</v>
      </c>
      <c r="E78" s="7">
        <f>(14.872*D78*D78)+(6.7223*D78)+(0.179)</f>
        <v>0.74010204800000001</v>
      </c>
    </row>
    <row r="79" spans="1:5" x14ac:dyDescent="0.3">
      <c r="A79" s="9" t="s">
        <v>113</v>
      </c>
      <c r="B79" s="2">
        <v>0.125</v>
      </c>
      <c r="C79" s="5">
        <v>8.1000000000000003E-2</v>
      </c>
      <c r="D79" s="1">
        <f>(B79-C79)</f>
        <v>4.3999999999999997E-2</v>
      </c>
      <c r="E79" s="7">
        <f>(14.872*D79*D79)+(6.7223*D79)+(0.179)</f>
        <v>0.50357339199999995</v>
      </c>
    </row>
    <row r="80" spans="1:5" x14ac:dyDescent="0.3">
      <c r="A80" s="9" t="s">
        <v>114</v>
      </c>
      <c r="B80" s="2">
        <v>0.157</v>
      </c>
      <c r="C80" s="5">
        <v>8.1000000000000003E-2</v>
      </c>
      <c r="D80" s="1">
        <f>(B80-C80)</f>
        <v>7.5999999999999998E-2</v>
      </c>
      <c r="E80" s="7">
        <f>(14.872*D80*D80)+(6.7223*D80)+(0.179)</f>
        <v>0.77579547199999999</v>
      </c>
    </row>
    <row r="81" spans="1:5" x14ac:dyDescent="0.3">
      <c r="A81" s="9" t="s">
        <v>115</v>
      </c>
      <c r="B81" s="2">
        <v>0.125</v>
      </c>
      <c r="C81" s="5">
        <v>8.1000000000000003E-2</v>
      </c>
      <c r="D81" s="1">
        <f>(B81-C81)</f>
        <v>4.3999999999999997E-2</v>
      </c>
      <c r="E81" s="7">
        <f>(14.872*D81*D81)+(6.7223*D81)+(0.179)</f>
        <v>0.50357339199999995</v>
      </c>
    </row>
    <row r="82" spans="1:5" x14ac:dyDescent="0.3">
      <c r="A82" s="9" t="s">
        <v>116</v>
      </c>
      <c r="B82" s="2">
        <v>0.13</v>
      </c>
      <c r="C82" s="5">
        <v>8.1000000000000003E-2</v>
      </c>
      <c r="D82" s="1">
        <f>(B82-C82)</f>
        <v>4.9000000000000002E-2</v>
      </c>
      <c r="E82" s="7">
        <f>(14.872*D82*D82)+(6.7223*D82)+(0.179)</f>
        <v>0.54410037199999994</v>
      </c>
    </row>
    <row r="83" spans="1:5" x14ac:dyDescent="0.3">
      <c r="A83" s="9" t="s">
        <v>105</v>
      </c>
      <c r="B83" s="2">
        <v>0.16900000000000001</v>
      </c>
      <c r="C83" s="5">
        <v>8.1000000000000003E-2</v>
      </c>
      <c r="D83" s="1">
        <f>(B83-C83)</f>
        <v>8.8000000000000009E-2</v>
      </c>
      <c r="E83" s="7">
        <f>(14.872*D83*D83)+(6.7223*D83)+(0.179)</f>
        <v>0.88573116799999996</v>
      </c>
    </row>
    <row r="84" spans="1:5" x14ac:dyDescent="0.3">
      <c r="A84" s="11" t="s">
        <v>149</v>
      </c>
      <c r="B84" s="11"/>
      <c r="C84" s="11"/>
      <c r="D84" s="11"/>
      <c r="E84" s="11"/>
    </row>
    <row r="85" spans="1:5" x14ac:dyDescent="0.3">
      <c r="A85" s="9" t="s">
        <v>117</v>
      </c>
      <c r="B85" s="2">
        <v>0.127</v>
      </c>
      <c r="C85" s="5">
        <v>8.1000000000000003E-2</v>
      </c>
      <c r="D85" s="1">
        <f>(B85-C85)</f>
        <v>4.5999999999999999E-2</v>
      </c>
      <c r="E85" s="7">
        <f>(14.872*D85*D85)+(6.7223*D85)+(0.179)</f>
        <v>0.51969495200000004</v>
      </c>
    </row>
    <row r="86" spans="1:5" x14ac:dyDescent="0.3">
      <c r="A86" s="9" t="s">
        <v>118</v>
      </c>
      <c r="B86" s="2">
        <v>0.14100000000000001</v>
      </c>
      <c r="C86" s="5">
        <v>8.1000000000000003E-2</v>
      </c>
      <c r="D86" s="1">
        <f>(B86-C86)</f>
        <v>6.0000000000000012E-2</v>
      </c>
      <c r="E86" s="7">
        <f>(14.872*D86*D86)+(6.7223*D86)+(0.179)</f>
        <v>0.63587720000000014</v>
      </c>
    </row>
    <row r="87" spans="1:5" x14ac:dyDescent="0.3">
      <c r="A87" s="9" t="s">
        <v>119</v>
      </c>
      <c r="B87" s="2">
        <v>0.14200000000000002</v>
      </c>
      <c r="C87" s="5">
        <v>8.1000000000000003E-2</v>
      </c>
      <c r="D87" s="1">
        <f>(B87-C87)</f>
        <v>6.1000000000000013E-2</v>
      </c>
      <c r="E87" s="7">
        <f>(14.872*D87*D87)+(6.7223*D87)+(0.179)</f>
        <v>0.64439901200000005</v>
      </c>
    </row>
    <row r="88" spans="1:5" x14ac:dyDescent="0.3">
      <c r="A88" s="9" t="s">
        <v>120</v>
      </c>
      <c r="B88" s="2">
        <v>0.14499999999999999</v>
      </c>
      <c r="C88" s="5">
        <v>8.1000000000000003E-2</v>
      </c>
      <c r="D88" s="1">
        <f>(B88-C88)</f>
        <v>6.3999999999999987E-2</v>
      </c>
      <c r="E88" s="7">
        <f>(14.872*D88*D88)+(6.7223*D88)+(0.179)</f>
        <v>0.67014291199999987</v>
      </c>
    </row>
    <row r="89" spans="1:5" x14ac:dyDescent="0.3">
      <c r="A89" s="9" t="s">
        <v>121</v>
      </c>
      <c r="B89" s="2">
        <v>0.13100000000000001</v>
      </c>
      <c r="C89" s="5">
        <v>8.1000000000000003E-2</v>
      </c>
      <c r="D89" s="1">
        <f>(B89-C89)</f>
        <v>0.05</v>
      </c>
      <c r="E89" s="7">
        <f>(14.872*D89*D89)+(6.7223*D89)+(0.179)</f>
        <v>0.55229499999999998</v>
      </c>
    </row>
    <row r="90" spans="1:5" x14ac:dyDescent="0.3">
      <c r="A90" s="9" t="s">
        <v>122</v>
      </c>
      <c r="B90" s="2">
        <v>9.4E-2</v>
      </c>
      <c r="C90" s="5">
        <v>8.1000000000000003E-2</v>
      </c>
      <c r="D90" s="1">
        <f>(B90-C90)</f>
        <v>1.2999999999999998E-2</v>
      </c>
      <c r="E90" s="7">
        <f>(14.872*D90*D90)+(6.7223*D90)+(0.179)</f>
        <v>0.26890326799999997</v>
      </c>
    </row>
    <row r="91" spans="1:5" x14ac:dyDescent="0.3">
      <c r="A91" s="9" t="s">
        <v>123</v>
      </c>
      <c r="B91" s="2">
        <v>9.5000000000000001E-2</v>
      </c>
      <c r="C91" s="5">
        <v>8.1000000000000003E-2</v>
      </c>
      <c r="D91" s="1">
        <f>(B91-C91)</f>
        <v>1.3999999999999999E-2</v>
      </c>
      <c r="E91" s="7">
        <f>(14.872*D91*D91)+(6.7223*D91)+(0.179)</f>
        <v>0.27602711199999996</v>
      </c>
    </row>
    <row r="92" spans="1:5" x14ac:dyDescent="0.3">
      <c r="A92" s="9" t="s">
        <v>124</v>
      </c>
      <c r="B92" s="2">
        <v>0.35799999999999998</v>
      </c>
      <c r="C92" s="5">
        <v>8.1000000000000003E-2</v>
      </c>
      <c r="D92" s="1">
        <f>(B92-C92)</f>
        <v>0.27699999999999997</v>
      </c>
      <c r="E92" s="7">
        <f>(14.872*D92*D92)+(6.7223*D92)+(0.179)</f>
        <v>3.1821907879999993</v>
      </c>
    </row>
    <row r="93" spans="1:5" x14ac:dyDescent="0.3">
      <c r="A93" s="9" t="s">
        <v>125</v>
      </c>
      <c r="B93" s="2">
        <v>0.123</v>
      </c>
      <c r="C93" s="5">
        <v>8.1000000000000003E-2</v>
      </c>
      <c r="D93" s="1">
        <f>(B93-C93)</f>
        <v>4.1999999999999996E-2</v>
      </c>
      <c r="E93" s="7">
        <f>(14.872*D93*D93)+(6.7223*D93)+(0.179)</f>
        <v>0.48757080799999991</v>
      </c>
    </row>
    <row r="94" spans="1:5" x14ac:dyDescent="0.3">
      <c r="A94" s="9" t="s">
        <v>126</v>
      </c>
      <c r="B94" s="2">
        <v>0.27100000000000002</v>
      </c>
      <c r="C94" s="5">
        <v>8.1000000000000003E-2</v>
      </c>
      <c r="D94" s="1">
        <f>(B94-C94)</f>
        <v>0.19</v>
      </c>
      <c r="E94" s="7">
        <f>(14.872*D94*D94)+(6.7223*D94)+(0.179)</f>
        <v>1.9931162</v>
      </c>
    </row>
    <row r="95" spans="1:5" x14ac:dyDescent="0.3">
      <c r="A95" s="9" t="s">
        <v>127</v>
      </c>
      <c r="B95" s="2">
        <v>0.17599999999999999</v>
      </c>
      <c r="C95" s="5">
        <v>8.1000000000000003E-2</v>
      </c>
      <c r="D95" s="1">
        <f>(B95-C95)</f>
        <v>9.4999999999999987E-2</v>
      </c>
      <c r="E95" s="7">
        <f>(14.872*D95*D95)+(6.7223*D95)+(0.179)</f>
        <v>0.95183829999999992</v>
      </c>
    </row>
    <row r="96" spans="1:5" x14ac:dyDescent="0.3">
      <c r="A96" s="9" t="s">
        <v>128</v>
      </c>
      <c r="B96" s="2">
        <v>0.20300000000000001</v>
      </c>
      <c r="C96" s="5">
        <v>8.1000000000000003E-2</v>
      </c>
      <c r="D96" s="1">
        <f>(B96-C96)</f>
        <v>0.12200000000000001</v>
      </c>
      <c r="E96" s="7">
        <f>(14.872*D96*D96)+(6.7223*D96)+(0.179)</f>
        <v>1.2204754480000002</v>
      </c>
    </row>
    <row r="97" spans="1:5" x14ac:dyDescent="0.3">
      <c r="A97" s="9" t="s">
        <v>129</v>
      </c>
      <c r="B97" s="2">
        <v>0.23500000000000001</v>
      </c>
      <c r="C97" s="5">
        <v>8.1000000000000003E-2</v>
      </c>
      <c r="D97" s="1">
        <f>(B97-C97)</f>
        <v>0.15400000000000003</v>
      </c>
      <c r="E97" s="7">
        <f>(14.872*D97*D97)+(6.7223*D97)+(0.179)</f>
        <v>1.5669385520000003</v>
      </c>
    </row>
    <row r="98" spans="1:5" x14ac:dyDescent="0.3">
      <c r="A98" s="9" t="s">
        <v>130</v>
      </c>
      <c r="B98" s="2">
        <v>0.16400000000000001</v>
      </c>
      <c r="C98" s="5">
        <v>8.1000000000000003E-2</v>
      </c>
      <c r="D98" s="1">
        <f>(B98-C98)</f>
        <v>8.3000000000000004E-2</v>
      </c>
      <c r="E98" s="7">
        <f>(14.872*D98*D98)+(6.7223*D98)+(0.179)</f>
        <v>0.83940410800000009</v>
      </c>
    </row>
    <row r="99" spans="1:5" x14ac:dyDescent="0.3">
      <c r="A99" s="9" t="s">
        <v>131</v>
      </c>
      <c r="B99" s="2">
        <v>0.115</v>
      </c>
      <c r="C99" s="5">
        <v>8.1000000000000003E-2</v>
      </c>
      <c r="D99" s="1">
        <f>(B99-C99)</f>
        <v>3.4000000000000002E-2</v>
      </c>
      <c r="E99" s="7">
        <f>(14.872*D99*D99)+(6.7223*D99)+(0.179)</f>
        <v>0.42475023200000001</v>
      </c>
    </row>
    <row r="100" spans="1:5" x14ac:dyDescent="0.3">
      <c r="A100" s="9" t="s">
        <v>132</v>
      </c>
      <c r="B100" s="2">
        <v>0.11700000000000001</v>
      </c>
      <c r="C100" s="5">
        <v>8.1000000000000003E-2</v>
      </c>
      <c r="D100" s="1">
        <f>(B100-C100)</f>
        <v>3.6000000000000004E-2</v>
      </c>
      <c r="E100" s="7">
        <f>(14.872*D100*D100)+(6.7223*D100)+(0.179)</f>
        <v>0.44027691200000002</v>
      </c>
    </row>
    <row r="101" spans="1:5" x14ac:dyDescent="0.3">
      <c r="A101" s="9" t="s">
        <v>133</v>
      </c>
      <c r="B101" s="2">
        <v>0.13300000000000001</v>
      </c>
      <c r="C101" s="5">
        <v>8.1000000000000003E-2</v>
      </c>
      <c r="D101" s="1">
        <f>(B101-C101)</f>
        <v>5.2000000000000005E-2</v>
      </c>
      <c r="E101" s="7">
        <f>(14.872*D101*D101)+(6.7223*D101)+(0.179)</f>
        <v>0.56877348799999994</v>
      </c>
    </row>
    <row r="102" spans="1:5" x14ac:dyDescent="0.3">
      <c r="A102" s="9" t="s">
        <v>134</v>
      </c>
      <c r="B102" s="2">
        <v>0.22700000000000001</v>
      </c>
      <c r="C102" s="5">
        <v>8.1000000000000003E-2</v>
      </c>
      <c r="D102" s="1">
        <f>(B102-C102)</f>
        <v>0.14600000000000002</v>
      </c>
      <c r="E102" s="7">
        <f>(14.872*D102*D102)+(6.7223*D102)+(0.179)</f>
        <v>1.4774673520000003</v>
      </c>
    </row>
    <row r="103" spans="1:5" x14ac:dyDescent="0.3">
      <c r="A103" s="9" t="s">
        <v>135</v>
      </c>
      <c r="B103" s="2">
        <v>0.158</v>
      </c>
      <c r="C103" s="5">
        <v>8.1000000000000003E-2</v>
      </c>
      <c r="D103" s="1">
        <f>(B103-C103)</f>
        <v>7.6999999999999999E-2</v>
      </c>
      <c r="E103" s="7">
        <f>(14.872*D103*D103)+(6.7223*D103)+(0.179)</f>
        <v>0.78479318799999986</v>
      </c>
    </row>
    <row r="104" spans="1:5" x14ac:dyDescent="0.3">
      <c r="A104" s="9" t="s">
        <v>136</v>
      </c>
      <c r="B104" s="2">
        <v>0.52500000000000002</v>
      </c>
      <c r="C104" s="5">
        <v>8.1000000000000003E-2</v>
      </c>
      <c r="D104" s="1">
        <f>(B104-C104)</f>
        <v>0.44400000000000001</v>
      </c>
      <c r="E104" s="7">
        <f>(14.872*D104*D104)+(6.7223*D104)+(0.179)</f>
        <v>6.0955077920000003</v>
      </c>
    </row>
    <row r="105" spans="1:5" x14ac:dyDescent="0.3">
      <c r="A105" s="9" t="s">
        <v>137</v>
      </c>
      <c r="B105" s="2">
        <v>0.13400000000000001</v>
      </c>
      <c r="C105" s="5">
        <v>8.1000000000000003E-2</v>
      </c>
      <c r="D105" s="1">
        <f>(B105-C105)</f>
        <v>5.3000000000000005E-2</v>
      </c>
      <c r="E105" s="7">
        <f>(14.872*D105*D105)+(6.7223*D105)+(0.179)</f>
        <v>0.57705734800000008</v>
      </c>
    </row>
    <row r="106" spans="1:5" x14ac:dyDescent="0.3">
      <c r="A106" s="9" t="s">
        <v>138</v>
      </c>
      <c r="B106" s="2">
        <v>0.35299999999999998</v>
      </c>
      <c r="C106" s="5">
        <v>8.1000000000000003E-2</v>
      </c>
      <c r="D106" s="1">
        <f>(B106-C106)</f>
        <v>0.27199999999999996</v>
      </c>
      <c r="E106" s="7">
        <f>(14.872*D106*D106)+(6.7223*D106)+(0.179)</f>
        <v>3.107755647999999</v>
      </c>
    </row>
    <row r="107" spans="1:5" x14ac:dyDescent="0.3">
      <c r="A107" s="9" t="s">
        <v>139</v>
      </c>
      <c r="B107" s="2">
        <v>0.115</v>
      </c>
      <c r="C107" s="5">
        <v>8.1000000000000003E-2</v>
      </c>
      <c r="D107" s="1">
        <f>(B107-C107)</f>
        <v>3.4000000000000002E-2</v>
      </c>
      <c r="E107" s="7">
        <f>(14.872*D107*D107)+(6.7223*D107)+(0.179)</f>
        <v>0.42475023200000001</v>
      </c>
    </row>
    <row r="108" spans="1:5" x14ac:dyDescent="0.3">
      <c r="A108" s="9" t="s">
        <v>140</v>
      </c>
      <c r="B108" s="2">
        <v>0.17</v>
      </c>
      <c r="C108" s="5">
        <v>8.1000000000000003E-2</v>
      </c>
      <c r="D108" s="1">
        <f>(B108-C108)</f>
        <v>8.900000000000001E-2</v>
      </c>
      <c r="E108" s="7">
        <f>(14.872*D108*D108)+(6.7223*D108)+(0.179)</f>
        <v>0.89508581200000004</v>
      </c>
    </row>
    <row r="109" spans="1:5" x14ac:dyDescent="0.3">
      <c r="A109" s="9" t="s">
        <v>141</v>
      </c>
      <c r="B109" s="2">
        <v>0.23800000000000002</v>
      </c>
      <c r="C109" s="5">
        <v>8.1000000000000003E-2</v>
      </c>
      <c r="D109" s="1">
        <f>(B109-C109)</f>
        <v>0.15700000000000003</v>
      </c>
      <c r="E109" s="7">
        <f>(14.872*D109*D109)+(6.7223*D109)+(0.179)</f>
        <v>1.6009810280000003</v>
      </c>
    </row>
    <row r="110" spans="1:5" x14ac:dyDescent="0.3">
      <c r="A110" s="9" t="s">
        <v>142</v>
      </c>
      <c r="B110" s="2">
        <v>9.6000000000000002E-2</v>
      </c>
      <c r="C110" s="5">
        <v>8.1000000000000003E-2</v>
      </c>
      <c r="D110" s="1">
        <f>(B110-C110)</f>
        <v>1.4999999999999999E-2</v>
      </c>
      <c r="E110" s="7">
        <f>(14.872*D110*D110)+(6.7223*D110)+(0.179)</f>
        <v>0.28318069999999995</v>
      </c>
    </row>
    <row r="111" spans="1:5" x14ac:dyDescent="0.3">
      <c r="A111" s="9" t="s">
        <v>143</v>
      </c>
      <c r="B111" s="2">
        <v>0.105</v>
      </c>
      <c r="C111" s="5">
        <v>8.1000000000000003E-2</v>
      </c>
      <c r="D111" s="1">
        <f>(B111-C111)</f>
        <v>2.3999999999999994E-2</v>
      </c>
      <c r="E111" s="7">
        <f>(14.872*D111*D111)+(6.7223*D111)+(0.179)</f>
        <v>0.34890147199999993</v>
      </c>
    </row>
    <row r="112" spans="1:5" x14ac:dyDescent="0.3">
      <c r="A112" s="9" t="s">
        <v>144</v>
      </c>
      <c r="B112" s="2">
        <v>0.17</v>
      </c>
      <c r="C112" s="5">
        <v>8.1000000000000003E-2</v>
      </c>
      <c r="D112" s="1">
        <f>(B112-C112)</f>
        <v>8.900000000000001E-2</v>
      </c>
      <c r="E112" s="7">
        <f>(14.872*D112*D112)+(6.7223*D112)+(0.179)</f>
        <v>0.89508581200000004</v>
      </c>
    </row>
    <row r="113" spans="1:5" x14ac:dyDescent="0.3">
      <c r="A113" s="9" t="s">
        <v>145</v>
      </c>
      <c r="B113" s="2">
        <v>0.188</v>
      </c>
      <c r="C113" s="5">
        <v>8.1000000000000003E-2</v>
      </c>
      <c r="D113" s="1">
        <f>(B113-C113)</f>
        <v>0.107</v>
      </c>
      <c r="E113" s="7">
        <f>(14.872*D113*D113)+(6.7223*D113)+(0.179)</f>
        <v>1.0685556279999999</v>
      </c>
    </row>
    <row r="114" spans="1:5" x14ac:dyDescent="0.3">
      <c r="A114" s="9" t="s">
        <v>146</v>
      </c>
      <c r="B114" s="2">
        <v>0.13200000000000001</v>
      </c>
      <c r="C114" s="5">
        <v>8.1000000000000003E-2</v>
      </c>
      <c r="D114" s="1">
        <f>(B114-C114)</f>
        <v>5.1000000000000004E-2</v>
      </c>
      <c r="E114" s="7">
        <f>(14.872*D114*D114)+(6.7223*D114)+(0.179)</f>
        <v>0.56051937200000002</v>
      </c>
    </row>
    <row r="115" spans="1:5" x14ac:dyDescent="0.3">
      <c r="A115" s="9" t="s">
        <v>147</v>
      </c>
      <c r="B115" s="2">
        <v>0.35799999999999998</v>
      </c>
      <c r="C115" s="5">
        <v>8.1000000000000003E-2</v>
      </c>
      <c r="D115" s="1">
        <f>(B115-C115)</f>
        <v>0.27699999999999997</v>
      </c>
      <c r="E115" s="7">
        <f>(14.872*D115*D115)+(6.7223*D115)+(0.179)</f>
        <v>3.1821907879999993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selection activeCell="G6" sqref="G6"/>
    </sheetView>
  </sheetViews>
  <sheetFormatPr defaultRowHeight="14.4" x14ac:dyDescent="0.3"/>
  <cols>
    <col min="1" max="1" width="23.109375" customWidth="1"/>
    <col min="2" max="2" width="16.21875" customWidth="1"/>
    <col min="3" max="3" width="14.88671875" customWidth="1"/>
    <col min="4" max="4" width="14.77734375" customWidth="1"/>
    <col min="5" max="5" width="18.77734375" customWidth="1"/>
  </cols>
  <sheetData>
    <row r="1" spans="1:4" x14ac:dyDescent="0.3">
      <c r="A1" s="6" t="s">
        <v>150</v>
      </c>
      <c r="B1" s="6" t="s">
        <v>151</v>
      </c>
      <c r="C1" s="6" t="s">
        <v>152</v>
      </c>
      <c r="D1" s="6" t="s">
        <v>153</v>
      </c>
    </row>
    <row r="2" spans="1:4" x14ac:dyDescent="0.3">
      <c r="A2" s="11" t="s">
        <v>75</v>
      </c>
      <c r="B2" s="11"/>
      <c r="C2" s="11"/>
      <c r="D2" s="11"/>
    </row>
    <row r="3" spans="1:4" x14ac:dyDescent="0.3">
      <c r="A3" s="20" t="s">
        <v>17</v>
      </c>
      <c r="B3" s="19">
        <v>430</v>
      </c>
      <c r="C3" s="19">
        <v>225</v>
      </c>
      <c r="D3" s="19">
        <f t="shared" ref="D3:D12" si="0">(B3-C3)/2</f>
        <v>102.5</v>
      </c>
    </row>
    <row r="4" spans="1:4" x14ac:dyDescent="0.3">
      <c r="A4" s="20" t="s">
        <v>18</v>
      </c>
      <c r="B4" s="19">
        <v>379</v>
      </c>
      <c r="C4" s="19">
        <v>267</v>
      </c>
      <c r="D4" s="19">
        <f t="shared" si="0"/>
        <v>56</v>
      </c>
    </row>
    <row r="5" spans="1:4" x14ac:dyDescent="0.3">
      <c r="A5" s="20" t="s">
        <v>19</v>
      </c>
      <c r="B5" s="19">
        <v>282</v>
      </c>
      <c r="C5" s="19">
        <v>258</v>
      </c>
      <c r="D5" s="19">
        <f t="shared" si="0"/>
        <v>12</v>
      </c>
    </row>
    <row r="6" spans="1:4" x14ac:dyDescent="0.3">
      <c r="A6" s="20" t="s">
        <v>20</v>
      </c>
      <c r="B6" s="19">
        <v>315</v>
      </c>
      <c r="C6" s="19">
        <v>213</v>
      </c>
      <c r="D6" s="19">
        <f t="shared" si="0"/>
        <v>51</v>
      </c>
    </row>
    <row r="7" spans="1:4" x14ac:dyDescent="0.3">
      <c r="A7" s="20" t="s">
        <v>21</v>
      </c>
      <c r="B7" s="19">
        <v>278</v>
      </c>
      <c r="C7" s="19">
        <v>244</v>
      </c>
      <c r="D7" s="19">
        <f t="shared" si="0"/>
        <v>17</v>
      </c>
    </row>
    <row r="8" spans="1:4" x14ac:dyDescent="0.3">
      <c r="A8" s="20" t="s">
        <v>22</v>
      </c>
      <c r="B8" s="19">
        <v>308</v>
      </c>
      <c r="C8" s="19">
        <v>251</v>
      </c>
      <c r="D8" s="19">
        <f t="shared" si="0"/>
        <v>28.5</v>
      </c>
    </row>
    <row r="9" spans="1:4" x14ac:dyDescent="0.3">
      <c r="A9" s="20" t="s">
        <v>23</v>
      </c>
      <c r="B9" s="19">
        <v>345</v>
      </c>
      <c r="C9" s="19">
        <v>306</v>
      </c>
      <c r="D9" s="19">
        <f t="shared" si="0"/>
        <v>19.5</v>
      </c>
    </row>
    <row r="10" spans="1:4" x14ac:dyDescent="0.3">
      <c r="A10" s="20" t="s">
        <v>24</v>
      </c>
      <c r="B10" s="19">
        <v>228</v>
      </c>
      <c r="C10" s="19">
        <v>195</v>
      </c>
      <c r="D10" s="19">
        <f t="shared" si="0"/>
        <v>16.5</v>
      </c>
    </row>
    <row r="11" spans="1:4" x14ac:dyDescent="0.3">
      <c r="A11" s="20" t="s">
        <v>25</v>
      </c>
      <c r="B11" s="19">
        <v>360</v>
      </c>
      <c r="C11" s="19">
        <v>284</v>
      </c>
      <c r="D11" s="19">
        <f t="shared" si="0"/>
        <v>38</v>
      </c>
    </row>
    <row r="12" spans="1:4" x14ac:dyDescent="0.3">
      <c r="A12" s="20" t="s">
        <v>26</v>
      </c>
      <c r="B12" s="19">
        <v>264</v>
      </c>
      <c r="C12" s="19">
        <v>251</v>
      </c>
      <c r="D12" s="19">
        <f t="shared" si="0"/>
        <v>6.5</v>
      </c>
    </row>
    <row r="13" spans="1:4" x14ac:dyDescent="0.3">
      <c r="A13" s="12" t="s">
        <v>76</v>
      </c>
      <c r="B13" s="13"/>
      <c r="C13" s="13"/>
      <c r="D13" s="13"/>
    </row>
    <row r="14" spans="1:4" x14ac:dyDescent="0.3">
      <c r="A14" s="20" t="s">
        <v>27</v>
      </c>
      <c r="B14" s="19">
        <v>336</v>
      </c>
      <c r="C14" s="19">
        <v>167</v>
      </c>
      <c r="D14" s="19">
        <f>(B14-C14)/2</f>
        <v>84.5</v>
      </c>
    </row>
    <row r="15" spans="1:4" x14ac:dyDescent="0.3">
      <c r="A15" s="20" t="s">
        <v>28</v>
      </c>
      <c r="B15" s="19">
        <v>267</v>
      </c>
      <c r="C15" s="19">
        <v>137</v>
      </c>
      <c r="D15" s="19">
        <f>(B15-C15)/2</f>
        <v>65</v>
      </c>
    </row>
    <row r="16" spans="1:4" x14ac:dyDescent="0.3">
      <c r="A16" s="20" t="s">
        <v>29</v>
      </c>
      <c r="B16" s="19">
        <v>165</v>
      </c>
      <c r="C16" s="19">
        <v>100</v>
      </c>
      <c r="D16" s="19">
        <f>(B16-C16)/2</f>
        <v>32.5</v>
      </c>
    </row>
    <row r="17" spans="1:4" x14ac:dyDescent="0.3">
      <c r="A17" s="20" t="s">
        <v>30</v>
      </c>
      <c r="B17" s="19">
        <v>304</v>
      </c>
      <c r="C17" s="19">
        <v>176</v>
      </c>
      <c r="D17" s="19">
        <f>(B17-C17)/2</f>
        <v>64</v>
      </c>
    </row>
    <row r="18" spans="1:4" x14ac:dyDescent="0.3">
      <c r="A18" s="20" t="s">
        <v>31</v>
      </c>
      <c r="B18" s="19">
        <v>240</v>
      </c>
      <c r="C18" s="19">
        <v>130</v>
      </c>
      <c r="D18" s="19">
        <f>(B18-C18)/2</f>
        <v>55</v>
      </c>
    </row>
    <row r="19" spans="1:4" x14ac:dyDescent="0.3">
      <c r="A19" s="20" t="s">
        <v>32</v>
      </c>
      <c r="B19" s="19">
        <v>285</v>
      </c>
      <c r="C19" s="19">
        <v>144</v>
      </c>
      <c r="D19" s="19">
        <f>(B19-C19)/2</f>
        <v>70.5</v>
      </c>
    </row>
    <row r="20" spans="1:4" x14ac:dyDescent="0.3">
      <c r="A20" s="20" t="s">
        <v>33</v>
      </c>
      <c r="B20" s="19">
        <v>319</v>
      </c>
      <c r="C20" s="19">
        <v>117</v>
      </c>
      <c r="D20" s="19">
        <f>(B20-C20)/2</f>
        <v>101</v>
      </c>
    </row>
    <row r="21" spans="1:4" x14ac:dyDescent="0.3">
      <c r="A21" s="20" t="s">
        <v>34</v>
      </c>
      <c r="B21" s="19">
        <v>284</v>
      </c>
      <c r="C21" s="19">
        <v>136</v>
      </c>
      <c r="D21" s="19">
        <f>(B21-C21)/2</f>
        <v>74</v>
      </c>
    </row>
    <row r="22" spans="1:4" x14ac:dyDescent="0.3">
      <c r="A22" s="20" t="s">
        <v>35</v>
      </c>
      <c r="B22" s="19">
        <v>277</v>
      </c>
      <c r="C22" s="19">
        <v>176</v>
      </c>
      <c r="D22" s="19">
        <f>(B22-C22)/2</f>
        <v>50.5</v>
      </c>
    </row>
    <row r="23" spans="1:4" x14ac:dyDescent="0.3">
      <c r="A23" s="20" t="s">
        <v>36</v>
      </c>
      <c r="B23" s="19">
        <v>296</v>
      </c>
      <c r="C23" s="19">
        <v>138</v>
      </c>
      <c r="D23" s="19">
        <f>(B23-C23)/2</f>
        <v>79</v>
      </c>
    </row>
    <row r="24" spans="1:4" x14ac:dyDescent="0.3">
      <c r="A24" s="12" t="s">
        <v>77</v>
      </c>
      <c r="B24" s="13"/>
      <c r="C24" s="13"/>
      <c r="D24" s="13"/>
    </row>
    <row r="25" spans="1:4" x14ac:dyDescent="0.3">
      <c r="A25" s="20" t="s">
        <v>27</v>
      </c>
      <c r="B25" s="19">
        <v>284</v>
      </c>
      <c r="C25" s="19">
        <v>144</v>
      </c>
      <c r="D25" s="19">
        <f>(B25-C25)/2</f>
        <v>70</v>
      </c>
    </row>
    <row r="26" spans="1:4" x14ac:dyDescent="0.3">
      <c r="A26" s="20" t="s">
        <v>28</v>
      </c>
      <c r="B26" s="19">
        <v>241</v>
      </c>
      <c r="C26" s="19">
        <v>121</v>
      </c>
      <c r="D26" s="19">
        <f>(B26-C26)/2</f>
        <v>60</v>
      </c>
    </row>
    <row r="27" spans="1:4" x14ac:dyDescent="0.3">
      <c r="A27" s="20" t="s">
        <v>29</v>
      </c>
      <c r="B27" s="19">
        <v>239</v>
      </c>
      <c r="C27" s="19">
        <v>135</v>
      </c>
      <c r="D27" s="19">
        <f>(B27-C27)/2</f>
        <v>52</v>
      </c>
    </row>
    <row r="28" spans="1:4" x14ac:dyDescent="0.3">
      <c r="A28" s="20" t="s">
        <v>30</v>
      </c>
      <c r="B28" s="19">
        <v>390</v>
      </c>
      <c r="C28" s="19">
        <v>153</v>
      </c>
      <c r="D28" s="19">
        <f>(B28-C28)/2</f>
        <v>118.5</v>
      </c>
    </row>
    <row r="29" spans="1:4" x14ac:dyDescent="0.3">
      <c r="A29" s="20" t="s">
        <v>31</v>
      </c>
      <c r="B29" s="19">
        <v>336</v>
      </c>
      <c r="C29" s="19">
        <v>134</v>
      </c>
      <c r="D29" s="19">
        <f>(B29-C29)/2</f>
        <v>101</v>
      </c>
    </row>
    <row r="30" spans="1:4" x14ac:dyDescent="0.3">
      <c r="A30" s="20" t="s">
        <v>32</v>
      </c>
      <c r="B30" s="19">
        <v>392</v>
      </c>
      <c r="C30" s="19">
        <v>131</v>
      </c>
      <c r="D30" s="19">
        <f>(B30-C30)/2</f>
        <v>130.5</v>
      </c>
    </row>
    <row r="31" spans="1:4" x14ac:dyDescent="0.3">
      <c r="A31" s="20" t="s">
        <v>33</v>
      </c>
      <c r="B31" s="19">
        <v>216</v>
      </c>
      <c r="C31" s="19">
        <v>136</v>
      </c>
      <c r="D31" s="19">
        <f>(B31-C31)/2</f>
        <v>40</v>
      </c>
    </row>
    <row r="32" spans="1:4" x14ac:dyDescent="0.3">
      <c r="A32" s="20" t="s">
        <v>34</v>
      </c>
      <c r="B32" s="19">
        <v>237</v>
      </c>
      <c r="C32" s="19">
        <v>121</v>
      </c>
      <c r="D32" s="19">
        <f>(B32-C32)/2</f>
        <v>58</v>
      </c>
    </row>
    <row r="33" spans="1:4" x14ac:dyDescent="0.3">
      <c r="A33" s="20" t="s">
        <v>35</v>
      </c>
      <c r="B33" s="19">
        <v>223</v>
      </c>
      <c r="C33" s="19">
        <v>149</v>
      </c>
      <c r="D33" s="19">
        <f>(B33-C33)/2</f>
        <v>37</v>
      </c>
    </row>
    <row r="34" spans="1:4" x14ac:dyDescent="0.3">
      <c r="A34" s="20" t="s">
        <v>36</v>
      </c>
      <c r="B34" s="19">
        <v>218</v>
      </c>
      <c r="C34" s="19">
        <v>123</v>
      </c>
      <c r="D34" s="19">
        <f>(B34-C34)/2</f>
        <v>47.5</v>
      </c>
    </row>
    <row r="35" spans="1:4" x14ac:dyDescent="0.3">
      <c r="A35" s="14" t="s">
        <v>78</v>
      </c>
      <c r="B35" s="15"/>
      <c r="C35" s="15"/>
      <c r="D35" s="15"/>
    </row>
    <row r="36" spans="1:4" x14ac:dyDescent="0.3">
      <c r="A36" s="20" t="s">
        <v>57</v>
      </c>
      <c r="B36" s="19">
        <v>234</v>
      </c>
      <c r="C36" s="19">
        <v>160</v>
      </c>
      <c r="D36" s="19">
        <f>(B36-C36)/2</f>
        <v>37</v>
      </c>
    </row>
    <row r="37" spans="1:4" x14ac:dyDescent="0.3">
      <c r="A37" s="20" t="s">
        <v>58</v>
      </c>
      <c r="B37" s="19">
        <v>247</v>
      </c>
      <c r="C37" s="19">
        <v>189</v>
      </c>
      <c r="D37" s="19">
        <f>(B37-C37)/2</f>
        <v>29</v>
      </c>
    </row>
    <row r="38" spans="1:4" x14ac:dyDescent="0.3">
      <c r="A38" s="20" t="s">
        <v>59</v>
      </c>
      <c r="B38" s="19">
        <v>325</v>
      </c>
      <c r="C38" s="19">
        <v>164</v>
      </c>
      <c r="D38" s="19">
        <f>(B38-C38)/2</f>
        <v>80.5</v>
      </c>
    </row>
    <row r="39" spans="1:4" x14ac:dyDescent="0.3">
      <c r="A39" s="20" t="s">
        <v>60</v>
      </c>
      <c r="B39" s="19">
        <v>253</v>
      </c>
      <c r="C39" s="19">
        <v>181</v>
      </c>
      <c r="D39" s="19">
        <f>(B39-C39)/2</f>
        <v>36</v>
      </c>
    </row>
    <row r="40" spans="1:4" x14ac:dyDescent="0.3">
      <c r="A40" s="20" t="s">
        <v>61</v>
      </c>
      <c r="B40" s="19">
        <v>250</v>
      </c>
      <c r="C40" s="19">
        <v>147</v>
      </c>
      <c r="D40" s="19">
        <f>(B40-C40)/2</f>
        <v>51.5</v>
      </c>
    </row>
    <row r="41" spans="1:4" x14ac:dyDescent="0.3">
      <c r="A41" s="20" t="s">
        <v>62</v>
      </c>
      <c r="B41" s="19">
        <v>296</v>
      </c>
      <c r="C41" s="19">
        <v>200</v>
      </c>
      <c r="D41" s="19">
        <f>(B41-C41)/2</f>
        <v>48</v>
      </c>
    </row>
    <row r="42" spans="1:4" x14ac:dyDescent="0.3">
      <c r="A42" s="20" t="s">
        <v>63</v>
      </c>
      <c r="B42" s="19">
        <v>272</v>
      </c>
      <c r="C42" s="19">
        <v>177</v>
      </c>
      <c r="D42" s="19">
        <f>(B42-C42)/2</f>
        <v>47.5</v>
      </c>
    </row>
    <row r="43" spans="1:4" x14ac:dyDescent="0.3">
      <c r="A43" s="20" t="s">
        <v>64</v>
      </c>
      <c r="B43" s="19">
        <v>216</v>
      </c>
      <c r="C43" s="19">
        <v>119</v>
      </c>
      <c r="D43" s="19">
        <f>(B43-C43)/2</f>
        <v>48.5</v>
      </c>
    </row>
    <row r="44" spans="1:4" x14ac:dyDescent="0.3">
      <c r="A44" s="20" t="s">
        <v>65</v>
      </c>
      <c r="B44" s="19">
        <v>252</v>
      </c>
      <c r="C44" s="19">
        <v>179</v>
      </c>
      <c r="D44" s="19">
        <f>(B44-C44)/2</f>
        <v>36.5</v>
      </c>
    </row>
    <row r="45" spans="1:4" x14ac:dyDescent="0.3">
      <c r="A45" s="20" t="s">
        <v>66</v>
      </c>
      <c r="B45" s="19">
        <v>271</v>
      </c>
      <c r="C45" s="19">
        <v>132</v>
      </c>
      <c r="D45" s="19">
        <f>(B45-C45)/2</f>
        <v>69.5</v>
      </c>
    </row>
    <row r="46" spans="1:4" x14ac:dyDescent="0.3">
      <c r="A46" s="11" t="s">
        <v>148</v>
      </c>
      <c r="B46" s="11"/>
      <c r="C46" s="11"/>
      <c r="D46" s="11"/>
    </row>
    <row r="47" spans="1:4" x14ac:dyDescent="0.3">
      <c r="A47" s="18" t="s">
        <v>79</v>
      </c>
      <c r="B47" s="19">
        <v>283</v>
      </c>
      <c r="C47" s="19">
        <v>212</v>
      </c>
      <c r="D47" s="19">
        <f>(B47-C47)/2</f>
        <v>35.5</v>
      </c>
    </row>
    <row r="48" spans="1:4" x14ac:dyDescent="0.3">
      <c r="A48" s="18" t="s">
        <v>57</v>
      </c>
      <c r="B48" s="19">
        <v>237</v>
      </c>
      <c r="C48" s="19">
        <v>163</v>
      </c>
      <c r="D48" s="19">
        <f>(B48-C48)/2</f>
        <v>37</v>
      </c>
    </row>
    <row r="49" spans="1:4" x14ac:dyDescent="0.3">
      <c r="A49" s="18" t="s">
        <v>80</v>
      </c>
      <c r="B49" s="19">
        <v>404</v>
      </c>
      <c r="C49" s="19">
        <v>249</v>
      </c>
      <c r="D49" s="19">
        <f>(B49-C49)/2</f>
        <v>77.5</v>
      </c>
    </row>
    <row r="50" spans="1:4" x14ac:dyDescent="0.3">
      <c r="A50" s="18" t="s">
        <v>81</v>
      </c>
      <c r="B50" s="19">
        <v>308</v>
      </c>
      <c r="C50" s="19">
        <v>164</v>
      </c>
      <c r="D50" s="19">
        <f>(B50-C50)/2</f>
        <v>72</v>
      </c>
    </row>
    <row r="51" spans="1:4" x14ac:dyDescent="0.3">
      <c r="A51" s="18" t="s">
        <v>82</v>
      </c>
      <c r="B51" s="19">
        <v>421</v>
      </c>
      <c r="C51" s="19">
        <v>269</v>
      </c>
      <c r="D51" s="19">
        <f>(B51-C51)/2</f>
        <v>76</v>
      </c>
    </row>
    <row r="52" spans="1:4" x14ac:dyDescent="0.3">
      <c r="A52" s="18" t="s">
        <v>83</v>
      </c>
      <c r="B52" s="19">
        <v>355</v>
      </c>
      <c r="C52" s="19">
        <v>183</v>
      </c>
      <c r="D52" s="19">
        <f>(B52-C52)/2</f>
        <v>86</v>
      </c>
    </row>
    <row r="53" spans="1:4" x14ac:dyDescent="0.3">
      <c r="A53" s="18" t="s">
        <v>84</v>
      </c>
      <c r="B53" s="19">
        <v>204</v>
      </c>
      <c r="C53" s="19">
        <v>148</v>
      </c>
      <c r="D53" s="19">
        <f>(B53-C53)/2</f>
        <v>28</v>
      </c>
    </row>
    <row r="54" spans="1:4" x14ac:dyDescent="0.3">
      <c r="A54" s="18" t="s">
        <v>85</v>
      </c>
      <c r="B54" s="19">
        <v>203</v>
      </c>
      <c r="C54" s="19">
        <v>159</v>
      </c>
      <c r="D54" s="19">
        <f>(B54-C54)/2</f>
        <v>22</v>
      </c>
    </row>
    <row r="55" spans="1:4" x14ac:dyDescent="0.3">
      <c r="A55" s="18" t="s">
        <v>31</v>
      </c>
      <c r="B55" s="19">
        <v>312</v>
      </c>
      <c r="C55" s="19">
        <v>149</v>
      </c>
      <c r="D55" s="19">
        <f>(B55-C55)/2</f>
        <v>81.5</v>
      </c>
    </row>
    <row r="56" spans="1:4" x14ac:dyDescent="0.3">
      <c r="A56" s="18" t="s">
        <v>86</v>
      </c>
      <c r="B56" s="19">
        <v>272</v>
      </c>
      <c r="C56" s="19">
        <v>163</v>
      </c>
      <c r="D56" s="19">
        <f>(B56-C56)/2</f>
        <v>54.5</v>
      </c>
    </row>
    <row r="57" spans="1:4" x14ac:dyDescent="0.3">
      <c r="A57" s="11" t="s">
        <v>149</v>
      </c>
      <c r="B57" s="11"/>
      <c r="C57" s="11"/>
      <c r="D57" s="11"/>
    </row>
    <row r="58" spans="1:4" x14ac:dyDescent="0.3">
      <c r="A58" s="18" t="s">
        <v>117</v>
      </c>
      <c r="B58" s="19">
        <v>261</v>
      </c>
      <c r="C58" s="19">
        <v>240</v>
      </c>
      <c r="D58" s="19">
        <f>(B58-C58)/2</f>
        <v>10.5</v>
      </c>
    </row>
    <row r="59" spans="1:4" x14ac:dyDescent="0.3">
      <c r="A59" s="18" t="s">
        <v>118</v>
      </c>
      <c r="B59" s="19">
        <v>360</v>
      </c>
      <c r="C59" s="19">
        <v>219</v>
      </c>
      <c r="D59" s="19">
        <f>(B59-C59)/2</f>
        <v>70.5</v>
      </c>
    </row>
    <row r="60" spans="1:4" x14ac:dyDescent="0.3">
      <c r="A60" s="18" t="s">
        <v>119</v>
      </c>
      <c r="B60" s="19">
        <v>268</v>
      </c>
      <c r="C60" s="19">
        <v>191</v>
      </c>
      <c r="D60" s="19">
        <f>(B60-C60)/2</f>
        <v>38.5</v>
      </c>
    </row>
    <row r="61" spans="1:4" x14ac:dyDescent="0.3">
      <c r="A61" s="18" t="s">
        <v>120</v>
      </c>
      <c r="B61" s="19">
        <v>278</v>
      </c>
      <c r="C61" s="19">
        <v>214</v>
      </c>
      <c r="D61" s="19">
        <f>(B61-C61)/2</f>
        <v>32</v>
      </c>
    </row>
    <row r="62" spans="1:4" x14ac:dyDescent="0.3">
      <c r="A62" s="18" t="s">
        <v>121</v>
      </c>
      <c r="B62" s="19">
        <v>315</v>
      </c>
      <c r="C62" s="19">
        <v>249</v>
      </c>
      <c r="D62" s="19">
        <f>(B62-C62)/2</f>
        <v>33</v>
      </c>
    </row>
    <row r="63" spans="1:4" x14ac:dyDescent="0.3">
      <c r="A63" s="18" t="s">
        <v>122</v>
      </c>
      <c r="B63" s="19">
        <v>309</v>
      </c>
      <c r="C63" s="19">
        <v>170</v>
      </c>
      <c r="D63" s="19">
        <f>(B63-C63)/2</f>
        <v>69.5</v>
      </c>
    </row>
    <row r="64" spans="1:4" x14ac:dyDescent="0.3">
      <c r="A64" s="18" t="s">
        <v>123</v>
      </c>
      <c r="B64" s="19">
        <v>264</v>
      </c>
      <c r="C64" s="19">
        <v>168</v>
      </c>
      <c r="D64" s="19">
        <f>(B64-C64)/2</f>
        <v>48</v>
      </c>
    </row>
    <row r="65" spans="1:4" x14ac:dyDescent="0.3">
      <c r="A65" s="18" t="s">
        <v>124</v>
      </c>
      <c r="B65" s="19">
        <v>260</v>
      </c>
      <c r="C65" s="19">
        <v>178</v>
      </c>
      <c r="D65" s="19">
        <f>(B65-C65)/2</f>
        <v>41</v>
      </c>
    </row>
    <row r="66" spans="1:4" x14ac:dyDescent="0.3">
      <c r="A66" s="18" t="s">
        <v>125</v>
      </c>
      <c r="B66" s="19">
        <v>282</v>
      </c>
      <c r="C66" s="19">
        <v>172</v>
      </c>
      <c r="D66" s="19">
        <f>(B66-C66)/2</f>
        <v>55</v>
      </c>
    </row>
    <row r="67" spans="1:4" x14ac:dyDescent="0.3">
      <c r="A67" s="18" t="s">
        <v>126</v>
      </c>
      <c r="B67" s="19">
        <v>337</v>
      </c>
      <c r="C67" s="19">
        <v>250</v>
      </c>
      <c r="D67" s="19">
        <f>(B67-C67)/2</f>
        <v>43.5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workbookViewId="0">
      <selection activeCell="H5" sqref="H5"/>
    </sheetView>
  </sheetViews>
  <sheetFormatPr defaultRowHeight="14.4" x14ac:dyDescent="0.3"/>
  <cols>
    <col min="1" max="1" width="32.109375" customWidth="1"/>
    <col min="2" max="2" width="15.88671875" customWidth="1"/>
    <col min="3" max="3" width="16.6640625" customWidth="1"/>
    <col min="4" max="4" width="17.109375" customWidth="1"/>
    <col min="5" max="5" width="15.88671875" customWidth="1"/>
    <col min="6" max="6" width="63.21875" customWidth="1"/>
  </cols>
  <sheetData>
    <row r="1" spans="1:6" ht="15.6" thickTop="1" thickBot="1" x14ac:dyDescent="0.35">
      <c r="A1" s="21" t="s">
        <v>154</v>
      </c>
      <c r="B1" s="21" t="s">
        <v>155</v>
      </c>
      <c r="C1" s="21" t="s">
        <v>156</v>
      </c>
      <c r="D1" s="21" t="s">
        <v>157</v>
      </c>
      <c r="E1" s="21" t="s">
        <v>158</v>
      </c>
      <c r="F1" s="21" t="s">
        <v>159</v>
      </c>
    </row>
    <row r="2" spans="1:6" ht="15.6" thickTop="1" thickBot="1" x14ac:dyDescent="0.35">
      <c r="A2" s="22" t="s">
        <v>172</v>
      </c>
      <c r="B2" s="23" t="s">
        <v>160</v>
      </c>
      <c r="C2" s="24" t="s">
        <v>161</v>
      </c>
      <c r="D2" s="24" t="s">
        <v>164</v>
      </c>
      <c r="E2" s="24" t="s">
        <v>162</v>
      </c>
      <c r="F2" s="24" t="s">
        <v>163</v>
      </c>
    </row>
    <row r="3" spans="1:6" ht="15.6" thickTop="1" thickBot="1" x14ac:dyDescent="0.35">
      <c r="A3" s="22" t="s">
        <v>165</v>
      </c>
      <c r="B3" s="23" t="s">
        <v>166</v>
      </c>
      <c r="C3" s="24" t="s">
        <v>167</v>
      </c>
      <c r="D3" s="24" t="s">
        <v>168</v>
      </c>
      <c r="E3" s="24" t="s">
        <v>169</v>
      </c>
      <c r="F3" s="24" t="s">
        <v>170</v>
      </c>
    </row>
    <row r="4" spans="1:6" ht="15.6" thickTop="1" thickBot="1" x14ac:dyDescent="0.35">
      <c r="A4" s="22" t="s">
        <v>171</v>
      </c>
      <c r="B4" s="23" t="s">
        <v>166</v>
      </c>
      <c r="C4" s="24" t="s">
        <v>167</v>
      </c>
      <c r="D4" s="24" t="s">
        <v>168</v>
      </c>
      <c r="E4" s="24" t="s">
        <v>169</v>
      </c>
      <c r="F4" s="24" t="s">
        <v>170</v>
      </c>
    </row>
    <row r="5" spans="1:6" ht="15" thickTop="1" x14ac:dyDescent="0.3"/>
    <row r="110" spans="1:6" x14ac:dyDescent="0.3">
      <c r="A110" s="8" t="s">
        <v>180</v>
      </c>
      <c r="B110" s="17"/>
      <c r="C110" s="17"/>
      <c r="D110" s="17"/>
      <c r="E110" s="17"/>
      <c r="F110" s="17"/>
    </row>
    <row r="111" spans="1:6" x14ac:dyDescent="0.3">
      <c r="A111" s="17" t="s">
        <v>176</v>
      </c>
      <c r="B111" s="17"/>
      <c r="C111" s="17"/>
      <c r="D111" s="17"/>
      <c r="E111" s="17"/>
      <c r="F111" s="17"/>
    </row>
    <row r="112" spans="1:6" x14ac:dyDescent="0.3">
      <c r="A112" s="17" t="s">
        <v>173</v>
      </c>
      <c r="B112" s="17"/>
      <c r="C112" s="17"/>
      <c r="D112" s="17"/>
      <c r="E112" s="17"/>
      <c r="F112" s="17"/>
    </row>
    <row r="113" spans="1:6" x14ac:dyDescent="0.3">
      <c r="A113" s="17" t="s">
        <v>177</v>
      </c>
      <c r="B113" s="17"/>
      <c r="C113" s="17"/>
      <c r="D113" s="17"/>
      <c r="E113" s="17"/>
      <c r="F113" s="17"/>
    </row>
    <row r="114" spans="1:6" x14ac:dyDescent="0.3">
      <c r="A114" s="17" t="s">
        <v>174</v>
      </c>
      <c r="B114" s="17"/>
      <c r="C114" s="17"/>
      <c r="D114" s="17"/>
      <c r="E114" s="17"/>
      <c r="F114" s="17"/>
    </row>
    <row r="115" spans="1:6" x14ac:dyDescent="0.3">
      <c r="A115" s="17" t="s">
        <v>178</v>
      </c>
      <c r="B115" s="17"/>
      <c r="C115" s="17"/>
      <c r="D115" s="17"/>
      <c r="E115" s="17"/>
      <c r="F115" s="17"/>
    </row>
    <row r="116" spans="1:6" x14ac:dyDescent="0.3">
      <c r="A116" s="17" t="s">
        <v>175</v>
      </c>
      <c r="B116" s="17"/>
      <c r="C116" s="17"/>
      <c r="D116" s="17"/>
      <c r="E116" s="17"/>
      <c r="F116" s="17"/>
    </row>
    <row r="117" spans="1:6" x14ac:dyDescent="0.3">
      <c r="A117" s="17" t="s">
        <v>179</v>
      </c>
      <c r="B117" s="17"/>
      <c r="C117" s="17"/>
      <c r="D117" s="17"/>
      <c r="E117" s="17"/>
      <c r="F117" s="17"/>
    </row>
    <row r="118" spans="1:6" x14ac:dyDescent="0.3">
      <c r="A118" s="17"/>
      <c r="B118" s="17"/>
      <c r="C118" s="17"/>
      <c r="D118" s="17"/>
      <c r="E118" s="17"/>
      <c r="F118" s="17"/>
    </row>
    <row r="119" spans="1:6" ht="15.6" x14ac:dyDescent="0.3">
      <c r="A119" s="25" t="s">
        <v>188</v>
      </c>
      <c r="B119" s="25"/>
      <c r="C119" s="25"/>
      <c r="D119" s="25"/>
      <c r="E119" s="17"/>
      <c r="F119" s="17"/>
    </row>
    <row r="120" spans="1:6" ht="15.6" x14ac:dyDescent="0.3">
      <c r="A120" s="25" t="s">
        <v>181</v>
      </c>
      <c r="B120" s="25"/>
      <c r="C120" s="25"/>
      <c r="D120" s="25"/>
      <c r="E120" s="17"/>
      <c r="F120" s="17"/>
    </row>
    <row r="121" spans="1:6" ht="15.6" x14ac:dyDescent="0.3">
      <c r="A121" s="25" t="s">
        <v>182</v>
      </c>
      <c r="B121" s="25"/>
      <c r="C121" s="25"/>
      <c r="D121" s="25"/>
      <c r="E121" s="17"/>
      <c r="F121" s="17"/>
    </row>
    <row r="122" spans="1:6" ht="15.6" x14ac:dyDescent="0.3">
      <c r="A122" s="25" t="s">
        <v>183</v>
      </c>
      <c r="B122" s="25"/>
      <c r="C122" s="25"/>
      <c r="D122" s="25"/>
      <c r="E122" s="17"/>
      <c r="F122" s="17"/>
    </row>
    <row r="123" spans="1:6" ht="15.6" x14ac:dyDescent="0.3">
      <c r="A123" s="25" t="s">
        <v>184</v>
      </c>
      <c r="B123" s="25"/>
      <c r="C123" s="25"/>
      <c r="D123" s="25"/>
      <c r="E123" s="25"/>
      <c r="F123" s="25"/>
    </row>
    <row r="124" spans="1:6" ht="15.6" x14ac:dyDescent="0.3">
      <c r="A124" s="25" t="s">
        <v>185</v>
      </c>
      <c r="B124" s="25"/>
      <c r="C124" s="25"/>
      <c r="D124" s="25"/>
      <c r="E124" s="25"/>
      <c r="F124" s="25"/>
    </row>
    <row r="125" spans="1:6" ht="15.6" x14ac:dyDescent="0.3">
      <c r="A125" s="25" t="s">
        <v>186</v>
      </c>
      <c r="B125" s="25"/>
      <c r="C125" s="25"/>
      <c r="D125" s="25"/>
      <c r="E125" s="25"/>
      <c r="F125" s="25"/>
    </row>
    <row r="126" spans="1:6" ht="15.6" x14ac:dyDescent="0.3">
      <c r="A126" s="25" t="s">
        <v>187</v>
      </c>
      <c r="B126" s="25"/>
      <c r="C126" s="25"/>
      <c r="D126" s="25"/>
      <c r="E126" s="25"/>
      <c r="F126" s="2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CALPROTECTİN-1.PLATE</vt:lpstr>
      <vt:lpstr>CALPROTECTİN-2.PLATE</vt:lpstr>
      <vt:lpstr>TTL-NTL</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2022-06-09T13:01:38Z</dcterms:created>
  <dcterms:modified xsi:type="dcterms:W3CDTF">2022-06-14T08:09:47Z</dcterms:modified>
</cp:coreProperties>
</file>